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ustomProperty1.bin" ContentType="application/vnd.openxmlformats-officedocument.spreadsheetml.customProperty"/>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Apolo\JURIDICA\OAJ\Normograma\"/>
    </mc:Choice>
  </mc:AlternateContent>
  <bookViews>
    <workbookView xWindow="0" yWindow="0" windowWidth="28800" windowHeight="12330" tabRatio="949"/>
  </bookViews>
  <sheets>
    <sheet name="MP" sheetId="1" r:id="rId1"/>
    <sheet name="DIC-01" sheetId="3" r:id="rId2"/>
    <sheet name="DIP-02 " sheetId="39" r:id="rId3"/>
    <sheet name="IDP" sheetId="21" state="hidden" r:id="rId4"/>
    <sheet name="MIC-03 " sheetId="40" r:id="rId5"/>
    <sheet name="IDP-04" sheetId="6" r:id="rId6"/>
    <sheet name="GD-07" sheetId="9" r:id="rId7"/>
    <sheet name="GC-08" sheetId="10" r:id="rId8"/>
    <sheet name="GJ-09" sheetId="11" r:id="rId9"/>
    <sheet name="AC-10" sheetId="28" r:id="rId10"/>
    <sheet name="GRF-11" sheetId="35" r:id="rId11"/>
    <sheet name="GT 12" sheetId="41" r:id="rId12"/>
    <sheet name="GTH-13" sheetId="37" r:id="rId13"/>
    <sheet name="GF-14" sheetId="30" r:id="rId14"/>
    <sheet name="CID-15" sheetId="33" r:id="rId15"/>
    <sheet name="EC-16" sheetId="20" r:id="rId16"/>
  </sheets>
  <definedNames>
    <definedName name="_xlnm._FilterDatabase" localSheetId="9" hidden="1">'AC-10'!#REF!</definedName>
    <definedName name="_xlnm._FilterDatabase" localSheetId="14" hidden="1">'CID-15'!#REF!</definedName>
    <definedName name="_xlnm._FilterDatabase" localSheetId="1" hidden="1">'DIC-01'!#REF!</definedName>
    <definedName name="_xlnm._FilterDatabase" localSheetId="2" hidden="1">'DIP-02 '!#REF!</definedName>
    <definedName name="_xlnm._FilterDatabase" localSheetId="15" hidden="1">'EC-16'!#REF!</definedName>
    <definedName name="_xlnm._FilterDatabase" localSheetId="7" hidden="1">'GC-08'!#REF!</definedName>
    <definedName name="_xlnm._FilterDatabase" localSheetId="6" hidden="1">'GD-07'!$B$7:$G$7</definedName>
    <definedName name="_xlnm._FilterDatabase" localSheetId="13" hidden="1">'GF-14'!#REF!</definedName>
    <definedName name="_xlnm._FilterDatabase" localSheetId="8" hidden="1">'GJ-09'!#REF!</definedName>
    <definedName name="_xlnm._FilterDatabase" localSheetId="10" hidden="1">'GRF-11'!#REF!</definedName>
    <definedName name="_xlnm._FilterDatabase" localSheetId="11" hidden="1">'GT 12'!$A$1:$F$63</definedName>
    <definedName name="_xlnm._FilterDatabase" localSheetId="12" hidden="1">'GTH-13'!$A$8:$Z$190</definedName>
    <definedName name="_xlnm._FilterDatabase" localSheetId="5" hidden="1">'IDP-04'!#REF!</definedName>
    <definedName name="_xlnm._FilterDatabase" localSheetId="4" hidden="1">'MIC-03 '!#REF!</definedName>
    <definedName name="_xlnm.Print_Area" localSheetId="11">'GT 12'!$A$1:$F$63</definedName>
  </definedNames>
  <calcPr calcId="162913"/>
</workbook>
</file>

<file path=xl/calcChain.xml><?xml version="1.0" encoding="utf-8"?>
<calcChain xmlns="http://schemas.openxmlformats.org/spreadsheetml/2006/main">
  <c r="E48" i="30" l="1"/>
  <c r="E47" i="30"/>
  <c r="E46" i="30"/>
  <c r="E45" i="30"/>
  <c r="E35" i="30"/>
  <c r="E33" i="30"/>
  <c r="E32" i="30"/>
  <c r="E31" i="30"/>
  <c r="E30" i="30"/>
  <c r="E29" i="30"/>
  <c r="E28" i="30"/>
  <c r="E27" i="30"/>
  <c r="E25" i="30"/>
  <c r="E21" i="30"/>
  <c r="E20" i="30"/>
  <c r="E19" i="30"/>
  <c r="E17" i="30"/>
  <c r="E16" i="30"/>
  <c r="E15" i="30"/>
  <c r="E14" i="30"/>
  <c r="E13" i="30"/>
  <c r="E12" i="30"/>
  <c r="E11" i="30"/>
  <c r="E10" i="30"/>
  <c r="E9" i="30"/>
  <c r="F46" i="33" l="1"/>
  <c r="F45" i="33"/>
  <c r="F43" i="33"/>
  <c r="F42" i="33"/>
  <c r="F41" i="33"/>
  <c r="F40" i="33"/>
  <c r="F39" i="33"/>
  <c r="F38" i="33"/>
  <c r="F37" i="33"/>
  <c r="F36" i="33"/>
  <c r="F35" i="33"/>
  <c r="F32" i="33"/>
  <c r="F28" i="33"/>
  <c r="F27" i="33"/>
  <c r="F24" i="33"/>
  <c r="F23" i="33"/>
  <c r="F21" i="33"/>
  <c r="F19" i="33"/>
  <c r="F49" i="33" l="1"/>
  <c r="F48" i="33"/>
</calcChain>
</file>

<file path=xl/comments1.xml><?xml version="1.0" encoding="utf-8"?>
<comments xmlns="http://schemas.openxmlformats.org/spreadsheetml/2006/main">
  <authors>
    <author/>
  </authors>
  <commentList>
    <comment ref="B12" authorId="0" shapeId="0">
      <text>
        <r>
          <rPr>
            <sz val="10"/>
            <rFont val="Arial"/>
            <family val="2"/>
          </rPr>
          <t>En esta columna se identifica el tipo de norma, la cual puede corresponder a las siguientes:
Constitución
Ley
Decreto
Acuerdo
Resolución
Etc.</t>
        </r>
      </text>
    </comment>
    <comment ref="D12" authorId="0" shapeId="0">
      <text>
        <r>
          <rPr>
            <sz val="10"/>
            <rFont val="Arial"/>
            <family val="2"/>
          </rPr>
          <t>En esta columna se identifica el año en el que se emitió la norma</t>
        </r>
      </text>
    </comment>
    <comment ref="E12" authorId="0" shapeId="0">
      <text>
        <r>
          <rPr>
            <sz val="10"/>
            <rFont val="Arial"/>
            <family val="2"/>
          </rPr>
          <t xml:space="preserve">CORRECCIÓN: 
EPÍGRAFE
En esta columna transcriba el enunciado de la norma, así: (“Por medio de la cual...”) </t>
        </r>
      </text>
    </comment>
    <comment ref="F12" authorId="0" shapeId="0">
      <text>
        <r>
          <rPr>
            <sz val="10"/>
            <rFont val="Arial"/>
            <family val="2"/>
          </rPr>
          <t>En esta columna identifique el o los articulos específicos de la norma que deben ser cumplidos por la entidad u organismo distrital</t>
        </r>
      </text>
    </comment>
    <comment ref="G12" authorId="0" shapeId="0">
      <text>
        <r>
          <rPr>
            <sz val="10"/>
            <rFont val="Arial"/>
            <family val="2"/>
          </rPr>
          <t>En esta columna se describe el requerimiento específico asociado al articulo aplicable, con el fin de establecer el mecanismo por medio del cual se cumple la norma.</t>
        </r>
      </text>
    </comment>
    <comment ref="H12" authorId="0" shapeId="0">
      <text>
        <r>
          <rPr>
            <sz val="10"/>
            <rFont val="Arial"/>
            <family val="2"/>
          </rPr>
          <t>En esta columna se relaciona el o los subsistemes del SIG asociados a la norma</t>
        </r>
      </text>
    </comment>
    <comment ref="I12" authorId="0" shapeId="0">
      <text>
        <r>
          <rPr>
            <sz val="10"/>
            <rFont val="Arial"/>
            <family val="2"/>
          </rPr>
          <t>En esta casilla identifique el o los procesos de la entidad u organismo distrital con el que se relaciona el requisito</t>
        </r>
      </text>
    </comment>
    <comment ref="J12" authorId="0" shapeId="0">
      <text>
        <r>
          <rPr>
            <sz val="10"/>
            <rFont val="Arial"/>
            <family val="2"/>
          </rPr>
          <t>En esta columna registre la peridicidad de aplicación del requisito (semanal, mensual, trimestral, semestral, anual, permanente, etc)</t>
        </r>
      </text>
    </comment>
    <comment ref="K12" authorId="0" shapeId="0">
      <text>
        <r>
          <rPr>
            <sz val="10"/>
            <rFont val="Arial"/>
            <family val="2"/>
          </rPr>
          <t>En esta columna registre el o los cargos responsable del cumpliemiento normativo</t>
        </r>
      </text>
    </comment>
    <comment ref="L12" authorId="0" shapeId="0">
      <text>
        <r>
          <rPr>
            <sz val="10"/>
            <rFont val="Arial"/>
            <family val="2"/>
          </rPr>
          <t>CORRECCIÓN:
ÁREA
En esta columna se registra el nombre de la dependencia a la cual pertenece el o los cargos responsable del cumpliemiento normativo</t>
        </r>
      </text>
    </comment>
    <comment ref="M12" authorId="0" shapeId="0">
      <text>
        <r>
          <rPr>
            <sz val="10"/>
            <rFont val="Arial"/>
            <family val="2"/>
          </rPr>
          <t>En esta columna se registra el mecanismo por medio del cual se da cumpliemiento al requisito por medio de la entidad u organismo distrital</t>
        </r>
      </text>
    </comment>
    <comment ref="N12" authorId="0" shapeId="0">
      <text>
        <r>
          <rPr>
            <sz val="10"/>
            <rFont val="Arial"/>
            <family val="2"/>
          </rPr>
          <t>En esta columna registra el documento que evidencia el cumpleimiento del requisito</t>
        </r>
      </text>
    </comment>
    <comment ref="O12" authorId="0" shapeId="0">
      <text>
        <r>
          <rPr>
            <sz val="10"/>
            <rFont val="Arial"/>
            <family val="2"/>
          </rPr>
          <t>En esta columna registra el tipo de evaluación realizada, es decir, si es realizada por el mismo proceso o dependencia encargada del cumplimiento normativo (AUTOEVALUACIÓN) o si la verificación es realizada por la Oficina de Control Interno (AUTOCONTROL
)</t>
        </r>
      </text>
    </comment>
    <comment ref="Q12" authorId="0" shapeId="0">
      <text>
        <r>
          <rPr>
            <sz val="10"/>
            <rFont val="Arial"/>
            <family val="2"/>
          </rPr>
          <t>En esta columna registre el cargo responsable de ejecurtar el seguimiento, evaluación o autoevaluación</t>
        </r>
      </text>
    </comment>
    <comment ref="R12" authorId="0" shapeId="0">
      <text>
        <r>
          <rPr>
            <sz val="10"/>
            <rFont val="Arial"/>
            <family val="2"/>
          </rPr>
          <t>CORRECCIÓN: 
ÁREA
En esta columna resgistre el nombre de la dependencia responsable de realizar la actividad de seguimiento, evaluación o autoevaluación</t>
        </r>
      </text>
    </comment>
    <comment ref="S12" authorId="0" shapeId="0">
      <text>
        <r>
          <rPr>
            <sz val="10"/>
            <rFont val="Arial"/>
            <family val="2"/>
          </rPr>
          <t>En esta columna se registra la frecuencia para realizar el seguimiento (semanal, mensual, trimestral, semestral, anual, permanente, etc)</t>
        </r>
      </text>
    </comment>
    <comment ref="T12" authorId="0" shapeId="0">
      <text>
        <r>
          <rPr>
            <sz val="10"/>
            <rFont val="Arial"/>
            <family val="2"/>
          </rPr>
          <t>En esta columna registra el concepto de cumplimiento del requisito legal o normativo</t>
        </r>
      </text>
    </comment>
    <comment ref="V12" authorId="0" shapeId="0">
      <text>
        <r>
          <rPr>
            <sz val="10"/>
            <rFont val="Arial"/>
            <family val="2"/>
          </rPr>
          <t>En esta columna  se registran  las oportunidades de mejora detectadas resultante del seguimiento y evaluación de los requisitos legales y/o normativos , Estas acciones deben verse reflejadas en el plan de mejoramiento de la entidad u organismo distrital</t>
        </r>
      </text>
    </comment>
    <comment ref="W12" authorId="0" shapeId="0">
      <text>
        <r>
          <rPr>
            <sz val="10"/>
            <rFont val="Arial"/>
            <family val="2"/>
          </rPr>
          <t>En esta columna se registra el riesgo de incumplimiento del requisito legal o normativo; estos deben reflejarse en el  mapa de riesgos de la entidad u organismo distrital</t>
        </r>
      </text>
    </comment>
    <comment ref="T13" authorId="0" shapeId="0">
      <text>
        <r>
          <rPr>
            <b/>
            <sz val="9"/>
            <color indexed="8"/>
            <rFont val="Tahoma"/>
            <family val="2"/>
            <charset val="1"/>
          </rPr>
          <t xml:space="preserve">Laura:
</t>
        </r>
        <r>
          <rPr>
            <sz val="9"/>
            <color indexed="8"/>
            <rFont val="Tahoma"/>
            <family val="2"/>
            <charset val="1"/>
          </rPr>
          <t xml:space="preserve">
CORRECCIÓN: SÍ</t>
        </r>
      </text>
    </comment>
  </commentList>
</comments>
</file>

<file path=xl/sharedStrings.xml><?xml version="1.0" encoding="utf-8"?>
<sst xmlns="http://schemas.openxmlformats.org/spreadsheetml/2006/main" count="3765" uniqueCount="1818">
  <si>
    <t>Subdirección Académica</t>
  </si>
  <si>
    <t>NA</t>
  </si>
  <si>
    <t>N/A</t>
  </si>
  <si>
    <t>Subdirector Académico</t>
  </si>
  <si>
    <t>IDENTIFICACIÓN DE REQUISITOS LEGALES Y/O NORMATIVOS  IDENTIFICACIÓN DEL REQUISITO</t>
  </si>
  <si>
    <t xml:space="preserve">  APLICACIÓN DEL REQUISITO LEGAL Y/O NORMATIVO</t>
  </si>
  <si>
    <t xml:space="preserve">SEGUIMIENTO A LA APLICACIÓN DEL REQUISITO LEGAL Y/O NORMATIVO </t>
  </si>
  <si>
    <t>TEMÁTICA</t>
  </si>
  <si>
    <t xml:space="preserve">CLASIFICACIÓN NORMATIVA </t>
  </si>
  <si>
    <t>CONSECUTIVO/ NÚMERO</t>
  </si>
  <si>
    <t>AÑO</t>
  </si>
  <si>
    <t>ARTÍCULO APLICABLE</t>
  </si>
  <si>
    <t>REQUERIMIENTO ESPECÍFICO</t>
  </si>
  <si>
    <t xml:space="preserve">SUBSISTEMA NTD-SIG </t>
  </si>
  <si>
    <t xml:space="preserve">PROCESO </t>
  </si>
  <si>
    <t>FRECUENCIA DE APLICACIÓN DEL REQUISITO LEGAL</t>
  </si>
  <si>
    <t>RESPONSABLE DE LA APLICACIÓN</t>
  </si>
  <si>
    <t>MECANISMOS DE CUMPLIMIENTO</t>
  </si>
  <si>
    <t>EVIDENCIA DE  APLICACIÓN DEL REQUISITO</t>
  </si>
  <si>
    <t>TIPO</t>
  </si>
  <si>
    <t>RESPONSABLE DEL SEGUIMIENTO</t>
  </si>
  <si>
    <t>FRECUENCIA DEL SEGUIMIENTO</t>
  </si>
  <si>
    <t xml:space="preserve">CUMPLE </t>
  </si>
  <si>
    <t>OPORTUNIDADES DE MEJORA</t>
  </si>
  <si>
    <t>RIESGO NORMATIVO ASOCIADO</t>
  </si>
  <si>
    <t>EVALUACIÓN</t>
  </si>
  <si>
    <t>AUTOCONTROL</t>
  </si>
  <si>
    <t>SI</t>
  </si>
  <si>
    <t>NO</t>
  </si>
  <si>
    <t>Derecho a la Educación</t>
  </si>
  <si>
    <t>Constitución Política de Colombia</t>
  </si>
  <si>
    <t>N.A.</t>
  </si>
  <si>
    <t>CAPÍTULO 2
DE LOS DERECHOS SOCIALES, ECONÓMICOS Y CULTURALES</t>
  </si>
  <si>
    <t xml:space="preserve">Art. 67 </t>
  </si>
  <si>
    <t>La educación es un derecho de la persona y un servicio público que tiene una función social; con ella se busca el acceso al conocimiento, a la ciencia, a la técnica y a los demás bienes y valores de la cultura; y los forma en el respeto a los derechos humanos, la paz y la democracia; y en la práctica del trabajo y la recreación, para el mejoramiento cultural, científico, tecnológico y para la protección del ambiente.</t>
  </si>
  <si>
    <t>Transversal</t>
  </si>
  <si>
    <t>Permanente</t>
  </si>
  <si>
    <t>Funcionarios Subdirección Académica</t>
  </si>
  <si>
    <t>X</t>
  </si>
  <si>
    <t>Sí</t>
  </si>
  <si>
    <t>Ejercicio Docente</t>
  </si>
  <si>
    <t>Art. 68</t>
  </si>
  <si>
    <t>(…) La Ley garantiza la profesionalización y dignificación de la actividad docente.</t>
  </si>
  <si>
    <t>Derechos de Autor</t>
  </si>
  <si>
    <t>Ley</t>
  </si>
  <si>
    <t>Sobre derechos de autor</t>
  </si>
  <si>
    <t>Art. 4</t>
  </si>
  <si>
    <t>Artículo 4º.- Son titulares de los derechos reconocidos por la Ley: 
A. (...)
F. La persona natural a jurídica que, en virtud de contrato obtenga por su cuenta y riesgo, la producción de una obra científica, literaria o artística realizada por uno o varios autores en las condiciones previstas en el artículo 20 de esta Ley.</t>
  </si>
  <si>
    <t xml:space="preserve">
Subdirección Académica</t>
  </si>
  <si>
    <t>Contratos</t>
  </si>
  <si>
    <t>Expediente contractual</t>
  </si>
  <si>
    <t>Código Disciplinario Único</t>
  </si>
  <si>
    <t xml:space="preserve">DEBERES. No. 1. Cumplir y hacer que se cumplan los deberes contenidos en la Constitución, los tratados de Derecho Internacional Humanitario, los demás ratificados por el Congreso, las leyes, los decretos, las ordenanzas, los acuerdos distritales y municipales, los estatutos de la entidad, los reglamentos y los manuales de funciones, las decisiones judiciales y disciplinarias, las convenciones colectivas, los contratos de trabajo y las órdenes superiores emitidas por funcionario competente. No.5. Custodiar y cuidar la documentación e información que por razón de su empleo, cargo o función conserve bajo su cuidado o a la cual tenga acceso, e impedir o evitar la sustracción, destrucción, ocultamiento o utilización indebidos. No.22. Responder por la conservación de los útiles, equipos, muebles y bienes confiados a su guarda o administración y rendir cuenta oportuna de su utilización. </t>
  </si>
  <si>
    <t>PROHIBICIONES. A todo servidor público le está prohibido. No. 8. Omitir, retardar o no suministrar debida y oportuna respuesta a las peticiones respetuosas de los particulares o a solicitudes de las autoridades, así como retenerlas o enviarlas a destinatario diferente de aquel a quien corresponda su conocimiento. No. 13. Ocasionar daño o dar lugar a la pérdida de bienes, elementos, expedientes o documentos que hayan llegado a su poder por razón de sus funciones. No. 21. Dar lugar al acceso o exhibir expedientes, documentos o archivos a personas no autorizadas.</t>
  </si>
  <si>
    <t>Por la cual se dictan disposiciones sobre racionalización de trámites y procedimientos administrativos de los organismos y entidades del Estado y de los particulares que ejercen funciones públicas o prestan servicios públicos.</t>
  </si>
  <si>
    <t>TODOS</t>
  </si>
  <si>
    <t>Racionalización de trámites administrativos</t>
  </si>
  <si>
    <t>Ley de Ciencia y Tecnología</t>
  </si>
  <si>
    <t>Por la cual se modifica la Ley 29 de 1990, se transforma a Colciencias en Departamento Administrativo, se fortalece el Sistema Nacional de Ciencia, Tecnología e Innovación en Colombia y se dictan otras disposiciones</t>
  </si>
  <si>
    <t>Art. 2</t>
  </si>
  <si>
    <t>Por medio de la presente Ley se desarrollan los derechos de los ciudadanos y los deberes del Estado en materia del desarrollo del conocimiento científico, del desarrollo tecnológico y de la innovación, se consolidan los avances hechos por la Ley 29 de 1990, mediante los siguientes objetivos específicos:
1. Fortalecer una cultura basada en la generación, la apropiación y la divulgación del conocimiento y la investigación científica, el desarrollo tecnológico, la innovación y el aprendizaje permanentes.
2. Definir las bases para la formulación de un Plan Nacional de Ciencia, Tecnología e Innovación.
3. Incorporar la ciencia, la tecnología y la innovación, como ejes transversales de la política económica y social del país...
9. Fortalecer el desarrollo regional a través de políticas integrales de descentralización e internacionalización de las actividades científicas, tecnológicas y de innovación, de acuerdo con las dinámicas internacionales.
10. Orientar el fomento de actividades científicas, tecnológicas y de innovación hacia el mejoramiento de la competitividad en el marco del Sistema Nacional de Competividad.
11. Establecer disposiciones generales que conlleven al fortalecimiento del conocimiento científico y el desarrollo de la innovación para el efectivo cumplimiento de la presente ley.</t>
  </si>
  <si>
    <t>Art. 3</t>
  </si>
  <si>
    <t>Por la cual se dictan normas orientadas a fortalecer los mecanismos de prevención, investigación y sanción de actos de corrupción y la efectividad del control de la gestión pública</t>
  </si>
  <si>
    <t>Por el cual se dictan disposiciones generales para la protección de datos personales.</t>
  </si>
  <si>
    <t>Seguridad en el manejo de datos personales</t>
  </si>
  <si>
    <t>Por el cual se crea la ley de transparencia y del derecho de acceso a la información pública nacional y se dictan otras disposiciones.</t>
  </si>
  <si>
    <t>Transparencia y Derecho de Acceso a la Información Pública.  Datos Abiertos. Programa de Gestión Documental.</t>
  </si>
  <si>
    <t>Decreto</t>
  </si>
  <si>
    <t>Por el cual se reglamenta internamente el ejercicio del Derecho de Petición y la manera de atender las quejas por el mal funcionamiento de los servicios a cargo del Distrito Especial de Bogotá</t>
  </si>
  <si>
    <t>Derechos de Petición y manejo de quejas en el Distrito de Bogotá.</t>
  </si>
  <si>
    <t>Por la cual se reglamenta parcialmente la Ley 1712 de 2014 y se dictan otras disposiciones.</t>
  </si>
  <si>
    <t>Fortalece la gestión documental pública y ratifica el papel de los Archivos en la transparencia del Estado</t>
  </si>
  <si>
    <t>Adoptar medidas que permitan potenciar y maximizar la capacidad de producción con que cuenta la Imprenta Distrital, generando un ahorro significativo en el presupuesto asignado a las entidades distritales, para la elaboración de sus trabajos impresos y publicaciones oficiales.</t>
  </si>
  <si>
    <t>Todas las entidades, organismos y órganos de control del Distrito Capital, deberán realizar sus trabajos de impresiones y publicaciones oficiales a través de la Subdirección de Imprenta Distrital.</t>
  </si>
  <si>
    <t>x</t>
  </si>
  <si>
    <t>Acuerdo</t>
  </si>
  <si>
    <t>Por el cual se crea el Instituto para la Investigación Educativa y el Desarrollo Pedagógico y se dictan otras disposiciones</t>
  </si>
  <si>
    <t>Todo el documento</t>
  </si>
  <si>
    <t>Objetivos y funciones. El Instituto para la Investigación Educativa y el Desarrollo Pedagógico, en procura del mejoramiento cualitativo de la Educación desarrollará las siguientes funciones:
*Dirigir, coordinar y ejecutar los programas de investigación, tanto básica como aplicada con énfasis en lo socio-educativo y pedagógico, que deba cumplir la administración, de acuerdo con los planes y programas aprobados y difundir los resultados de las investigaciones.
*Dirigir, coordinar y ejecutar los programas de evaluación del sistema educativo y perfeccionamiento profesional.
*Articular y promover las innovaciones educativas producto de los proyectos institucionales o locales con los procesos investigativos y de formación de docentes como alternativa para el mejoramiento de la práctica pedagógica.
*Diseñar, producir, promocionar y evaluar textos, documentos, periódicos, material audiovisual y ayudas educativas didácticas.
*Promover y evaluar la oferta de capacitación y actualización de los docentes, de acuerdo con los desarrollos curriculares y pedagógicos y facilitar el acceso a la capacitación de los docentes públicos vinculados a los establecimientos educativos del Distrito Capital.
*Asumir las competencias relacionadas con currículum y material educativo.
*Fijar políticas sobre formación, actualización y especialización docente a través del Comité Distrital de Formación Docente, que se creará con la participación de las Universidades existentes en el Distrito.</t>
  </si>
  <si>
    <t xml:space="preserve">Académica </t>
  </si>
  <si>
    <t>Resolución</t>
  </si>
  <si>
    <t>"Por medio de la cual se crea el Comité Asesor Académico"</t>
  </si>
  <si>
    <t>Comité Asesor Académico</t>
  </si>
  <si>
    <t>Por la cual se ajusta la Resolución 204 de 2008 en el Instituto para la Investigación Educativa y el Desarrollo Pedagógico - IDEP</t>
  </si>
  <si>
    <t>Manejo de Información en Gobierno en Línea para los ciudadanos</t>
  </si>
  <si>
    <t xml:space="preserve">Por la cual se establecen los criterios para otorgar el aval a los investigadores en los Grupos de Trabajo y Seminarios Virtuales que ofrece CLACSO”
</t>
  </si>
  <si>
    <t>Representante Legal y subdirector Académico</t>
  </si>
  <si>
    <t>EPÍGRAFE</t>
  </si>
  <si>
    <t>ÁREA O DEPENDENCIA</t>
  </si>
  <si>
    <t>PROCESO: MEJORAMIENTO INTEGRAL Y CONTINUO</t>
  </si>
  <si>
    <t>PROCESO: GESTIÓN CONTRACTUAL</t>
  </si>
  <si>
    <t>PROCESO: GESTIÓN JURÍDICA</t>
  </si>
  <si>
    <t>PROCESO: GESTIÓN TECNOLÓGICA</t>
  </si>
  <si>
    <t>Todo</t>
  </si>
  <si>
    <t xml:space="preserve">Decreto </t>
  </si>
  <si>
    <t>Art. 11</t>
  </si>
  <si>
    <t>Artículo 11°. Comité Sectorial de Desarrollo Administrativo de Educación. El Comité Sectorial de Desarrollo Administrativo de Educación Distrital estará integrado por el/la Secretario(a) Distrital de Educación, quien lo preside, por el Director(a) del Instituto de Investigación Educativa y Pedagógica IDEP y por el Rector(a) de la Universidad Distrital Francisco José de Caldas, sin perjuicio de la autonomía que como ente universitario asiste a esta entidad.</t>
  </si>
  <si>
    <t>Actas</t>
  </si>
  <si>
    <t>Por el cual se establece el Estatuto de Planeación del Distrito Capital y se reglamenta la Formulación, la Aprobación, la Ejecución y la Evaluación del Plan de Desarrollo Económico y Social y de Obras Públicas del Distrito</t>
  </si>
  <si>
    <t>Por la cual se dictan normas orientadas a fortalecer los mecanismos de prevención, investigación y sanción de actos de corrupción y la efectividad del control de la gestión pública.</t>
  </si>
  <si>
    <t>Todos</t>
  </si>
  <si>
    <t>Por la cual se expiden los Estatutos del Instituto para la Investigación Educativa y el Desarrollo Pedagógico</t>
  </si>
  <si>
    <t xml:space="preserve">Ley </t>
  </si>
  <si>
    <t>Por el cual se expide la Ley General de Educación</t>
  </si>
  <si>
    <t>Art. 7</t>
  </si>
  <si>
    <t>La familia. A la familia como núcleo fundamental de la sociedad y primer responsable de la educación de los hijos, hasta la mayoría de edad o hasta cuando ocurra cualquier otra clase o forma de emancipación, le corresponde: … f) Contribuir solidariamente con la institución educativa para la formación de sus hijos.</t>
  </si>
  <si>
    <t>Art. 70</t>
  </si>
  <si>
    <t>Apoyo a la capacitación de docentes. En cumplimiento de lo establecido en los artículos 13 y 68 de la Constitución Política, es deber del Estado apoyar y fomentar las instituciones, programas y experiencias
dirigidos a formar docentes capacitados e idóneos para orientar la educación para la rehabilitación social, y así garantizar la calidad del servicio para las personas que por sus condiciones las necesiten.</t>
  </si>
  <si>
    <t>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t>
  </si>
  <si>
    <t>Art. 9</t>
  </si>
  <si>
    <t>Instituciones educativas. Institución educativa es un conjunto de personas y bienes promovida por las autoridades públicas o por particulares, cuya finalidad será prestar un año de educación preescolar y nueve grados de educación básica como mínimo, y la media. Las que no ofrecen la totalidad de dichos grados se denominarán centros educativos y deberán asociarse con otras instituciones con el fin de ofrecer el ciclo de educación básica completa a los estudiantes.
Deberán contar con licencia de funcionamiento o reconocimiento de carácter oficial, disponer de la infraestructura administrativa, soportes pedagógicos, planta física y medios educativos adecuados.
Las instituciones educativas combinarán los recursos para brindar una educación de calidad, la evaluación permanente, el mejoramiento continuo del servicio educativo y los resultados del aprendizaje, en el marco de su Programa Educativo Institucional.
Las instituciones educativas estatales son departamentales, distritales o municipales.</t>
  </si>
  <si>
    <t>Derecho de los niños, niñas y jóvenes</t>
  </si>
  <si>
    <t>Código de Infancia y Adolescencia</t>
  </si>
  <si>
    <t>Art. 17</t>
  </si>
  <si>
    <t>Derecho a la vida y a la calidad de vida y a un ambiente sano. Los niños, las niñas y los adolescentes tienen derecho a la vida, a una buena calidad de vida y a un ambiente sano en condiciones de dignidad y goce de todos sus derechos en forma prevalente.
La calidad de vida es esencial para su desarrollo integral acorde con la dignidad de ser humano. Este derecho supone la generación de condiciones que les aseguren desde la concepción cuidado, protección, alimentación nutritiva y equilibrada, acceso a los servicios de salud, educación, vestuario adecuado, recreación y vivienda segura dotada de servicios públicos esenciales en un ambiente sano.
Parágrafo. El Estado desarrollará políticas públicas orientadas hacia el fortalecimiento de la primera infancia.</t>
  </si>
  <si>
    <t>Propiedad Intelectual</t>
  </si>
  <si>
    <t>Ley Antimatoneo</t>
  </si>
  <si>
    <t>Art. 1</t>
  </si>
  <si>
    <t>Art. 22</t>
  </si>
  <si>
    <t>Participación de la familia. La familia, como parte de la comunidad educativa, en el marco del Sistema Nacional de convivencia escolar y formación para los derechos humanos, la educación para la sexualidad y la prevención y mitigación de la violencia escolar, además de las obligaciones consagradas en el artículo 67 de la Constitución Política, en la Ley 115 de 1994, la Ley 1098 de 2006, la Ley 1453 de 2011 y demás normas vigentes.</t>
  </si>
  <si>
    <t>Estatuto de Profesionalización Docente</t>
  </si>
  <si>
    <t>Art. 38</t>
  </si>
  <si>
    <t>Art. 39</t>
  </si>
  <si>
    <t>Art. 40</t>
  </si>
  <si>
    <t>Marco ético de la profesión docente. El ejercicio de la docencia tiene como fundamento la comprensión de la educación como bien público, como actividad centrada en los estudiantes y al servicio de la nación y de la sociedad. La profesión docente implica una práctica que requiere idoneidad académica y moral, posibilita el desarrollo y crecimiento personal y social del educador y del educando y requiere compromiso con los diversos contextos socio - culturales en los cuales se realiza.</t>
  </si>
  <si>
    <t xml:space="preserve">Acuerdo </t>
  </si>
  <si>
    <t>Por el cual se adoptan los lineamientos para la formación de docentes, con créditos para ascenso en el escalafón</t>
  </si>
  <si>
    <t>Adopción: Adóptese el documento "Lineamientos para la formación de docentes con créditos para ascenso en el Escalafón" como mecanismo para el reconocimiento de créditos para ascenso en el escalafón mediante la realización de programas de formación y procesos de investigación.</t>
  </si>
  <si>
    <t>Seguimiento a compromisos</t>
  </si>
  <si>
    <t>CLACSO</t>
  </si>
  <si>
    <t>Resolución y Procedimiento</t>
  </si>
  <si>
    <t>Solicitues y respuestas</t>
  </si>
  <si>
    <t>Por la cual se asigna al Archivo General de la Nación la función de fijar políticas y reglamentos para el manejo de los archivos en Colombia.</t>
  </si>
  <si>
    <t>Manejo de Archivos</t>
  </si>
  <si>
    <t>Estatutaria de la administración de justicia</t>
  </si>
  <si>
    <t>Sobre el uso de la tecnología, medios técnicos, electrónicos, informáticos y telemáticos en la administración de justicia. Los documentos emitidos por los citados medios, cualquiera que sea su soporte, gozarán de la validez y eficacia de un documento original siempre que quede garantizada su autenticidad, integridad y el cumplimiento de los requisitos exigidos por las leyes procesales.</t>
  </si>
  <si>
    <t>Por medio de la cual se define y reglamenta el acceso y uso de los mensajes de datos, del comercio electrónico y de las firmas digitales, y se establecen las entidades de certificación y se dictan otras disposiciones.</t>
  </si>
  <si>
    <t>Se define y reglamenta el acceso y uso de los mensajes de datos, del comercio electrónico y las firmas digitales, y se establecen las entidades de certificación y se dictan otras disposiciones.</t>
  </si>
  <si>
    <t>Por medio de la cual se dicta la Ley General de Archivos y se dictan otras disposiciones.</t>
  </si>
  <si>
    <t xml:space="preserve">Código Penal Colombiano. </t>
  </si>
  <si>
    <t>Divulgación y empleo de documentos reservados. Modificado por el art. 25, Ley 1288 de 2009.  El que en provecho propio o ajeno o con perjuicio de otro divulgue o emplee el contenido de un documento que deba permanecer en reserva, incurrirá en multa, siempre que la conducta no constituya delito sancionado con pena mayor.</t>
  </si>
  <si>
    <t>Falsedad en Documento</t>
  </si>
  <si>
    <t>Por la cual se expide el Código de Procedimiento Penal</t>
  </si>
  <si>
    <t>Obtención de muestras que involucren al imputado.</t>
  </si>
  <si>
    <t>Prueba documental</t>
  </si>
  <si>
    <t>Por el cual se suprimen y reforman regulaciones, procedimientos o trámites innecesarios existentes en la Administración Pública.</t>
  </si>
  <si>
    <t>Firma mecánica</t>
  </si>
  <si>
    <t>Prohibición de exigir copias o fotocopias de documentos que se poseen</t>
  </si>
  <si>
    <t>Prohibición de paz y salvo internos</t>
  </si>
  <si>
    <t>Solicitud oficiosa por parte de las entidades públicas</t>
  </si>
  <si>
    <t>Prohibición de retener documentos de identidad</t>
  </si>
  <si>
    <t>Formulario único</t>
  </si>
  <si>
    <t>Utilización del sistema electrónicos de archivo y transmisión de datos</t>
  </si>
  <si>
    <t>Por el cual se dictan normas para suprimir o reformar regulaciones, procedimientos y trámites innecesarios existentes en la Administración Pública</t>
  </si>
  <si>
    <t>Por el cual se reglamenta el Sistema Nacional de Archivos, se establece la Red Nacional de Archivos, se deroga el decreto 4124 de 2004 y se dictan otras disposiciones relativas a la administración de los archivos del Estado.</t>
  </si>
  <si>
    <t>Por el cual se reglamenta el Título V de la Ley 594 de 2000, parcialmente los artículos 58 y 59 de la Ley 1437 de 2011 y se dictan otras disposiciones en materia de Gestión Documental para todas las Entidades del Estado.</t>
  </si>
  <si>
    <t>Por el cual se reglamenta parcialmente la Ley 397 de 1997, modificada por la Ley 1185 de 2008 en lo relativo al Patrimonio Cultural de la Nación de naturaleza documental archivística y la Ley 594 de 2000 y se dictan otras disposiciones.</t>
  </si>
  <si>
    <t xml:space="preserve">Reglamento General de Archivos. </t>
  </si>
  <si>
    <t>Por el cual se desarrolla el artículo 43 del capítulo V "Acceso a los documentos de archivo", del AGN del Reglamento general de archivos sobre "Restricciones por razones de conservación"</t>
  </si>
  <si>
    <t>Acceso a documentos de archivo</t>
  </si>
  <si>
    <t>Conservación de documentos</t>
  </si>
  <si>
    <t>Por el cual se desarrolla el artículo 45, "Requisitos para la Consulta" del capitulo V, "Acceso A Los Documentos De Archivo", Del Reglamento General De Archivos</t>
  </si>
  <si>
    <t>Consulta de Documentos</t>
  </si>
  <si>
    <t>Del Consejo Directivo del Archivo General de la Nación en el cual establece pautas para la administración de las comunicaciones oficiales en las entidades públicas y las privadas que cumplen funciones públicas</t>
  </si>
  <si>
    <t>Pautas para la administración de las comunicaciones oficiales en las entidades públicas</t>
  </si>
  <si>
    <t>Por el cual se establecen los lineamientos básicos para la organización de fondos acumulados</t>
  </si>
  <si>
    <t>Organización de Fondos Acumulados.  Archivo Central</t>
  </si>
  <si>
    <t>Organización de Archivos de Gestión de las entidades Públicas</t>
  </si>
  <si>
    <t>Por el cual se reglamenta parcialmente el decreto 2578 de 2012, se adopta y reglamenta el comité evaluador de Documentos del Archivo General de la Nación y se dictan otras disposiciones</t>
  </si>
  <si>
    <t>Comité Evaluador de Documentos del Archivo General de la Nación</t>
  </si>
  <si>
    <t>Por el cual se establecen los criterios básicos para la clasificación, ordenación y descripción de los archivos en las entidades públicas y privadas que cumplan funciones públicas y se dictan otras disposiciones</t>
  </si>
  <si>
    <t>Descripción de los archivos de las entidades públicas</t>
  </si>
  <si>
    <t>Por medio del cual se establecen los criterios básicos para creación, conformación, organización, control y consulta de los expedientes de archivo y se dictan otras disposiciones</t>
  </si>
  <si>
    <t>Creación, conformación, organización, control y consulta de expedientes de archivos</t>
  </si>
  <si>
    <t>Por medio del cual se establecen los lineamientos para reconstrucción de expedientes y se dictan otras disposiciones</t>
  </si>
  <si>
    <t>Lineamientos para la reconstrucción de expedientes</t>
  </si>
  <si>
    <t>Eficiencia administrativa y lineamientos de la política Cero Papel en la administración pública</t>
  </si>
  <si>
    <t>Reducción en el uso del papel en la administración pública</t>
  </si>
  <si>
    <t>por la cual se crea el Sistema Interno de Gestión Documental (SIGA) del Instituto para la Investigación Educativa y el Desarrollo Pedagógico - IDEP</t>
  </si>
  <si>
    <t>Derecho de los ciudadanos a acceder a los documentos públicos.</t>
  </si>
  <si>
    <t>Por la cual se dictan normas tendientes a preservar la moralidad en la Administración Pública y se fijan disposiciones con el fin de erradicar la corrupción administrativa</t>
  </si>
  <si>
    <t xml:space="preserve">Revocatoria de nombramiento, declaracion de bienes y rentas , modificacion al codigo penal en delitos cometios al desempeñar funciones publicas. </t>
  </si>
  <si>
    <t>Por la cual se expide el Código Único Disciplinario.</t>
  </si>
  <si>
    <t>Titularidad de la acción disciplinaria, potestad disciplinaria y ámbito de aplicación de la Ley Disciplinaria</t>
  </si>
  <si>
    <t>Adopción por las entidades de la administración pública de criterios que permitan apoyar a la industria nacional en los diferentes procesos de contratación.</t>
  </si>
  <si>
    <t>Ámbito de aplicación, principios que regulan las actuaciones y procedimientos administrativos.</t>
  </si>
  <si>
    <t xml:space="preserve">1, 3, 4, 5, 8, 9,
73, 74, 
78, 81, 82, 83,
84, 85, 86, 87,
88, 89, 90, 91,
92, 93, 94, 95 y
96
</t>
  </si>
  <si>
    <t xml:space="preserve">Medidas administrativas y disciplinarias para la lucha contra la corrupción, políticas institucionales y pedagógicas, disposiciones para prevenir y combatir la corrupción en la contratación pública.
</t>
  </si>
  <si>
    <t>Expide el codigo General del Proceso</t>
  </si>
  <si>
    <t xml:space="preserve">Sistema Presupuestal, principios del sistema, naturaleza, composición y funciones del Confis, del presupuesto de rentas y recursos de capital, el presupuesto de gastos o de apropiaciones, preparacion y presentacion del proyecto de presupuesto general de la Nacion. </t>
  </si>
  <si>
    <t>Creación de la Unidad Administrativa Especial - Agencia Eficiente -, como una entidad descentralizada de la rama ejecutiva del orden nacional, con personería jurídica, patrimonio propio y autonomía administrativa y financiera, adscrita al Departamento Nacional de Planeación.</t>
  </si>
  <si>
    <t xml:space="preserve">Principios y normas generales aplicables a los trámites y procedimientos administrativos, trámites, procedimientos y regulaciones del sector administrativo de planeación.
</t>
  </si>
  <si>
    <t xml:space="preserve">Todas </t>
  </si>
  <si>
    <t xml:space="preserve">Circulares que establecen parámetros en la actividad contractual de las entidades estatales sujetas al estatuto de contratación </t>
  </si>
  <si>
    <t xml:space="preserve">LIQUIDACIÓN DE CONTRATOS Y CONVENIOS </t>
  </si>
  <si>
    <t xml:space="preserve">Requiere a los supervisores designados para el control y vigilancia de la ejecución de los contratos y convenios celebrados por el IDEP, que a la terminación de cada uno, deben junto con el contratista protectar el acta de liquidación respectiva, siempre que la liquidación se haya pactado en el contrato o convenio o que la ley asi lo exija. </t>
  </si>
  <si>
    <t>Aplicación del formato "Certificación de cierre del expediente contractual"</t>
  </si>
  <si>
    <t>“Por la cual se crea el Comité Asesor de Contratación del Instituto para la Investigación Educativa y el desarrollo Pedagógico - IDEP”</t>
  </si>
  <si>
    <t xml:space="preserve">Corformación, sesión y temas que corresponden. </t>
  </si>
  <si>
    <t>El Código Civil comprende las disposiciones legales sustantivas que determinan especialmente los derechos de los particulares, por razón del estado de las personas, de sus bienes, obligaciones, contratos y acciones civiles.</t>
  </si>
  <si>
    <t>Considerado este Código en su conjunto en cada uno de los títulos, capítulos y artículos de que se compone, forma la regla establecida por el legislador colombiano, a la cual es un deber de los particulares ajustarse en sus asuntos civiles, que es lo que constituye la ley o el derecho civil nacional.</t>
  </si>
  <si>
    <t xml:space="preserve">Define las reglas y principios que rigen los contratos de las entidades estatales.
</t>
  </si>
  <si>
    <t>Titularidad de la acción disciplinaria, potestad disciplinaria y ambito de aplicación de la Ley Disciplinaria</t>
  </si>
  <si>
    <t>Ambito de aplicación, principios que regulan las actuaciones y procedimientos administrativos.</t>
  </si>
  <si>
    <t>Regula la actividad procesal en los asuntos civiles, comerciales,entre otros. Se aplica, además, a todos los asuntos de cualquier jurisdicción o especialidad y a las actuaciones de particulares y autoridades administrativas, cuando ejerzan funciones jurisdiccionales, en cuanto no estén regulados expresamente en otras leyes.</t>
  </si>
  <si>
    <t xml:space="preserve">Por el cual se expide  el Codigo de Comercio </t>
  </si>
  <si>
    <t>Los comerciantes y los asuntos mercantiles se regirán por las disposiciones de la ley comercial, y los casos no regulados expresamente en ella serán decididos por analogía de sus normas.</t>
  </si>
  <si>
    <t>Por la cual se expide el procedimiento inteno para el tramite de acciones de tutela del Instituto para la investigaciòn educativa y el Desarrollo pedagogico</t>
  </si>
  <si>
    <t xml:space="preserve">Establecer el tramite interno para dar respuesta a las acciones de tutela  instauradas en contra de la entidad. </t>
  </si>
  <si>
    <t xml:space="preserve">Derechos de los ciudadanos </t>
  </si>
  <si>
    <t>Por la cual se conceden facultades extraordinarias al Presidente de la República para reformar el Código Contencioso-Administrativo</t>
  </si>
  <si>
    <t>Tramite de solicitudes y peticiones de los ciudadano a las entidades de la administración pública</t>
  </si>
  <si>
    <t>Por la cual se ordena la publicidad de los actos y documentos oficiales</t>
  </si>
  <si>
    <t>Publicidad de los actos y documentos oficiales.  Acceso de los ciudadanos a los documentos.</t>
  </si>
  <si>
    <t>Por medio de la cual se define y reglamenta el acceso y uso de los mensajes de datos, del comercio electrónico y de las firmas digitales, y se establecen las entidades de certificación y se dictan otras disposiciones</t>
  </si>
  <si>
    <t>Por la cual se expide el Código de Procedimiento Administrativo y de lo Contencioso Administrativo.</t>
  </si>
  <si>
    <t>Manejo de los Derechos de petición</t>
  </si>
  <si>
    <t>Por el cual se establecen lineamientos para preservar y fortalecer la transparencia y para la prevención de la corrupción en las Entidades y Organismos del Distrito Capital</t>
  </si>
  <si>
    <t>Fortalecer la transparencia en el Distrito Capital</t>
  </si>
  <si>
    <t>Por medio del cual se adopta la Política Pública Distrital de Servicio a la Ciudadanía en la ciudad de Bogotá D.C.</t>
  </si>
  <si>
    <t>Servicio a la Ciudadanía desde la Administración Distrital</t>
  </si>
  <si>
    <t>Por medio del cual se reglamenta en el Distrito Especial de Bogotá, el ejercicio de Derecho de Petición, de Información y Copia y de Consulta y se crea una Personería Delegada</t>
  </si>
  <si>
    <t>Derecho de Petición, de Información y Copia y de Consulta</t>
  </si>
  <si>
    <t>Por el cual se adoptan medidas para la atención digna, cálida y decorosa a ciudadanía en Bogotá Distrito Capital y se prohíbe la ocupación del espacio público con filas de usuarios de servicios privados o públicos y se dictan otras disposiciones</t>
  </si>
  <si>
    <t>Atención digna a la ciudadanía</t>
  </si>
  <si>
    <t>Solicitud de instrucciones para la atención de quejas, reclamos, sugerencias y solicitudes de información en las entidades distritales</t>
  </si>
  <si>
    <t>Procedimiento para Presentar Quejas, Reclamos Y Sugerencias a través del Sistema Distrital de Quejas Y Soluciones</t>
  </si>
  <si>
    <t>Por medio de la cual se crea la Ley de Transparencia y del Derecho de Acceso a la Información Pública Nacional y se dictan otras disposiciones.</t>
  </si>
  <si>
    <t>Directiva Distrital</t>
  </si>
  <si>
    <t>Resolución IDEP</t>
  </si>
  <si>
    <t>Directiva</t>
  </si>
  <si>
    <t>"Por el cual se compilan la Ley 38 de 1989, la Ley 179 de 1994 y la Ley 225 de 1995 que conforman el estatuto orgánico del presupuesto"</t>
  </si>
  <si>
    <t>Trimestral</t>
  </si>
  <si>
    <t>Mensual</t>
  </si>
  <si>
    <t>ESTATUTO</t>
  </si>
  <si>
    <t>C-899</t>
  </si>
  <si>
    <t>Demanda de inconstitucionalidad contra el artículo 19, inciso 2º (parcial) de la Ley 1123 de 2007 “Por la cual se establece el Código Disciplinario del Abogado”</t>
  </si>
  <si>
    <t>Sobre la organización del Control Fiscal, Financiero y los organismos que lo ejercen.</t>
  </si>
  <si>
    <t>Disposiciones, principios y reglas generales para el ejercicio de las atribuciones previstas en los numerales 15 y 16 del artículo 189 de la Constitución Política</t>
  </si>
  <si>
    <t>por la cual se crea el acta de informe de gestión.</t>
  </si>
  <si>
    <t>Se dictan normas sobre el Sistema Nacional de Control Interno de las entidades y organismos de la administración pública del orden Nacional y Territorial y se dictan otras disposiciones</t>
  </si>
  <si>
    <t>Por la cual se reglamenta parcialmente la Ley 87 de 1993, en cuanto a los elementos técnicos y administrativos que fortalezcan el Sistema de Control Interno de las entidades y organismos del Estado</t>
  </si>
  <si>
    <t>Por el cual se actualiza el Modelo Estándar de Control Interno -MECI</t>
  </si>
  <si>
    <t>Por medio de la cual se adopta la actualización de la Norma Técnica de Calidad en la Gestión Pública</t>
  </si>
  <si>
    <t>Desarrollo del Sistema del Control Interno</t>
  </si>
  <si>
    <t xml:space="preserve">“Verificación, recomendaciones y resultados
sobre el cumplimiento de las normas en materia de derecho de autor sobre
Software”. En la mencionada circular se consagró: “La Dirección Nacional de
Derecho de Autor establecerá el procedimiento para el recibo, administración
y custodia de esta información”.  La información será diligenciada, en los términos de la Circular No. 04 del 22
de diciembre de 2006 del Consejo Asesor del Gobierno Nacional en materia
de Control Interno de las Entidades del Orden Nacional y Territorial, por el
responsable de cada entidad en el aplicativo que para el efecto dispondrá la
Unidad Administrativa Especial Dirección Nacional de Derecho de Autor en
la página www.derechodeautor.gov.co, desde el primer día hábil del mes de
enero de cada año hasta el tercer viernes del mes de marzo, fecha en la cual se
deshabilitará el aplicativo. 
</t>
  </si>
  <si>
    <t>Por la cual se expiden  los Estatutos del Instituto para la Investigación Educativa y el Desarrollo Pedagógico</t>
  </si>
  <si>
    <t>DDC-00004</t>
  </si>
  <si>
    <t>Por la cual se establecen los plazos, requisitos y procedimientos para la presentación de la información contable necesaria en el proceso de consolidación en el Distrito Capital</t>
  </si>
  <si>
    <t>f. Copia del Informe de Control Interno Contable MCICO preparado de conformidad con lo dispuestos en la Resolución 393 de 2007 - Instructivo No. 2 del 10 de diciembre de 2007, expedidos por la Contaduría General de la Nación</t>
  </si>
  <si>
    <t>Por la cual se fusionan el comité del Sistema de Gestión de la Calidad y el Comité Control Interno del IDEP para crear el "Comité de Gestión de Calidad y Control Interno"</t>
  </si>
  <si>
    <t>"Por la cual se restructura y se crean los niveles de responsabilidad y autoridad del Sistema Integrado de Gestión -SIG del Instituto para la Investigación Educativa y el Desarrollo Pedagógico - IDEP"</t>
  </si>
  <si>
    <t xml:space="preserve">"Por medio de la cual se prescriben los métodos y se establecen la forma, términos y procedimientos para la rendición de la cuenta y la presentación de informes, se reglamenta su revisión y se unifica la información que se presenta a la Contraloría de Bogotá D.C., y se
dictan otras disposiciones"
</t>
  </si>
  <si>
    <t>"Por la cual se adopta la politica y los lineamientos para la Administración del Riesgo"</t>
  </si>
  <si>
    <t>Teletrabajo</t>
  </si>
  <si>
    <t>Decreto Distrital</t>
  </si>
  <si>
    <t>Por la cual se establecen algunas disposiciones sobre vivienda, higiene y seguridad en los establecimientos de trabajo.</t>
  </si>
  <si>
    <t>Por la cual se reglamenta la organización y funcionamiento de los Comités de Medicina, Higiene y Seguridad Industrial en los lugares de trabajo</t>
  </si>
  <si>
    <t xml:space="preserve">Por la cual se reglamentan actividades en materia de Salud Ocupacional. 
</t>
  </si>
  <si>
    <t>Por la cual se adoptan unas medidas de carácter sanitario al Tabaquismo.</t>
  </si>
  <si>
    <t>Por la cual se aclara una Resolución</t>
  </si>
  <si>
    <t>Por la cual se reglamenta la investigación de incidentes y accidentes de trabajo.</t>
  </si>
  <si>
    <t>Vigilancia y control para la afiliación, promoción y prevención de riesgos profesionales.</t>
  </si>
  <si>
    <t>Espacios libres de humo y de sustancias psicoactivas (spa) en las empresas.</t>
  </si>
  <si>
    <t xml:space="preserve">Todos </t>
  </si>
  <si>
    <t>Por la cual se establece la Ley Orgánica del Plan de Desarrollo.</t>
  </si>
  <si>
    <t>Por la cual se dictan normas orgánicas en materia de presupuesto, responsabilidad y transparencia fiscal y se dictan otras disposiciones.</t>
  </si>
  <si>
    <t>Por el cual se reglamenta el Consejo de Gobierno Distrital y los Comités Sectoriales.</t>
  </si>
  <si>
    <t>Ejercicio del Control Interno en las entidades y organismos del Estado y se dictan otras disposiciones</t>
  </si>
  <si>
    <t>Igualdad de condiciones en los procesos de licitación, adjudicación y celebración de contratos, sean estos públicos o privados si estos tienen en sus nóminas por lo menos un mínimo del 10% de sus empleados en las condiciones de discapacidad enunciadas en la presente ley debidamente certificadas por la oficina de trabajo de la respectiva zona y contratados por lo menos con anterioridad a un año; igualmente deberán mantenerse por un lapso igual al de la contratación;</t>
  </si>
  <si>
    <t>NORMOGRAMA POR PROCESO</t>
  </si>
  <si>
    <t>Fecha Aprobación: 01/03/2016</t>
  </si>
  <si>
    <t>Código:  FT-GJ-09-04</t>
  </si>
  <si>
    <t>Versión: 1</t>
  </si>
  <si>
    <t>Página:  ______   de   ______</t>
  </si>
  <si>
    <t>Por la cual se modifica parcialmente el Decreto 2145 de 1999</t>
  </si>
  <si>
    <t>Alcances de la Sentencia C-103 de 2015 de la Corte Constitucional frente a la función de los Controles de Advertencia.</t>
  </si>
  <si>
    <t>Fusionar el Grupo Operativo de MECI y el del Sistema de Gestión de Calidad que en lo sucesivo se denominará “Grupo Operativo de MECI y Sistema de Gestión de Calidad”</t>
  </si>
  <si>
    <t>Por el cual se reglamenta la Ley 80 de 1989 en lo concerniente a las transferencias secundarias y de documentos de valor histórico al Archivo General de la Nación, a los archivos generales de los entes territoriales, se derogan los Decretos 1382 de 1995 y</t>
  </si>
  <si>
    <t xml:space="preserve">Por el cual se establecen los criterios para la organización de los archivos de gestión en las entidades públicas y las privadas que cumplen funciones públicas, se regula el Inventario Único Documental y se desarrollan los artículos 21, 22, 23 y 26 de la </t>
  </si>
  <si>
    <t>Proteger la Función Pública al interior de la entidad adelantando las actuaciones Disciplinarias relacionadas con sus servidores, determinando así la posible responsabilidad frente a la ocurrencia de conductas Disciplinables</t>
  </si>
  <si>
    <t>001</t>
  </si>
  <si>
    <t>Directrices para prevenir conductas irregulares relacionadas con incumplimiento de los manuales de funciones y de procedimientos y la pérdida de elementos y documentos públicos.</t>
  </si>
  <si>
    <t>Presentación del Informe ejecutivo Anual de Control Interno vigencia 2015, a través de la evaluación y seguimiento al Sistema de Control Interno y al de Gestión de la calidad NTCGP 1000</t>
  </si>
  <si>
    <t>Por la cual se dictan disposiciones relacionadas con el Control Interno Contable.</t>
  </si>
  <si>
    <t>Artículo 12°
Capitulo 4</t>
  </si>
  <si>
    <t>Lineamientos Generales para la implementación del Modelo Estándar de Control Interno para el estado colombiano – MECI 1000:2005.</t>
  </si>
  <si>
    <t>“la Oficina de Control Interno, asumiendo su rol evaluador independiente, deberá realizar evaluaciones, seguimiento y monitoreo permanente al grado de avance del desarrollo en la implementación del Sistema de Gestión de la Calidad, conforme el plan de acción previamente establecido por la misma"</t>
  </si>
  <si>
    <t>Por el cual se reglamenta el artículo 13 de la Ley 1285 de 2009, el artículo 75 de la Ley 446 de 1998 y del Capítulo V de la Ley 640 de 2001.</t>
  </si>
  <si>
    <t>"La Oficina de Control Interno de las entidades o quien haga sus veces, deberá verificar el cumplimiento de las obligaciones contenidas en este artículo."</t>
  </si>
  <si>
    <t>Por la cual se modifica el artículo tercero de la resolución 050 de 2007</t>
  </si>
  <si>
    <t>Lineamientos para la gestión y conservación de Documentos electronicos.</t>
  </si>
  <si>
    <t>Directrices para la elaboración de tablas de retención documental.</t>
  </si>
  <si>
    <t xml:space="preserve">Elabroración de Instrumento Archivistico T.R.D. </t>
  </si>
  <si>
    <t>Por el cual se reglamenta el Título VIII de la Ley 594 de 2000 en materia de inspección, vigilancia y control a los archivos de las entidades del Estado y a los documentos de carácter privado declarados de interés cultural; y se dictan otras disposiciones</t>
  </si>
  <si>
    <t>"Por el cual se establecen lineamientos generales para las entidades del Estado en cuanto a la gestión de documentos electronicos generados como resultado del uso de medios electrónicos de conformidad con lo establecido en el capitulo IV de la ley 1437 de 2011 [...]</t>
  </si>
  <si>
    <t xml:space="preserve">Introduce modificaciones en la Ley 80 de 1993 y dicta otras disposiciones generales aplicables a toda contratación con recursos públicos.
</t>
  </si>
  <si>
    <t>Por el cual se reglamenta la contratación con entidades sin ánimo de lucro a la que hace referencia el inciso segundo del artículo 355 de la Constitución Política</t>
  </si>
  <si>
    <t>Objetivos del sistema de compras y contratación pública, definiciones, estructura y documentos del Proceso de Contratación,disposiciones genrales y especiales, entre otros.</t>
  </si>
  <si>
    <t>Cuantías y competencias de la contratación para el año 2017</t>
  </si>
  <si>
    <t xml:space="preserve">Establecer las cuantías para la contratación de la entidad, según el presupuesto oficial asignado para la vigencia 2017. </t>
  </si>
  <si>
    <t>PUBLICACIÓN DE INFORMES DE SUPERVISIÓN EN EL SECOP</t>
  </si>
  <si>
    <t>Deber de reportar y publicar la información mínima obligatoria de manera proactiva de los contratos celebrados en el SECOP.</t>
  </si>
  <si>
    <t>Definiciones, neutralidad tecnológica e igualdad de tratamiento de las tecnologías para la firma electrónica, cumplimiento del requisito de firma, confiabilidad de la firma electrónica, efectos jurídicos de la firma electrónica, entre otros.</t>
  </si>
  <si>
    <t>PROCESO: EVALUACIÓN Y CONTROL</t>
  </si>
  <si>
    <t>CONSTITUCIÓN POLÍTICA</t>
  </si>
  <si>
    <t>Por la cual se establecen normas para el ejercicio del Control Interno en las entidades y organismos del Estado y se dictan otras disposiciones</t>
  </si>
  <si>
    <t>directrices para prevenir conductas irregulares relacionadas con incumplimiento de los manuales de funciones y de procedimientos y la pérdida de elementos y documentos públicos</t>
  </si>
  <si>
    <t>"Por el cual se modifica y adiciona el Decreto 1083 de 2015, Reglamentario Unico del Sector de la Función Pública"…</t>
  </si>
  <si>
    <t>"Por medio del cual se modifica parcialmente el Acuerdo 257 de 2006, se crea el Sector Administrativo de Gestión Jurídica, la Secretaría Jurídica Distrital, se modifican las funciones de la Secretaría General, y se dictan otras disposiciones"</t>
  </si>
  <si>
    <t xml:space="preserve">Artículo 48. Literal h) </t>
  </si>
  <si>
    <t>011</t>
  </si>
  <si>
    <t>015</t>
  </si>
  <si>
    <t>006</t>
  </si>
  <si>
    <t>PROCESO: ATENCIÓN AL CIUDADANO</t>
  </si>
  <si>
    <t>Investigación y Desarrollo Pedagógico</t>
  </si>
  <si>
    <t>Proyecto de Inversión</t>
  </si>
  <si>
    <t>SEGPLAN</t>
  </si>
  <si>
    <t>Componente Estrategia de cualificación, investigación e innovación docente: comunidades de saber y de práctica pedagógica</t>
  </si>
  <si>
    <t xml:space="preserve">
Proyecto de Inversión</t>
  </si>
  <si>
    <t xml:space="preserve">
SEGPLAN</t>
  </si>
  <si>
    <t>Asesor responsable Componente Estrategia de cualificación, investigación e innovación docente: comunidades de saber y de práctica pedagógica</t>
  </si>
  <si>
    <t xml:space="preserve">
Supervisores de contratos de la Subdirección Académica</t>
  </si>
  <si>
    <t xml:space="preserve">
Subdirección Académica
</t>
  </si>
  <si>
    <t>Supervisores de contratos de la Subdirección Académica</t>
  </si>
  <si>
    <t>TÍTULO 1
ENTIDADES ADSCRITAS
CAPÍTULO 3
INSCRIPCIÓN DE SOPORTE LÓGICO (SOFTWARE) EN EL REGISTRO NACIONAL DEL DERECHO DE AUTOR</t>
  </si>
  <si>
    <t>Art. 1.2.1.3
Art. 2.6.1.3.4 
Art. 2.6.1.4.30.
Art.2.6.1.4.31
Art. 2.6.1.4.32.</t>
  </si>
  <si>
    <t xml:space="preserve">
(,,,) 
ARTÍCULO 1.2.1.3. Dirección Nacional de Derecho de Autor. Unidad Administrativa Especial, con personería jurídica, autonomía administrativa y patrimonio independiente. Le compete el diseño, dirección, administración y ejecución de las políticas gubernamentales en materia de derechos de autor; llevar el registro nacional de las obras literarias y artísticas y ejercer la inspección y vigilancia sobre las sociedades de gestión colectiva de los derechos reconocidos en la Ley 23 de 1982 y demás disposiciones; otorgar las reservas de nombres de medios de comunicación y determinar la fijación o exención de caución a los medios escritos de conformidad con las Leyes 23 de 1982 y 29 de 1944, respectivamente.
(,,,)
ARTÍCULO 2.6.1.3.1 Soporte lógico. De conformidad con lo previsto en la Ley 23 de 1982 sobre Derechos de Autor, el soporte lógico (software) se considera como una creación propia del dominio literario.
(,,,)
ARTÍCULO 2.6.1.3.4 Obra inédita. El soporte lógico (software), será considerado como obra inédita, salvo manifestación en contrario hecha por el titular de los derechos de autor.
(,,,)
ARTÍCULO 2.6.1.4.30. Cumplimiento de derecho de autor para espectáculos públicos de las artes escénicas. En concordancia con los artículos 13, 15 y 54 de la Decisión Andina 351 de 1993 y 12, 158, 159 y 160 de la Ley 23 de 1982, las autoridades competentes del ente municipal o distrital y los responsables de los escenarios habilitados deberán verificar previamente el cumplimiento de los derechos de autor por parte de los productores de espectáculos públicos de las artes escénicas, de conformidad con lo previsto en el numeral 5 del artículo 17 y en el artículo 22 de la Ley 1493 de 2011.
ARTÍCULO 2.6.1.4.31. Autorizaciones, constancias y comprobantes de pago de derecho de autor. Para efecto de lo dispuesto en los artículos 17 y 22 de la Ley 1493 de 2011, las autorizaciones, constancias o comprobantes de pago de derecho de autor deberán provenir de los titulares de las obras que se pretendan ejecutar en el espectáculo público o de la sociedad de gestión colectiva que los represente. La autorización, constancia o comprobante proveniente directamente del titular de los derechos de autor en virtud de la gestión individual, solamente tendrá validez ante las autoridades competentes y los responsables de los escenarios habilitados cuando se individualice el repertorio de las obras, interpretaciones o ejecuciones artísticas o fonogramas administradas por el gestor individual que serán ejecutadas en el espectáculo público y se acredite que el mismo es titular o representante del titular de tales obras o prestaciones.
ARTÍCULO 2.6.1.4.32. Competencia de la Unidad Administrativa Especial - Dirección Nacional de Derecho de Autor. En ejercicio de las facultades de inspección, vigilancia y control, la Unidad Administrativa Especial - Dirección Nacional de Derecho de Autor podrá, de oficio o a petición de parte, adelantar investigaciones, solicitar informaciones y documentos, realizar las visitas que sean necesarias e imponer sanciones, cuando a ello hubiere lugar, a las sociedades de gestión colectiva de derechos de autor y derechos conexos y entidades recaudadoras, a los miembros del Consejo Directivo, a los integrantes del Comité de Vigilancia, al Gerente, al Secretario, al Tesorero, al revisor fiscal o a los demás administradores de las mismas.
</t>
  </si>
  <si>
    <t xml:space="preserve">
Componente Sistema de Seguimiento a la política educativa distrital en los contextos escolares.</t>
  </si>
  <si>
    <t xml:space="preserve">
Asesor responsable Componente Sistema de Seguimiento a la política educativa distrital en los contextos escolares.</t>
  </si>
  <si>
    <t xml:space="preserve">
Componente Sistema de Seguimiento a la política educativa distrital en los contextos escolares.</t>
  </si>
  <si>
    <t xml:space="preserve">
Asesor responsable Componente Sistema de Seguimiento a la política educativa distrital en los contextos escolares.</t>
  </si>
  <si>
    <t xml:space="preserve">
Componentes: 
Sistema de Seguimiento a la política educativa distrital en los contextos escolares.
Estrategia de cualificación, investigación e innovación docente: comunidades de saber y de práctica pedagógica.</t>
  </si>
  <si>
    <t xml:space="preserve">
Asesor responsable:
-Componente Sistema de Seguimiento a la política educativa distrital en los contextos escolares.
-Componente Estrategia de cualificación, investigación e innovación docente: comunidades de saber y de práctica pedagógica</t>
  </si>
  <si>
    <t>Bases para la Consolidación de una Política de Estado en Ciencia, Tecnología e Innovación. Además de las acciones previstas en el artículo 2° de la Ley 29 de 1990 y la Ley 115 de 1994, las políticas públicas en materia de estímulo y fomento de la ciencia, la tecnología y la innovación, estarán orientadas por los siguientes propósitos:
(...)
4. Integrar esfuerzos de los diversos sectores y actores para impulsar áreas de conocimiento estratégicas para el desarrollo del país.
5. Fortalecer la capacidad del país para actuar de manera integral en el ámbito internacional en aspectos relativos a la ciencia, la tecnología y la innovación.
6. Promover la calidad de la educación formal y no formal, particularmente en la educación media, técnica y superior para estimular la participación y desarrollo de las nuevas generaciones de investigadores, emprendedores, desarrolladores tecnológicos e innovadores.
7. Promover el desarrollo de estrategias regionales para el impulso de la Ciencia, la Tecnología y la Innovación, aprovechando las potencialidades en materia de recursos naturales, lo que reciban por su explotación, el talento humano y la biodiversidad, para alcanzar una mayor equidad entre las regiones del país en competividad y productividad.</t>
  </si>
  <si>
    <t>Por la cual se expide el Plan Nacional de Desarrollo 2014-2018 “Todos por un nuevo país</t>
  </si>
  <si>
    <t>Art. 10</t>
  </si>
  <si>
    <t xml:space="preserve">Derechos de propiedad intelectual de proyectos de investigación y desarrollo financiados con recursos públicos. En los casos de proyectos de investigación y desarrollo de ciencia, tecnología e innovación y de tecnologías de la información y las comunicaciones, adelantados con recursos públicos, el Estado podrá ceder a título gratuito, salvo por motivos de seguridad y defensa nacional, los derechos de propiedad intelectual que le correspondan, y autorizará su transferencia, comercialización y explotación a quien adelante y ejecute el proyecto, sin que ello constituya daño patrimonial al Estado. Las condiciones de esta cesión serán fijadas en el respectivo contrato y en todo caso el Estado se reserva el derecho de obtener una licencia no exclusiva y gratuita de estos derechos de propiedad intelectual por motivos de interés nacional. </t>
  </si>
  <si>
    <t>Art. 61</t>
  </si>
  <si>
    <t>El Estado protegerá la propiedad intelectual por el tiempo y mediante las formalidades que establezca la ley.</t>
  </si>
  <si>
    <t>Por la cual se crea el Sistema Nacional de Convivencia Escolar y formación para el ejercicio de los derechos humanos, sexuales y reproductivos y la prevención y mitigación de la violencia escolar.</t>
  </si>
  <si>
    <t xml:space="preserve">El objeto de esta Ley es contribuir a la formación de
ciudadanos activos que aporten a la construcción de una sociedad democrática, participativa, pluralista e intercultural, en concordancia con el mandato constitucional y la Ley General de Educación -Ley 115 de 1994- mediante la creación del sistema nacional de convivencia escolar y formación para los derechos humanos, la educación para la sexualidad y la prevención y mitigación de la violencia escolar, que promueva y fortalezca la formación ciudadana y el ejercicio de los derechos humanos, sexuales y reproductivos de los estudiantes, de los niveles educativos de preescolar, básica y media y prevenga y mitigue la violencia escolar y el embarazo en la adolescencia. </t>
  </si>
  <si>
    <t>Formación y capacitación docente. La formación, capacitación, actualización y perfeccionamiento de los educadores en servicio debe contribuir de manera sustancial al mejoramiento de la calidad de la educación y a su desarrollo y crecimiento profesional, y estará dirigida especialmente a su profesionalización y especialización para lograr un mejor desempeño,  mediante la actualización de conocimientos relacionados con su formación profesional, así como la adquisición de nuevas técnicas y medios que signifiquen un mejor cumplimiento de sus funciones. El Gobierno Nacional reglamentará los mecanismos, formas y alcances de la capacitación y actualización.</t>
  </si>
  <si>
    <t xml:space="preserve">
Componente Estrategia de cualificación, investigación e innovación docente: comunidades de saber y de práctica pedagógica</t>
  </si>
  <si>
    <t>Principios y valores que fundamentan la profesión docente y el quehacer del educador. La profesión docente tiene su fundamento en el reconocimiento de la dignidad de todo ser humano y sus derechos fundamentales, en el autodesarrollo, en la autonomía, en la comunicación y la solidaridad. Y su
regulación debe explicitar y facilitar la práctica de sus valores propios, destacando por lo menos la responsabilidad, la honestidad, el conocimiento, la justicia, el respeto y la transparencia.</t>
  </si>
  <si>
    <t xml:space="preserve">
Plan Estratégico de Desarrollo Institucional</t>
  </si>
  <si>
    <t xml:space="preserve">
Matriz de Seguimiento PEDI</t>
  </si>
  <si>
    <t xml:space="preserve">
Asesor responsable Componente Estrategia de cualificación, investigación e innovación docente: comunidades de saber y de práctica pedagógica</t>
  </si>
  <si>
    <t>Profesionales de la Subdirección Académica
Asesores de Dirección
Subdirector Académico
Dirección General</t>
  </si>
  <si>
    <t>Secretario Técnico del Comité</t>
  </si>
  <si>
    <t>Subdirector Académico
Director General</t>
  </si>
  <si>
    <t>PROCESO: INVESTIGACIÓN Y DESARROLLO PEDAGÓGICO</t>
  </si>
  <si>
    <t>Por la cual se dictan disposiciones en materia de promoción y protección del derecho a la participación democrática.</t>
  </si>
  <si>
    <t>Rendición de Cuentas Rendición de cuentas de la Rama Ejecutiva</t>
  </si>
  <si>
    <t>Art. 1.2.1.3
Art. 2.6.1.3.1
Art. 2.6.1.3.4 
Art. 2.6.1.4.30.
Art.2.6.1.4.31
Art. 2.6.1.4.32.</t>
  </si>
  <si>
    <t>Por la cual se dictan normas orgánicas en materia de recursos y competencias de conformidad con los artículos 151, 288, 356 y 357 (Acto Legislativo 01 de 2001) de la Constitución Política y se dictan otras disposiciones para organizar la prestación de los</t>
  </si>
  <si>
    <t>Por la cual se expide el Estatuto General de Contratación de la Administración Pública</t>
  </si>
  <si>
    <t>Por la cual se dictan normas tendientes a preservar la moralidad en la Administración Pública y se fijan disposiciones con el fin de erradicar la corrupción administrativa.</t>
  </si>
  <si>
    <t>Por la cual se dictan disposiciones para promover el desarrollo de las micro, pequeñas y medianas empresa".</t>
  </si>
  <si>
    <t>Por la cual se expide el Código Disciplinario Único</t>
  </si>
  <si>
    <t>"Por medio de la cual se apoya a la industria nacional a través de la contratación pública".</t>
  </si>
  <si>
    <t>Por medio de la cual se introducen medidas para la eficiencia y la transparencia en la Ley 80 de 1993 y se dictan otras disposiciones generales sobre la contratación con Recursos Públicos.</t>
  </si>
  <si>
    <t>Por la cual se expide el Código de Procedimiento Administrativo y de lo Contencioso Administrativo</t>
  </si>
  <si>
    <t>Por medio de la cual se expide el Código General del Proceso y se dictan otras disposiciones</t>
  </si>
  <si>
    <t>Por el cual se compilan la Ley 38 de 1989, la Ley 179 de 1994 y la Ley 225 de 1995 que conforman el estatuto orgánico del presupuesto</t>
  </si>
  <si>
    <t>Por el cual se crea la Agencia Nacional de Contratación Pública –Colombia Compra Eficiente–, se determinan sus objetivos y estructura</t>
  </si>
  <si>
    <t>Por medio del cual se reglamenta el artículo 7° de la Ley 527 de 1999, sobre la firma electrónica y se dictan otras disposiciones.</t>
  </si>
  <si>
    <t>Por el cual se establecen los lineamientos generales de la Estrategia de Gobierno en línea, se reglamenta parcialmente la Ley 1341 de 2009 y se dictan otras disposiciones</t>
  </si>
  <si>
    <t xml:space="preserve">Requiere a los supervisores designados para el control y vigilancia de la ejecución de los contratos y convenios celebrados por el IDEP, que a la terminación de cada uno, deben junto con el contratista proyectar el acta de liquidación respectiva, siempre que la liquidación se haya pactado en el contrato o convenio o que la ley asi lo exija. </t>
  </si>
  <si>
    <t>Por medio del cual se modifica el Decreto 1083 de 2015, Decreto Único Reglamentario del Sector Función Pública, en lo relacionado con el Sistema de Gestión establecido en el artículo 133 de la Ley 1753 de 2015</t>
  </si>
  <si>
    <t>Por medio de la cual se reforma la Ley 270 de 1996 Estatutaria de la Administración de Justicia.</t>
  </si>
  <si>
    <t>Lineamientos sobre la administración de justicia</t>
  </si>
  <si>
    <t>Por el cual se crea el Comité de Conciliación del IDEP</t>
  </si>
  <si>
    <t>por el cual se reglamenta parcialmente la Ley 962 de 2005.</t>
  </si>
  <si>
    <t>Por el cual se reglamentan los artículos 73 y 76 de la Ley 1474 de 2011.</t>
  </si>
  <si>
    <t>Plan Anticorrupción y de Atención al Ciudadano</t>
  </si>
  <si>
    <t>Por el cual se reglamenta parcialmente la Ley 1581 de 2012</t>
  </si>
  <si>
    <t xml:space="preserve">
Sostenibilidad y financiación de la política pública distrital de servicio a la ciudadanía
</t>
  </si>
  <si>
    <t>Por medio de la cual se regula el Derecho Fundamental de Petición y se sustituye un título del Código de Procedimiento Administrativo y de lo Contencioso Administrativo</t>
  </si>
  <si>
    <t>Derecho Fundamental de Petición</t>
  </si>
  <si>
    <t>Por medio del cual se establecen unos protocolos para el ejercicio del derecho de petición en cumplimiento de la ley 1755 de 2015 y se dictan otras disposiciones</t>
  </si>
  <si>
    <t>por el cual se crea el Sistema Nacional de Servicio al Ciudadano.</t>
  </si>
  <si>
    <t>Sistema Nacional de Servicio al Ciudadano –SNSC–</t>
  </si>
  <si>
    <t>Por el cual se dictan normas para la adecuación de la información pública, de trámites y servicios en las páginas web de las entidades del Distrito Capital con el fin de garantizar el acceso universal de las personas con y/o en situación de discapacidad</t>
  </si>
  <si>
    <t xml:space="preserve">Acceso y accesibilidad universal de personas con y/o en situación de discapacidad a la información pública consignada en los medios de información virtual del Distrito Capital (páginas web institucionales) </t>
  </si>
  <si>
    <t>Por el cual se adiciona el capítulo 12 al Título 3 de la Parte 2 del Libro 2 del Decreto 1069 de 2015, Decreto Único Reglamentario del Sector Justicia del Derecho, relacionado con la presentación, tratamiento y radicación de las peticiones presentadas verbalmente</t>
  </si>
  <si>
    <t>Por el cual se adiciona el capítulo 12 al Título 3 de la Parte 2 del Libro 2 del Decreto 1069 de 2015, Decreto Único Reglamentario del Sector Justicia del Derecho, relacionado con la presentación, tratamiento y radicación de las peticiones presentadas ver</t>
  </si>
  <si>
    <t>Por medio del cual se expide el Decreto Único Reglamentario del Sector Ambiente y Desarrollo Sostenible</t>
  </si>
  <si>
    <t>Por la cual se expiden normas para el control de las emisiones en fuentes móviles.</t>
  </si>
  <si>
    <t>Por lo cual se establece el programa para el uso eficiente y ahorro de agua.</t>
  </si>
  <si>
    <t>Por el cual se establece el Sistema para la Protección y Control de la Calidad del Agua para Consumo Humano.</t>
  </si>
  <si>
    <t>Sistema para la Protección y Control de la Calidad del Agua para Consumo Humano.</t>
  </si>
  <si>
    <t>Por el cual se reglamenta el artículo 15 de la Ley 373 de 1997 en relación con la instalación de equipos, sistemas e implementos de bajo consumo de agua.</t>
  </si>
  <si>
    <t>Por el cual se impulsa el aprovechamiento eficiente de los residuos sólidos producidos en las entidades distritales</t>
  </si>
  <si>
    <t>Por el cual se impulsa en las entidades distritales, el aprovechamiento eficiente de los residuos sólidos</t>
  </si>
  <si>
    <t>Inclusión Social de la Población recicladora de oficio en condiciones de pobreza y vulnerabilidad, con el apoyo de las entidades distritales.</t>
  </si>
  <si>
    <t>Por el cual se reglamenta la prestación del servicio público de aseo</t>
  </si>
  <si>
    <t>Por la cual se establecen los Sistemas de Recolección Selectiva y Gestión Ambiental de llantas usadas y se adoptan otras disposiciones.</t>
  </si>
  <si>
    <t>Por la cual se establecen los Sistemas de Recolección Selectiva y Gestión Ambiental de Residuos de Bombillas y se adoptan otras disposiciones.</t>
  </si>
  <si>
    <t>Por el cual se establecen los Sistemas de Recolección Selectiva y Gestión Ambiental de Residuos de computadores y/o Periféricos y se adoptan otras disposiciones.</t>
  </si>
  <si>
    <t>Por el cual se adopta el manual de normas y procedimientos para la gestión de aceites usados en el Distrito Capital</t>
  </si>
  <si>
    <t>Por el cual se establecen sistemas de recolección selectiva y gestión ambiental de residuos de pilas y/o acumuladores</t>
  </si>
  <si>
    <t>Por el cual se establecen lineamientos para aplicar las acciones afirmativas que garantizan la inclusión de los recicladores de oficio en condiciones de pobreza y vulnerabilidad en los procesos de la gestión y manejo integral de los residuos sólidos</t>
  </si>
  <si>
    <t>Mediante la cual se fomenta el uso racional y eficiente de la energía, se promueve la utilización de energías alternativas y se dictan otras disposiciones.</t>
  </si>
  <si>
    <t>Por el cual se modifica y adiciona el Decreto 2331 de 2007 sobre el uso racional y eficiente de energía eléctrica</t>
  </si>
  <si>
    <t>Por el cual se establece la Semana del Medio Ambiente</t>
  </si>
  <si>
    <t>Por el cual se reforma el Plan de Gestión Ambiental del Distrito Capital y se dictan otras disposiciones</t>
  </si>
  <si>
    <t>Por el cual se desarrolla la política de reducción de costos ambientales en las entidades del Distrito Capital y se crea la figura de Gestor Ambiental.</t>
  </si>
  <si>
    <t>Por el cual se adoptan los lineamientos para la formulación, concertación, implementación, evaluación, control y seguimiento del plan institucional de gestión ambiental PIGA</t>
  </si>
  <si>
    <t>Lineamientos para la formulación, concertación, implementación, evaluación, control y seguimiento del plan institucional de gestión ambiental PIGA</t>
  </si>
  <si>
    <t>Por el cual se reglamenta la figura del gestor ambiental para las entidades distritales</t>
  </si>
  <si>
    <t>Eficiencia administrativa y lineamientos de la Política de Cero Papel en la administración pública</t>
  </si>
  <si>
    <t>Ahorro de Energía</t>
  </si>
  <si>
    <t>Por la cual se establece los requisitos y el procedimiento para el registro de generadores de residuos o desechos peligrosos, a que hacen referencia los artículos 27º y 28º del decreto 4741 del 30 de diciembre de 2005.</t>
  </si>
  <si>
    <t>Por la cual se dictan medidas sanitarias</t>
  </si>
  <si>
    <t>Por el cual se reglamenta el manejo y transporte terrestre automotor de mercancías peligrosas por carretera</t>
  </si>
  <si>
    <t>Por el cual se promueve la implementación de tecnologías arquitectónicas sustentables, como techos o terrazas verdes, entre otras en el D. C. y se dictan otras disposiciones</t>
  </si>
  <si>
    <t>Por medio de la cual se adoptan los lineamientos Técnico - Ambientales para las actividades de aprovechamiento y tratamiento de los residuos de construcción y demolición en el Distrito Capital.</t>
  </si>
  <si>
    <t>Por el cual se establece una medida tendiente al uso racional y eficiente de energía eléctrica</t>
  </si>
  <si>
    <t>Por medio del cual se crea el Programa de aprovechamiento y/o valorización de llantas usadas en el Distrito Capital y se adoptan otras disposiciones</t>
  </si>
  <si>
    <t>Por el cual se reglamenta parcialmente la prevención y el manejo de los residuos o desechos peligrosos generados en el marco de la gestión integral.</t>
  </si>
  <si>
    <t>Por la cual se reforma la Ley 769 de 2002 - Código Nacional de Tránsito, y se dictan otras disposiciones</t>
  </si>
  <si>
    <t>Por medio del cual se modifica el Decreto 1083 de 2015,  Decreto Ùnico Reglamentario del Sector Función Pública en lo relacionado con el Sistema de Gestión establecido en el artículo 133 de la ley 1753 de 2015</t>
  </si>
  <si>
    <t xml:space="preserve">Decretro distrital </t>
  </si>
  <si>
    <t xml:space="preserve">Por el cual se compilan el Acuerdo 24 de 1995 y Acuerdo 20 de 1996 que conforman el estatuto Orgánico del Presupuesto Distrital </t>
  </si>
  <si>
    <t>Artículos 209 Y 269 de la Constitución Política de 1991</t>
  </si>
  <si>
    <t>Articulo 3, 9 y 18</t>
  </si>
  <si>
    <t xml:space="preserve"> Reglamentada parcialmente por el Decreto Nacional 863 de 2009
Por la cual se dictan normas tendientes a modernizar la organización y el funcionamiento de los municipios.</t>
  </si>
  <si>
    <r>
      <t>Artículo 186</t>
    </r>
    <r>
      <rPr>
        <b/>
        <i/>
        <sz val="14"/>
        <color rgb="FF000000"/>
        <rFont val="Arial"/>
        <family val="2"/>
      </rPr>
      <t/>
    </r>
  </si>
  <si>
    <t>Aplicable en la totalidad de sus disposiciones.</t>
  </si>
  <si>
    <t>Artículo 34. 
Numeral 31. 
Numeral 36.</t>
  </si>
  <si>
    <t>Reglamentada parcialmente por el Decreto Nacional 103 de 2015.
Por medio de la cual se crea la Ley de Transparencia y del Derecho de Acceso a la Información Pública Nacional y se dictan otras disposiciones</t>
  </si>
  <si>
    <t xml:space="preserve">Artículo 9°.
Ordinal d)
Artículo 11. 
ordinal e) </t>
  </si>
  <si>
    <t>por el cual se reglamenta parcialmente la Ley 909 de 2004 y el Decreto-ley 1567 de 1998.</t>
  </si>
  <si>
    <t>Artículo 52.</t>
  </si>
  <si>
    <t>"Por el cual se establecen lineamientos para preservar y fortalecer la transparencia y para la prevención de la corrupción en las Entidades y Organismos del Distrito Capital".</t>
  </si>
  <si>
    <t>Reglamentado  por el Decreto Nacional 734 de 2012, Reglamentado por el Decreto Nacional 1450 de 2012
Por el cual se dictan normas para suprimir o reformar regulaciones, procedimientos y trámites innecesarios existentes en la Administración Pública</t>
  </si>
  <si>
    <t>Artículo 230 
Artículo 231.</t>
  </si>
  <si>
    <t>Artículo 1°.
Artículo 5°.</t>
  </si>
  <si>
    <t>2482</t>
  </si>
  <si>
    <t>Por el cual se establecen los lineamientos generales para la integración de la planeación y la gestión.</t>
  </si>
  <si>
    <t>Artículo 1°. Ámbito de aplicación. El presente decreto se aplica en su integridad a las entidades y organismos de la Rama Ejecutiva del Poder Público del Orden Nacional, organizados en los términos señalados en el artículo 42 de la Ley 489 de 1998.
El contenido del presente decreto les es aplicable a las entidades territoriales en los términos del inciso segundo del artículo 20 de la Ley 489 de 1998.</t>
  </si>
  <si>
    <t>Artículo 18; Paragrafo 2:
Artículo 29 Parágrafo 2:</t>
  </si>
  <si>
    <t>Por medio del cual se expide el Decreto Unico reglamentario del Sector de Función Pública"..</t>
  </si>
  <si>
    <t>Artículo 18; Paragrafo 2.
Artículo 29 Parágrafo 2:</t>
  </si>
  <si>
    <t>Por el cual se sustituye el Título IV de la Parte 1 del Libro 2 del Decreto 1081 de 2015, relativo al “Plan Anticorrupción y de Atención al Ciudadano</t>
  </si>
  <si>
    <t>Artículo 2.1.4.6</t>
  </si>
  <si>
    <t>Por medio del cual se expide el Decreto Único Reglamentario del Sector Trabajo</t>
  </si>
  <si>
    <t>Artículo 2.2.4.6.29</t>
  </si>
  <si>
    <t xml:space="preserve">Capitulo 3. 
Título 23. </t>
  </si>
  <si>
    <t xml:space="preserve">Desarrollo de la función de control interno en las entidades y organismos de la Rama Ejecutiva del Orden Nacional. </t>
  </si>
  <si>
    <t>007</t>
  </si>
  <si>
    <t>Alcance del Informe de Acta de Gestión</t>
  </si>
  <si>
    <t>Responsabilidades de control interno frente a la construcción y socialización del Acta de Informe de Gestión.</t>
  </si>
  <si>
    <t>ACTUALIZACIÓN DIRECTIVA No. 007 DE 2016 “LINEAMIENTOS PARA LA IMPLEMENTACIÓN DEL NUEVO MARCO NORMATIVO DE REGULACIÓN CONTABLE PÚBLICA APLICABLE A ENTIDADES DE GOBIERNO EN BOGOTÁ DISTRITO CAPITAL”.</t>
  </si>
  <si>
    <t xml:space="preserve">Normas técnicas relativas a las notas a los estados contables que trata
el numeral 5.7.1.1.3 del plan general de contabilidad publica, adoptado
mediante la resolución no. 4444 del 21 de noviembre de 1995, expedida
por el Contador General de la Nación.
</t>
  </si>
  <si>
    <t>100-02</t>
  </si>
  <si>
    <t>Nominación de los Jefes de Control  Interno o quien haga sus veces a partir de la entrada en vigencia de la Ley 1474 de 2011</t>
  </si>
  <si>
    <t xml:space="preserve">Fortalecimiento del Control Interno frente a su función preventiva </t>
  </si>
  <si>
    <t>Vigencia de las circulares del Consejo Asesor del Gobierno Nacional en Materia de Control Interno</t>
  </si>
  <si>
    <t>por la cual se adopta el procedimiento de control interno contable y de reporte del informe anual de evaluación a la Contaduría General de la Nación.</t>
  </si>
  <si>
    <t>Resolución Reglamentaria Contraloría de Bogotá</t>
  </si>
  <si>
    <t>Por la cual se reglamentan los artículos 2.1.1.2.1.1, 2.1.1.2.1.11, 2.1.1.2.2.2, y el parágrafo 2 del artículo 2.1.1.3.1.1 del Decreto N° 1081 de 2015</t>
  </si>
  <si>
    <t>Establece los lineamientos respecto de los estándares de publicación y divulgación de la información, accesibilidad en medios electrónicos para población en situación de discapacidad, formulario electrónico para la recepción de solicitudes de acceso a la información pública, datos abierto y condiciones de seguridad en medios electrónicos</t>
  </si>
  <si>
    <t>Por la cual se establece la información a reportar, los requisitos y los plazos de envío a la Contaduría General de la Nación</t>
  </si>
  <si>
    <t>004</t>
  </si>
  <si>
    <t>“Por la cual se modifica parcialmente la Resolución Reglamentaria No. 011 del 28 de febrero de 2014.”</t>
  </si>
  <si>
    <t>MANUAL SHD</t>
  </si>
  <si>
    <t>Manual para el Manejo y Control de Cajas Menores Emitido por la Secretaría Distrital de Hacienda</t>
  </si>
  <si>
    <t>MANUAL OPERATIVO</t>
  </si>
  <si>
    <t>Fortalecer la unidad de la Nación y asegurar a sus integrantes la vida, la convivencia, el trabajo, la justicia, la igualdad, el conocimiento, la libertad y la paz, dentro de un marco jurídico, democrático y participativo que garantice un orden político, económico y social justo.</t>
  </si>
  <si>
    <t>Se aprueba la "Convención de las Naciones Unidas contra la Corrupción", adoptada por la Asamblea General de las Naciones Unidas, en Nueva York, el 31 de octubre de 2003</t>
  </si>
  <si>
    <t xml:space="preserve">Documentos relacionados con los gastos e ingresos públicos y para prevenir la falsificación de estos documentos, utilización de documentos falsos, la destrucción de documentos de contabilidad antes del plazo previsto en la ley, la presentación de documentos o expedientes judiciales en los casos requeridos. </t>
  </si>
  <si>
    <t>"Por el cual se establece que toda entidad pública a nivel Distrital debe tener un Subsistema Interno de Gestión Documental y Archivos (SIGA) como parte del Sistema de Información Administrativa del Sector Público."</t>
  </si>
  <si>
    <t>Del Subsistema De Gestión Documental, Archivo y Correspondencia.</t>
  </si>
  <si>
    <t>“Por medio del cual se crea el Consejo Distrital de Archivos de Bogotá D.C., se deroga el Decreto Distrital 475 de 2006 y se dictan otras disposiciones”</t>
  </si>
  <si>
    <t>Crear el Consejo Distrital de Archivos con fundamento en el artículo 7 del Decreto Nacional 2578 de 2012, como instancia responsable de asesorar, articular y promover el desarrollo de las políticas relativas a la función archivística pública y de las políticas orientadas a la conservación y promoción del patrimonio documental de la ciudad.</t>
  </si>
  <si>
    <t>Por el cual se reglamenta el sistema de compras y contratación pública</t>
  </si>
  <si>
    <t>Por el cual se corrige el artículo 8° y los literales 5 y 6 del artículo 12° del Decreto 1515 de 2013 que reglamenta las trasferencias secundarias y de documentos de valor históricos al Archivo General de la Nación y a los archivos generales territoriales</t>
  </si>
  <si>
    <t>Por medio del cual se expide el Decreto Único Reglamentario del Sector Cultura.</t>
  </si>
  <si>
    <t>PARTE VIII
 PATRIMONIO BIBLIOGRÁFICO, HEMEROGRÁFICO, DOCUMENTAL Y ARCHIVÍSTICO.
TÍTULO II
PATRIMONIO ARCHIVISTICO</t>
  </si>
  <si>
    <t>Patrimonio Archivistico</t>
  </si>
  <si>
    <t>Por el cual se desarrolla del artículo 64 del título VII “Conservación de Documentos”, del Reglamento General de Archivos sobre “Prevención de deterioro de los documentos de archivo y situaciones de riesgo”.</t>
  </si>
  <si>
    <t>Por el cual se desarrolla el artículo 15 de la Ley General de Archivos 594 de 200</t>
  </si>
  <si>
    <t>Responsabilidad del servidor publico frente a los documentos y archivos e instructivo formato unico de inventario documental</t>
  </si>
  <si>
    <t>Por medio del cual se desarrollan los artículos 46, 47 y 48 del Título XI "Conservación de Documentos" de la Ley 594 de 2000</t>
  </si>
  <si>
    <t>Sistema Integrado de Conservación: La implementación del SIC tiene como finalidad, garantizar la conservación y preservación de cualquier tipo de información, independientemente del medio o tecnología con la cual se haya elaborado, manteniendo atributos tales como unidad, integridad autenticidad, inalterabilidad, originalidad, fiabilidad, accesibilidad, de toda la documentación de una entidad desde el momento de la producción, durante su período de vigencia, hasta su disposición final, de acuerdo con la valoración documental.</t>
  </si>
  <si>
    <t>Por el cual se establecen las especificaciones técnicas y los requisitos para la prestación de los servicios de depósito, custodia, organización, reprografía y conservación de documentos de archivo y demás procesos de la función archivística en desarrollo</t>
  </si>
  <si>
    <t>Custodia y conservación orientado a los depósitos de archivo</t>
  </si>
  <si>
    <t>Recomendaciones para llevar a cabo procesos de digitalización y comunicaciones oficiales electrónicas en el marco de la iniciativa cero papel.</t>
  </si>
  <si>
    <t>Alcance de la expresión: “cualquier medio técnico que garantice su reproducción exacta”.</t>
  </si>
  <si>
    <t>Cuando se implementen procesos tecnológicos para administrar la información, o las entidades deseen utilizarlos en cumplimiento de otras normas legales, en los cuales se utilicen las expresiones: cualquier medio técnico adecuado, cualquier medio técnico, magnético o electrónico que garantice su reproducción exacta o expresiones similares, deberá darse cumplimiento a las  recomendaciones expuestas en la circular 1 de 2015</t>
  </si>
  <si>
    <t>Creación del Sistema Interno de Gestión Documental del IDEP</t>
  </si>
  <si>
    <t>Por la cual se adoptan e implementan las Tablas de Retención Documental TRD - en el Instituto para la Investigación Educativa y el Desarrollo Pedagógico - IDEP</t>
  </si>
  <si>
    <t>Adopción e implementan las tablas de Retención Documental - TRD en el IDEP</t>
  </si>
  <si>
    <t>Por la cual se adoptan los Instrumentos de Gestión de Información Pública exigidos por la Ley 1712 de 2014 en el Instituto para la Investigación Educativa y el Desarrollo Pedagógico-IDE</t>
  </si>
  <si>
    <t>Adopción de los Instrumentos de Gestión de Información Pública en el IDEP</t>
  </si>
  <si>
    <t xml:space="preserve">NTC-ISO </t>
  </si>
  <si>
    <t>15489-1</t>
  </si>
  <si>
    <t>Norma Técnica Colombiana Información y documentación  - Gestión de documentos parte 1</t>
  </si>
  <si>
    <t>Sistema de gestión de documentos de archivo</t>
  </si>
  <si>
    <t>Por medio de la cual se dictan normas sobre democratización y fomento del libro colombiano</t>
  </si>
  <si>
    <t>Por el cual se reglamenta el Registro Nacional del Derecho de Autor y se regula el Depósito Legal</t>
  </si>
  <si>
    <t xml:space="preserve">Capitulo III </t>
  </si>
  <si>
    <t xml:space="preserve">Deposito Legal </t>
  </si>
  <si>
    <t>Por el cual se promulga el "Tratado de la OMPI, Organización Mundial de la Propiedad Intelectual, sobre Derechos de Autor (WCT)", adoptado en Ginebra, el veinte (20) de diciembre de mil novecientos noventa y seis (1996)</t>
  </si>
  <si>
    <t xml:space="preserve">Art 8 </t>
  </si>
  <si>
    <t>Por el cual se dictan disposiciones generales para la implementación del Sistema Distrital de Información - SDI, se organiza la Comisión Distrital de Sistemas, y se dictan otras disposiciones</t>
  </si>
  <si>
    <t xml:space="preserve">Art 3  y 6 </t>
  </si>
  <si>
    <t>"El  Sistema Distrital de Información inicialmente consolidará y procesará la información relativa a los aspectos administrativos y misionales... El contenido del sistema se ampliará de acuerdo con las políticas que se establezcan al respecto y con base en los requerimientos presentados por la ciudadanía y las necesidades detectadas por la Comisión Distrital de Sistemas."
"...Promover el uso y aprovechamiento de la informática y de las comunicaciones en la Administración Distrital, como herramienta para la competitividad y la eficiencia en la prestación de los servicios a su cargo. Velar por el mejoramiento en la relación costo beneficio de los proyectos informáticos y de comunicaciones en el Distrito Capital.
Promover la modernización de la tecnología informática y de comunicaciones de la Administración Distrital para la provisión de servicios más ágiles y transparentes. Promover la colaboración entre las entidades Distritales para compartir recursos y servicios de tecnología informática y de comunicaciones. "</t>
  </si>
  <si>
    <t xml:space="preserve">Manual  interno de Políticas y procedimientos de protección de datos personales </t>
  </si>
  <si>
    <t>Por el cual se dictan normas básicas sobre la estructura, organización y funcionamiento de los organismos y de las entidades de Bogotá, Distrito Capital, y se expiden otras disposiciones</t>
  </si>
  <si>
    <t xml:space="preserve">Capitulo 6 Articulo 81 </t>
  </si>
  <si>
    <t>Por medio del cual se establecen estímulos para promover la calidad de la educación en los colegios oficiales del Distrito Capital y se dictan otras disposiciones</t>
  </si>
  <si>
    <t>"... Incentivos a la Investigación. Créase el premio a la "Investigación e Innovación Educativa" en el Distrito Capital, el cual será reconocido anualmente a los diez mejores trabajos de investigación, innovación y/o experiencia pedagógica demostrativa, presentados por las y los docentes y directivos docentes del sistema educativo oficial de Bogotá, D.C.... El IDEP, en ejercicio de las funciones establecidas en el acuerdo de su creación, editará una publicación con los trabajos premiados, la cual será distribuida gratuitamente en las bibliotecas y planteles educativos distritales."
" Publicaciones. El Instituto para la Investigación Educativa y el Desarrollo Pedagógico, IDEP, en ejercicio de las funciones establecidas en el acuerdo de su creación,
promoverá la edición y publicación de obras pedagógicas y/o académicas de los y las docentes y directivos docentes del Sistema Educativo Oficial de Bogotá. Para lo anterior gestionará convenios y/o recursos con entidades públicas distritales y nacional y/o entidades privadas"</t>
  </si>
  <si>
    <t>Capitulo II  y Articulo 27</t>
  </si>
  <si>
    <t>Por la cual se establece la estructura  del Instituto para la Investigación Educativa  y el Desarrollo Pedagógico-IDEP-</t>
  </si>
  <si>
    <t>Manual de contratación</t>
  </si>
  <si>
    <t>De acuerdo con el numeral 5 del artículo 3 del Decreto 4170 de 2011, Colombia Compra Eficiente tiene competencia para expedir circulares externas en materia de compras y contratación pública. Las circulares externas proferidas por Colombia Compra Eficiente son actos administrativos que contienen mandatos, orientaciones e instrucciones que van dirigidas a las Entidades Estatales y al público en general y son de obligatorio cumplimiento.</t>
  </si>
  <si>
    <t>CIRCULAR EXTERNA ÚNICA COLOMBIA COMPRA EFICIENTE</t>
  </si>
  <si>
    <t xml:space="preserve"> CIRCULARES Y MANUALES DE COLOMBIA COMPRA EFICIENTE </t>
  </si>
  <si>
    <t>Por medio del cual se señalan lineamientos para la estandarización de las funciones de los empleos de Jefe de Oficina o Asesor de Control Interno, pertenecientes a los organismos del Sector Central de la Administración Distrital de Bogotá, D.C., y se dict</t>
  </si>
  <si>
    <t>Circular Secretaria General Alcaldía Mayor</t>
  </si>
  <si>
    <t>Trámite Situaciones Administrativas Jefes y Asesores de Control Interno</t>
  </si>
  <si>
    <t>012</t>
  </si>
  <si>
    <t>Por la cual se reglamenta el trámite del Plan de Mejoramiento que presentan los sujetos de vigilancia y control fiscal a la Contraloría de Bogotá, D.C., se adopta el procedimiento interno y se dictan otras disposiciones</t>
  </si>
  <si>
    <t>Por la  cual se adopta el Manual de Auditoria  del IDEP</t>
  </si>
  <si>
    <t>Mediantre la cual se conforma y reglamenta El Comité Institucional de Coordinación de Control Interno del IDEP</t>
  </si>
  <si>
    <t>Manual Operativo Sistema de Gestión - MIPG</t>
  </si>
  <si>
    <t>Por medio del cual se adopta el Modelo Integrado de Planeación y Gestión Nacional y se dictan otras disposiciones</t>
  </si>
  <si>
    <t>Decreto único reglamentario del sector administrativo de planeación nacional</t>
  </si>
  <si>
    <t>Circular Externa Única de Colombia Compra Eficiente</t>
  </si>
  <si>
    <t xml:space="preserve">El objetivo del manual de contratación es establecer directrices claras y coherentes que sirvan de orientacion para el desarrollo de la gestión contractual en cada una de las etapas de los procesos de selección que desarrolla la entidad en el marco normativo consagrado en las leyes 80 de 1993, 1150 de 2007, 1474 de 2011, el decreto ley 019 de 2012, el decreto reglamentario 1510 de 2013, y demas normas que regulan la materia, en torno a la transparencia como valor esencial en la contratación estatal y en el adecuado uso de los recursos publicos asignados al IDEP. </t>
  </si>
  <si>
    <t>Por medio de la cual se reglamenta la determinación de responsabilidad patrimonial de los agentes del Estado a través del ejercicio de la acción de repetición o de llamamiento en garantía con fines de repetición.</t>
  </si>
  <si>
    <t>Por la cual se modifica y adiciona la Ley 23 de 1982 y se modifica la Ley 29 de 1944.</t>
  </si>
  <si>
    <t>Disposiciones especiales, del Registro Nacional del Derecho de Autor, de las sociedades de gestión colectiva de derechos de autor y derechos conexos y de las sanciones.</t>
  </si>
  <si>
    <t>Por la cual se garantiza a las personas ciegas y con baja visión, el acceso a la información, a las comunicaciones, al conocimiento y a las tecnologías de la información y de las comunicaciones.</t>
  </si>
  <si>
    <t xml:space="preserve">
Art. 9 
Art. 12</t>
  </si>
  <si>
    <t>Art 9 "Todas las páginas web de las entidades públicas o de los particulares que presten funciones públicas deberán cumplir con las normas técnicas y directrices de accesibilidad y usabilidad que dicte el Ministerio de Tecnologías de la Información y las Comunicaciones."
Art. 12 "LIMITACIONES Y EXCEPCIONES A LOS DERECHOS DE AUTOR. Para garantizar la autonomía y la independencia de las personas ciegas y con baja visión en el ejercicio de sus derechos a la información, las comunicaciones y el conocimiento, las obras literarias, científicas, artísticas, audiovisuales, producidas en cualquier formato, medio o procedimiento, podrán ser reproducidas, distribuidas, comunicadas, traducidas, adaptadas, arregladas o transformadas en braille y en los demás modos, medios y formatos de comunicación accesibles que elijan las personas ciegas y con baja visión, sin autorización de sus autores ni pago de los Derechos de Autor, siempre y cuando la reproducción, distribución, comunicación, traducción, adaptación, transformación o el arreglo, sean hechos sin fines de lucro y cumpliendo la obligación de mencionar el nombre del autor y el título de las obras así utilizadas. No se aplicará la exención de pago de los Derechos de Autor, en la reproducción y distribución de obras que se hubieren editado originalmente en sistemas especiales para personas ciegas y con baja visión y que se hallen comercialmente disponibles."</t>
  </si>
  <si>
    <t xml:space="preserve">La cual adopta las prácticas para la prevención y detección de potenciales situaciones de fraude, soborno y piratería en cualquiera de sus tipificaciones.
</t>
  </si>
  <si>
    <t>La PAAA aplica a todos los servidores y colaboradores (contratistas, estudiantes en práctica y terceros que tenga una relación con la entidad) del IDEP. 
Se constituye en un instrumento para ser puesto en práctica durante el desarrollo de la función que les compete, en el marco de los principios constitucionales de la función pública.
El fraude, el soborno y la piratería son acciones que pueden afectar considerablemente la imagen y la reputación del IDEP, además de vulnerar la ley y la confianza de los funcionarios, servidores, colaboradores y en general de los ciudadanos. Consciente de las consecuencias, el IDEP está comprometido con los más altos estándares éticos en las interrelaciones con sus grupos de interés y con el cumplimiento de las leyes y como respuesta a dicho compromiso, se establece la presente Política Antisoborno, Antifraude y Antipiratería, como un mecanismo para impulsar el desarrollo de acciones coordinadas para prevenirlos, promover la transparencia en la gestión de la administración, disuadir las conductas indebidas e incentivar el compromiso de sus grupos de interés contra el fraude y la corrupción.</t>
  </si>
  <si>
    <t xml:space="preserve">Directiva Política de Propiedad Intelectual del Distrito Capital </t>
  </si>
  <si>
    <t>Política de Propiedad Intelectual del Distrito Capital</t>
  </si>
  <si>
    <t>Establece principios rectores generales y buenas prácticas que sirven de guía a las Entidades y Organismos del Distrito Capital de Bogotá en el desarrollo, adquisición, gestión, utilización y protección de Propiedad Intelectual generada, adquirida o utilizada por ellas.</t>
  </si>
  <si>
    <t>"Declárase la Feria Internacional del Libro de Santafé de Bogotá, D.C., como evento cultural de carácter e interés nacional  El Gobierno Nacional a través del Ministerio de Educación Nacional, del Instituto Colombiano de Cultura -Colcultura-, del Ministerio de Comercio Exterior* y de otras entidades públicas directa o indirectamente vinculadas al desarrollo cultural y científico del país, de acuerdo con la ley, prestarán su apoyo y colaboración a la Cámara Colombiana del Libro para la realización de dicho evento. También el Gobierno Nacional podrá declarar como de igual carácter e interés otras ferias del libro que se organicen en las entidades territoriales de manera periódica, técnica y que demuestren tener acogida nacional. Para este efecto el Ministerio de Educación Nacional a través del Instituto Colombiano de Cultura -Colcultura-, regulará la forma, requisitos y procedimientos para la declaratoria, y, en tal caso, la feria así declarada gozará de las prerrogativas que se otorgan en este artículo."</t>
  </si>
  <si>
    <t xml:space="preserve">Gestión del patrimonio documental </t>
  </si>
  <si>
    <t xml:space="preserve">Por la cual se adopta  la política de privacidad  y tratamiento de datos personales </t>
  </si>
  <si>
    <t>Apoyo a la capacitación de docentes. En cumplimiento de lo establecido en los artículos 13 y 68 de la Constitución Política, es deber del Estado apoyar y fomentar las instituciones, programas y experiencias dirigidos a formar docentes capacitados e idóneos para orientar la educación para la rehabilitación social, y así garantizar la calidad del servicio para las personas que por sus condiciones las necesiten.</t>
  </si>
  <si>
    <t xml:space="preserve">El objeto de esta Leyes contribuir a la formación de ciudadanos activos que aporten a la construcción de una sociedad democrática, participativa, pluralista e intercultural, en concordancia con el mandato constitucional y la Ley General de Educación -Ley 115 de 1994- mediante la creación del sistema nacional de convivencia escolar y formación para los derechos humanos, la educación para la sexualidad y la prevención y mitigación de la violencia escolar, que promueva y fortalezca la formación ciudadana y el ejercicio de los derechos humanos, sexuales y reproductivos de los estudiantes, de los niveles educativos de preescolar, básica y media y prevenga y mitigue la violencia escolar y el embarazo en la adolescencia. </t>
  </si>
  <si>
    <t xml:space="preserve">Objetivos y funciones de la Subdirección académica </t>
  </si>
  <si>
    <t xml:space="preserve">Funciones de la Subdirección General  Académica </t>
  </si>
  <si>
    <t xml:space="preserve">           NORMOGRAMA POR PROCESO</t>
  </si>
  <si>
    <t>CÓDIGO:  FT-GJ-09-04</t>
  </si>
  <si>
    <t>VERSIÓN : 2</t>
  </si>
  <si>
    <t>Fecha Aprobación: 12/03/2019</t>
  </si>
  <si>
    <t>DESCRIPCIÓN DEL ARTÍCULO (s)</t>
  </si>
  <si>
    <t>Por medio de la cual se expide el Código General Disciplinario, se derogan la Ley 734 de 2002 y algunas disposiciones de la Ley 1474 de 2011, relacionadas con el derecho disciplinario.</t>
  </si>
  <si>
    <t xml:space="preserve">Objeto, ámbito de aplicación, principios y fundamentos de la Estrategia de Gobierno en línea, líder de la Estrategia de Gobierno en línea, implementación de la Estrategia de Gobierno en línea, modelo de Gobierno en Línea, entre otros.
</t>
  </si>
  <si>
    <t>Objeto de la Ley, promoción del desarrollo integral de las micro, pequeñas y medianas empresas en consideración de sus aptitudes para la generación de empleo, el desarrollo regional, la integración entre sectores económicos y el aprovechamiento productivo de pequeños capitales.</t>
  </si>
  <si>
    <t>MANUALES Y CIRCULARES DE COLOMBIA COMPRA EFICIENTE</t>
  </si>
  <si>
    <t xml:space="preserve">Revocatoria de nombramiento,  declaracion de bienes y rentas, modificacion al codigo penal en delitos cometios al desempeñar funciones publicas.  </t>
  </si>
  <si>
    <t xml:space="preserve">Objeto de la ley, ambito de aplicacion, definiciones, principios de la funcion administrativa, modalidades de la accion administrativa, sistema de desarrollo  administrativo,  incentivo de la gestión  publica,  sistema nacional de control interno, sistema general de informacion  administrativa  del sector publico, estructura y organizacion de la administracion publica. </t>
  </si>
  <si>
    <t>Acción de repetición y determinación de responsabilidad de los  servidores públicos de las entidades del estado - Reglamentación del artículo 90 de la Constitución Pólitica de Colombia.</t>
  </si>
  <si>
    <t>Por medio del cual se reglamenta el artículo 7 de la Ley 527 de 1999, sobre firma electrónica y se dictan otras disposiciones.</t>
  </si>
  <si>
    <t>Por el cual se reglamenta el Sistema de Compras y Contratación Pública.</t>
  </si>
  <si>
    <t>Objetivos del sistema de compras y contratación pública, definiciones, estructura y documentos del Proceso de Contratación,disposiciones generales y especiales, entre otros.</t>
  </si>
  <si>
    <t xml:space="preserve">MANUAL PARA LA DEFENSA JURÍDICA DEL ESTADO EN EL PROCESO CONSTITUCIONAL DE TUTELA </t>
  </si>
  <si>
    <t xml:space="preserve">Por el cual se contextualiza acerca del origen, la fianlidad y las características de la acción de tutela; la descripción de los requisitos para presentar la demanda; la explicación de los momentos procesales antes del fallo; el analisis de los asuntos de fondo relacionados cin la procedencia y la prosperidad de la acción de tutela, la sentencia y las etapas procesale posteriores a ésta.  </t>
  </si>
  <si>
    <t>Aspectos generales de la Acción Constitucional de Tutela</t>
  </si>
  <si>
    <t>Principios y normas generales aplicables a los trámites y procedimientos administrativos, trámites, procedimientos y regulaciones del sector administrativo de planeación.</t>
  </si>
  <si>
    <t>PÁGINA:    1  de  2</t>
  </si>
  <si>
    <t>PROCESO: DIVULGACIÓN Y COMUNICACIÓN</t>
  </si>
  <si>
    <t>Por medio de la cual se expide el código general disciplinario se derogan la ley 734 de 2002 y algunas disposiciones de la ley 1474 de 2011, relacionadas con el derecho disciplinario</t>
  </si>
  <si>
    <t>DEBERES. 2. Acatar las órdenes e instrucciones contenidas en las Directivas Presidenciales cuyo objeto sea la promoción de los derechos humanos y la aplicación del Derecho Internacional Humanitario y el manejo del orden público.
3. Cumplir con diligencia, eficiencia e imparcialidad el servicio que le sea encomendado y abstenerse de cualquier acto u omisión que cause la suspensión o perturbación injustificada de un servicio esencial, o que implique abuso indebido del cargo o función
7. Tratar con respeto, imparcialidad y rectitud a las personas con que tenga relación por razón del servicio
13. Resolver los asuntos en el orden en que hayan ingresado al despacho, salvo prelación legal o urgencia manifiesta.
16. Ejercer sus funciones consultando permanentemente· los intereses del bien común, y teniendo siempre presente que los servicios que presta constituyen el reconocimiento y efectividad de un derecho y buscan la satisfacción de las necesidades generales de todos los ciudadanos.
35. Recibir, tramitar y resolver las quejas y denuncias que presenten los ciudadanos en ejercicio de la vigilancia de la función administrativa del Estado</t>
  </si>
  <si>
    <t>PROHIBICIONES. A todo servidor público le está prohibido. No. 8. Omitir, retardar o no suministrar debida y oportuna respuesta a las peticiones respetuosas de los particulares o a solicitudes de las autoridades, así como retenerlas o enviarlas a destinatario diferente de aquel a quien corresponda su conocimiento. No. 12. Ocasionar daño o dar lugar a la pérdida de bienes, elementos, expedientes o documentos que hayan llegado a su poder por razón de sus funciones. No. 18. Dar lugar al acceso o exhibir expedientes, documentos o archivos a personas no autorizadas.</t>
  </si>
  <si>
    <t>Política de Antisoborno, Antifraude y Antipiratería (PAAA) del IDEP</t>
  </si>
  <si>
    <t>PO-AC-10-01</t>
  </si>
  <si>
    <t xml:space="preserve">Capitulo I, Capitulo II y Articulo 14 </t>
  </si>
  <si>
    <t>Por el cual se regula el Sistema Distrital de Archivos y se dictan otras disposiciones</t>
  </si>
  <si>
    <t>Por el cual se reglamenta la elaboración de impresos y publicaciones de las entidades y organismos de la Administración Distrital.</t>
  </si>
  <si>
    <t>Por el cual modifica el artículo primero del Decreto Distrital 054 de 2008, por el cual se reglamenta la elaboración de impresos y publicaciones de las entidades y organismos de la Administración Distrital</t>
  </si>
  <si>
    <t>(,,,) ARTÍCULO 1.2.1.3. Dirección Nacional de Derecho de Autor. Unidad Administrativa Especial, con personería jurídica, autonomía administrativa y patrimonio independiente. Le compete el diseño, dirección, administración y ejecución de las políticas gubernamentales en materia de derechos de autor; llevar el registro nacional de las obras literarias y artísticas y ejercer la inspección y vigilancia sobre las sociedades de gestión colectiva de los derechos reconocidos en la Ley 23 de 1982 y demás disposiciones; otorgar las reservas de nombres de medios de comunicación y determinar la fijación o exención de caución a los medios escritos de conformidad con las Leyes 23 de 1982 y 29 de 1944, respectivamente.
(,,,)
ARTÍCULO 2.6.1.3.1 Soporte lógico. De conformidad con lo previsto en la Ley 23 de 1982 sobre Derechos de Autor, el soporte lógico (software) se considera como una creación propia del dominio literario.
(,,,)
ARTÍCULO 2.6.1.3.4 Obra inédita. El soporte lógico (software), será considerado como obra inédita, salvo manifestación en contrario hecha por el titular de los derechos de autor.
(,,,)
ARTÍCULO 2.6.1.4.30. Cumplimiento de derecho de autor para espectáculos públicos de las artes escénicas. En concordancia con los artículos 13, 15 y 54 de la Decisión Andina 351 de 1993 y 12, 158, 159 y 160 de la Ley 23 de 1982, las autoridades competentes del ente municipal o distrital y los responsables de los escenarios habilitados deberán verificar previamente el cumplimiento de los derechos de autor por parte de los productores de espectáculos públicos de las artes escénicas, de conformidad con lo previsto en el numeral 5 del artículo 17 y en el artículo 22 de la Ley 1493 de 2011.
ARTÍCULO 2.6.1.4.31. Autorizaciones, constancias y comprobantes de pago de derecho de autor. Para efecto de lo dispuesto en los artículos 17 y 22 de la Ley 1493 de 2011, las autorizaciones, constancias o comprobantes de pago de derecho de autor deberán provenir de los titulares de las obras que se pretendan ejecutar en el espectáculo público o de la sociedad de gestión colectiva que los represente. La autorización, constancia o comprobante proveniente directamente del titular de los derechos de autor en virtud de la gestión individual, solamente tendrá validez ante las autoridades competentes y los responsables de los escenarios habilitados cuando se individualice el repertorio de las obras, interpretaciones o ejecuciones artísticas o fonogramas administradas por el gestor individual que serán ejecutadas en el espectáculo público y se acredite que el mismo es titular o representante del titular de tales obras o prestaciones.
ARTÍCULO 2.6.1.4.32. Competencia de la Unidad Administrativa Especial - Dirección Nacional de Derecho de Autor. En ejercicio de las facultades de inspección, vigilancia y control, la Unidad Administrativa Especial - Dirección Nacional de Derecho de Autor podrá, de oficio o a petición de parte, adelantar investigaciones, solicitar informaciones y documentos, realizar las visitas que sean necesarias e imponer sanciones, cuando a ello hubiere lugar, a las sociedades de gestión colectiva de derechos de autor y derechos conexos y entidades recaudadoras, a los miembros del Consejo Directivo, a los integrantes del Comité de Vigilancia, al Gerente, al Secretario, al Tesorero, al revisor fiscal o a los demás administradores de las mismas.</t>
  </si>
  <si>
    <t>Derecho de comunicación al público "...   los autores de obras literarias y artísticas gozarán del derecho exclusivo de autorizar cualquier comunicación al público de sus obras por medios alámbricos o inalámbricos, comprendida la puesta a disposición del público de sus obras, de tal forma que los miembros del público puedan acceder a estas obras desde el lugar y en el momento que cada uno de ellos elija..."</t>
  </si>
  <si>
    <t xml:space="preserve">PROCESO: INVESTIGACIÓN Y DESARROLLO PEDAGÓGICO </t>
  </si>
  <si>
    <t>Capítulo 2 de los derechos sociales, económicos y culturales</t>
  </si>
  <si>
    <t xml:space="preserve">Art. 11 y 12 </t>
  </si>
  <si>
    <t xml:space="preserve">Art. 7 </t>
  </si>
  <si>
    <t>Por la cual se establecen los criterios para otorgar el aval a los investigadores en los Grupos de Trabajo y Seminarios Virtuales que ofrece CLACSO”.</t>
  </si>
  <si>
    <t>Principios y valores que fundamentan la profesión docente y el quehacer del educador. La profesión docente tiene su fundamento en el reconocimiento de la dignidad de todo ser humano y sus derechos fundamentales, en el autodesarrollo, en la autonomía, en la comunicación y la solidaridad. Y su regulación debe explicitar y facilitar la práctica de sus valores propios, destacando por lo menos la responsabilidad, la honestidad, el conocimiento, la justicia, el respeto y la transparencia.</t>
  </si>
  <si>
    <t>El Pueblo de Colombia en ejercicio de su poder soberano, representado por sus delegatarios a la Asamblea Nacional Constituyente, invocando la protección de Dios, y con el fin de fortalecer la unidad de la Nación y asegurar a sus integrantes la vida…</t>
  </si>
  <si>
    <t>Art. 95</t>
  </si>
  <si>
    <t>Art. 13</t>
  </si>
  <si>
    <t>Art. 14</t>
  </si>
  <si>
    <t>Art. 16</t>
  </si>
  <si>
    <t>Art. 18</t>
  </si>
  <si>
    <t>Art. 23</t>
  </si>
  <si>
    <t>Art. 26</t>
  </si>
  <si>
    <t>Art. 1 al 41</t>
  </si>
  <si>
    <t xml:space="preserve">Circular </t>
  </si>
  <si>
    <t>Por la cual se crea el Comité Asesor Anti tramites de Gobierno en Línea del IDEP</t>
  </si>
  <si>
    <t>Comité Asesor Anti tramites de Gobierno en Línea del IDEP</t>
  </si>
  <si>
    <t xml:space="preserve">Directiva presidencial </t>
  </si>
  <si>
    <t>Directiva presidencial  04 de  2009</t>
  </si>
  <si>
    <t>PROCESO:  GESTIÓN DE RECURSOS FÍSICOS Y AMBIENTAL</t>
  </si>
  <si>
    <t>Por la cual se otorgan incentivos para promover el uso de la bicicleta en el territorio nacional y se modifica el código nacional de tránsito</t>
  </si>
  <si>
    <t>PIGA - MOVILIDAD SOSTENIBLE
Incentivo de uso de bici para funcionarios públicos</t>
  </si>
  <si>
    <t>Por la cual se regulan los principios y normas de contabilidad e información financiera y de aseguramiento de información aceptados en Colombia, se señalan las autoridades competentes, el procedimiento para su expedición y se determinan las entidades responsables de vigilar su cumplimiento.</t>
  </si>
  <si>
    <t>Por la cual se dictan normas prohibitivas en materia ambiental, referentes a los residuos y desechos peligrosos y se dictan otras disposiciones</t>
  </si>
  <si>
    <t>Artículo 12 numeral 4 Y 6</t>
  </si>
  <si>
    <t>PIGA - GESTIÓN INTEGRAL DE RESIDUOS
Garantizar que el envasado o empacado, embalado o encapsulado, etiquetado y gestión externa de los residuos peligrosos 
Capacitación al personal encargado de la gestión interna de los residuos</t>
  </si>
  <si>
    <t>PIGA - USO EFICIENTE DE LA ENERGÍA
Uso racional y eficiente de la energía, como un asunto de interés social, público y de conveniencia nacional</t>
  </si>
  <si>
    <t>PIGA - USO EFICIENTE DEL AGUA
Programa de uso eficiente y ahorro del agua</t>
  </si>
  <si>
    <t>PIGA - GESTIÓN AMBIENTAL
Por la cual se dictan medidas sanitarias, manejo de las basuras</t>
  </si>
  <si>
    <t>Por el cual se adiciona el Decreto 1076 de 2015, Único reglamentario del Sector Ambiente y Desarrollo Sostenible, en lo relacionado con la Gestión Integral de los Residuos de Aparatos Eléctricos y Electrónicos - RAEE y se dictan otras disposiciones</t>
  </si>
  <si>
    <t>PIGA - GESTIÓN INTEGRAL DE RESIDUOS
_Obligaciones de los usuarios o consumidores de RAEE
_Manejo de los RAEE en las entidades públicas
_Obligaciones generales</t>
  </si>
  <si>
    <t>PIGA - GESTIÓN AMBIENTAL
Articulación y complementariedad con el MIPG
Gestión Ambiental</t>
  </si>
  <si>
    <t>Por medio del cual se establecen los lineamientos para la formulación e implementación de los instrumentos operativos de planeación ambiental del Distrito PACA, PAL, PIGA y se dictan otras disposiciones</t>
  </si>
  <si>
    <t>Lineamientos para los planes institucionales de Gestión Ambiental - PIGA</t>
  </si>
  <si>
    <t>Por el cual se modifica y Adiciona el Decreto 1077 de 2015 en lo relativo con el esquema de la actividad de aprovechamiento del servicio público de aseo y el régimen transitorio para la formalización de los recicladores de oficio, y se  dictan otras disposiciones</t>
  </si>
  <si>
    <t>PIGA - GESTIÓN INTEGRAL DE RESIDUOS
Esquema operativo de la actividad de aprovechamiento del servicio público de aseo y régimen transitorio para la formalización de los recicladores de oficio</t>
  </si>
  <si>
    <t>Por medio del cual se expide el Decreto Único Reglamentario del Sector Transporte</t>
  </si>
  <si>
    <t xml:space="preserve">PIGA - GESTIÓN INTEGRAL DE RESIDUOS
Obligaciones del remitente y/o propietario de mercancías peligrosas - Garantizar el cumplimiento de las obligaciones del transportador, cuando se remiten desechos o residuos peligrosos. </t>
  </si>
  <si>
    <t>Título 6 - Sección 1, 2 y 3 2.2.3.3.5.1 2.2.5.1.8.3 2.2.6.1.3.1 2.2.6.1.6.1 2.2.6.1.6.2</t>
  </si>
  <si>
    <t>PIGA - GESTIÓN INTEGRAL DE RESIDUOS, CONSUMO SOSTENIBLE
Reencauche de llantas usadas, informes de cumplimiento,  criterios de compras verdes, obligaciones de los consumidores o poseedores y prohibiciones</t>
  </si>
  <si>
    <t>Gestor ambiental para las entidades distritales</t>
  </si>
  <si>
    <t>PIGA - GESTIÓN INTEGRAL DE RESIDUOS
Prestación del servicio público de aseo: almacenamiento y presentación de los residuos, características de los recipientes para el almacenamiento de los residuos sólidos, deberes de los usuarios</t>
  </si>
  <si>
    <t>Normas para los vehículos automotores</t>
  </si>
  <si>
    <t>PIGA - USO EFICIENTE DE LA ENERGÍA
Sustitución de las fuentes de iluminación de baja eficiencia lumínica, recolección y deposición final de las luminarias y dispositivos de iluminación</t>
  </si>
  <si>
    <t>Armonización del Plan de Gestión Ambiental del Distrito Capital con otros planes - Plan Institucional de Gestión Ambiental -PIGA-</t>
  </si>
  <si>
    <t>PIGA - USO EFICIENTE DE LA ENERGÍA
uso racional y eficiente de energía eléctrica</t>
  </si>
  <si>
    <t>"Por la cual se asigna la función de autorizar la salida fuera del perimetro urbano del Distrito Capital de vehículos de las entidades distritales"</t>
  </si>
  <si>
    <t>PIGA - GESTIÓN INTEGRAL DE RESIDUOS
Prevención y el manejo de los residuos o desechos peligrosos generados en el marco de la gestión integral.</t>
  </si>
  <si>
    <t>PIGA - GESTIÓN INTEGRAL DE RESIDUOS
Aprovechamiento eficiente de los residuos sólidos producidos en las entidades distritales</t>
  </si>
  <si>
    <t>PIGA - GESTIÓN INTEGRAL DE RESIDUOS
Manejo y transporte terrestre automotor de mercancías peligrosas por carretera</t>
  </si>
  <si>
    <t>PIGA - USO EFICIENTE DEL AGUA
Instalación de equipos, sistemas e implementos de bajo consumo de agua.</t>
  </si>
  <si>
    <t>Por la cual se reglamenta parcialmente la ley 23 de 1973, los artículos 33, 73, 74, 75 del decreto ley 2811 de 1975; los artículos 41, 42, 43, 44, 45, 48 y 49 de la ley 9 de 1979 y la ley 99 de 1993 en relación con la prevención y control de la contaminación atmosférica y la protección del la calidad del aire</t>
  </si>
  <si>
    <t>Prevención y control de la contaminación atmosférica</t>
  </si>
  <si>
    <t>Por medio del cual se crea la estrategia de movilidad sostenible en el Distrito Capital</t>
  </si>
  <si>
    <t>PIGA - MOVILIDAD SOSTENIBLE
Formulación del Plan Integral de Movilidad Sostenible</t>
  </si>
  <si>
    <t>Por medio del cual se crea el programa "parquea tu bici", se institucionaliza la semana de la bicicleta, el día del peatón en el distrito capital y se dictan otras disposiciones</t>
  </si>
  <si>
    <t>PIGA - MOVILIDAD SOSTENIBLE
Semana de la Bicicleta y Día del Peatón</t>
  </si>
  <si>
    <t>Por medio del cual se establece el programa institucional "al trabajo en bici" y se dictan otras disposiciones</t>
  </si>
  <si>
    <t>PIGA - MOVILIDAD SOSTENIBLE
Programa institucional para el uso de la bicicleta en cada entidad</t>
  </si>
  <si>
    <t>Por el cual se establece la estrategia "Muévete Diferente" y se dictan otras disposiciones</t>
  </si>
  <si>
    <t>PIGA - MOVILIDAD SOSTENIBLE
Estímulos para los empleados que se movilicen a pie</t>
  </si>
  <si>
    <t>Por medio del cual se establecen los lineamientos del programa distrital de compras verdes y se dictan otras disposiciones</t>
  </si>
  <si>
    <t>PIGA - CONSUMO SOSTENIBLE
Compras verdes</t>
  </si>
  <si>
    <t>PIGA - PRACTICAS SOSTENIBLES
Implementación de tecnologías arquitectónicas sustentables, como techos o terrazas verdes, entre otras en el D. C. y se dictan otras disposiciones</t>
  </si>
  <si>
    <t>Se crea la figura del Gestor Ambiental</t>
  </si>
  <si>
    <t>PIGA - GESTIÓN INTEGRAL DE RESIDUOS
lineamientos para aplicar las acciones afirmativas que garantizan la inclusión de los recicladores de oficio en condiciones de pobreza y vulnerabilidad en los procesos de la gestión y manejo integral de los residuos sólidos</t>
  </si>
  <si>
    <t>PIGA
Semana del Medio Ambiente</t>
  </si>
  <si>
    <t>PIGA - GESTIÓN INTEGRAL DE RESIDUOS
Aprovechamiento eficiente de los residuos sólidos en las entidades distritales</t>
  </si>
  <si>
    <t>Por el cual se reglamenta el incentivo por el uso de la bicicleta para los funcionarios públicos del Instituto para la Investigación Educativa y el Desarrollo Pedagógico - IDEP</t>
  </si>
  <si>
    <t>PIGA - MOVILIDAD SOSTENIBLE
Reglamento para acceder al incentivo por el uso de la bicicleta (media tarde libre remunerada)</t>
  </si>
  <si>
    <t>PIGA - GESTIÓN INTEGRAL DE RESIDUOS
Obligaciones de los consumidores de llantas y prohibiciones</t>
  </si>
  <si>
    <t>Manejo de los residuos de construcción y demolición en el Distrito Capital.</t>
  </si>
  <si>
    <t>PIGA - GESTIÓN INTEGRAL DE RESIDUOS
Acopio de residuos de bombillas y obligaciones de los consumidores</t>
  </si>
  <si>
    <t>PIGA - GESTIÓN INTEGRAL DE RESIDUOS
Acopio de residuos de computadores y/o periféricos y obligaciones de los consumidores</t>
  </si>
  <si>
    <t>PIGA - GESTIÓN INTEGRAL DE RESIDUOS
Gestión de Residuos de pilas y obligaciones de los consumidores</t>
  </si>
  <si>
    <t>PIGA -  GESTIÓN INTEGRAL DE RESIDUOS
Inscripción en el registro de generadores de residuos o desechos peligrosos</t>
  </si>
  <si>
    <t>Por la cual se adoptan guías ambientales como instrumento de autogestión y autorregulación</t>
  </si>
  <si>
    <t>PIGA -  GESTIÓN INTEGRAL DE RESIDUOS
Guías ambientales de almacenamiento y transporte por carreteras de sustancias químicas peligrosas y residuos peligrosos</t>
  </si>
  <si>
    <t>Control de emisiones en fuentes móviles</t>
  </si>
  <si>
    <t>PIGA -  GESTIÓN INTEGRAL DE RESIDUOS
Cambio de aceite lubricante en establecimientos que cumplan con los requisitos de acopiador primario.</t>
  </si>
  <si>
    <t>Bogotá se mueve mejor</t>
  </si>
  <si>
    <t>PIGA - MOVILIDAD SOSTENIBLE
Día sin carro para funcionarios del Distrito los primeros jueves de cada mes</t>
  </si>
  <si>
    <t>"DIRECTRICES PARA PREVENIR CONDUCTAS IRREGULARES RELACIONADAS CON EL INCUMPLIMIENTO DEL CODIGO NACIONAL DE TRANSITO, DECRETOS Y RESOLUCIONES DE TRÁNSITO Y TRANSPORTE POR PARTE DE LOS CONDUCTORES DE VEHÍCULOS ASIGNADOS A LAS ENTIDADES CENTRALIZADAS Y DESCENTRALIZADAS DEL DISTRITO CAPITAL"</t>
  </si>
  <si>
    <t>PIGA - PRACTICAS SOSTENIBLES
Política de Cero Papel en la administración pública</t>
  </si>
  <si>
    <t>PIGA - USO EFICIENTE DE LA ENERGÍA
Ahorro de Energía</t>
  </si>
  <si>
    <t>PIGA - GESTIÓN INTEGRAL DE RESIDUOS
Inclusión Social de la Población recicladora de oficio en condiciones de pobreza y vulnerabilidad, con el apoyo de las entidades distritales.</t>
  </si>
  <si>
    <t>Por la cual se redefine la utilización de la cuenta 3145-lmpactos por la Transición al Nuevo Marco de Regulación para Entidades de Gobierno de las categorías Estado de Situación Financiera de Apertura e Información Contable Pública - Convergencia, y deroga la Carta Circular 002 de 2018</t>
  </si>
  <si>
    <t>PIGA - GESTIÓN AMBIENTAL RECURSO AIRE
- Condiciones tecno mecánicas, de emisiones contaminantes y de operación
- Condiciones mecánicas, ambientales y de seguridad
- Revisión periódica de los vehículos
- Primera revisión de los vehículos automotores
-Centros de diagnóstico automotor</t>
  </si>
  <si>
    <t>PIGA - GESTIÓN INTEGRAL DE RESIDUOS
- Gestión Integral de residuos peligrosos
- Clasificación, caracterización, identificación y presentación de los residuos o desechos peligrosos
- Obligaciones del generador
- Lavado de vehículos en establecimientos que cuenten con permiso de vertimiento
- Evaluación de emisiones vehículos automotores</t>
  </si>
  <si>
    <t>PROCESO:   GESTIÓN DEL TALENTO HUMANO</t>
  </si>
  <si>
    <t>"Por medio de la cual se modifica la edad máxima para el retiro forzoso de las personas que desempeñan funciones públicas"</t>
  </si>
  <si>
    <t>SG SST
Riesgo Psicosocial
Incluir dentro del SG SST el monitoreo permanente de la exposición a factores de riesgo psicosocial en el trabajo para proteger, mejorar y recuperar la salud mental de los trabajadores.</t>
  </si>
  <si>
    <t>SG SST
_Afiliados al Sistema General de Riesgos Laborales
_Definición de accidente de trabajo
_Definición de Enfermedad Laboral
_Facilitar espacios y tiempo para la capacitación de los trabajadores</t>
  </si>
  <si>
    <t>"Por medio de la cual se establece un marco general para la libranza o descuento directo y se dictan otras disposiciones."</t>
  </si>
  <si>
    <t>SG SST
Plan de Emergencias
_Desarrollar y ejecutar procesos de gestión del riesgo, entiéndase: conocimiento del riesgo, reducción del riesgo y manejo de desastres, en el marco de sus competencias, su ámbito de actuación y su jurisdicción, como componentes del Sistema Nacional de Gestión del Riesgo de Desastres.</t>
  </si>
  <si>
    <t>_Derecho a la igualdad salarial de las mujeres
_Tramitar quejas de acoso sexual</t>
  </si>
  <si>
    <t>Afiliación de las entidades públicas al Sistema General de Riesgos Laborales
_Seleccionar ARL mediante concurso público</t>
  </si>
  <si>
    <t>"Por la cual se crean los literales e) y f) y un parágrafo del numeral 2 del artículo 5 de la Ley 909 de 2004"</t>
  </si>
  <si>
    <t xml:space="preserve">SG SST
Acoso Laboral
_Objeto: definir, prevenir, corregir y sancionar las diversas formas de agresión, maltrato, vejámenes, trato desconsiderado y ofensivo y en general todo ultraje a la dignidad humana que se ejercen sobre quienes realizan sus actividades económicas en el contexto de una relación laboral privada o pública.
_Modalidades de acoso laboral
_Conductas atenuantes
_Circunstancias agravantes
_Conductas que constituyen acoso laboral
_Conductas que no constituyen acoso laboral
_Medidas preventivas y correctivas del acoso laboral
_Tratamiento sancionatorio al acoso laboral
</t>
  </si>
  <si>
    <t>"Por la cual se expiden normas que regulan el empleo público, la carrera administrativa, gerencia pública y se dictan otras disposiciones"</t>
  </si>
  <si>
    <t>SG SST
_Reincorporación al trabajo
_Reubicación del trabajador</t>
  </si>
  <si>
    <t>Parte II del convenio</t>
  </si>
  <si>
    <t>SG SST _Servicios de salud en el trabajo</t>
  </si>
  <si>
    <t>SG SST - Plan de Emergencias 
La prevención de incendios es responsabilidad de todas las autoridades y de los habitantes del territorio colombiano. En cumplimiento de esta responsabilidad los organismos públicos y privados deberán contemplar la contingencia de este riesgo en los bienes inmuebles tales como parques naturales, construcciones, programas de desarrollo urbanístico e instalaciones y adelantar planes, programas y proyectos tendientes a disminuir su vulnerabilidad.</t>
  </si>
  <si>
    <t>"Por el cual se crea el Sistema de Seguridad Social Integral y se dictan otras disposiciones"</t>
  </si>
  <si>
    <t>Título III Salud Ocupacional, artículos 84, 85, 88, 90, 92, 93, 96, 105, 111, 125, 126, 128, 129 y 285</t>
  </si>
  <si>
    <t>SG SST
_Ambiente de trabajo en adecuadas condiciones de higiene y seguridad
_Programa permanente de medicina, higiene y seguridad en el trabajo
_Registro y notificación de accidentes de trabajo y enfermedades laborales
_Obligaciones de trabajadores y empleadores en materia de SST
_Características de los lugares de trabajo
_Programa de salud ocupacional, ahora SG SST
_Saneamiento Básico</t>
  </si>
  <si>
    <t>Libertad sindical</t>
  </si>
  <si>
    <t>Libertad sindical
Protección del derecho de sindicación</t>
  </si>
  <si>
    <t>SG SST
_Reporte a la ARL de la ocurrencia de un Accidente de Trabajo
_Calificación de estado de invalidez</t>
  </si>
  <si>
    <t>SG SST
Productos químicos
_Etiquetas y fichas de datos de seguridad</t>
  </si>
  <si>
    <t>_Pago de cotizaciones de los trabajadores independientes al Sistema de Seguridad Social Integral.
_Ingreso Base de Cotización (IBC) del trabajador independiente con contrato de prestación de servicios personales.</t>
  </si>
  <si>
    <t>Titulo 3 Título 4 Artículo 2.1.13.1 Artículo 2.1.13.3</t>
  </si>
  <si>
    <t>_Reglas de afiliación comunes a los regímenes contributivo y subsidiado
_Afiliación en el régimen contributivo
_Licencia de maternidad
_Licencia de paternidad
_Incapacidad por enfermedad general</t>
  </si>
  <si>
    <t>Libro 2, Parte 2, Titulo 1, Capitulo 5</t>
  </si>
  <si>
    <t>Libro 2, Parte 2, Titulo 4, Capitulo 1</t>
  </si>
  <si>
    <t xml:space="preserve">Disposiciones generales en riesgos laborales
_Investigación de Accidente de trabajo y enfermedad laboral con muerte del trabajador
_Reporte de accidentes y enfermedades graves o mortales a las Direcciones Territoriales y Oficinas Especiales.
</t>
  </si>
  <si>
    <t>Libro 2, Parte 2, Titulo 4, Capitulo 2 Sección 1</t>
  </si>
  <si>
    <t>Afiliación al Sistema de Riesgos Laborales - Reglas generales sobre la afiliación</t>
  </si>
  <si>
    <t>Libro 2, Parte 2, Titulo 4, Capitulo 2, Sección 2</t>
  </si>
  <si>
    <t>Afiliación, cobertura y pago de aportes de las personas vinculadas a través de contrato de prestación de servicios</t>
  </si>
  <si>
    <t>Libro 2, Parte 2, Titulo 4, Capitulo 3</t>
  </si>
  <si>
    <t>Cotizaciones en el Sistema de Riesgos Laborales</t>
  </si>
  <si>
    <t>Libro 2, Parte 2, Titulo 4 Capitulo 6 Artículo 2.2.4.6.1. a Artículo 2.2.4.6.37</t>
  </si>
  <si>
    <t>Libro 2, Parte 2, Titulo 4 Capitulo 7</t>
  </si>
  <si>
    <t>Sistema de Garantía de Calidad del sistema general de riesgos laborales</t>
  </si>
  <si>
    <t>Acoso laboral, reglamentación distrital</t>
  </si>
  <si>
    <t>SG SST
Manual único para la Calificación de la Pérdida de Capacidad Laboral y Ocupacional</t>
  </si>
  <si>
    <t>SG SST
_Tabla de enfermedades laborales
_Relación de causalidad
_Determinación de la causalidad</t>
  </si>
  <si>
    <t>Afiliación al Sistema General de Riesgos Laborales de las personas vinculadas a través de un contrato formal de prestación de servicios
_Disposiciones generales
_Afiliación y cobertura (selección de la ARL, afiliación por intermedio del contratante, inicio y finalización de la cobertura)
_Cotización y pago (cotización según clase de riesgo, IBC, pago de la cotización)
_Obligaciones del contratante
_Obligaciones del contratista
_Promoción y prevención (exámenes médicos ocupacionales)</t>
  </si>
  <si>
    <t>SG SST
Comité de Convivencia Laboral
_Comité de Convivencia independiente de la Comisión de Personal
_Conformación
_Funciones</t>
  </si>
  <si>
    <t>"Por el cual se reglamenta parcialmente el Estatuto Tributario"</t>
  </si>
  <si>
    <t>SG SST
Acoso laboral, reglamentación distrital</t>
  </si>
  <si>
    <t>SG SST
Planes de emergencias
Planes de Contingencia</t>
  </si>
  <si>
    <t>"Por el cual se establece el Sistema de Nomenclatura y Clasificación de Funciones y Requisitos Generales de los Empleos de la Entidades Territoriales que se regulan por las Disposiciones de la Ley 909 de 2004"</t>
  </si>
  <si>
    <t>"Por el cual se establece el procedimiento que debe surtirse ante y por la Comisión Nacional del Servicio Civil para el cumplimiento de sus funciones"</t>
  </si>
  <si>
    <t>"Por el cual se reglamenta la Prima Técnica para la Administración Central del Distrito Capital y se dictan otras disposiciones"</t>
  </si>
  <si>
    <t>"Por el cual se reglamenta el reconocimiento y pago de la Prima Técnica para los niveles Directivo, Ejecutivo y Profesional de la Administración Central del Distrito Capital de Santa Fe de Bogotá"</t>
  </si>
  <si>
    <t>SG SST
_Prestaciones asistenciales
_Prestaciones económicas por accidente de trabajo o enfermedad laboral
_Obligatoriedad de las cotizaciones
_Obligación del Empleador
_Obligaciones del Trabajador
_Clasificación y clase de riesgo de las empresas
_Prevención y promoción de riesgos laborales
_COPASST</t>
  </si>
  <si>
    <t>Capitulo IX</t>
  </si>
  <si>
    <t>"Por el cual se reglamenta parcialmente la Ley 100 de 1993"</t>
  </si>
  <si>
    <t>SG SST
_Reincorporación de trabajadores inválidos, si recuperan su capacidad de trabajo.
_Reubicación a trabajadores en estado de invalidez física, sensorial o mental, cuya incapacidad no origine el reconocimiento de pensión de invalidez.</t>
  </si>
  <si>
    <t>"Por el cual se establece el sistema Tipo de evaluación del Desempeño Laboral de los Empleados Públicos de Carrera Administrativa y en Periodo de Prueba"</t>
  </si>
  <si>
    <t>"Por el cual se modifica el Acuerdo 276 de 2007"</t>
  </si>
  <si>
    <t>"Por el cual se crea un Reconocimiento por permanencia en el Servicio Público para Empleados Públicos del Distrito Capital"</t>
  </si>
  <si>
    <t>"Por el cual se establecen las Escalas Salariales de la Bonificación por Servicios Prestados, la Prima Secretarial y Reconocimiento por Coordinación a los empleados Públicos del Distrito Capital y se dictan otras disposiciones"</t>
  </si>
  <si>
    <t>"Por el cual se dictan algunas medidas en materia salarial para el Distrito Capital y se dictan otras disposiciones"  </t>
  </si>
  <si>
    <t>1, 2 - Capitulo III y IV</t>
  </si>
  <si>
    <t>Reglamento para acceder al incentivo por el uso de la bicicleta (media tarde libre remunerada)</t>
  </si>
  <si>
    <t>Recaudo de aportes al Sistema de Seguridad Social Integral y Parafiscales
_Aportes a seguridad social de activos
_Aportes a seguridad social de pensionados</t>
  </si>
  <si>
    <t>Recaudo de aportes al Sistema de Seguridad Social Integral y Parafiscales
_Glosario de términos PILA</t>
  </si>
  <si>
    <t>SG SST
Notificación de accidentes de trabajo y enfermedades laborales</t>
  </si>
  <si>
    <t>SG SST
Comité de Convivencia Laboral
Modifica artículos 3, 4, 9 y 14 de la resolución 652 de 2012.
_Conformación y número de comités
_Reuniones</t>
  </si>
  <si>
    <t xml:space="preserve">
SG SST
Comité de Convivencia Laboral
Periodo, funciones, presidencia, secretaría, reuniones, recursos de funcionamiento, responsabilidades de empleadores y de ARL's y sanciones. </t>
  </si>
  <si>
    <t xml:space="preserve">Evaluaciones médicas ocupacionales
_Contratación y costo de las evaluaciones médicas ocupacionales
_Custodia y entrega de las evaluaciones médicas ocupacionales y de las historias clínicas ocupacionales
_Sanciones </t>
  </si>
  <si>
    <t xml:space="preserve">SG SST
Riesgo Psicosocial
_Identificación y evaluación de los factores psicosociales en el trabajo y sus efectos
_Intervención de los factores psicosociales en el trabajo y sus efectos
_Determinación del origen de las patologías presuntamente causadas por el estrés ocupacional </t>
  </si>
  <si>
    <t xml:space="preserve">SG SST
Medidas consumo de cigarrillo o tabaco
_Prohibiciones de fumar en áreas interiores o cerradas de los lugares de trabajo, entidades de salud, instituciones de educación formal, entre otros.
_Obligaciones de propietarios, empleadores y administradores de los lugares donde se esta prohibido fumar
</t>
  </si>
  <si>
    <t>SG SST
Guías de Atención Integral de Salud Ocupacional Basadas en la Evidencia (en caso de requerirse para atención de colaboradores de la entidad, en atención al riesgo biomecánico)
_dolor lumbar inespecífico y enfermedad discal, _Desórdenes músculo-esqueléticos, 
_Hombro doloroso, 
_Neumoconiosis,  
_Hipoacusia neurosensorial inducida</t>
  </si>
  <si>
    <t>Evaluaciones médicas ocupacionales e historia clínica ocupacional
_Requisitos de las  evaluaciones médicas ocupacionales  
_Contenido y manejo de las historias clínicas ocupacionales.</t>
  </si>
  <si>
    <t>SG SST
Investigación de incidentes y accidentes de trabajo
_Conformar el equipo investigador de los incidentes y accidentes de trabajo
_Investigar todos los incidentes y accidentes de trabajo dentro de los quince (15) días siguientes a su ocurrencia. 
_Adoptar una metodología y un formato para investigar los incidentes y los accidentes de trabajo.
_Utilizar obligatoriamente el formato suministrado por la ARL (accidente mortal)
_Informe de investigación</t>
  </si>
  <si>
    <t>Por medio de la cual se desarrollan los contenidos técnicos del Acuerdo Distrital No. 230 del 29 de junio del 2006 y se dictan otras disposiciones</t>
  </si>
  <si>
    <t>SG SST
Tipo y contenido de los Botiquines
Referencia para el contenido de los botiquines de la entidad: Botiquín tipo A.</t>
  </si>
  <si>
    <t xml:space="preserve">
Reglamento del Instrumento Andino de Seguridad y Salud en el Trabajo</t>
  </si>
  <si>
    <t>Capitulo II</t>
  </si>
  <si>
    <t>SG SST
Medidas de protección a los trabajadores</t>
  </si>
  <si>
    <t>Por la cual se adoptan los formatos de informe de accidente de trabajo y de enfermedad profesional y se dictan otras disposiciones</t>
  </si>
  <si>
    <t>SG SST
Adopta los formatos del informe de accidente de trabajo y de enfermedad laboral de que trata el artículo 62 del Decreto-ley 1295 de 1994</t>
  </si>
  <si>
    <t xml:space="preserve">Por la cual se reglamenta el proceso de expedición, reconocimiento, liquidación y pago de las prestaciones económicas por incapacidades y  Licencias de Maternidad en el Instituto de Seguros Sociales. </t>
  </si>
  <si>
    <t>SG SST
Adoptar medidas restrictivas del hábito de fumar; así como la prohibición total de cualquier publicidad directa o indirecta alusiva al Tabaco.
Promover la asistencia y consejería psicológica para los fumadores de Entidades Públicas o Privadas, con el objeto de minimizar el hábito de fumar.</t>
  </si>
  <si>
    <t>SG SST
Incluir en el subprograma de medicina preventiva campañas específicas para fomentar la prevención y control de fármaco dependencia, alcoholismo y tabaquismo.</t>
  </si>
  <si>
    <t>SG SST
Organización y funcionamiento del COPASST</t>
  </si>
  <si>
    <t>_Hacer practicar los exámenes médicos ocupacionales de ingreso, periódicos y de retiro a los empleados a cargo y por cuenta del empleador.
_Suministrar a sus trabajadores elementos de protección personal, cuya fabricación, resistencia y duración estén sujetos a las normas de calidad para garantizar la seguridad personal de los trabajadores en los puestos o centros de trabajo que lo requieran.</t>
  </si>
  <si>
    <t>PROCESO:  GESTIÓN FINANCIERA</t>
  </si>
  <si>
    <t>"Constitución Política de Colombia"</t>
  </si>
  <si>
    <t>"Por la cual se regulan los principios y normas de contabilidad e información financiera y de aseguramiento de la información, aceptados en Colombia, se señalan las autoridades competentes, el procedimiento para su expedición y se determinan las entidades"</t>
  </si>
  <si>
    <t xml:space="preserve">"Por la cual se dictan normas en materia de presupuesto, responsabilidad y transparencia fiscal  y se dictan otras disposiciones" </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</si>
  <si>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</si>
  <si>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"Por la cual se desarrolla el artículo 354 de la Constitución Política, se crea la Contaduría General de la Nación como una Unidad Administrativa Especial adscrita al Ministerio de Hacienda y Crédito Público, y se dictan otras disposiciones sobre la materia"</t>
  </si>
  <si>
    <t>“Por la cual se crea el sistema de seguridad social integral y se dictan otras disposiciones"</t>
  </si>
  <si>
    <t>"Por la cual se establecen normas para el ejercicio del control interno en las entidades y organismos del estado y se dictan otras disposiciones"</t>
  </si>
  <si>
    <t>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y modifica los artículos 2.2.4.2.2.13 y 2.2.4.2.2.15 del Decreto 1072 de 2015, Único Reglamentario del Sector Trabajo</t>
  </si>
  <si>
    <t>"Por el cual se compila y actualiza la normativa sustantiva tributaria vigente, incluyendo las modificaciones generadas por la aplicación de nuevas normas nacionales que se deban aplicar a los tributos del Distrito Capital, y las generadas por acuerdos del orden distrital"</t>
  </si>
  <si>
    <t>"Por el cual se compilan el Acuerdo 24 de 1995 y Acuerdo 20 de 1996 que conforman el Estatuto Orgánico del Presupuesto Distrital"</t>
  </si>
  <si>
    <t>"Por el cual se expide el Estatuto Tributario de los impuestos administrados por la Dirección General de Impuesto Nacionales"</t>
  </si>
  <si>
    <t>"Por la cual se prorroga el plazo indicado en la Resolución No. 706 de diciembre 16 de 2016, para el reporte de la información financiera, económica, social y ambiental a través del Sistema Consolídador de Hacienda de Información Pública -- CHIP, correspondiente al periodo enero -- marzo de 2018 y la Resolución No. 182 de 19 de mayo de 2017 por la cual se incorpora, en los Procedimientos Transversales del Régimen de Contabilidad Pública, el Procedimiento para la preparación y publicación de los informes financieros y contables mensuales, que deban publicarse de conformidad con el numeral 36 del artículo 34 de la Ley 734 de 2002"</t>
  </si>
  <si>
    <t>"Por la cual se incorpora, en los Procedimientos Transversales del Régimen de Contabilidad Pública, el Procedimiento para la preparación y publicación de los informes financieros y contables mensuales, que deban publicarse de conformidad con el numeral 36 del artículo 34 de la Ley 734 de 2002"</t>
  </si>
  <si>
    <t>"Por la cual se incorpora al marco normativo para entidades de Gobierno, el procedimiento contable para el registro de los procesos judiciales, arbitrajes, conciliaciones extrajudiciales y embargos sobre cuentas bancarias, y se modifica el catálogo general de cuentas de dicho marco normativo"</t>
  </si>
  <si>
    <t>"Por la cual se modifica el CGN y el procedimiento contable para el registro de las operaciones interinstitucionales del Manual de Procedimientos, adoptado mediante Resolución 356 de 2007, del Régimen de Contabilidad Pública"</t>
  </si>
  <si>
    <t>"Por la cual se incorpora, al Marco Normativo para Entidades de Gobierno, el Procedimiento contable para el registro de las operaciones interinstitucionales y se modifica el Catalogo General de Cuentas"</t>
  </si>
  <si>
    <t xml:space="preserve">"Por la cual se establece la Información a reportar, los requisitos y los plazos de envío a la Contaduría General de la Nación" </t>
  </si>
  <si>
    <t>"Por la cual se modifica el cronograma de aplicación del Marco normativo para entidades de gobierno, incorporado al Régimen de Contabilidad Pública mediante la Resolución 533 de 2015, y la regulación emitida en concordancia con el cronograma de aplicación"</t>
  </si>
  <si>
    <t>"Por medio de la cual se modifica el Catálogo General de Cuentas del Marco Normativo para Entidades de Gobierno"</t>
  </si>
  <si>
    <t>"Por la cual se establece la información a reportar, los requisitos y los plazos de envío a la Contaduría General de la Nación para las entidades públicas sujetas al ámbito de la Resolución número 533 del 8 de octubre de 2015"</t>
  </si>
  <si>
    <t xml:space="preserve">"Por la cual se incorpora, en el règimen de contabilidad pùblica, el marco normativo aplicable a entidades del gobierno y se dictan otras dispocisiones" </t>
  </si>
  <si>
    <t>"Por la cual se incorpora el Catálogo general de cuentas al marco normativo para entidades de gobierno"</t>
  </si>
  <si>
    <t>“Por medio de la cual se prescriben los métodos y se establecen la forma, términos y procedimientos para la rendición de la cuenta y la presentación de informes, se reglamenta su revisión y se unifica la información que se presenta a la Contraloría de Bogotá D.C., y se dictan otras disposiciones”.</t>
  </si>
  <si>
    <t>"Por medio de la cual se modifica el Régimen de Contabilidad Pública y se deroga la Resolución 192 del 27 de julio de 2010"</t>
  </si>
  <si>
    <t>"Por la cual se adopta el procedimiento de control interno contable y de reporte del informe anual de evaluación a la Contaduría General de la Nación"</t>
  </si>
  <si>
    <t>SDH-000295</t>
  </si>
  <si>
    <t>"Por medio de la cual se establecen los procedimientos en relación con la distribución, consolidación, seguimiento y control del Programa Anual Mensualizado de Caja - PAC del Distrito Capital"</t>
  </si>
  <si>
    <t>PROCESO:  CONTROL INTERNO DISCIPLINARIO</t>
  </si>
  <si>
    <t>"Por la Cual se dictan normas tendientes a preservar la moralidad en la Administración Pública y se fijan disposiciones con el fin de erradicar la corrupción Administrativa"</t>
  </si>
  <si>
    <t>"Por la cual se expide el código de Procedimiento Penal"</t>
  </si>
  <si>
    <t>Por la cual se expide el Código de Procedimiento Penal. Modifica da por las siguientes normas: Ley 1851 de 2017, Ley 1826 de 2017, Ley 1786 de 2016, Ley 1774 de 2016, Ley 1760 de 2015, Ley 1652 de 2013, Ley 1542 de 2012, Ley 1453 de 2011, Ley 1395 de 2010, Ley 1312 de 2009, Ley 1273 de 2009, Ley 1257 de 2008, Ley 1142 de 2007 y Ley 1121 de 2006.</t>
  </si>
  <si>
    <t>Decreto Ley</t>
  </si>
  <si>
    <t>"Por el cual se dicta el régimen especial para el Distrito Capital de Santa Fe de Bogotá. Reglamentado parcialmente por los Decretos Nacionales 1677 de 1993, 2537 de 1993, 1187 de 1998 y 1350 de 2005"</t>
  </si>
  <si>
    <t>"Por el cual se adoptan las estrategias, metodologías, técnicas y mecanismos de carácter administrativo y organizacional en materia disciplinaria para las entidades distritales a las que es aplicable el Código Disciplinario Único".</t>
  </si>
  <si>
    <t>Decreto Reglamentario</t>
  </si>
  <si>
    <t>"Por la cual se actualiza el Manual Distrital de Procesos y Procedimientos Disciplinarios para las entidades distritales, a las que se aplica el Código Disciplinario Único"</t>
  </si>
  <si>
    <t>"Por la cual se actualiza el Manual Distrital de Procesos y Procedimientos Disciplinarios para las entidades distritales a las que se aplica el Código Disciplinario Único"</t>
  </si>
  <si>
    <t>CIRCULAR CONJUNTA
 DAFP Y PROCURADURÍA</t>
  </si>
  <si>
    <t>"Las Oficinas de Control Interno en el Nuevo Código Disciplinario Único"</t>
  </si>
  <si>
    <t>Directrices para el Tramite, ejecución y cobro persuasivo de sanciones disicplinarias de carácter pecunario</t>
  </si>
  <si>
    <t>Reducción presupuestal en cumplimiento Acuerdo 5 de de 1998</t>
  </si>
  <si>
    <r>
      <rPr>
        <i/>
        <sz val="10"/>
        <rFont val="Arial"/>
        <family val="2"/>
      </rPr>
      <t xml:space="preserve">Artículo 209. </t>
    </r>
    <r>
      <rPr>
        <sz val="10"/>
        <rFont val="Arial"/>
        <family val="2"/>
      </rPr>
      <t xml:space="preserve">La administración pública, en todos sus órdenes, tendrá un control interno que se ejercerá en los términos que señale la ley.
</t>
    </r>
    <r>
      <rPr>
        <b/>
        <sz val="10"/>
        <rFont val="Arial"/>
        <family val="2"/>
      </rPr>
      <t>Artículo 269.</t>
    </r>
    <r>
      <rPr>
        <sz val="10"/>
        <rFont val="Arial"/>
        <family val="2"/>
      </rPr>
      <t xml:space="preserve"> En las entidades públicas, las autoridades correspondientes están obligadas a diseñar y aplicar, según la naturaleza de sus funciones, métodos y procedimientos de control interno (...).</t>
    </r>
  </si>
  <si>
    <r>
      <rPr>
        <i/>
        <sz val="10"/>
        <rFont val="Arial"/>
        <family val="2"/>
      </rPr>
      <t>Artículo 3°</t>
    </r>
    <r>
      <rPr>
        <sz val="10"/>
        <rFont val="Arial"/>
        <family val="2"/>
      </rPr>
      <t xml:space="preserve">. Son sujetos de control fiscal en el orden territorial los organismos que integran la estructura de la administración departamental y municipal.
</t>
    </r>
    <r>
      <rPr>
        <i/>
        <sz val="10"/>
        <rFont val="Arial"/>
        <family val="2"/>
      </rPr>
      <t>Artículo 9°</t>
    </r>
    <r>
      <rPr>
        <sz val="10"/>
        <rFont val="Arial"/>
        <family val="2"/>
      </rPr>
      <t xml:space="preserve">. Para el ejercicio del control fiscal se podrán aplicar sistemas de control como el financiero, de legalidad, de gestión, de resultados, la revisión de cuentas y la evaluación del control interno.
</t>
    </r>
    <r>
      <rPr>
        <i/>
        <sz val="10"/>
        <rFont val="Arial"/>
        <family val="2"/>
      </rPr>
      <t>Artículo 18.</t>
    </r>
    <r>
      <rPr>
        <sz val="10"/>
        <rFont val="Arial"/>
        <family val="2"/>
      </rPr>
      <t xml:space="preserve"> La evaluación de control interno es el análisis de los sistemas de control de las entidades sujetas a la vigilancia, con el fin de determinar la calidad de los mismos, el nivel de confianza que se les pueda otorgar y si son eficaces y eficientes en el cumplimiento de sus objetivos.</t>
    </r>
  </si>
  <si>
    <r>
      <rPr>
        <i/>
        <sz val="10"/>
        <rFont val="Arial"/>
        <family val="2"/>
      </rPr>
      <t>Artículo 186o</t>
    </r>
    <r>
      <rPr>
        <sz val="10"/>
        <rFont val="Arial"/>
        <family val="2"/>
      </rPr>
      <t>. Control interno. Corresponde a los municipios y a las entidades descentralizadas, así como a las personerías y contralorías municipales a través de sus representantes legales, la adecuada organización e implementación de sistemas de control interno en la forma prevista por las normas legales correspondientes.</t>
    </r>
  </si>
  <si>
    <r>
      <rPr>
        <i/>
        <sz val="10"/>
        <rFont val="Arial"/>
        <family val="2"/>
      </rPr>
      <t>ARTÍCULO 8o</t>
    </r>
    <r>
      <rPr>
        <sz val="10"/>
        <rFont val="Arial"/>
        <family val="2"/>
      </rPr>
      <t xml:space="preserve">. DESIGNACIÓN DE RESPONSABLE DEL CONTROL INTERNO. Modifíquese el artículo 11 de la Ley 87 de 1993, que quedará así:
Cuando se trate de entidades de la rama ejecutiva del orden territorial, la designación se hará por la máxima autoridad administrativa de la respectiva entidad territorial. Este funcionario será designado por un período fijo de cuatro años, en la mitad del respectivo período del alcalde o gobernador.
PARÁGRAFO 1o. Para desempeñar el cargo de asesor, coordinador o de auditor interno se deberá acreditar formación profesional y experiencia mínima de tres (3) años en asuntos del control interno.
PARÁGRAFO 2o. El auditor interno, o quien haga sus veces, contará con el personal multidisciplinario que le asigne el jefe del organismo o entidad, de acuerdo con la naturaleza de las funciones del mismo. La selección de dicho personal no implicará necesariamente aumento en la planta de cargos existente.
</t>
    </r>
    <r>
      <rPr>
        <i/>
        <sz val="10"/>
        <rFont val="Arial"/>
        <family val="2"/>
      </rPr>
      <t>ARTÍCULO 9o.</t>
    </r>
    <r>
      <rPr>
        <sz val="10"/>
        <rFont val="Arial"/>
        <family val="2"/>
      </rPr>
      <t xml:space="preserve"> REPORTES DEL RESPONSABLE DE CONTROL INTERNO. &lt;Ver modificaciones directamente en la Ley 87 de 1993&gt; Modifíquese el artículo 14 de la Ley 87 de 1993, que quedará así: 
...El jefe de la Unidad de la Oficina de Control Interno deberá publicar cada cuatro (4) meses en la página web de la entidad, un informe pormenorizado del estado del control interno de dicha entidad, so pena de incurrir en falta disciplinaria grave...</t>
    </r>
  </si>
  <si>
    <r>
      <rPr>
        <i/>
        <sz val="10"/>
        <rFont val="Arial"/>
        <family val="2"/>
      </rPr>
      <t>Artículo 9</t>
    </r>
    <r>
      <rPr>
        <sz val="10"/>
        <rFont val="Arial"/>
        <family val="2"/>
      </rPr>
      <t>°. Información mínima obligatoria en los sistemas de información del Estado o en herramientas que los sustituyan: 
d) Todas las normas generales y reglamentarias, políticas, lineamientos o manuales, las metas y objetivos de las unidades administrativas de conformidad con sus programas operativos y los resultados de las auditorías al ejercicio presupuestal e indicadores de desempeño
A</t>
    </r>
    <r>
      <rPr>
        <i/>
        <sz val="10"/>
        <rFont val="Arial"/>
        <family val="2"/>
      </rPr>
      <t>rticulo 11.</t>
    </r>
    <r>
      <rPr>
        <sz val="10"/>
        <rFont val="Arial"/>
        <family val="2"/>
      </rPr>
      <t>Información mínima obligatoria respecto a servicios, procedimientos y funcionamiento del sujeto obligado
e) Todos los informes de gestión, evaluación y auditoría del sujeto obligado</t>
    </r>
  </si>
  <si>
    <r>
      <rPr>
        <i/>
        <sz val="10"/>
        <rFont val="Arial"/>
        <family val="2"/>
      </rPr>
      <t>Artículo 2o. El artículo 5o.,</t>
    </r>
    <r>
      <rPr>
        <sz val="10"/>
        <rFont val="Arial"/>
        <family val="2"/>
      </rPr>
      <t xml:space="preserve"> literal c) del Decreto 2145 de 1999, quedará así:
c) Los Representantes Legales y Jefes de Organismos de las entidades a que se refiere el artículo primero del presente decreto, son responsables de establecer y utilizar adecuados instrumentos de gestión que garanticen la correcta aplicación y utilización de las políticas y normas constitucionales y legales en materia de control interno.
Así mismo, remitirán al Consejo Asesor del Gobierno Nacional en materia de Control Interno de las entidades del orden nacional y territorial, antes del 16 de febrero, copia del Informe Ejecutivo Anual que contenga el resultado final de la evaluación del Sistema de Control Interno, documento que servirá de base para el Informe que sobre el avance del Control Interno del Estado presentará al inicio de cada legislatura el Presidente de la República al Congreso de la República.</t>
    </r>
  </si>
  <si>
    <r>
      <rPr>
        <i/>
        <sz val="10"/>
        <rFont val="Arial"/>
        <family val="2"/>
      </rPr>
      <t>Artículo 52</t>
    </r>
    <r>
      <rPr>
        <sz val="10"/>
        <rFont val="Arial"/>
        <family val="2"/>
      </rPr>
      <t>. La evaluación por parte de Control Interno en las respectivas áreas, como parámetro a su vez de la evaluación y calificación de los servidores inscritos en carrera administrativa.</t>
    </r>
  </si>
  <si>
    <r>
      <rPr>
        <i/>
        <sz val="10"/>
        <rFont val="Arial"/>
        <family val="2"/>
      </rPr>
      <t>Artículo 230.</t>
    </r>
    <r>
      <rPr>
        <sz val="10"/>
        <rFont val="Arial"/>
        <family val="2"/>
      </rPr>
      <t xml:space="preserve"> Funciones de las oficinas de Control Interno.  
</t>
    </r>
    <r>
      <rPr>
        <i/>
        <sz val="10"/>
        <rFont val="Arial"/>
        <family val="2"/>
      </rPr>
      <t>Artículo 231.</t>
    </r>
    <r>
      <rPr>
        <sz val="10"/>
        <rFont val="Arial"/>
        <family val="2"/>
      </rPr>
      <t xml:space="preserve"> Reportes a los organismos de control.</t>
    </r>
  </si>
  <si>
    <r>
      <rPr>
        <i/>
        <sz val="10"/>
        <rFont val="Arial"/>
        <family val="2"/>
      </rPr>
      <t>Artículo 22</t>
    </r>
    <r>
      <rPr>
        <sz val="10"/>
        <rFont val="Arial"/>
        <family val="2"/>
      </rPr>
      <t>. Las oficinas de Control Interno verificarán en forma mensual el cumplimiento de estas disposiciones, como de las demás de restricción de gasto que continúan vigentes; estas dependencias prepararán y enviarán al representante legal de la entidad u organismo respectivo, un informe trimestral, que determine el grado de cumplimiento de estas disposiciones y las acciones que se deben tomar al respecto.
Si se requiere tomar medidas antes de la presentación del informe, así lo hará saber el responsable del control interno al jefe del organismo.
En todo caso, será responsabilidad de los secretarios generales, o quienes hagan sus veces, velar por el estricto cumplimiento de las disposiciones aquí contenidas.
El informe de austeridad que presenten los Jefes de Control Interno podrá ser objeto de seguimiento por parte de la Contraloría General de la República a través del ejercicio de sus auditorías regulares".</t>
    </r>
  </si>
  <si>
    <r>
      <rPr>
        <i/>
        <sz val="10"/>
        <rFont val="Arial"/>
        <family val="2"/>
      </rPr>
      <t>Artículo 1°</t>
    </r>
    <r>
      <rPr>
        <sz val="10"/>
        <rFont val="Arial"/>
        <family val="2"/>
      </rPr>
      <t xml:space="preserve">. La metodología para el diseño y seguimiento de la estrategia de lucha contra la corrupción y de atención al ciudadano la establecida con el documento "Estrategias para la Construcción del Plan Anticorrupción y de Atención al Ciudadano".
</t>
    </r>
    <r>
      <rPr>
        <i/>
        <sz val="10"/>
        <rFont val="Arial"/>
        <family val="2"/>
      </rPr>
      <t xml:space="preserve">Artículo 5° </t>
    </r>
    <r>
      <rPr>
        <sz val="10"/>
        <rFont val="Arial"/>
        <family val="2"/>
      </rPr>
      <t>El mecanismo de seguimiento al cumplimiento de las orientaciones y obligaciones derivadas del documento en mención, estará a cargo de las oficinas de control interno, para lo cual se publicarán en la página web las actividades realizadas de acuerdo con los parámetros establecidos.</t>
    </r>
  </si>
  <si>
    <r>
      <rPr>
        <i/>
        <sz val="10"/>
        <rFont val="Arial"/>
        <family val="2"/>
      </rPr>
      <t>Artículo 2.1.4.6</t>
    </r>
    <r>
      <rPr>
        <sz val="10"/>
        <rFont val="Arial"/>
        <family val="2"/>
      </rPr>
      <t>. Mecanismos de seguimiento al cumplimiento y monitoreo en responsabilidad de Control Interno</t>
    </r>
  </si>
  <si>
    <r>
      <rPr>
        <i/>
        <sz val="10"/>
        <rFont val="Arial"/>
        <family val="2"/>
      </rPr>
      <t>Artículo 2.2.4.6.29</t>
    </r>
    <r>
      <rPr>
        <sz val="10"/>
        <rFont val="Arial"/>
        <family val="2"/>
      </rPr>
      <t>. Auditoría de cumplimiento del sistema de gestión de la seguridad y salud en el trabajo. SG-SST.</t>
    </r>
  </si>
  <si>
    <r>
      <rPr>
        <i/>
        <sz val="10"/>
        <rFont val="Arial"/>
        <family val="2"/>
      </rPr>
      <t>Artículo 4°.</t>
    </r>
    <r>
      <rPr>
        <sz val="10"/>
        <rFont val="Arial"/>
        <family val="2"/>
      </rPr>
      <t xml:space="preserve"> Adiciónese el Capítulo 1 del Título 21 del Decreto 1083 de 2015, con los siguientes artículos...
Que es necesario regular la organización de las Oficinas de Control Interno, su rol y actualizar lo relativo al Comité de Coordinación de Control Interno en las entidades de la Rama Ejecutiva del orden nacional frente a las nuevas tendencias internacionales en materia de auditoría interna;
Que se requiere fortalecer el control interno en las entidades de la Rama Ejecutiva del orden territorial, creando instancias de coordinación y articulación que permitan mejorar el ejercicio de la auditoría interna y la colaboración interinstitucional;</t>
    </r>
  </si>
  <si>
    <r>
      <rPr>
        <i/>
        <sz val="10"/>
        <rFont val="Arial"/>
        <family val="2"/>
      </rPr>
      <t xml:space="preserve">Capitulo 3. </t>
    </r>
    <r>
      <rPr>
        <sz val="10"/>
        <rFont val="Arial"/>
        <family val="2"/>
      </rPr>
      <t xml:space="preserve">Modelo Integrado de Planeación y gestión.
</t>
    </r>
    <r>
      <rPr>
        <i/>
        <sz val="10"/>
        <rFont val="Arial"/>
        <family val="2"/>
      </rPr>
      <t xml:space="preserve">Título 23. </t>
    </r>
    <r>
      <rPr>
        <sz val="10"/>
        <rFont val="Arial"/>
        <family val="2"/>
      </rPr>
      <t>Articulación del Sistema de  Gestión con los sistemas de Control Interno.</t>
    </r>
  </si>
  <si>
    <r>
      <rPr>
        <i/>
        <sz val="10"/>
        <rFont val="Arial"/>
        <family val="2"/>
      </rPr>
      <t>Artículo 48</t>
    </r>
    <r>
      <rPr>
        <sz val="10"/>
        <rFont val="Arial"/>
        <family val="2"/>
      </rPr>
      <t>. Naturaleza, objeto y funciones básicas de la Secretaría General. h). Prestar apoyo al/a Alcalde/sa Mayor para la revisión y consolidación del Sistema de Control Interno de las diferentes entidades distritales, así como de los reportes del Programa Anual de Auditoría.</t>
    </r>
  </si>
  <si>
    <r>
      <rPr>
        <i/>
        <sz val="10"/>
        <rFont val="Arial"/>
        <family val="2"/>
      </rPr>
      <t>Artículo 12°</t>
    </r>
    <r>
      <rPr>
        <sz val="10"/>
        <rFont val="Arial"/>
        <family val="2"/>
      </rPr>
      <t>. "LA OFICINA DE CONTROL INTERNO O QUIEN HAGA SUS VECES. Es responsable por evaluar en forma independiente y objetiva el Control Interno Contable. Así como por el desarrollo de la función de Auditoría Interna con alcance sobre el proceso contable y sus áreas responsables, informando mediante las actividades de aseguramiento y consulta, al representante legal de la entidad, sobre las medidas que permitan el mejoramiento continuo del Sistema."</t>
    </r>
  </si>
  <si>
    <t>Por la cual se establecen normas para el ejercicio del control interno en las entidades y organismos del estado y se dictan otras disposiciones.</t>
  </si>
  <si>
    <t xml:space="preserve">Define los lineamientos para ejercer el control interno en entidades públicas, en cuanto a objetivos, características, elementos que lo componen, campo de aplicación, responsablidades y funciones.  </t>
  </si>
  <si>
    <t xml:space="preserve">Excepto los artículos 11, 12, 15, 19, 20, 21, 22, 23 y 24. Define los lineamientos para evitar actos de corrupción en lo referente a medidas administrativas. </t>
  </si>
  <si>
    <t>Decreto nacional</t>
  </si>
  <si>
    <t>Por medio del cual se expide el Decreto Único Reglamentario del Sector de Función Pública.</t>
  </si>
  <si>
    <t xml:space="preserve">Título 21 - Capitulo 1 - 2 - 3 - 5 </t>
  </si>
  <si>
    <t xml:space="preserve">Define lineamientos para la implementación del Sistema de Control Interno, el Comité de Coordinación de Control interno y el papel de la Oficina de Planeación en dicho sistema. </t>
  </si>
  <si>
    <t>Define lineamientos para la implementación del Sistema de Gestión en entidades publicas  en el marco del Modelo Integrado de Planeación y Gestión - MIPG</t>
  </si>
  <si>
    <t>Por el cual se fijan directrices para la integración de los planes institucionales y estratégicos al Plan de Acción por parte de las entidades del Estado.</t>
  </si>
  <si>
    <t>Define los 12 planes institucionales que debe tener como mínimo la entidad en la planeación de cada vigencia y los plazos para realizar su publicación.</t>
  </si>
  <si>
    <t>Decreto distrital</t>
  </si>
  <si>
    <t>Define lineamientos de prevención de la corrupción en entidades distritales a tener en cuenta en la gestión de riesgos.</t>
  </si>
  <si>
    <t>Define lineamientos para la implementación del Modelo Integrado de Planeación y Gestión - MIPG en el Distrito.</t>
  </si>
  <si>
    <t>Por la cual se crea y se establece el reglamento de funcionamiento del Comité Institucional de Gestión y Desempeño del Instituto para la Investigación Educativa y el Desarrollo Pedagógico – IDEP</t>
  </si>
  <si>
    <t>Define lineamientos para la implementación del Modelo Integrado de Planeación y Gestión - MIPG en el IDEP.</t>
  </si>
  <si>
    <t>El objeto de la presente ley es regular el derecho de acceso a la información pública, los procedimientos para el ejercicio y garantía del derecho y las excepciones a la publicidad de información.</t>
  </si>
  <si>
    <t>Por la cual se definen principios y conceptos sobre la sociedad de la información y la organización de las Tecnologías de la Información y las Comunicaciones –TIC–, se crea la Agencia Nacional de Espectro y se dictan otras disposiciones.</t>
  </si>
  <si>
    <t>Determina el marco general para la formulación de las políticas públicas que regirán el sector de las Tecnologías de la Información y las Comunicaciones, su ordenamiento general, el régimen de competencia, la protección al usuario, así como lo concerniente a la cobertura, la calidad del servicio, la promoción de la inversión en el sector y el desarrollo de estas tecnologías, el uso eficiente de las redes y del espectro radioeléctrico, así como las potestades del Estado en relación con la planeación, la gestión, la administración adecuada y eficiente de los recursos, regulación, control y vigilancia del mismo y facilitando el libre acceso y sin discriminación de los habitantes del territorio nacional a la Sociedad de la Información.</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</si>
  <si>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</si>
  <si>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De los atentados contra la confidencialidad, la integridad y la disponibilidad de los datos y de los sistemas informáticos.
De los atentados informáticos y otras infracciones.</t>
  </si>
  <si>
    <t>Por el cual se establecen los lineamientos generales de la política de Gobierno Digital y se subroga el Capítulo 1 del Título 9 de la Parte 2 del Libro 2 del Decreto número 1078 de 2015, Decreto Único Reglamentario del sector de Tecnologías de la Información y las Comunicaciones.</t>
  </si>
  <si>
    <t>Establece lineamientos generales de la Política de Gobierno Digital para Colombia, antes estrategia de Gobierno en Línea, la cual desde ahora debe ser entendida como: el uso y aprovechamiento de las tecnologías de la información y las comunicaciones para consolidar un Estado y ciudadanos competitivos, proactivos, e innovadores, que generen valor público en un entorno de confianza digital.</t>
  </si>
  <si>
    <t>Por el cual se reglamenta parcialmente la Ley 1712 de 2014 y se dictan otras disposiciones</t>
  </si>
  <si>
    <t>Por medio del cual se expide el Decreto Único Reglamentario del Sector Comercio, Industria y Turismo.</t>
  </si>
  <si>
    <t>Capítulo 25 y 26</t>
  </si>
  <si>
    <t>Resolución Distrital</t>
  </si>
  <si>
    <t>002</t>
  </si>
  <si>
    <t>Resolución Informativa acerca de proyecto de ERP (Enterprise Resource Planning) para el Distrito y su fase inicial en la Secretaría
Distrital de Hacienda.</t>
  </si>
  <si>
    <t>Con el fin de avanzar hacia sistemas únicos de información en el Distrito e implementar las políticas de racionalización de gasto y aprovechamiento de economías de escala, las entidades distritales deberán abstenerse de adquirir o arrendar software o soluciones que en el mediano o largo plazo brinden soluciones ERP (Enterprise Resource Planning) que puedan ser cubiertas por el ERP Distrital  contratado por la Secretaría de Hacienda Distrital.</t>
  </si>
  <si>
    <t>2710</t>
  </si>
  <si>
    <t>Por la cual se establecen los lineamientos para la adopción del protocolo IPv6</t>
  </si>
  <si>
    <t>Por la cual se reglamentan aspectos relacionados con la Ley de Transparencia y Acceso a la Información Pública.</t>
  </si>
  <si>
    <t>003</t>
  </si>
  <si>
    <t>Por la cual se adopta la Guía de sitios Web para las entidades del Distrito Capital y se dictan otras disposiciones</t>
  </si>
  <si>
    <t>Por la cual se expiden políticas públicas para las entidades, organismos y órganos de control del Distrito Capital, en materia de Tecnologías de la Información y Comunicaciones respecto a la planeación, seguridad, democratización, calidad, racionalización del gasto, conectividad, infraestructura de Datos Espaciales y Software Libre.</t>
  </si>
  <si>
    <t>Establece políticas básicas y específicas en materia de Tecnologías de la Información y Comunicaciones para el Distrito Capital.</t>
  </si>
  <si>
    <t>Por la cual se adopta la política de privacidad y tratamiento de datos personales.</t>
  </si>
  <si>
    <t>Establece la Política de privacidad y tratamiento de datos personales del IDEP.</t>
  </si>
  <si>
    <t>Modificar y Ampliar el alcance de la Directiva 011 de 2012 "Promoción y uso de software libre en el Distrito Capital"</t>
  </si>
  <si>
    <t>Modificar y Ampliar el alcance de la Directiva 011 de 2012 "Promoción y uso de software libre en el Distrito Capital", conforme a las políticas generales para su uso y la libertad que le asiste a las Entidades y organismos que conforman el Distrito Capital para tomar las decisiones relacionadas con la adquisición de soluciones de Escritorio en Software Libre o Software Privativo de acuerdo a las necesidades de cada dependencia.</t>
  </si>
  <si>
    <t>Formulación de proyectos informáticos y de comunicaciones.</t>
  </si>
  <si>
    <t>Reglamenta la formulación de proyectos informáticos y de comunicaciones y se asignó a la Comisión Distrital de Sistemas la función de evaluar la viabilidad técnica y la pertinencia de la ejecución de los proyectos informáticos y de comunicación.</t>
  </si>
  <si>
    <t>Todo el documento. Es la estructura que debe tener el Plan de Desarrollo</t>
  </si>
  <si>
    <t>Todo el documento. Es la estructura que debe tener el Plan de Desarrolloa nivel distrital</t>
  </si>
  <si>
    <t>Todo el documento. Contiene la estructura del nuevo Modelo Integrado de Planeación y Gestión, el cual debe ser implementado por todos los entes territoriales</t>
  </si>
  <si>
    <t>Todo el documento. El Acuerdo 20 de 1996 introdujo algunas modificaciones al Acuerdo 24 de 1995, Orgánico de Presupuesto, y en su artículo 19 autorizó al Gobierno Distrital para compilar las normas de los dos Acuerdos mencionados sin cambiar su redacción ni contenido.  Gobierno Distrital efectúa mediante el presente Decreto será el Estatuto Orgánico del Presupuesto Distrital, según lo dispone el artículo 19 del Acuerdo 20 de 1996.</t>
  </si>
  <si>
    <t>Todo el documento.  Objetivo fortalecer los mecanismos de prevención, investigación y sanción de actos de corrupción y la efectividad del control de la gestión pública</t>
  </si>
  <si>
    <t>Por medio de la cual se crea la Ley de Transparencia y del Derecho de Acceso a la Información Pública Nacional y se dictan otras disposiciones</t>
  </si>
  <si>
    <t>Todo el documento. Creación de la Ley de Transparencia y del Derecho de Acceso a la Información Pública Nacional</t>
  </si>
  <si>
    <t>PROCESO: GESTION DOCUMENTAL</t>
  </si>
  <si>
    <t xml:space="preserve">PÁGINA:      de  </t>
  </si>
  <si>
    <t>Por el cual se establece el reglamento general para el desarrollo de programas de formación de educadores y se crean condiciones para su mejoramiento profesional.</t>
  </si>
  <si>
    <t xml:space="preserve">Art.  20 Y 21  </t>
  </si>
  <si>
    <t>Artículo 20: De conformidad con el artículo 111o. de la Ley 115 de 1994, en cada Departamento y Distrito se creará un Comité de Capacitación de Docentes que estará bajo la dirección de la Secretaría de Educación respectiva.  A este Comité se incorporarán de manera permanente, representantes de las universidades, de las facultades de educación, de las escuelas normales superiores y de los centros especializados en investigación educativa, con sede o influencia en la respectiva entidad territorial y del correspondiente Centro Experimental Piloto o del organismo que haga sus veces. 
Para el efecto, el departamento o el distrito expedirá el correspondiente reglamento que fije, entre otros aspectos, su composición, sus funciones específicas, los mecanismos de designación y el perfil de sus miembros, el período en que actuarán como tales, su reelección, la frecuencia de las sesiones, la integración de quorum, la sede de funcionamiento y las demás disposiciones sobre su organización interna. El Secretario de Educación Departamental o Distrital determinará la dependencia de su Despacho que ejercerá la Secretará Técnica Permanente de dicho Comité. De conformidad con lo establecido en el artículo 148o. de la Ley 115 de 1994, el reglamento que expida el departamento o distrito deberá ser remitido a la Secretaría Técnica del Ministerio de Educación Nacional.
Artículo 21: Para la fijación de las funciones específicas del Comité de Capacitación de Docentes, los departamentos y distritos tendrán en cuenta que la actividad a cargo de dichos comités se debe enmarcar especialmente, dentro del siguiente ámbito:
1. La identificación y el análisis de las prioridades sobre necesidades de actualización, especialización, investigación y perfeccionamiento de los educadores en su respectiva jurisdicción; 2. La formulación de propuestas de políticas para la elaboración del plan de formación de educadores de la respectiva entidad territorial departamental o distrital; 3. La definición de criterios para el seguimiento, control y evaluación de los planes de formación de los educadores del departamento o distrito; 4. La definición de mecanismos para la organización y actualización del registro de programas de formación de educadores; 5. La formulación de criterios para el seguimiento y verificación de los programas registrados; 6. Las funciones señaladas en el presente decreto, como propias del Comité.</t>
  </si>
  <si>
    <t>Por el cual se reglamenta el Consejo de Gobierno Distrital y los Comités Sectoriales</t>
  </si>
  <si>
    <t xml:space="preserve">Art. 11 </t>
  </si>
  <si>
    <t>Artículo 11°. Comité Sectorial de Desarrollo Administrativo de Educación. El Comité Sectorial de Desarrollo Administrativo de Educación Distrital estará integrado por el/la Secretario(a) Distrital de Educación, quien lo preside, por el Director(a) del Instituto de Investigación Educativa y Pedagógica IDEP y por el Rector(a) de la Universidad Distrital Francisco José de Caldas, sin perjuicio de la autonomía que como ente universitario asiste a esta entidad.
La Secretaría Técnica será ejercida por el Subsecretario(a) Académico de la Secretaría de Educación, o quien haga sus veces.</t>
  </si>
  <si>
    <t>Por el cual se crea y estructura el Consejo Consultivo Distrital de Política Educativa, los Consejos Consultivos Locales y las Mesas Locales de Política Educativa</t>
  </si>
  <si>
    <t xml:space="preserve">Art. 1 </t>
  </si>
  <si>
    <t>Articulo 1: Créase el Consejo Consultivo Distrital de Política Educativa como la instancia consultiva de la Administración Distrital, cuyo objeto es la discusión, el análisis y la construcción de recomendaciones y propuestas relacionadas con el diseño y desarrollo de la Política Pública Educativa Distrital. Esta instancia será presidida y coordinada por la Secretaría de Educación del Distrito.</t>
  </si>
  <si>
    <t>Por medio del cual se reglamenta el Acuerdo 125 de julio 9 de 2004 por el cual se modifica y adiciona el Acuerdo Número 21 del 9 de diciembre de 1998, se implementa la Cátedra de Derechos Humanos, Deberes y Garantías y Pedagogía de la Reconciliación y se dictan otras disposiciones</t>
  </si>
  <si>
    <t>Por el cual se reglamenta el Acuerdo Distrital 434 de 2010, que creó el Observatorio de
Convivencia Escolar</t>
  </si>
  <si>
    <t>Observatorio de Convivencia Escolar</t>
  </si>
  <si>
    <t>Por medio del cual se adopta y reglamenta la Política Pública Distrital de Educación Ambiental y se dictan otras disposiciones</t>
  </si>
  <si>
    <t xml:space="preserve">Art. 5 - 7 </t>
  </si>
  <si>
    <t>Artículo 5°: Comisión Intersectorial de Educación Ambiental –CIDEA D.C. Créase la Comisión Intersectorial de Educación Ambiental –CIDEA del Distrito Capital, como instancia articuladora de la gestión de la educación ambiental distrital, que coordina y orienta las acciones pedagógicas ambientales y hace el respectivo seguimiento a estos procesos, aunando esfuerzos conceptuales y metodológicos, con enfoque sistémico e integral, en el marco del desarrollo de la Política Nacional Educación Ambiental, Plan de Gestión Ambiental –PGA, la Política Pública Distrital de Educación Ambiental –PPDEA y de la normatividad vigente.
Artículo 6°: Integración. La Comisión Intersectorial de Educación Ambiental – CIDEA estará integrada por: 1. El/la Secretario/a Distrital de Ambiente, quien la presidirá; 2. El/la Secretario/a Distrital de Educación; 3. El/la Secretario/a Distrital de Salud; el/la Secretario/a Distrital de Gobierno; 4. El/la Rector/a de la Universidad Distrital Francisco José de Caldas; 5. El/la Director/a del Jardín Botánico José Celestino Mutis; 6. El/la Director/a del Instituto para la Investigación Educativa y el Desarrollo Pedagógico IDEP; 7. El/la Director/a de la Unidad Administrativa Especial de Servicios Públicos; 8. El /la Gerente de la Empresa de Acueducto y Alcantarillado de Bogotá.
Artículo 7°: Funciones de la CIDEA. La Comisión Intersectorial para la Educación Ambiental en el Distrito Capital tendrá las siguientes funciones:1. Generar mecanismos de coordinación de las entidades y sectores de la Administración Distrital que deben implementar la Política Pública Distrital de Educación Ambiental, sus estrategias, planes, programas y proyectos definidos; 2. Promover y orientar las estrategias de educación ambiental a través de acciones pedagógicas contempladas en la Política Nacional de Educación Ambiental –PNEA, la Política Pública Distrital de Educación Ambiental –PPDEA y el Plan de Gestión Ambiental –PGA, conforme a las dinámicas del Distrito Capital; 
3. Incentivar la participación de diferentes actores y sectores del Distrito Capital en los procesos de educación ambiental que se dinamizan desde las localidades; 4. Propiciar espacios de interlocución directa entre la institucionalidad pública distrital y la sociedad civil - sector privado, tendiente a garantizar la participación social en los procesos de educación ambiental; 5. Las demás funciones propias de una Comisión Intersectorial, de acuerdo con el artículo 2 del Decreto Distrital 546 de 2007; 6. Darse su propio reglamento.</t>
  </si>
  <si>
    <t>Por medio del cual se reglamenta el Acuerdo Distrital 594 de 2015, se crea el Sistema Distrital de Formación Artística y Cultural - SIDFAC, y se dictan otras disposiciones</t>
  </si>
  <si>
    <t>Articulo 11: Comisión Intersectorial del Sistema Distrital de Formación Artística y Cultural. Créase esta Comisión como una instancia permanente del Sistema de Coordinación de la Administración del Distrito Capital, que tiene por objeto orientar, coordinar, efectuar y articular la integración, seguimiento e implementación de las políticas, estrategias, procesos, instancias, servicios y recursos del Sistema Distrital de Formación Artística y Cultural -SIDFAC.
Articulo 12: Miembros de la Comisión Intersectorial. La Comisión Intersectorial del Sistema Distrital de Formación Artística y Cultural estará conformado de la siguiente manera: 1. El/la Secretario/a Distrital de Cultura, Recreación y Deporte o su delegado/a, quien la presidirá; 2. El/la Secretario/a de Educación del Distrito o su delegado/a; 3. El/la Secretario/a Distrital de Gobierno o su delegado/a; 4. El/la Director/a del Instituto Distrital de las Artes “IDARTES” o su delegado/a; 5. El/la Director/a de la Orquesta Filarmónica de Bogotá “OFB” o su delegado/a; 6. El/la Director/a del Instituto Distrital de Patrimonio Cultural “IDPC” o su delegado/a; 7. El/la Director/a del Instituto para la Investigación Educativa y el Desarrollo Pedagógico – IDEP- o su delegado/a;  A las sesiones de la Comisión podrán asistir como invitados/as permanentes, con voz pero sin voto, los siguientes actores: 8. El/la Presidente/a del Consejo Distrital de Arte y Cultura;  9. El/la Presidente/a de la Asociación Colombiana de Facultades de Artes -ACOFARTES- o su delegado;  10. Un/a delegado/a por el Consejo Superior de la Red de Padres y Madres – Red PAPAZ;  11. Un/a representante de los Formadores de los Centros de Formación. Este/a representante será elegido/a de manera democrática y participativa por los/as formadores/as de los Centros de Formación;  12. Un/a Rector/a Representante de los Colegios Públicos especializados en formación en arte y música; 13. Un/a Representante de los/as estudiantes por cada uno de los Colegios Públicos especializados en formación en arte y música. Estos/as representantes serán elegidos/as por los/as estudiantes de cada una de las instituciones educativas.</t>
  </si>
  <si>
    <t>Por medio del cual se expide el Decreto Único del Sector Educación de Bogotá</t>
  </si>
  <si>
    <t xml:space="preserve">Instituto para la Investigacion educativa y el desarrollo Pedagogico IDEP </t>
  </si>
  <si>
    <t>Integración del Sector Educación. El Sector Educación está integrado por la Secretaría de Educación del Distrito, cabeza del Sector, y por el Instituto para la Investigación Educativa y el Desarrollo Pedagógico – IDEP, que le está adscrito. La Universidad Distrital Francisco José de Caldas, como ente universitario autónomo, ejercerá sus funciones
en coordinación con las políticas que adopte la Administración Distrital</t>
  </si>
  <si>
    <t>N.A</t>
  </si>
  <si>
    <t>MN-AC-10-01 Manual de atención al ciudadano del instituto para la investigación educativa y el desarrollo pedagógico - IDEP</t>
  </si>
  <si>
    <t>Es un documento que comprende los diferentes aspectos para tener en cuenta en la atención al ciudadano, que incluye protocolos para el buen servicio, guías de atención a los ciudadanos e información para realizar un trámite, solicitar un servicio o formular un reclamo.</t>
  </si>
  <si>
    <t>Manual</t>
  </si>
  <si>
    <t>MN-AC-10-03 Manual para la gestión de peticiones</t>
  </si>
  <si>
    <t xml:space="preserve">Se formula el Manual para la gestión de Peticiones atendiendo a los lineamientos de la Secretaría General de la Alcaldía Mayor de Bogotá y la Subsecretaria de Servicios a la Ciudadanía. </t>
  </si>
  <si>
    <t>Resolución  IDEP</t>
  </si>
  <si>
    <t>Por la cual se establecen los criterios para otorgar el aval a los investigadores en los Grupos de Trabajo y Seminarios Virtuales que ofrece CLACSO”</t>
  </si>
  <si>
    <t>Acuerdo Distrital</t>
  </si>
  <si>
    <t>Directiva presidencial</t>
  </si>
  <si>
    <t>Circular</t>
  </si>
  <si>
    <t>Arts. 6 al 13</t>
  </si>
  <si>
    <t>Art. 194</t>
  </si>
  <si>
    <t>Art. 34</t>
  </si>
  <si>
    <t>Arts. 286 a 296</t>
  </si>
  <si>
    <t>Art. 35</t>
  </si>
  <si>
    <t>Art. 249</t>
  </si>
  <si>
    <t>Arts. 424 a 434</t>
  </si>
  <si>
    <t>Art. 12</t>
  </si>
  <si>
    <t>Arts. 1 al 41</t>
  </si>
  <si>
    <t>Por la cual se actualiza el Reglamento Interno del Comité de Conciliación del Instituto para la Investigación Educativa y el Desarrollo Pedagógico – IDEP, en cumplimiento del Decreto Distrital 839 de 2018</t>
  </si>
  <si>
    <t>Se modifica con el objeto de dar cumplimiento al Decreto Distrital 839 de 2018</t>
  </si>
  <si>
    <t>Por el cual se adopta el Modelo de Gestión Jurídica Pública del Distrito Capital y se dictan otras disposiciones</t>
  </si>
  <si>
    <t>Tiene por objeto adoptar el Modelo de Gestión Jurídica Pública del Distrito Capital -MGJP-.</t>
  </si>
  <si>
    <t>Por la cual se modifica parcialmente el Manual de Contratación del Insituto para la Investigación Educativa y el Desarrollo Pedagógico - IDEP</t>
  </si>
  <si>
    <t xml:space="preserve">Agregan las causales para rechazar una oferta
</t>
  </si>
  <si>
    <t xml:space="preserve"> Manual IDEP</t>
  </si>
  <si>
    <t>Manual IDEP</t>
  </si>
  <si>
    <t>PROCESO: DIRECCIÓN Y PLANEACIÓN</t>
  </si>
  <si>
    <t>CODIGO SUSTANTIVO DEL TRABAJO
Adoptado por el Decreto Ley 2663 del 5 de agosto de 1950 "Sobre Código Sustantivo del Trabajo", en virtud del Estado de Sitio promulgado por el Decreto Extraordinario No 3518 de 1949.</t>
  </si>
  <si>
    <t>Arts. 1, 2,3,4,5,6,7 y 26</t>
  </si>
  <si>
    <t>Arts. 19 y 20</t>
  </si>
  <si>
    <t>Art. 24</t>
  </si>
  <si>
    <t>Arts. 4 y 8</t>
  </si>
  <si>
    <t>Arts. 140 y 142</t>
  </si>
  <si>
    <t>Art. 6</t>
  </si>
  <si>
    <t>Art. 1 y 2</t>
  </si>
  <si>
    <t>Art. 2.2.22.1.5</t>
  </si>
  <si>
    <t>Arts. 18, 19</t>
  </si>
  <si>
    <t>Art. 5, 7, 16, 21, 24, 25, 26, 35, 56, 63</t>
  </si>
  <si>
    <t>Arts. 16, 17</t>
  </si>
  <si>
    <t>Arts. 1,2 y 3</t>
  </si>
  <si>
    <t>Arts. 1, 2, 6, 7 y 8</t>
  </si>
  <si>
    <t>Arts. 1-3</t>
  </si>
  <si>
    <t>Arts. 1 a 4</t>
  </si>
  <si>
    <t>Arts. 2 y 3</t>
  </si>
  <si>
    <t>Arts. 1, 2, 3, 4,7, 11, 13, 14, 16, 17, 23, 29, 38, 79, 121, 170, 176, 177, 178, 202, 205, 220</t>
  </si>
  <si>
    <t>Arts. 7 y 12</t>
  </si>
  <si>
    <t>Artículo 22</t>
  </si>
  <si>
    <t>Sentencia C-899-11</t>
  </si>
  <si>
    <t>Directiva Presidencial</t>
  </si>
  <si>
    <t>Artículo 2.2.21.1.4 al Artículo 2.2.21.5.3</t>
  </si>
  <si>
    <t>Artículo quinto. numeral 3</t>
  </si>
  <si>
    <t>El Decreto 984 de 2012 modifica articulo 22 del Decreto 1737 de 1998 quedara asi:      
Articulo 22: las Oficinas de control interno verificaran el cumplimiento de disposiciones  en forma mensual y emitiran un informe trimestral</t>
  </si>
  <si>
    <t>Reglamentado por el Decreto Distrital 387 de 2004 
Por el cual se adopta en Bogotá, D.C. el sistema de gestión de la calidad creado por la Ley 872 de 2003</t>
  </si>
  <si>
    <t xml:space="preserve">Modificación circular 12 del 2 de febrero de 2007,
sobre recomendaciones, seguimiento y resultados sobre el cumplimiento de las normas en materia de derecho de autor sobre programas de computador (software). </t>
  </si>
  <si>
    <t>Resolución Reglamentaria</t>
  </si>
  <si>
    <t>Resolución Contaduria Genral de la Nación</t>
  </si>
  <si>
    <t>Circular Contaduria General de la Nación</t>
  </si>
  <si>
    <t>Circular Externa
DAFP</t>
  </si>
  <si>
    <t xml:space="preserve">Circular Consejo Asesor del Gobierno Nacional en Materia de Control Interno </t>
  </si>
  <si>
    <t>Circular Externa</t>
  </si>
  <si>
    <t>Resolución MIN TIC</t>
  </si>
  <si>
    <t>Resolución Contaduría General de la Nación</t>
  </si>
  <si>
    <t>Guía DAFP</t>
  </si>
  <si>
    <t>"Por la cual se actualiza el “Manual Distrital de Procesos y Procedimientos Disciplinarios” para las entidades distritales a las que se aplica el Código Disciplinario Único"</t>
  </si>
  <si>
    <t xml:space="preserve">Art. 23 </t>
  </si>
  <si>
    <t>Título IV, Capítulo 1; de la Rendición de Cuentas</t>
  </si>
  <si>
    <t>Arts. 5 y 6</t>
  </si>
  <si>
    <t>Arts. 8, 10, 11, 12 y 13</t>
  </si>
  <si>
    <t>Arts. 198, y 199</t>
  </si>
  <si>
    <t>Arts. 2.2.7A.2.3. 2.2.7A.4.3. 2.2.7A.4.5</t>
  </si>
  <si>
    <t>Arts. 11, 12, 13 y 14</t>
  </si>
  <si>
    <t>Art. 1.1.2.1.4</t>
  </si>
  <si>
    <t>Art. 2.2.1.7.8.2.1</t>
  </si>
  <si>
    <t>Arts. 13, 14, 15, 18, 19</t>
  </si>
  <si>
    <t>Arts. 1, 2, 3, 4, 5, 6, 7, 8</t>
  </si>
  <si>
    <t>Arts. 17, 18, 19, 110</t>
  </si>
  <si>
    <t>Arts. 202 y 203</t>
  </si>
  <si>
    <t>Arts. 1 y 4</t>
  </si>
  <si>
    <t>Arts. 1,2,3</t>
  </si>
  <si>
    <t>Arts. 1, 2, 4, 5 y 6</t>
  </si>
  <si>
    <t>Arts. 6 y 7</t>
  </si>
  <si>
    <t>Arts. 1, 2, 3,4</t>
  </si>
  <si>
    <t>Art. 5</t>
  </si>
  <si>
    <t>Arts. 1, 2 y 3</t>
  </si>
  <si>
    <t>Arts. 1, 4 y 6</t>
  </si>
  <si>
    <t>Arts. 18 y 22</t>
  </si>
  <si>
    <t>Arts. 11 y 16</t>
  </si>
  <si>
    <t>Arts. 11 y15</t>
  </si>
  <si>
    <t>Arts. 2 y 4</t>
  </si>
  <si>
    <t>Art. 3, numeral 6, guía 45</t>
  </si>
  <si>
    <t>Arts. 1, 2, 5, 6, 7, 8, 10.</t>
  </si>
  <si>
    <t>Arts. 1,2,3,4 y 5.</t>
  </si>
  <si>
    <t>Arts. 1,2,3,4,5,6,7</t>
  </si>
  <si>
    <t>Artículo 26. Parágrafo Unico</t>
  </si>
  <si>
    <t>Circular  
Procuraduría General de la Nación</t>
  </si>
  <si>
    <t>Del Régimen Económico y de la Hacienda Púbica</t>
  </si>
  <si>
    <t>Contador General, funcionario de la rama ejecutiva, quien llevará la contabilidad general de la Nación y consolidará ésta con la de sus entidades descentralizadas territorialmente o por servicios, cualquiera que sea el orden al que pertenezcan, excepto la referente a la ejecución del Presupuesto, cuya competencia se atribuye a la Contraloría.</t>
  </si>
  <si>
    <t>"Por el cual se armonizan el procedimiento y la administración de los tributos distritales con el Estatuto Tributario Nacional y de dictan otras disposiciones."</t>
  </si>
  <si>
    <t>Contaduría General de la Nación</t>
  </si>
  <si>
    <t>Por medio de la cual se se adopta el manual de contratación del Instituto para la Investigación Educativa y el Desarrollo Pedagógico - IDEP</t>
  </si>
  <si>
    <t>Por la cual se adoptan las políticas de prevención del daño antijurídico del IDEP, en cumplimiento de la directiva 025 de 2018.</t>
  </si>
  <si>
    <t>Por el cual se establecen lineamientos para preservar y fortalecer la transparencia y para la prevención de la corrupción en las Entidades y Organismos del Distrito Capital.</t>
  </si>
  <si>
    <t xml:space="preserve">Por medio del cual se  dictan los lineamientos  para el uso de la marca ciudad "Bogota"  y se dictan otras disposiciones </t>
  </si>
  <si>
    <t xml:space="preserve">Lineamientos y uso de la marca  de la ciudad "Bogotá" para  la identidad visual de la Administración Distrital  </t>
  </si>
  <si>
    <t>Decreto - ley</t>
  </si>
  <si>
    <t>Por el cual se dictan normas para simplificar, suprimir y reformar trámites, procesos y procedimientos innecesarios existentes en la administración pública.</t>
  </si>
  <si>
    <t xml:space="preserve">CAPÍTULO II.  </t>
  </si>
  <si>
    <t xml:space="preserve">Transformación digital para una gestión pública efectiva.  </t>
  </si>
  <si>
    <t xml:space="preserve">Por la cual se modifica la Resolución 002 de 2018, acerca de proyecto de ERP (Enterprise Resource Planning) para el Distrito </t>
  </si>
  <si>
    <t xml:space="preserve">"Artículo 1. Con el fin de avanzar hacia sistemas únicos de información en el Distrito e implementar las políticas de racionalización de gasto y aprovechamiento de economías de escala, las entidades
distritales deberán analizar y evaluar la adquisición o arrendamiento de software o soluciones que en el mediano o largo plazo brinden soluciones ERP (Enterprise Resource Planning) que sean interoperables
con el ERP Distrital contratado por la Secretaría Distrital de Hacienda, a través del proceso de licitación SDHLP-05-2017 y el correspondiente contrato 170351-0-217, incluyendo sus modificaciones
o adiciones.
En la planificación de la compra o arrendamiento de soluciones ERP (Enterprise Resource Planning) que proyecten realizar las entidades del Distrito, las entidades podrán analizar las características del
referido proceso de licitación y el contrato en mención, identificando la posibilidad de contratar o arrendar soluciones interoperables con el mismo, con el fin de generar economías de escala". . </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</si>
  <si>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</si>
  <si>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todos</t>
  </si>
  <si>
    <t>Procedimiento para la elaboración, aprobación, evaluación y convalidación, implementación, publicación e inscripción en el Registro único de Series Documentales – RUSD de las Tablas de Retención Documental – TRD y Tablas de Valoración Documental – TVD</t>
  </si>
  <si>
    <t>Por la cual se crea y establece el reglamento de funcionamiento del comité Institucional de Gestion y Desempeño del Instituto para la Investigación Educativa y el Desarrollo Pedagógico - IDEP</t>
  </si>
  <si>
    <t>"Por el cual se modifican la Ley 909 de 2004, el Decreto-ley 1567 de 1998 y se dictan otras disposiciones."</t>
  </si>
  <si>
    <t>"Por medio del cual se modifica la Ley 1361 de 2009 para adicionar y complementar las medidas de Protección de la Familia y se dictan otras disposiciones"</t>
  </si>
  <si>
    <t>Los empleadores podrán adecuar los horarios laborales para facilitar el acercamiento del trabajador con los miembros de su familia, para atender sus deberes de protección y acompañamiento que requiera del mismo; como también a quienes de su familia se encuentren en situación de discapacidad o dependencia.</t>
  </si>
  <si>
    <t>"Por medio de la cual se incentiva la adecuada atención y cuidado de la primera infancia, se modifican los artículos 236 y 239 del Código Sustantivo del Trabajo y se dictan otras disposiciones."</t>
  </si>
  <si>
    <t>Modifican los artículos 236 y 239 del Código Sustantivo del Trabajo, que hacen referencia al término de la licencia de maternidad, que ahora es de dieciocho (18) semanas.</t>
  </si>
  <si>
    <t>"Por medio de la cual se establece la licencia por luto para los servidores públicos"</t>
  </si>
  <si>
    <t>"Por medio de la cual se expide la ley de Salud Mental y se dictan otras disposiciones"</t>
  </si>
  <si>
    <t>"Por la cual se modifica el Sistema de Riesgos Laborales y se dictan otras disposiciones en materia de Salud Ocupacional."</t>
  </si>
  <si>
    <t>"Por la cual se adopta la política nacional de gestión del riesgo de desastres y se establece el Sistema Nacional de Gestión del Riesgo de Desastres y se dictan otras disposiciones"</t>
  </si>
  <si>
    <t>"Por medio de la cual se reforma el Sistema General de Seguridad Social en salud y se dictan otras disposiciones"</t>
  </si>
  <si>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t>
  </si>
  <si>
    <t>SG SST
Prohibición del consumo de tabaco en áreas de la entidad incluyendo áreas de atención al público y salas de espera</t>
  </si>
  <si>
    <t>"Por la cual se dictan normas de sensibilización, prevención y sanción de formas de violencia y discriminación contra las mujeres, se reforman los Códigos Penal, de Procedimiento Penal, la Ley 294 de 1996 y se dictan otras disposiciones"</t>
  </si>
  <si>
    <t>"Por la cual se establecen normas para promover y regular el Teletrabajo y se dictan otras disposiciones"</t>
  </si>
  <si>
    <t>"Por el cual se algunas modificaciones en el Sistema General de Seguridad Social en Salud y se dictan otras disposiciones"</t>
  </si>
  <si>
    <t>"Por medio de la cual se adiciona y modifica la Ley 244 de 1995, se regula el pago de las cesantías definitivas o parciales a los servidores públicos, se establecen sanciones y se fijan términos para su cancelación"</t>
  </si>
  <si>
    <t>"Por medio de la cual se adoptan medidas para prevenir, corregir y sancionar el acoso laboral y otros hostigamientos en el marco de las relaciones de trabajo."</t>
  </si>
  <si>
    <t>"Por la cual se reforman algunas disposiciones del sistema general de pensiones previsto en la Ley 100 de 1993 y se adoptan disposiciones pensiones previsto en la Ley 100 de 1993 y se adoptan disposiciones sobre los Regímenes Pensionales exceptuados y especiales."</t>
  </si>
  <si>
    <t>"Por la cual se dictan normas sobre la organización, administración y prestaciones del Sistema General de Riesgos Profesionales"</t>
  </si>
  <si>
    <t>"Por medio de la cual se aprueba el "Convenio número 161, sobre los servicios de salud en el trabajo" adoptado por la 71 Reunión de la Conferencia General de la Organización Internacional del Trabajo, OIT, Ginebra, 1985."</t>
  </si>
  <si>
    <t>"Por la cual se crea el Sistema Nacional de Bomberos de Colombia y se dictan otras disposiciones"</t>
  </si>
  <si>
    <t>"Por la cual se dictan Medidas  Sanitarias"</t>
  </si>
  <si>
    <t>"Por la cual se aprueba el Convenio Internacional del Trabajo, relativo a la aplicación de los principios del Derecho de Sindicación y de Negociación Colectiva, adoptado por la Conferencia General de la Organización Internacional del Trabajo (Ginebra 1949)"</t>
  </si>
  <si>
    <t>"Por la cual se aprueba el Convenio Internacional del Trabajo, relativo a la Libertad Sindical y a la Protección del Derecho de Sindicación adoptado por la Trigesimaprimera Reunión de la Conferencia General de la Organización Internacional del Trabajo (Ginebra 1948)"</t>
  </si>
  <si>
    <t>"Por el cual se dictan normas para suprimir o reformar regulaciones, procedimientos y trámites innecesarios existentes en la Administración Pública"</t>
  </si>
  <si>
    <t>"Por el cual se adiciona el Capítulo 5 al Título 1 de la Parte 2 del Libro 2 del Decreto 1083 de 2015, Reglamentario Único del Sector de Función Pública, en lo relacionado con el ingreso de los jóvenes al servicio público"</t>
  </si>
  <si>
    <t>"Por el cual se adiciona el Capítulo 4 al Título 1 de la Parte 2 del 1083 de 2015, Reglamentario Único del Sector de Función Pública, con la actualización de las plantas globales de empleo"</t>
  </si>
  <si>
    <t>"Por el cual se adopta el Sistema Globalmente Armonizado de Clasificación y Etiquetado de Productos Químicos y se dictan otras disposiciones en materia de seguridad química."</t>
  </si>
  <si>
    <t>"Por el cual se modifica el artículo 2.2.1.1.1.7, se adiciona el Título 7 a la Parte 2 del Libro 3 del Decreto 780 de 2016, Único Reglamentario del Sector Salud y Protección Social, en relación al pago y retención de aportes al Sistema de Seguridad Integral"</t>
  </si>
  <si>
    <t>"Por el cual se modifica parcialmente el Decreto 1083 de 2015, Único Reglamentario del Sector de Función Pública, y se deroga el Decreto 1737 de 2009"</t>
  </si>
  <si>
    <t>"Por medio del cual se modifica el Decreto 1083 de 2015, Decreto Único Reglamentario del Sector Función Pública, en lo relacionado con el Sistema de Gestión establecido en el artículo 133 de la Ley 1753 de 2015"</t>
  </si>
  <si>
    <t>"Por el cual se modifica y adiciona el Decreto 1083 de 2015, Reglamentario Único del Sector de la Función Pública"</t>
  </si>
  <si>
    <t>"Por medio del cual se modifica el artículo 2.2.4.6.37. del Decreto 1072 de 2015, Decreto Único Reglamentario del Sector Trabajo, sobre la transición para la implementación del Sistema de Gestión de la Seguridad y Salud en el Trabajo (SG-SST)"</t>
  </si>
  <si>
    <t xml:space="preserve">SG SST
Transición para sustituir el Programa de Salud Ocupacional por el Sistema de Gestión de la Seguridad y Salud en el Trabajo (SG-SST), a partir del 1° de junio de 2017 y en dicha fecha se debe dar inicio a la ejecución de manera progresiva, paulatina y sistemática de las fases de implementación.
Cumplimiento
El IDEP ha adelantado el diseño e implementación del SG SST como establece la norma. Se puede consultar el Manual del SG SST (MN-GTH-13-05) y los documentos que lo conforman en la pagina web www.idep.edu.co </t>
  </si>
  <si>
    <t>"Por medio del cual se expide el Decreto Único Reglamentario del Sector Salud y Protección Social"</t>
  </si>
  <si>
    <t>"Por medio del cual se expide el Decreto Único Reglamentario del Sector de Función Pública"</t>
  </si>
  <si>
    <t>"Por medio del cual se expide el Decreto Único Reglamentario del Sector Trabajo"</t>
  </si>
  <si>
    <t>SG SST
Implementación del Sistema de Gestión de la Seguridad y Salud en el Trabajo</t>
  </si>
  <si>
    <t>"Por medio del cual se adopta el Protocolo para la prevención del acoso laboral y sexual laboral, procedimientos de denuncia y protección a sus víctimas en el Distrito Capital"</t>
  </si>
  <si>
    <t>"Por el cual se expide el Manual Único para la Calificación de la Pérdida de la Capacidad Laboral y Ocupacional."</t>
  </si>
  <si>
    <t>"Por el cual se expide la Tabla de Enfermedades Laborales."</t>
  </si>
  <si>
    <t>"Por el cual se modifica el parágrafo 1° del artículo 40 del Decreto 1406 de 1999 "</t>
  </si>
  <si>
    <t>Modifica el parágrafo 1 del artículo 40 del Decreto 1406 de 1999, en el sentido de que en el Sistema General de Seguridad Social en Salud serán a cargo de los respectivos empleadores las prestaciones económicas correspondientes a los dos (2) primeros días de incapacidad originada por enfermedad general y de las Entidades Promotoras de Salud a partir del tercer (3) día.</t>
  </si>
  <si>
    <t>Por el cual se reglamentan los artículos 3°, 4°, 5°, 6°, 7°, 9º, 10, 12, 13, 18 y 19 de la Ley 1503 de 2011 y se dictan otras disposiciones</t>
  </si>
  <si>
    <t>Capitulo IV</t>
  </si>
  <si>
    <t>Planes estratégicos de las entidades, organizaciones o empresas en materia de seguridad vial</t>
  </si>
  <si>
    <t>"Por el cual se reglamenta la afiliación al Sistema General de Riesgos Laborales de las personas vinculadas a través de un contrato formal de prestación de servicios con entidades o instituciones públicas o privadas y de los trabajadores independientes que"</t>
  </si>
  <si>
    <t xml:space="preserve"> "por el cual se reglamenta el inciso primero del parágrafo 3° del artículo 33 de la Ley 100 de 1993, modificado por el artículo 9° de la Ley 797 de 2003."</t>
  </si>
  <si>
    <t>Reglamenta el inciso primero del parágrafo 3° del artículo 33 de la Ley 100 de 1993, modificado por el artículo 9° de la Ley 797 de 2003, para garantizar que no se presente solución de continuidad entre el momento del retiro del servicio del trabajador del sector público o privado y su inclusión en nómina de pensionados.</t>
  </si>
  <si>
    <t>"Por medio del cual se da cumplimiento a las disposiciones contenidas en la Ley 1010 de 2006, a través de la cual se adoptaron medidas para prevenir, corregir y sancionar el acoso laboral y otros hostigamientos en el marco de las relaciones de trabajo"</t>
  </si>
  <si>
    <t>"Por el cual se adopta el Plan Distrital para la Prevención y Atención de Emergencias para Bogotá D.C."</t>
  </si>
  <si>
    <t>"Por el cual se fija el Régimen de prestaciones sociales para los empleados públicos y se regula el régimen mínimo prestacional de los trabajadores oficiales del nivel territorial."</t>
  </si>
  <si>
    <t>"Por el cual se reglamentan parcialmente los artículos 115, 117 y 128 de la Ley 100 de 1993, el Decreto-Ley 1314 de 1994 y el artículo 20 del Decreto-Ley 656 de 1994".</t>
  </si>
  <si>
    <t>"Por el cual se determina la organización y administración del Sistema General de Riesgos Profesionales"</t>
  </si>
  <si>
    <t>"Por el cual se sistematizan, coordinan y reglamentan algunas disposiciones en relación con el porte y consumo de estupefacientes y sustancias psicotrópicas"</t>
  </si>
  <si>
    <t>SG SST
Se prohíbe a todos los servidores públicos en ejercicio de sus funciones el uso y consumo de estupefacientes y sustancias psicotrópicas</t>
  </si>
  <si>
    <t>"Por el cual se desarrolla la ley 82 de 1988, aprobatoria del convenio numero 159, suscrito con la organización internacional del trabajo, sobre readaptación profesional y el empleo de personas invalidas."</t>
  </si>
  <si>
    <t>"Por el cual se define el procedimiento para el reporte de la Oferta Pública de Empleos de Carrera (OPEC) con el fin de viabilizar el concurso de ascenso"</t>
  </si>
  <si>
    <t>"Por el cual se definen los lineamientos para desarrollar los Sistemas Propios de Evaluación del Desempeño Laboral de los empleados públicos de carrera y en periodo de prueba"</t>
  </si>
  <si>
    <t>"Por el cual se declara fiesta municipal el 6 de agosto de cada año (fundación de Bogotá)"</t>
  </si>
  <si>
    <t>Por la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t>
  </si>
  <si>
    <t>"Por la cual se definen los Estándares Mínimos del Sistema de Gestión de la Seguridad y Salud en el Trabajo SG-SST"</t>
  </si>
  <si>
    <t>Resolución DAFP</t>
  </si>
  <si>
    <t>“Por medio de la cual se adopta el catálogo de competencias funcionales para las áreas o procesos transversales de las entidades públicas”.</t>
  </si>
  <si>
    <t>"Por medio de la cual se reglamenta el incentivo por el uso de la bicicleta para los funcionarios del Instituto para la Investigación Educativa y el Desarrollo Pedagógico - IDEP"</t>
  </si>
  <si>
    <t>"Por medio de la cual se modifica la resolución No. 104 de 2017 "por la cual se establece el reglamento para la realización de practicas estudiantiles o pasantías en el Instituto para la investigación Educativa y el Desarrollo   Pedagógico - IDEP"</t>
  </si>
  <si>
    <t>"Por medio de la cual se adopta el Código de Integridad del Servicio Público Distrital en el Instituto para la Investigación Educativa y el Desarrollo Pedagógico"</t>
  </si>
  <si>
    <t>"Por la cual se implementan las acciones tendientes a la aplicación del teletrabajo en el Instituto para la Investigación Educativa y el Desarrollo Pedagógico - IDEP"</t>
  </si>
  <si>
    <t>"Por medio de la cual se adopta el Sistema de Evaluación de la Gestión para Empleados Provisionales"</t>
  </si>
  <si>
    <t>"Por la cual se modifican unos campos de los anexos técnicos 2 y 3 de la Resolución 2388 de 2016, modificada por la Resolución 5858 de 2016"</t>
  </si>
  <si>
    <t>"Por la cual se modifica la Resolución 2388 de 2016 en relación con el plazo para su implementación y sus anexos técnicos"</t>
  </si>
  <si>
    <t>"Por la cual se modifica el artículo 3 de la Resolución 156 de 2005"</t>
  </si>
  <si>
    <t>"Por  la cual se modifica parcialmente la Resolución 652 de 2012."</t>
  </si>
  <si>
    <t>"Por la cual se establece la conformación y funcionamiento del Comité de Convivencia Laboral en entidades públicas y empresas privadas y se dictan otras disposiciones."</t>
  </si>
  <si>
    <t>"Por la cual se modifican los artículos 11 y 17 de la Resolución 2346 de 2007 y se dictan otras disposiciones.</t>
  </si>
  <si>
    <t>"Por la cual se establecen disposiciones y se definen responsabilidades para la identificación, evaluación, prevención, intervención y monitoreo permanente de la exposición a factores de riesgo psicosocial en el trabajo y para la determinación del origen d</t>
  </si>
  <si>
    <t>"Por la cual se adoptan medidas en relación con el consumo de cigarrillo o de tabaco"</t>
  </si>
  <si>
    <t>"Por la cual se adoptan las Guías de Atención Integral de Salud Ocupacional Basadas en la Evidencia."</t>
  </si>
  <si>
    <t>"Por la cual se regula la práctica de evaluaciones médicas ocupacionales y el manejo y contenido de las historias clínicas ocupacionales"</t>
  </si>
  <si>
    <t>"Lineamientos para dar cumplimiento al artículo 263 de la Ley 1955 de 2019 (Prepensionados)"</t>
  </si>
  <si>
    <t>"Por la cual se imparten instrucciones sobre el trámite de reclamaciones laborales de competencia de la Comisión de Personal y de la Comisión Nacional del Servicio Civil - 24 de septiembre de 2019"</t>
  </si>
  <si>
    <t>"Por la cual se imparten lineamientos frente a la aplicación de las disposiciones contenidas en la Ley 1960 de 27 de junio de 2019, en relación con la vigencia de la ley - procesos de selección, informe de las vacantes definitivas y encargos"</t>
  </si>
  <si>
    <t>"Lineamientos para la planeación y desarrollo de los procesos de selección"</t>
  </si>
  <si>
    <t>"(I) Fortalecimiento de la meritocracia en el Estado colombiano y del empleo público; (II) obligación de los representantes legales de las .entidades públicas de reportar la Oferta Pública de Empleos de Carrera (OPEC);(III) elaborar el plan anual de vacantes; (IV) apropiar los recursos presupuestales para adelantar las respectivas convocatorias de empleo; (V) actualización de las hojas de vida en el Sistema de Información y Gestión del Empleo Público (SIGEP); (VI), presentación de la declaración de bienes y rentas por parte de los servidores públicos."</t>
  </si>
  <si>
    <t>100-008</t>
  </si>
  <si>
    <t>"Horarios flexibles para servidores públicos con hijos menores de edad o con algún tipo de discapacidad."</t>
  </si>
  <si>
    <t>SDH-000323</t>
  </si>
  <si>
    <t>"Por la cual se dictan directrices para la apertura, manejo, control y cierre de cuentas bancarias de las entidades que forman parte del Presupuesto Anual del Distrito Capital y los Fondos de Desarrollo Local"</t>
  </si>
  <si>
    <t>SDH-000315</t>
  </si>
  <si>
    <t>"Por medio de la cual se establecen las políticas y lineamientos de inversión y de riesgo para el manejo de recursos administrados por los Establecimientos Públicos del Distrito Capital y la Contraloría de Bogota D.C.</t>
  </si>
  <si>
    <t>"ARTÍCULO 2o. ÁMBITO DE APLICACIÓN. Las normas de esta Parte Primera del Código se aplican a todos los organismos y entidades que conforman las ramas del poder público en sus distintos órdenes, sectores y niveles, a los órganos autónomos e independientes del Estado y a los particulares, cuando cumplan funciones administrativas. A todos ellos se les dará el nombre de autoridades. (...)"</t>
  </si>
  <si>
    <t xml:space="preserve">"Código Disciplinario Único, &lt;NOTA DE VIGENCIA: Ley derogada, a partir del 1 de julio de 2021, por el artículo 265 de la Ley 1952 de 2019&gt; </t>
  </si>
  <si>
    <t>Por el cual se expide el Plan Nacional de Desarrollo 2018-2022. “Pacto por Colombia, Pacto por la Equidad”</t>
  </si>
  <si>
    <t>41,42,43</t>
  </si>
  <si>
    <t>Regula las modalidades de selección en cuanto a los acuerdo marco de precios, la transparencia en la contratación de mínima cuantía y la inhabilidad por incumplimietno reiterado</t>
  </si>
  <si>
    <t>Adopta el Manual de Contratación identificado con el código MN-GC-08-01</t>
  </si>
  <si>
    <t>El Comité de conciliación del IDEP confrmó el frupointerdiciplinario, el cual junto con la Secretaria Técnica identificaron las cusas generadoras del daño anitijurídico en la entidad para posteriormente establecer parametros preventivos, en procura de evitar actuaciones administrativas de las distintas dependenciasde la entidad que puedan generar vulneración de bienes juridicamente tutelados, con afectación de los intereses patrimoniales del Instituto</t>
  </si>
  <si>
    <t>Por la cual se adopta el Código de Integridad del Servicio Público Colombiano y se dictan otras disposiciones</t>
  </si>
  <si>
    <t xml:space="preserve">Encargos de empleos de carrera administrativa y provisión definitiva a través de concurso. </t>
  </si>
  <si>
    <t>Por el cual se corrigen unos yerros en la Ley 1821 de 2016 “Por medio de la cual se modifica la edad máxima para el retiro forzoso de las personas que desempeñan funciones públicas”</t>
  </si>
  <si>
    <t xml:space="preserve">La edad máxima para el retiro del cargo de las personas que desempeñen funciones públicas será de setenta (70) años. </t>
  </si>
  <si>
    <t>Conceder a los Servidores Públicos en caso de fallecimiento de su cónyuge, compañero o compañera permanente o de un familiar hasta el grado segundo de consanguinidad, primero de afinidad y segundo civil, una licencia remunerada por luto de cinco (5) días hábiles.</t>
  </si>
  <si>
    <t>Obligaciones del empleador o entidad pagadora.</t>
  </si>
  <si>
    <t>Fortalecimiento del Sistema General de Seguridad Social en Salud, a través de un modelo de prestación del servicio público en salud que en el marco de la estrategia Atención Primaria en Salud permita la acción coordinada del Estado, las instituciones y la sociedad para el mejoramiento de la salud y la creación de un ambiente sano y saludable, que brinde servicios de mayor calidad, incluyente y equitativo, donde el centro y objetivo de todos los esfuerzos sean los residentes en el país.
Se incluyen disposiciones para establecer la unificación del Plan de Beneficios para todos los residentes, la universalidad del aseguramiento y la garantía de portabilidad o prestación de los beneficios en cualquier lugar del país, en un marco de sostenibilidad financiera.</t>
  </si>
  <si>
    <t>1, 2, 5, 6 y 7</t>
  </si>
  <si>
    <t>Promover y regular el Teletrabajo como un instrumento de generación de empleo y autoempleo mediante la utilización de tecnologías de la información y las telecomunicaciones (TIC).</t>
  </si>
  <si>
    <t>Reglamenta el reconocimiento de cesantías definitivas o parciales a los trabajadores y servidores del Estado, así como su oportuna cancelación.</t>
  </si>
  <si>
    <t>Clasificación de los empleos públicos "Excepción de carrera administrtiva"</t>
  </si>
  <si>
    <t>Regulación del sistema de empleo público y el establecimiento de los principios básicos que deben regular el ejercicio de la gerencia pública.
De acuerdo con lo previsto en la Constitución Política y la ley, hacen parte de la función pública los siguientes empleos públicos:
a) Empleos públicos de carrera;
b) Empleos públicos de libre nombramiento y remoción;
c) Empleos de período fijo;
d) Empleos temporales.</t>
  </si>
  <si>
    <t>Características del Sistema General de Pensiones.
Afiliados al Sistema General de Pensiones
Obligatoriedad de las Cotizaciones.
Base de cotización, entre otros</t>
  </si>
  <si>
    <t>Sistema de Seguridad Social Integral
Sistema General de Pensiones  -Disposiciones aplicables a los servidores públicos
Sistema General de Seguridad Social en Salud
Sistema General de Riesgos Profesionales
Servicios Sociales Complementarios</t>
  </si>
  <si>
    <t>Por la cual se dictan algunas medidas en relación con las Cajas de Previsión y con las prestaciones sociales para el Sector Público</t>
  </si>
  <si>
    <t>1, 2</t>
  </si>
  <si>
    <t>Por el cual se declara un Estado de Emergencia Económica, Social y Ecológica en todo el territorio Nacional</t>
  </si>
  <si>
    <t>Estado de Emergencia Económica, Social y Ecológica por el término de 30 días calendario</t>
  </si>
  <si>
    <t xml:space="preserve">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 </t>
  </si>
  <si>
    <t>1, 3, 8, 16, 17 y 18</t>
  </si>
  <si>
    <t xml:space="preserve">_El Decreto aplica a todos los organismos y entidades que conforman las ramas del poder público en sus distintos órdenes, sectores y niveles, órganos de control, órganos autónomos e independientes del Estado, y a los particulares cuando cumplan funciones públicas. A todos ellos se les dará el nombre de
autoridades. 
_prestar los servicios a su cargo mediante la modalidad de trabajo en casa, utilizando las tecnologías de la información y las comunicaciones.
_Ampliación de la vigencia de permisos, autorizaciones, certificados y licencias durante el termino de la emergencia sanitaria.  
_las personas naturales vinculadas a las entidades públicas mediante contrato de prestación de servicios profesionales y de apoyo a la gestión, continuarán desarrollando sus objetos y obligaciones contractuales mediante trabajo en casa y haciendo uso de las tecnologías de la información y las comunicaciones.
_ Los contratos de prestación de servicios administrativos, suscritos por personas jurídicas con entidades públicas, cuyo objeto sea la prestación del servicio de vigilancia, aseo, y/o cafetería, transporte y demás servicios de esta naturaleza no serán suspendidos mientras dure el aislamiento preventivo obligatorio. 
_Las autoridades deberán reportar a las respectivas Aseguradoras de Riesgos Laborales la lista de los servidores públicos y contratistas que durante el período de aislamiento preventivo obligatorio presenten sus servicios a través de teletrabajo o trabajo en casa. </t>
  </si>
  <si>
    <t>Por el cual se dictan medidas de orden laboral dentro del Estado de Emergencia Económica, Social y Ecológica</t>
  </si>
  <si>
    <t>1, 2, 4</t>
  </si>
  <si>
    <t>_Aviso sobre el disfrute de vacaciones</t>
  </si>
  <si>
    <t>Por el cual se declara un Estado de Emergencia Económica, Social y Ecológica en todo el Territorio Nacional</t>
  </si>
  <si>
    <t>1, 3</t>
  </si>
  <si>
    <t>Lineamientos para que las entidades del Estado den cumplimiento a lo establecido en el artículo 196 de la Ley 1955 de 2019, relacionado con la vinculación al servicio público de los jóvenes entre 18 y 28 años, que no acrediten experiencia, con el fin de mitigar las barreras de entrada al mercado laboral de esta población.</t>
  </si>
  <si>
    <t>Actualización de plantas de empleo mínimo cada dos años</t>
  </si>
  <si>
    <t xml:space="preserve">_Las entidades deberán publicar, por el término señalado en su reglamentación, las modificaciones o actualizaciones al manual especifico de funciones y de competencias laborales.
_Pago de la remuneración de los servidores públicos
_Registro de los empleos vacantes de manera definitiva
_Permisos a los representantes de los empleados ante la Comisión de Personal. </t>
  </si>
  <si>
    <t>SG SST
Articulación y complementariedad del SG SST con el MIPG
Política de Gestión Estratégica del Talento Humano
Manual Operativo del MIPG</t>
  </si>
  <si>
    <t>Reglamenta el régimen de administración de personal, la competencia y procedimiento para el nombramiento, posesión y revocatoria del nombramiento, vacancia y formas de provisión de los empleos, movimientos de personal y las situaciones administrativas en las que se pueden encontrar los empleados públicos de la Rama Ejecutiva del Poder Público en los órdenes nacional y territorial.</t>
  </si>
  <si>
    <t>Sector Descentralizado
Regimen reglamentario del sector
Estructura del empleo público</t>
  </si>
  <si>
    <t>Establece el sistema de nomenclatura, clasificación de empleos, de funciones y de requisitos generales de los cargos de las entidades territoriales.</t>
  </si>
  <si>
    <t>Procesos de selección o concursos
Procedimiento para declarar desierto un proceso de selección o concurso
Irregularidad de los procesos de selección, entre otros</t>
  </si>
  <si>
    <t>Derecho a gozar del régimen de prestaciones sociales señalado para los empleados públicos de la Rama Ejecutiva del Poder Público del Orden Nacional.</t>
  </si>
  <si>
    <t>Derecho a bono pensional.</t>
  </si>
  <si>
    <t>Reconocimiento y pago de la prima técnica</t>
  </si>
  <si>
    <t>"Por el cual se expide la Tabla Única para las indemnizaciones por pérdida de la capacidad laboral entre el 5% y 49.99% y la prestación económica correspondiente"</t>
  </si>
  <si>
    <t>SG SST
Tabla de Equivalencia para las indemnizaciones por pérdida de la capacidad laboral como parte integrante del Manual Único de Calificación de Invalidez</t>
  </si>
  <si>
    <t>Sistema General de pensiones</t>
  </si>
  <si>
    <t>Procedimiento para la conformación de la oferta pública de empleos de carrera
Responsable del reporte de la oferta pública de empleos de carrera.
Actualización de permanente de la OPEC</t>
  </si>
  <si>
    <t xml:space="preserve">Reconocimiento por Permanencia </t>
  </si>
  <si>
    <t>Por la cual se conforma el Comité Paritario en Seguridad y Salud en el Trabajo -COPASST- del Instituto para la Investigación Educativa y el Desarrollo Pedagógico - IDEP, para la vigencia 2020-2022</t>
  </si>
  <si>
    <t>COPASST: conformación, funciones, entre otros</t>
  </si>
  <si>
    <t>Por la cual se conforma el Comité de Convivencia Laboral del Instituto para la Investigación Educativa y el Desarrollo Pedagógico –IDEP-, para la vigencia 2020 - 2022</t>
  </si>
  <si>
    <t>Comité de Convivencia Laboral: conformación, funciones, entre otros</t>
  </si>
  <si>
    <t>Por la cual se modifica el Manual específico de funciones y de competencias laborales para los empleos del Instituto para la Investigación Educativa y el Desarrollo Pedagógico - IDEP</t>
  </si>
  <si>
    <t xml:space="preserve">Modificar el Manual Especifico de Funciones y de Competencias Laborales, para los empleos del Instituto para la Investigación Educativa y el Desarrollo Pedagógico – IDEP </t>
  </si>
  <si>
    <t xml:space="preserve">Resolución </t>
  </si>
  <si>
    <t>Por la cual se declara emergencia sanitaria por causa del coronavirus COVID-19 y se adoptan medidas para hacer frente al virus.</t>
  </si>
  <si>
    <t>SG SST - Riesgo Psicosocial
Referentes técnicos mínimos obligatorios para la identificación, evaluación, monitoreo permanente e intervención de los factores de riesgo psicosocial.</t>
  </si>
  <si>
    <t>Establece los Estándares Mínimos del Sistema de Gestión de Seguridad y Salud en el Trabajo SG-SST para las personas naturales y jurídicas señaladas en el artículo 2° (a los empleadores públicos y privados, a los contratantes de personal bajo modalidad de contrato civil, comercial o administrativo, a los trabajadores dependientes e independientes, entre otros).
_Estándares mínimos para empresas de mas de cincuenta trabajadores clasificados con riesgo I, II, III, IV o V y de cincuenta o menos trabajadores con riesgo IV o V
_Estándares Mínimos en el lugar de trabajo
_Cumplimiento de los Estándares Mínimos del Sistema de Gestión de Seguridad y Salud en el Trabajo
_Acreditación en SST
_Obligaciones del empleador o contratante
_De la afiliación irregular en riesgos laborales mediante asociaciones o agremiaciones
_Fases de adecuación, transición y aplicación para la implementación del Sistema de Gestión de SST con Estándares Mínimos
_Implementación definitiva del Sistema de Gestión de SST de enero del año 2020 en adelante
_Tabla de Valores de los Estándares Mínimos
_Planes de mejoramiento conforme al resultado de la autoevaluación de los Estándares Mínimos
_Planes de mejoramiento a solicitud del Ministerio del Trabajo
_Indicadores Mínimos de Seguridad y Salud en el Trabajo
_Sanciones</t>
  </si>
  <si>
    <t>Por la cual se adopta la Política Integral para la Prevención y Atención del Consumo de Sustancias Psicoactivas</t>
  </si>
  <si>
    <t>Política integral para la prevención y atención del consumo de sustancias psicoactivas "Anexo Técnico"</t>
  </si>
  <si>
    <t>Gestores de Integridad</t>
  </si>
  <si>
    <t>Comisión de personal</t>
  </si>
  <si>
    <t>Por la cual se adopta la política nacional de salud mental</t>
  </si>
  <si>
    <t>Anexo Técnico: Política de Salud Mental</t>
  </si>
  <si>
    <t>Código de Integridad</t>
  </si>
  <si>
    <t xml:space="preserve">Circular Conjunta </t>
  </si>
  <si>
    <t>Lineamientos para la verificación de los documentos entregados para acreditar el cumplimiento de requisitos nombramiento y posesión en cargos de libre nombramiento y remoción en las entidades y organismos distritales</t>
  </si>
  <si>
    <t xml:space="preserve">La administración distrital, insta a las entidades y organismos del Distrito a que constaten la veracidad de los documentos aportados como soporte del cumplimiento de los requisitos para el nombramiento y posesión en cargos de libre nombramiento y remoción, por los servidores públicos que actualmente ocupan dichos empleos. </t>
  </si>
  <si>
    <t>Lineamientos para la implementación del Protocolo General de Bioseguridad para mitigar, controlar y realizar el adecuado manejo de la pandemia del Coronavirus COVID-19 en las Entidades y Organismos del Distrito Capital</t>
  </si>
  <si>
    <t xml:space="preserve">DASCD
Garantizar la implementación de protocolos de limpieza y desinfección, de ingreso, permanencia y salida de personas en las entidades, el suministro de elementos de protección personal, la vigilancia de la salud de los colaboradores vinculados, las medidas de prevención locativas, prevención y manejo de situaciones de riesgo de contagio, así como las medidas de bioseguridad para los colaboradores, establecidas en la Resolución 666 de 2020 del Ministerio de Salud y Protección Social. </t>
  </si>
  <si>
    <t>Aclaración a la circular 043 de la Secretaria General (Sic) que Directrices para retornar al desempeño presencial de las funciones y obligaciones de los organismos públicos distritales.</t>
  </si>
  <si>
    <t>Instrucciones al equipo directivo de cada entidad de iniciar la implementación de los protocolos de bioseguridad establecidos en las normas nacionales y distritales, la permanencia de teletrabajo y trabajo en casa como medio preferencial, y el establecimiento de turnos de trabajo en diferentes horarios para la reincorporación gradual y segura de funciones presenciales.</t>
  </si>
  <si>
    <t>Los elementos de protección personal son responsabilidad de las empresas o contratantes ante la presente emergencia por COVID 19; las ARL apoyarán a los empleadores o contratantes en el suministro de dichos elementos exclusivamente para los trabajadores con exposición directa a COVID-19</t>
  </si>
  <si>
    <t>Min Trabajo
Responsabilidad del suministro de EPP
Identificación de peligros
Nota: hace especial énfasis al suministro de EPP para el personal con exposición directa a COVID-19, aunque no aplica directamente a la Entidad, brinda claridad y ratifica lineamientos del SG SST.</t>
  </si>
  <si>
    <t>Lineamientos mínimos a implementar de promoción y prevención para la preparación, respuesta y atención de casos de enfermedad por COVID-19 (antes denominado CORONAVIRUS)</t>
  </si>
  <si>
    <t>1 y 3</t>
  </si>
  <si>
    <t>Min Trabajo
Directrices para la detección temprana, el control y la atención ante la posible introducción del nuevo coronavirus y la implementación de los planes de preparación y respuesta ante este riesgo</t>
  </si>
  <si>
    <t>Sistema Distrital de Alertas Tempranas por COVID 19</t>
  </si>
  <si>
    <t>Toda</t>
  </si>
  <si>
    <t>Las entidades y organismos de la Administración Distrital reportarán la información  relacionada con las condiciones de salud de sus servidores y contratistas, a través del módulo web denominado Sistema Distrital de Alertas Tempranas SDAT – COVID-19 de SIDEAP</t>
  </si>
  <si>
    <t xml:space="preserve">Directrices para la Implementación del Banco de Hojas de Vida de Bogotá D.C. para la vinculación de personal mediante contratos de prestación de servicios profesionales y de apoyo a la gestión en entidades y organismos distritales.
</t>
  </si>
  <si>
    <t>Democratización de las oportunidades de vinculación contractual con la administración pública distrital permitiendo a la ciudadanía registrar su perfil laboral o profesional, según su formación académica y experiencia, para ser considerado por entidades y organismos distritales al vincular personas naturales mediante la modalidad de contratos de prestación de servicios profesionales y de apoyo a la gestión.</t>
  </si>
  <si>
    <t xml:space="preserve">Por el cual se reglamenta parcialmente la Ley 1581 de 2012 </t>
  </si>
  <si>
    <t>Para: responsables y encargados del tratamiento de datos personales de: superintendencia de industria y comercio asunto: recolección y tratamiento de datos para dar cumplimiento a protocolos de bioseguridad para mitigar, controlar y realizar el adecuado manejo del riesgo de la pandemia por el covid-19</t>
  </si>
  <si>
    <t>Por el cual se reglamenta el sistema de compras y contratación pública. (Art. 11)</t>
  </si>
  <si>
    <t xml:space="preserve">Sobre derechos de autor. </t>
  </si>
  <si>
    <t xml:space="preserve">Por el cual se reasigna una función del Instituto Colombiano para la Evaluación de la Educación (ICFES) al Ministerio de Cultura. </t>
  </si>
  <si>
    <t>Por la cual se organiza la red nacional de bibliotecas públicas y se dictan otras disposiciones.</t>
  </si>
  <si>
    <t>Por el cual se reglamenta la inscripción de soporte lógico (software) en el Registro Nacional del Derecho de Autor.</t>
  </si>
  <si>
    <t xml:space="preserve">Por medio del cual se reglamenta el Estatuto Orgánico del Presupuesto Distrital y se dictan otras disposiciones. </t>
  </si>
  <si>
    <t xml:space="preserve">Por el cual se reglamenta el Acuerdo 12 de 1994, en lo referente al Consejo Territorial de Planeación Distrital </t>
  </si>
  <si>
    <t xml:space="preserve">Por el cual se reglamenta la Ley 1620 de 2013, que crea el Sistema Nacional de Convivencia Escolar y Formación para el Ejercicio de los Derechos Humanos, la Educación para la Sexualidad y la Prevención y Mitigación de la Violencia Escolar. </t>
  </si>
  <si>
    <t xml:space="preserve">Por el cual se reglamenta parcialmente la Ley 115 de 1994, en los aspectos pedagógicos y organizativos generales. </t>
  </si>
  <si>
    <t>Por medio del cual se crea el observatorio de convivencia escolar.</t>
  </si>
  <si>
    <t xml:space="preserve">Por la cual se reglamenta el Acuerdo 273 de 2007 en su Artículo 11 y se convoca a los maestros, maestras y directivos docentes del Sistema Educativo Oficial de Bogotá, D.C, a participar en el Premio a la "Investigación e Innovación Educativa. </t>
  </si>
  <si>
    <t xml:space="preserve">Por medio del cual se expiden normas para fortalecer el marco legal que permite a los organismos, que llevan a cabo actividades de inteligencia y contrainteligencia, cumplir con su misión constitucional y legal, y se dictan otras disposiciones. </t>
  </si>
  <si>
    <t xml:space="preserve">Por medio de la cual se regula el Derecho Fundamental de Petición y se sustituye un título del Código de Procedimiento Administrativo y de lo Contencioso Administrativo </t>
  </si>
  <si>
    <t xml:space="preserve">Por el cual se adoptan medidas en materia de contratación estatal, en el marco del Estado de Emergencia Económica, Social y Ecológica. </t>
  </si>
  <si>
    <t xml:space="preserve">Por el cual se adoptan medidas de urgencia en materia de contratación estatal, con ocasión del Estado de Emergencia Económica, Social y Ecológica derivada de la Pandemia COVID-19. </t>
  </si>
  <si>
    <t xml:space="preserve">Por medio del cual se establecen directrices y lineamientos en materia de conciliación y Comités de Conciliación en el Distrito Capital. </t>
  </si>
  <si>
    <t xml:space="preserve">Por la cual se dictan disposiciones sobre racionalización de trámites y procedimientos administrativos de los organismos y entidades del Estado y de los particulares que ejercen funciones públicas o prestan servicios públicos. </t>
  </si>
  <si>
    <t xml:space="preserve">Por medio de la cual se establece un marco general para la libranza o descuento directo y se dictan otras disposiciones. </t>
  </si>
  <si>
    <t>Por medio del cual se reglamenta la Ley 1221 de 2008 y se dictan otras disposiciones.</t>
  </si>
  <si>
    <t xml:space="preserve">Por el cual se reglamenta la Ley 1314 de 2009 sobre el marco técnico normativa (sic) para los preparadores de información financiera que se clasifican en el literal a) del parágrafo del artículo 1° del Decreto número 2784 de 2012 y que hacen parte del Grupo 1. </t>
  </si>
  <si>
    <t xml:space="preserve">Por el cual se reglamenta la Ley 1314 de 2009 sobre el marco técnico normativo para las normas de aseguramiento de la información. </t>
  </si>
  <si>
    <t xml:space="preserve">Por el cual se reglamenta parcialmente la Ley 87 de 1993 en cuanto a elementos técnicos y administrativos que fortalezcan el sistema de control interno de las entidades y organismos del Estado. </t>
  </si>
  <si>
    <t>Por el cual se reglamenta el Decreto-ley 019 de 2012.</t>
  </si>
  <si>
    <t>Por medio de la cual se reglamenta parcialmente la Ley 1474 de 2011 en lo que se refiere a la Comisión Nacional para la Moralización y la Comisión Nacional Ciudadana para la Lucha contra la Corrupción y se dictan otras disposiciones.</t>
  </si>
  <si>
    <t>_Informar los riesgos a que puedan verse expuestos en la ejecución de la labor respectiva a los aspirantes a un puesto de trabajo y a los trabajadores vinculados
_Prohibición de la exigencia de prueba de embarazo como requisito de vinculación
_Obligación de reubicar a trabajadora embarazada a un puesto de trabajo que no ofrezca exposición a factores que puedan causar embriotoxicidad, fototoxicidad o teratogenicidad.</t>
  </si>
  <si>
    <r>
      <rPr>
        <i/>
        <sz val="10"/>
        <rFont val="Arial"/>
        <family val="2"/>
      </rPr>
      <t>Artículo 18; Paragrafo 2:</t>
    </r>
    <r>
      <rPr>
        <sz val="10"/>
        <rFont val="Arial"/>
        <family val="2"/>
      </rPr>
      <t xml:space="preserve"> La Oficina de Control Interno de la entidad inspeccionada deberá realizar seguimiento y reportar trimestralmente al Archivo General de la Nación los avances del cumplimiento del PMA.
</t>
    </r>
    <r>
      <rPr>
        <i/>
        <sz val="10"/>
        <rFont val="Arial"/>
        <family val="2"/>
      </rPr>
      <t>Artículo 29 Parágrafo 2:</t>
    </r>
    <r>
      <rPr>
        <sz val="10"/>
        <rFont val="Arial"/>
        <family val="2"/>
      </rPr>
      <t xml:space="preserve"> La Oficina de Control Interno de la entidad vigilada, deberá realizar seguimiento y reportar semestralmente al Archivo General de la Nación, los avances del cumplimiento de las nuevas actividades programadas en el (PMA) y de los compromisos adquiridos. </t>
    </r>
  </si>
  <si>
    <r>
      <rPr>
        <i/>
        <sz val="10"/>
        <rFont val="Arial"/>
        <family val="2"/>
      </rPr>
      <t>Artículo 18; Paragrafo 2</t>
    </r>
    <r>
      <rPr>
        <sz val="10"/>
        <rFont val="Arial"/>
        <family val="2"/>
      </rPr>
      <t xml:space="preserve">: La Oficina de Control Interno de la entidad inspeccionada deberá realizar seguimiento y reportar trimestralmente al Archivo General de la Nación los avances del cumplimiento del PMA.
</t>
    </r>
    <r>
      <rPr>
        <i/>
        <sz val="10"/>
        <rFont val="Arial"/>
        <family val="2"/>
      </rPr>
      <t xml:space="preserve">Artículo 29 Parágrafo 2: </t>
    </r>
    <r>
      <rPr>
        <sz val="10"/>
        <rFont val="Arial"/>
        <family val="2"/>
      </rPr>
      <t xml:space="preserve">La Oficina de Control Interno de la entidad vigilada, deberá realizar seguimiento y reportar semestralmente al Archivo General de la Nación, los avances del cumplimiento de las nuevas actividades programadas en el (PMA) y de los compromisos adquiridos. </t>
    </r>
  </si>
  <si>
    <r>
      <rPr>
        <i/>
        <sz val="10"/>
        <rFont val="Arial"/>
        <family val="2"/>
      </rPr>
      <t>Artículo 34</t>
    </r>
    <r>
      <rPr>
        <sz val="10"/>
        <rFont val="Arial"/>
        <family val="2"/>
      </rPr>
      <t xml:space="preserve">. Deberes del servidor público.
</t>
    </r>
    <r>
      <rPr>
        <i/>
        <sz val="10"/>
        <rFont val="Arial"/>
        <family val="2"/>
      </rPr>
      <t xml:space="preserve">Numeral 31. </t>
    </r>
    <r>
      <rPr>
        <sz val="10"/>
        <rFont val="Arial"/>
        <family val="2"/>
      </rPr>
      <t xml:space="preserve">Adoptar el Sistema de Control Interno y la función independiente de Auditoría Interna.
</t>
    </r>
    <r>
      <rPr>
        <i/>
        <sz val="10"/>
        <rFont val="Arial"/>
        <family val="2"/>
      </rPr>
      <t>Numeral 36</t>
    </r>
    <r>
      <rPr>
        <sz val="10"/>
        <rFont val="Arial"/>
        <family val="2"/>
      </rPr>
      <t xml:space="preserve">. Publicar mensualmente en las dependencias de la respectiva entidad, en lugar visible y público, los informes de gestión, resultados, financieros y contables que se determinen por autoridad competente, para efectos del control social. </t>
    </r>
  </si>
  <si>
    <t xml:space="preserve">Ver si tiene apliacbilidad en algùn caso en concreto, conforme a la fecha de los hechos, por alcance del principio de favorabilidad. </t>
  </si>
  <si>
    <t xml:space="preserve">Resolución CGN </t>
  </si>
  <si>
    <t xml:space="preserve">Disposiciones sobre vivienda, higiene y seguridad en los establecimientos de trabajo.
_Obligaciones de los patronos
_Obligaciones de los trabajadores
_Características de los establecimientos de trabajo 
_Servicios y condiciones de Higiene
_Ventilación, temperatura, iluminación
_Instalaciones eléctricas
_EPP
_Código de colores para la señalización
_Prevención de incendios
_Extinción de incendios      </t>
  </si>
  <si>
    <t xml:space="preserve">Circular CNSC </t>
  </si>
  <si>
    <t xml:space="preserve">Circular Conjunta CNSC - DAFP </t>
  </si>
  <si>
    <t xml:space="preserve">Establece lineamientos generales de la Política de Gobierno Digital para Colombia, antes estrategia de Gobierno en Línea. </t>
  </si>
  <si>
    <t xml:space="preserve">     Decreto </t>
  </si>
  <si>
    <t>Circular Externa Superintendencia de Industria y Comercio</t>
  </si>
  <si>
    <t xml:space="preserve">     Decreto</t>
  </si>
  <si>
    <t xml:space="preserve">Formación de la política pública de racionalización de trámites. </t>
  </si>
  <si>
    <t xml:space="preserve">Manejo para la atención de quejas, reclamos, sugerencias y solicitudes de información en las entidades distritales. </t>
  </si>
  <si>
    <t>Por medio de la cual se Reforma el Código de Procedimiento Administrativo y de lo Contencioso Administrativo –Ley 1437 de 2011– y se dictan otras disposiciones en materia de descongestión en los procesos que se tramitan ante la jurisdicción</t>
  </si>
  <si>
    <t xml:space="preserve">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 </t>
  </si>
  <si>
    <t>POR MEDIO DEL CUAL SE IMPULSA EL EMPRENDIMIENTO EN COLOMBIA</t>
  </si>
  <si>
    <t>30-36</t>
  </si>
  <si>
    <t>Capitulo II Compras Públicas</t>
  </si>
  <si>
    <t>POR LA CUAL MODIFICA EL ARTÍCULO 4 DE LA LEY 1882 DE 2018 Y SE DICTAN OTRAS DISPOSICIONES</t>
  </si>
  <si>
    <t>Agencia Nacional de Contratación Pública Colombia Compra Eficiente, adopta documento tipo que serán de obligatorio cumplimiento en la actividad contractual de todas las entidades sometidas al Estatuto General de Contratación de la Administración Pública</t>
  </si>
  <si>
    <t xml:space="preserve">Por la cual se establecen mecanismos de integración social de la personas con limitación y se dictan otras disposiciones. </t>
  </si>
  <si>
    <t>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t>
  </si>
  <si>
    <t>Por el cual se modifican los artículos 2.2.1.1.2.1.1., 2.2.1.2.1.3.2. Y 2.2.1.2.3.1.14., Y se adicionan unos parágrafos transitorios a los artículos 2.2.1.1.1.5.2., 2.2.1.1.1.5.6. Y 2.2.1.1.1.6.2. del Decreto 1082 de 2015, Único Reglamentario del Sector Administrativo de Planeación Nacional</t>
  </si>
  <si>
    <t>Resolución De Min Tic</t>
  </si>
  <si>
    <t>Por la cual se definen los estándares y directrices para publicar la información señalada en la Ley 1712
del 2014 y se definen los requisitos materia de acceso a la información pública, accesibilidad web,
seguridad digital, y datos abiertos</t>
  </si>
  <si>
    <t>contiene cuatro anexos, el primero desarrolla las directrices de accesibilidad web; el segundo incorpora nuevos estándares de transparencia y divulgación de contenidos; el tercero dispone medidas en materia de seguridad digital; y el cuarto dispone condiciones sobre datos abiertos</t>
  </si>
  <si>
    <t>Decreto Presidencia De La República</t>
  </si>
  <si>
    <t>Accesibilidad en medios electrónicos para población en situación de discapacidad.</t>
  </si>
  <si>
    <t>Artículo 2.1.1.2.2.2</t>
  </si>
  <si>
    <t>Establece  que todos los medios de comunicación electrónica dispuestos para divulgar la información deberán cumplir con las directrices de accesibilidad que dicte el Ministerio de Tecnologías de la Información y las Comunicaciones a través de los lineamientos que se determinen en la Estrategia de Gobierno en línea (Artículo 2.1.1.2.2.2)</t>
  </si>
  <si>
    <t>Ntc (Norma Técnica Colombiana)</t>
  </si>
  <si>
    <t>Reglamenta la  protección de datos personales e información mínima que debe contener el Registro Nacional de Bases de Datos, creado por la Ley 1581 de 2012, así como los términos y condiciones bajo las cuales se deben inscribir en este los Responsables del Tratamiento.</t>
  </si>
  <si>
    <t>5854</t>
  </si>
  <si>
    <t>Establecer los requisitos de accesibilidad que son aplicables a las páginas web</t>
  </si>
  <si>
    <t>El objeto de la Norma Técnica Colombiana (NTC) 5854 es establecer los requisitos de accesibilidad que son aplicables a las páginas web, que se presentan agrupados en tres niveles de conformidad: A, AA, y AAA. Esta norma debe ser adquirida directamente en el ICONTEC</t>
  </si>
  <si>
    <t xml:space="preserve">Establece el plazo para  migrar de IPv4 a IPv6 (nueva versión del Protocolo de Internet).  Para el distrito el plazo vence el 31 de diciembre de 2020. A mayo de 2019, MinTic ha expedido la Guía 19 y 20 para orientar a las entidades sobre este proceso de migración.   La Alta Consejería Distrital TIC ha expedido las Circulares No. 2 de 2018 y la circular No. 5 de 2019  (adjuntas), en las que indaga sobre el avance de las entidades en esta migración. Esto hace parte del Modelo de Seguridad y Privacidad de la Información.  
Comentario: https://www.mintic.gov.co/portal/inicio/Publicos/Industria/162301:Para-comentarios-MinTIC-publica-borrador-que-modifica-la-resolucion-sobre-lineamientos-para-la-adopcion-del-protocolo-IPv6
Mintic : esta resolución se encuentra en proceso de actualización- abril de 2021.
</t>
  </si>
  <si>
    <t>Resolución Distrital De La Comisión Distrital De Sistemas (Cds) De Bogotá.</t>
  </si>
  <si>
    <t>Esta resolución tiene por objeto establecer los lineamientos respecto de los estándares para publicación y divulgación de la información, accesibilidad en medios electrónicos para población en situación de discapacidad, formulario electrónico para la recepción de solicitudes de acceso a información pública, condiciones técnicas para la publicación de datos abiertos y condiciones de seguridad de los medios electrónicos</t>
  </si>
  <si>
    <t>Circular Alta Consejería Distrital De Tic</t>
  </si>
  <si>
    <t>Lineamientos de accesibilidad web</t>
  </si>
  <si>
    <t xml:space="preserve">Establece los lineamientos que debe cumplir los sitios web distritales, sobre accesibilidad. </t>
  </si>
  <si>
    <t>Recomendaciones generales perfil Webmaster</t>
  </si>
  <si>
    <t>Recomienda las habilidades que debe tener el prefil de Webmaster en las entidades distritales.</t>
  </si>
  <si>
    <t>Guía Archivo Bogota</t>
  </si>
  <si>
    <t>Por el cual se dictan normas para la adecuación de la información pública, de trámites y servicios en las páginas web de las entidades del Distrito Capital con el fin de garantizar el acceso universal de las personas con discapacidad.</t>
  </si>
  <si>
    <t xml:space="preserve">Establece las normas sobre la forma como se deben adecuar espacios web, para brindar accesibilidad a personas con discapacidad. </t>
  </si>
  <si>
    <t>Modelo Y Guía De Uso</t>
  </si>
  <si>
    <t>Lineamientos para el uso de docmentos electrónicos</t>
  </si>
  <si>
    <t>Lineamientos para el uso de docmentos electrónicos en la contingenica generada por el COVID-19, aplicados para el trabajo en casa.</t>
  </si>
  <si>
    <t>Archivo Bogota</t>
  </si>
  <si>
    <t>SGDEA-DC RTF 1.0</t>
  </si>
  <si>
    <t>Sistema de Gestión de Documentos Electrónicos de archivo para el Distrito Capital</t>
  </si>
  <si>
    <t>Documento Técnico con los lineamientos funcionales que debe tener un sistema de Gestión Documental.</t>
  </si>
  <si>
    <t>El Portal Único del Estado Colombiano integrará el acceso a todos los portales actuales de información pública de entidades objeto de esta directiva, temáticos de gobierno y transversales</t>
  </si>
  <si>
    <t>Avanzar en la transformación digital del Estado e impactar positivamente la calidad de vida de los ciudadanos generando valor público en cada una de las interacciones digitales entre ciudadano y Estado y mejorar la provisión de servicios digitales de confianza y calidad</t>
  </si>
  <si>
    <t>Conpes</t>
  </si>
  <si>
    <t>Agenda de Conectividad</t>
  </si>
  <si>
    <t>Este documento presenta a consideración del CONPES la “Agenda de Conectividad”, que busca masificar el uso de las Tecnologías de la Información y con ello aumentar la competitividad del sector productivo, modernizar las instituciones públicas y de gobierno, y socializar el acceso a la información, siguiendo los lineamientos establecidos en el Plan Nacional de Desarrollo 1998 – 2002 "Cambio para Construir la Paz"</t>
  </si>
  <si>
    <t>Decreto Distrital Alcalde Mayor De Bogotá D.C</t>
  </si>
  <si>
    <t>Por el cual se modifica la Comisión Distrital de Sistemas -CDS-</t>
  </si>
  <si>
    <t>Que en el nuevo contexto de la sociedad de la información, se hace necesario redefinir la Comisión Distrital de Sistemas con el propósito de que asuma el diseño y la actualización de las políticas y estrategias para el desarrollo y permanente utilización de la informática y de las comunicaciones en el Distrito, garantizando que ellas estén al día y sean coherentes con el mercado de la tecnología, la realidad informática y administrativa de las entidades distritales y las directrices del Gobierno Distrital.</t>
  </si>
  <si>
    <t>por el cual se establecen los lineamientos generales de la Estrategia de Gobierno en Línea, se reglamenta parcialmente la Ley 1341 de 2009 y se dictan otras disposiciones</t>
  </si>
  <si>
    <t xml:space="preserve">Definir los lineamientos, instrumentos y plazos de la estrategia de Gobierno en Línea para garantizar el máximo aprovechamiento de las Tecnologías de la Información y las Comunicaciones, con el fin de contribuir con la construcción de un Estado abierto, más eficiente, más transparente y más participativo y que preste mejores servicios con la colaboración de toda la sociedad. </t>
  </si>
  <si>
    <t>Por medio del cual se expide el Decreto Único Reglamentario del Sector de Tecnologías de la Información y las Comunicaciones</t>
  </si>
  <si>
    <t>La coordinación, orientación y articulación de las funciones y actividades socioeconómicas habilitadas por las Tecnologías de la Información y las Comunicaciones (TIC), para promover el desarrollo y consolidación de la economía digital en Colombia</t>
  </si>
  <si>
    <t xml:space="preserve">Por la cual se dictan las disposiciones generales del hábeas data y se regula el manejo de la información contenida en bases de datos personales, en especial la financiera, crediticia, comercial, de servicios y la proveniente de terceros países y se dictan otras disposiciones. </t>
  </si>
  <si>
    <t>La presente ley tiene por objeto desarrollar el derecho constitucional que tienen todas las personas a conocer, actualizar y rectificar las informaciones que se hayan recogido sobre ellas en bancos de datos, y los demás derechos, libertades y garantías constitucionales relacionadas con la recolección, tratamiento y circulación de datos personales a que se refiere el artículo 15 de la Constitución Política, así como el derecho a la información establecido en el artículo 20 de la Constitución Política, particularmente en relación con la información financiera y crediticia, comercial, de servicios y la proveniente de terceros países.</t>
  </si>
  <si>
    <t>Lineamientos de política para la Ciberseguridad y Ciberdefensa</t>
  </si>
  <si>
    <t>Este documento busca generar lineamientos de política en ciberseguridad y ciberdefensa orientados a desarrollar una estrategia nacional que contrarreste el incremento de las amenazas informáticas que afectan significativamente al país. Adicionalmente, recoge los antecedentes nacionales e internacionales, así como la normatividad del país en torno al tema.</t>
  </si>
  <si>
    <t xml:space="preserve">Política nacional para la transformación digital e inteligencia artificial </t>
  </si>
  <si>
    <t xml:space="preserve">El presente documento CONPES formula una política nacional para la transformación digital e inteligencia artificial. Esta política tiene como objetivo potenciar la generación de valor social y económico en el país a través del uso estratégico de tecnologías digitales en  el sector público y el sector privado, para impulsar la productividad y favorecer el bienestar de los ciudadanos, así como generar los habilitadores transversales para la transformación digital sectorial, de manera que Colombia pueda aprovechar las oportunidades y enfrentar los retos relacionados con la Cuarta Revolución Industrial (4RI). </t>
  </si>
  <si>
    <t>Por medio de la cual se reforma el Código de Procedimiento Administrativo y de lo Contencioso Administrativo -Ley 1437 de 2011- y se dictan otras disposiciones en materia de descongestión en los procesos que se tramitan ante la jurisdicción</t>
  </si>
  <si>
    <t>El Gobierno nacional, a través del Ministerio de Tecnologías de la Información y las Comunicaciones, podrá a través de reglamento establecer para cuáles procedimientos, trámites o servicios será obligatorio el uso de los medios electrónicos por parte de las personas y entidades públicas. (gov.co)</t>
  </si>
  <si>
    <t>Estableciendo los lineamientos generales en el uso y operación de los servicios ciudadanos digitales</t>
  </si>
  <si>
    <t>Subroga el título 17 de la parte 2 del libro 2 del Decreto 1078 de 2015 con el fin de reglamentar parcialmente las leyes 1437 de 2011, 1753 de 2015, 1955 de 2019 y Decreto 2106 de 2019, así como los servicios ciudadanos digitales y por consiguiente dar soluciones que brinden al Estado capacidades y eficiencias para su transformación digital, y una adecuada interacción con el ciudadano.</t>
  </si>
  <si>
    <t>Por la cual se expiden los lineamientos para estandarizar ventanillas únicas, portales específicos de programas
transversales, sedes electrónicas, trámites, OPAs y consultas de acceso a información pública, así como en
relación con la integración al Portal Único del Estado Colombiano, y se dictan otras disposiciones</t>
  </si>
  <si>
    <t>Establece estándares para las ventanillas únicas digitales, portales específicos de programas transversales del Estado y las sedes electrónicas</t>
  </si>
  <si>
    <t>Resolución Reglamentaria Contraloría de Bogotá Derogada por el art. 15 de la Resolución Reglamentaria 009 de 2019.</t>
  </si>
  <si>
    <t>Aplicable en la totalidad de sus disposiciones. Derogada por el art. 15 de la Resolución Reglamentaria 009 de 2019.</t>
  </si>
  <si>
    <t xml:space="preserve">Aplicable en la totalidad de sus disposiciones.
</t>
  </si>
  <si>
    <t>Por medio del cual se reglamenta el Sistema de Gestión en e/Distrito Capital y se dictan otras disposiciones.</t>
  </si>
  <si>
    <t>Por el cual se establecen lineamientos generales para promover medidas de austeridad y transparencia del gasto público en las entidades del orden distrital, y se dictan otras disposiciones</t>
  </si>
  <si>
    <t>Por medio del cual se declara el retorno a la normalidad de la Calamidad Pública declarada mediante el Decreto 87 del 16 de marzo de 2020 y prorrogada mediante el Decreto 192 del 25 de agosto de 2020 con ocasión de la situación epidemiológica causada por la pandemia del Coronavirus (COVID-19) en Bogotá, D.C.</t>
  </si>
  <si>
    <t xml:space="preserve">Se declara el retorno a la normalidad de la Calamidad Pública </t>
  </si>
  <si>
    <t>Por el cual se incorpora una enfermedad directa a la tabla de enfermeddes laborales y se dictan otras disposiciones</t>
  </si>
  <si>
    <t>1, 4</t>
  </si>
  <si>
    <t xml:space="preserve">Inclusión del COVID-19 como enfermedad laboral sector salud
Obligaciones del contratante (reporte de AT y EL a las ARL, investigación de AT y EL, actividades de promoción y prevención, entre otras)
</t>
  </si>
  <si>
    <t xml:space="preserve">Por el cual se adopta el Código de Integridad del Servicio Público, se modifica el Capitulo II del Decreto Distrital 489 de 2009, "por el cual se crea la comisión intersectorial de gestión Etica del Distrito Capital", y se dictan otra disposiciones de conformidad con lo establecido en el Decreto Nacional 1499 de 2017". </t>
  </si>
  <si>
    <t>Código de Integridad, planes de gestión de la integridad, gestores de integridad.</t>
  </si>
  <si>
    <t>Por la cual se modifica el Manual Especifico de Funciones y de Competencias Laborales de los empleos de la planta de personal del Instituto para la Investigación Educativa y el Desarrollo Pedagógico – IDEP</t>
  </si>
  <si>
    <t>Manual Especifico de funciones IDEP</t>
  </si>
  <si>
    <t>1, 5, 6</t>
  </si>
  <si>
    <t>Sobre la no exigencia de prueba de SARS-CoV-2 (COVID 19) por parte del empleador a trabajadores y aspirantes a un puesto de trabajo</t>
  </si>
  <si>
    <t>Recomendaciones con relación a la práctica de pruebas SARS-CoV-2 (COVID-19), que puedan ser exigidas por parte del empleador para el ingreso o para la continuación en el ejercicio del empleo.</t>
  </si>
  <si>
    <t>Información sobre el registro de las autoevaluaciones y los planes de mejoramiento SG SST</t>
  </si>
  <si>
    <t>Aclara que no se establece un plazo máximo de tiempo para realizar el registro de las autoevaluaciones y los respectivos planes de mejoramiento de los estándares mínimos del SG SST</t>
  </si>
  <si>
    <t>Circular Conjunta (SG -DASCD)</t>
  </si>
  <si>
    <t>Directrices sobre el funcionamiento del Banco de Hojas de Vida de Bogota, D.C. "Talento No Palanca".</t>
  </si>
  <si>
    <t>Celebración de 6.000 contratos de prestación de servicios profesionales y/o de apoyo a Ia gestión, haciendo uso del Banco de Hojas de Vida de Bogota, DC, "Talento No Palanca".</t>
  </si>
  <si>
    <t>Circular Externa (DASCD)</t>
  </si>
  <si>
    <t>Módulo de validación de hojas de vida – sistema distrital del empleo y la administración pública (SIDEAP)</t>
  </si>
  <si>
    <t>Las entidades y organismos distritales deberán hacer la validación de la información registrada por los y las servidoras públicas distritales, por quienes aspiran a serlo y, por los contratistas de prestación de servicios profesionales y/o de apoyo a la gestión, en el Formato Único de Hoja de Vida.</t>
  </si>
  <si>
    <t>Acciones afirmativas para vinculación de jóvenes a empleos públicos</t>
  </si>
  <si>
    <t>La Secretaria General de Ia Alcaldia Mayor de Bogota D.C. y el Departamento Administrativo del Serviclo Civil Distrital, en desarrollo del objeto misional del Sector Administrativo de GestiOn PUblica en torno al fortalecimiento de Ia función administrativa distrital, instan a las entidades y organisrnos distritales para que den cumplimiento
a los lineamientos establecidos.</t>
  </si>
  <si>
    <t>Acciones afirmativas para la vinculación de jóvenes y personas con discapacidad al sector público distrital.</t>
  </si>
  <si>
    <t>Promueve el enganche laboral de diferentes grupos poblacionales al sector público colombiano, resulta fundamental reiterar las siguientes obligaciones a cargo de nuestras entidades y rganismos distritales y solicitar la actualización de información fundamental para la toma de decisiones en la materia y cumplir con los informes requeridos por las autoridades nacionales, organismos de control o grupos de valor frente a la gestión del talento humano en Bogotá, D.C,</t>
  </si>
  <si>
    <t>Cumplimiento al Parágrafo 2 del artículo 28 de la Resolución 312 de 2019 mediante la cual se definen planes de mejora conforme al resultado de la autoevaluación de los estándares mínimos del Sistema de Gestión de la Seguridad y Salud en el Trabajo SG-SST</t>
  </si>
  <si>
    <t>Las autoevaluaciones y los planes de mejoramiento de las empresas se registrarán de manera paulatina y progresiva en la aplicación habilitada en la página web del Ministerio del Trabajo o por el medio que éste indique, a partir del mes de diciembre del año 2020</t>
  </si>
  <si>
    <t xml:space="preserve">Acciones mínimas de evaluación e intervención de los factores de riesgo psicosocial, promoción de la salud mental y la prevención de problemas y trastornos mentales en los trabajadores en el marco de la actual emergencia sanitaria por SARS-COV-2 (COVID-19) en Colombia. </t>
  </si>
  <si>
    <t>Riesgo Psicosocial</t>
  </si>
  <si>
    <t>Instrucciones para la convocatoria a la elección de los representantes de los empleados ante las comisiones de personal del nivel territorial</t>
  </si>
  <si>
    <t>Lineamientos respecto del trabajo en casa</t>
  </si>
  <si>
    <t>Trabajo en casa en el marco de la emergencia sanitaria por el COVID-19</t>
  </si>
  <si>
    <t>Publicación de las hojas de vida de los candidatos a empleos de libre nombramiento y remoción. Decreto distrital 189 de 2020</t>
  </si>
  <si>
    <t>la publicación de las hojas de vida de los candidatos de libre nombramiento y remoción; se imparten las directrices y lineamientos a las entidades y organismos distritales</t>
  </si>
  <si>
    <t>Requisitos y documentos para solicitar las anotaciones de inscripción, actualización, comisión, cancelación, correcciones e inclusiones en el Registro Público de Carrera Administrativa</t>
  </si>
  <si>
    <t>Circular Externa (SG -DASCD)</t>
  </si>
  <si>
    <t>Lineamientos para el acceso al Servicio de Evaluación de Competencias de los empleos de naturaleza gerencial de las entidades distritales — SEVCOM - DASCD.</t>
  </si>
  <si>
    <t>Diseñar un sistema de evaluación de competencias especialmente asociadas a los gerentes públicos, los cuales deben ser seleccionados por meritocracia. Eel DASCD tiene establecido el fortalecimiento de la selección de gerentes públicos, a partir de la evaluación de competencias comportamentales; sin perjuicio de la facultad discrecional de la autoridad nominadora.</t>
  </si>
  <si>
    <t>Ejecución de la Resolución 1016 de 1989
Ejecución de la Resolución 1075 de 1992
Implementar un programa de prevención y control específico para los riesgos de consumo de tabaco, alcohol y otras drogas.
Implementar una política de prevención del consumo de sustancias psicoactivas en las empresas.</t>
  </si>
  <si>
    <t>Por el cual se expiden lineamientos generales sobre austeridad y transparencia del gasto público en las entidades y organismos del orden distrital y se dictan otras disposiciones</t>
  </si>
  <si>
    <t>Austeridad del gasto</t>
  </si>
  <si>
    <t>Por medio del cual se establecen los lineamientos para la formulación, adopción, implementación, seguimiento y actualización de los Planes Integrales de Movilidad Sostenible - PIMS -  de las entidades del nivel central, descentralizado y de las localidades del Distrito y se dictan otras disposiciones</t>
  </si>
  <si>
    <t>PIGA - MOVILIDAD SOSTENIBLE
_Día de la Movilidad Sostenible
_Plan Integral de Movilidad Sostenible</t>
  </si>
  <si>
    <t>Por el cual se prohíben progresivamente los plásticos de un solo uso en las entidades del Distrito Capital que hacen parte del sector central, descentralizado y localidades y se dictan otras disposiciones</t>
  </si>
  <si>
    <t>Prohibir de manera gradual y progresiva en las entidades del Distrito Capital que hacen parte del sector central, descentralizado y localidades, la adquisición y consumo de plásticos de un solo uso, incentivando su sustitución y cierre de ciclos, buscando controlar la contaminación y proteger el ambiente y la salud de los seres vivos.</t>
  </si>
  <si>
    <t>Por la cual se modifica la resolución 668 de 2016 sobre el uso racional de bolsas plásticas y se adoptan otras disposiciones</t>
  </si>
  <si>
    <t xml:space="preserve">PIGA - GESTIÓN INTEGRAL DE RESIDUOS
Código de colores para la separación de residuos sólidos en la fuente. </t>
  </si>
  <si>
    <t>Por la cual se actualiza el reglamento de funcionamiento del Comité Institucional de Gestión y Desempeño del Instituto para la Investigación Educativa y el Desarrollo Pedagógico IDEP</t>
  </si>
  <si>
    <t>Comité Institucional de Gestión y Desempeño, el cual cumple las funciones del Comité Ambiental establecido en la Resolución 242 de 2014.</t>
  </si>
  <si>
    <t>Articulo 6, Parágrafo No. 1. de la Resolución No. 24: De acuerdo con los lineamientos establecidos para la implementación de MIPG, El Comité de Instutional de Gestión y Desempeño integra el Comité de Inventarios (Resolución No. 158 de 2012 y Resolución0 19 de 2019).
De igual forma, el comité cumple las funciones del Comité de Gestión Ambiental establecido en la Resolución 242 de 2014.</t>
  </si>
  <si>
    <t>Externa</t>
  </si>
  <si>
    <t>Los autores de obras literarias, científicas y artísticas gozarán de protección para sus obras en la forma prescrita por la presente Ley y, en cuanto fuere compatible con ella, por el derecho común. También protege esta Ley a los intérpretes o ejecutantes, a los productores de programas y a los organismos de radiodifusión, en sus derechos conexos a los del autor.</t>
  </si>
  <si>
    <t>1993</t>
  </si>
  <si>
    <t>Modifica y adiciona la Ley 23 de 1982 y se modifica la Ley 29 de 1944. sobre derechos de autor.</t>
  </si>
  <si>
    <t>Los empleados y funcionarios públicos que sean autores de obras protegidas por el Derecho de Autor, podrán disponer contractualmente de ellas con cualquiera entidad de derecho público.  
Los derechos consagrados a favor de los artistas intérpretes o ejecutantes, de los productores de fonogramas y de los organismos de radiodifusión tendrán la siguiente duración: Cuando el titular sea persona natural, la protección se dispensará durante su vida y  ochenta años más a partir de su muerte. Cuando el titular sea persona jurídica, el término de protección será de cincuenta años, contados a partir del último día del año en que tuvo lugar la interpretación o ejecución, la primera publicación del fonograma o, de no ser publicado, de su primera fijación, o la emisión de su radiodifusión.</t>
  </si>
  <si>
    <t>Promulga el Tratado de la OMPI, Organización Mundial de la Propiedad Intelectual, sobre Derechos de Autor (WCT)", adoptado en Ginebra, el veinte (20) de diciembre de mil novecientos noventa y seis (1996)..</t>
  </si>
  <si>
    <t>Art. 1 al 2</t>
  </si>
  <si>
    <t xml:space="preserve">El presente Tratado es un arreglo particular en el sentido del Artículo 20 del Convenio de Berna para la Protección de las Obras Literarias y Artísticas, en lo que respecta a las Partes Contratantes que son países de la Unión establecida por dicho Convenio. El presente Tratado no tendrá conexión con tratados distintos del Convenio de Berna ni perjudicará ningún derecho u obligación en virtud de cualquier otro tratado.La protección del derecho de autor abarcará las expresiones pero no las ideas, procedimientos, métodos de operación o conceptos matemáticos en sí. </t>
  </si>
  <si>
    <t>Por la cual se crea el Sistema Nacional de Convivencia Escolar y formación para el ejercicio de los derechos humanos,  la educación para la sexualidd y la prevención y  mitigación de la violencia escolar.</t>
  </si>
  <si>
    <t>Por el cual se regulan las modalidades específicas de contratos de fomento de actividades científicas y tecnológicas.</t>
  </si>
  <si>
    <t xml:space="preserve"> El presente decreto regula las modalidades específicas de
contratos que celebren la Nación y sus entidades descentralizadas para el
fomento de actividades científicas y tecnológicas.</t>
  </si>
  <si>
    <t>Por el cual se reglamentan los viajes de estudio al exterior de los investigadores nacionales.</t>
  </si>
  <si>
    <t xml:space="preserve">Para efectos el presente decreto se entiende por viaje de 
estudio al exterior, el desplazamiento a otro país para desarrollar actividades
que impliquen formación, capacitación, adiestramiento o perfeccionamiento, que pueden ser, entre otras, programas de formación avanzada, cursos, pasantías, visitas de observación a centros de investigación, laboratorios, parques tecnológicos o afines, seminarios, foros, congresos, simposios y 
talleres. </t>
  </si>
  <si>
    <t>Por el cual se dictan normas sobre asociación para actividades científicas y tecnológicas, proyectos de investigación y creación de tecnologías.</t>
  </si>
  <si>
    <t>Para adelantar actividades
científicas y tecnológicas, proyectos de investigación y creación de tecnologías, la
Nación y sus entidades descentralizadas podrán asociarse con los particulares,
bajo dos modalidades: 1. Mediante la creación y organización de sociedades civiles y comerciales y
personas jurídicas, sin ánimo de lucro como corporaciones y fundaciones. 2. Mediante la celebración de convenios especiales de cooperación.</t>
  </si>
  <si>
    <t>El decreto establece quiénes son los responsables de la educación de los menores, la obligación que tiene la familia, la organización de la educación formal en niveles, ciclos y grados, las edades en la educación obligatoria, la organización de la educación media, el contenido del Proyecto educativo-PEI- el reglamento o manual de convicencia, el gobierno escolar y la organización institucional, entre otros aspectos.</t>
  </si>
  <si>
    <t>Por el cual se expide el Estatuto de Profesionalización Docente</t>
  </si>
  <si>
    <t>Articulo 11: - DEL COMITÉ INTERINSTITUCIONAL DE EDUCACIÓN EN DERECHOS HUMANOS, DEBERES Y GARANTÍAS Y PEDAGOGÍA DE LA RECONCILIACIÓN DE QUE TRATA EL ARTÍCULO 7 DEL ACUERDO 125 DE 2004: Objeto: El Comité Interinstitucional de Educación en Derechos Humanos, Deberes y Garantías y Pedagogía de la Reconciliación, tiene como finalidad asesorar, articular; fortalecer; monitorear y racionalizar los propósitos y resultados en la gestión para la educación y pedagogía de los Derechos Humanos.
Funciones: En desarrollo del artículo 7 del Acuerdo 125 de 2004, el Comité Interinstitucional, tiene las siguientes funciones:
a)           Formular propuestas de política pública Distrital al Alcalde Mayor para la Educación en Derechos Humanos Deberes y Garantías y Pedagogía de la Reconciliación.
b)           Diseñar; crear y evaluar periódicamente, un Observatorio de Educación y Pedagogía de los Derechos Humanos, Deberes y Garantías y Pedagogía de la Reconciliación, con el fin de dar cumplimiento a la finalidad de monitorear y fortalecer la gestión en educación y pedagogía de los Derechos Humanos.
c)            Prestar asistencia técnica y acompañar a las dependencias de la Administración Distrital que ejecuten políticas, planes, programas o proyectos en educación y pedagogía de los Derechos Humanos, con el fin de dar cumplimiento a la finalidad de articular y racionalizar los propósitos y resultados en la gestión de Derechos Humanos.
d)           Asesorar, apoyar y formular recomendaciones a la Secretaría de Educación del Distrito, sobre lo relacionado con la estructura, diseño, implementación y evaluación de la Cátedra de Derechos Humanos, Deberes y Garantías y Pedagogía de la Reconciliación.
e)           Apoyar a la Secretaría Distrital de Gobierno, en la formulación y coordinación de programas para difundir, divulgar y promover masivamente los Derechos Humanos, Deberes y Garantías y Pedagogía de la Reconciliación y establecer alianzas con los medios de comunicación escritos, radiales, de televisión, Internet, comunitarios, públicos y privados para la educación en Derechos Humanos, Deberes y Garantías y Pedagogía de la Reconciliación.
f)             En coordinación con la Secretaría de Educación del Distrito, y en su carácter de Observatorio de Derechos Humanos, presentar un informe anual sobre la gestión y el desarrollo de la Cátedra de Derechos Humanos, Deberes y Garantías y Pedagogía de la Reconciliación, al Alcalde Mayor de la ciudad, al Concejo de Bogotá, al Personero Distrital, al Defensor del Pueblo, a la Unidad Coordinadora de Defensa, Protección y Promoción de los Derechos Humanos del Distrito Capital, a la Oficina del Alto Comisionado de las Naciones Unidas para los Derechos Humanos en Colombia, y a la ciudadanía en general.
g)           Adoptar su propio reglamento.
 Integrantes: a) El Comité Interinstitucional de Educación en Derechos Humanos, Deberes y Garantías y Pedagogía de la Reconciliación, estará conformado por: - Los (as) titulares o su delegado (a), de las entidades Distritales, de los niveles central y descentralizado que desarrollen como parte de su misión, actividades de esta naturaleza. Los organismos de control con pleno derecho dentro del Comité.
b) Serán invitados al Comité, con voz pero sin voto, representantes de dependencias del orden Nacional y Distrital que adelanten programas relacionados con los Derechos Humanos.
Son miembros de pleno derecho: 1. El Secretario Distrital de Gobierno, o su delegado(a), quien presidirá las sesiones del Comité; 2.El Secretario de Educación del Distrito, o su delegado(a), quien ejercerá la coordinación y la secretaría técnica del Comité; 3. El Secretario General o su delegado(a); 4. El Secretario Distrital de Salud o su delegado(a); 5.            El Secretario Distrital de Integración Social o su delegado(a); 6.El Director del Departamento Administrativo del Servicio Civil Distrital o su delegado(a); 7. El delegado o asesor del Alcalde Mayor de Bogotá D.C., en materia de Derechos Humanos; 8.Un miembro de la Universidad Distrital; 9. Un miembro del Instituto para Investigación Educativa y el Desarrollo Pedagógico IDEP; 10. El Personero de Bogotá o su delegado(a);  11.El Veedor Distrital o su delegado(a); 12.El Defensor del Pueblo Regional Bogotá o su delegado(a);
Son miembros invitados:1. Un miembro de la Oficina del Alto Comisionado para la Paz de la Presidencia de la República; 2. Un miembro del Programa Presidencial de Derechos Humanos y DIH de la Vicepresidencia de la República; 3. El Secretario Distrital de Cultura, Recreación y Depone o su delegado(a); 4. El Secretario Distrital de Ambiente o su delegado(a); 5. Un representante de la Secretaría Distrital de Seguridad, Convivencia y Justicia Cárcel Distrital; 6. El Director del Instituto Distrital de la Participación y Acción Comunal, o su delegado(a); 7. El Director del Instituto Distrital de Recreación y Deporte, IDRD o su delegado(a); 8. El Gerente del Instituto Distrital para la Protección de la Niñez y la Juventud IDIPRON o su delegado(a); 9.Un representante de la Universidad Pedagógica Nacional; 10. Un representante de la Escuela Superior de Administración Pública ESAP; 11.Un representante de la Universidad Nacional de Colombia; 12.Un representante de la Policía Metropolitana de Bogotá; 13. Un representante de la XII Brigada del Ejército; 14. Un representante de la Procuraduría General de la Nación; El Comité se reunirá por lo menos cada dos meses. La Secretaría de Educación del Distrito convocará a cada reunión con tres (3) días mínimo de anticipación, convocatoria en la que se precisará el temario a ser tratado y si es del caso, remitiendo los documentos ilustrativos y aquellos que estime pertinentes para adoptar las decisiones que se tomarán por la mayoría de los asistentes. No se encuentra. Al parecer es el Decreto 24 del 2005.</t>
  </si>
  <si>
    <t>Por el cual se reglamenta la evaluación del aprendizaje y promoción de los estudiantes de los niveles de educación básica y media. </t>
  </si>
  <si>
    <t>Evaluación y promoción. Determina los componentes del sistema institucional de evaluación de los estudiantes, dentro de los cuales se cuentan las estrategias flexibles que determinarán las pautas para la evaluación, promoción, informes, y certificación de los estudiantes de los modelos. Este proceso se verifica con la articulación al PEI.</t>
  </si>
  <si>
    <t xml:space="preserve"> El presente Decreto reglamenta el funcionamiento del Sistema Nacional de Convivencia Escolar y Formación para el Ejercicio de los Derechos Humanos, la Educación para la Sexualidad y la Prevención y Mitigación de la Violencia Escolar; sus herramientas; los lineamientos generales bajo los cuales se deben ajustar los manuales de convivencia de los establecimientos edlJcativos,de acuerdo con lo ordenado en la Ley 1620 de 2013 y otros aspectos relacionados con incentivos y la participación de las entidades del orden nacional y territorial, establecimientos educativos, la familia y la sociedad dentro del Sistema Nacional de Convivencia Escolar</t>
  </si>
  <si>
    <t>Por medio del cual se expide el Decreto Único Reglamentario del Sector Educación”</t>
  </si>
  <si>
    <t xml:space="preserve"> Por el cual se establecen normas para el ofrecimiento de la educación de adultos y se dictan otras disposiciones. Esta es de obligatoria consulta por parte de los operadores de los Modelos Educativos Flexibles de educación básica secundaria y media que admiten estudiantes adultos; en ella encuentran orientaciones sobre plan de estudios, flexibilidad de horarios, modalidades del servicio (escolarizado y semiescolarizado), institucionalización, entre otros.</t>
  </si>
  <si>
    <t>Por medio del cual se establece la estructura del Ministerio de Ciencia, Tecnología e Innovación y se dictan otras disposiciones.</t>
  </si>
  <si>
    <t xml:space="preserve">Que el artículo 125 de la Ley 1955 de 2019 fusionó el Departamento Administrativo de
Ciencia, Tecnología e Innovación (Colciencias), en el Ministerio de Ciencia, Tecnología e
Innovación, creado mediante la Ley 1951 de 2019, señalando que continuará con la misma
denominación y como organismo principal de la Administración Pública del Sector
Administrativo de Ciencia, Tecnología e Innovación, fijó sus objetivos generales y
específicos, dentro de los cuales se encuentra el de velar por la consolidación y
fortalecimiento del Sistema Nacional de Ciencia, Tecnología e Innovación (SNCTI). 
</t>
  </si>
  <si>
    <t>La resolución convoca anualmente a los maestros, maestras y directivos docentes del Sistema Educativo Oficial de Bogotá, D.C. a participar con sus trabajos en el premio a la "Investigación e Innovación Educativa", creado por el Concejo de Bogotá, D.C., mediante el Acuerdo Distrital No. 273 de 2007. Reconoce y premia los diez (10) mejores trabajos de investigación e innovación educativa y pedagógica, presentados al Premio, por los maestros, maestras y directivos docentes del Sistema Educativo Oficial de Bogotá, D.C en ceremonia que se realizará en el mes de octubre, en el marco del Día Mundial del Docente.</t>
  </si>
  <si>
    <t>Por medio de la cual se crea el Comité Asesor Académico del Instituto para la Investigación Educativa y el Desarrollo Pedagógico - IDEP</t>
  </si>
  <si>
    <t>Por la cual se conforma el Comité Asesor de Ciencia, Tecnología e Innovación del Instituto para la Investigación
Educativa y el Desarrollo Pedagógico –IDEP-, y se toman otras disposiciones</t>
  </si>
  <si>
    <t xml:space="preserve">Todos           </t>
  </si>
  <si>
    <t>Se considera necesario conformar un órgano asesor que acompañe y recomiende actividades para el
fortalecimiento del reconocimiento en el sistema y para la articulación con los actores del Nacional de Ciencia,
Tecnología e Innovación.
Se hace necesario definir la instancia responsable de la gestión de los aplicativos que dispone la plataforma
SCIENTI de MINCIENCIAS en el caso Instituto y de la expedición de certificados ante instancias internas y
externas de actividades académicas y de investigación que adelanta el IDEP.</t>
  </si>
  <si>
    <t xml:space="preserve">Acuerdo Distrital </t>
  </si>
  <si>
    <t>. El Observatorio de Convivencia Escolar será un espacio de reflexión pedagógica, con el objeto de incentivar la investigación y el diseño de estrategias encaminadas a prevenir situaciones de violencia escolar en las Instituciones Educativas Públicas y Privadas del Distrito Capital.</t>
  </si>
  <si>
    <t>Los autores de obras literarias, científicas y artísticas gozarán de protección para sus obras en la forma prescrita por la presente ley y, en cuanto fuere compatible con ella, por el derecho común. También protege esta ley a los intérpretes o ejecutantes, a los productores de fonogramas y a los organismos de radiodifusión, en sus derechos conexos a los del auto</t>
  </si>
  <si>
    <t>Esta ley tiene por objeto definir la política de la Red Nacional de Bibliotecas Públicas, regular su funcionamiento y establecer los instrumentos para su desarrollo integral y sostenible. Se aplica a las instituciones, entidades, procesos y recursos relativos a la Red Nacional de Bibliotecas Públicas coordinada por el Ministerio de Cultura-Biblioteca Nacional de Colombia.</t>
  </si>
  <si>
    <t xml:space="preserve">Actos de Corrupción y manejo de información al ciudadano. Reglamentada por el Decreto Nacional 734 de 2012, Reglamentada parcialmente por el Decreto Nacional 4632 de 2011 </t>
  </si>
  <si>
    <t>De conformidad con lo previsto en la ley 23 de 1982 sobre derechos de autor, el soporte lógico (software) se considera como una creación propia del dominiio literario. Comprende uno o varios de los siguentes elementos: el programa de computador, la descripción de programa y el material auxiliar.</t>
  </si>
  <si>
    <t>Que con el fin de hacer coherente la organización y funcionamiento de las entidades del Estado, se requiere reasignar la función relacionada con llevar el registro del Número Internacional Normalizado para Publicaciones Seriadas (ISSN), que hoy es desarrollada por el Instituto Colombiano para la Evaluación de la Educación (ICFES) al Ministerio de Cultura. </t>
  </si>
  <si>
    <t>Busca prevenir la corrupción, propugna por la participación de la sociedad en la prevención y lucha contra la corrupción, consagra la cooperación entre los órganos públicos y los encargados de investigar y enjuiciar y  coadyuva por la cooperación entre los organismos nacionales y el sector privado;</t>
  </si>
  <si>
    <t>tiene por objeto "(...) desarrollar el derecho constitucional que tienen todas las personas a conocer, actualizar y rectificar las informaciones que se hayan recogido sobre ellas en bases de datos o archivos, y los demás derechos, libertades y garantías constitucionales a que se refiere el artículo 15 de la Constitución Política; así como el derecho a la información consagrado en el artículo 20 de la misma". </t>
  </si>
  <si>
    <t> Las Entidades Estatales deben procurar el logro de los objetivos del sistema de compras y contratación pública definidos por Colombia Compra Eficiente.</t>
  </si>
  <si>
    <t>Por medio del cual se expide el Decreto Único Reglamentario del Sector Administrativo del Interior                                                            Título 1
Entidades Adscritas
Capítulo 3
Inscripción de Soporte Lógico (Software) en el registro Nacional del Derecho de Autor</t>
  </si>
  <si>
    <t xml:space="preserve">Por el cual se establecen los lineamientos generales de la política de Gobierno Digital y se subroga el Capítulo 1 del Título 9 de la Parte 2 del Libro 2 del Decreto número 1078 de 2015, Decreto Único Reglamentario del sector de Tecnologías de la Información y las Comunicaciones. </t>
  </si>
  <si>
    <t> El presente capítulo establece lineamientos generales de la Política de Gobierno Digital para Colombia, antes estrategia de Gobierno en Línea, la cual desde ahora debe ser entendida como: el uso y aprovechamiento de las tecnologías de la información y las comunicaciones para consolidar un Estado y ciudadanos competitivos, proactivos, e innovadores, que generen valor público en un entorno de confianza digital. </t>
  </si>
  <si>
    <t>Por el cual se expiden lineamientos generales sobre transparencia, integridad y medidas anticorrupción en las entidades y organismos del orden distrital y se dictan otras disposiciones</t>
  </si>
  <si>
    <t>Establece disposiciones sobre transparencia y acceso a la información pública, Gestión de riesgos de corrupción y medidas anticorrupción y La promoción de la integridad y de la ética pública</t>
  </si>
  <si>
    <t>Directrices sobre Gobierno Abierto de Bogotá</t>
  </si>
  <si>
    <t>Esta Directiva, menciona lo referente a  los Principios del Gobierno Abierto de Bogotá, Esquema de gobernanza para la Coordinación General de Gobierno Abierto de Bogotá, Senda de la integridad: Estrategias para la transparencia y la gerencia abierta, Democracia directa: Estrategias para la participación y la colaboración ciudadana, Inteligencia colectiva: Estrategias para la ideación, co-creación e innovación, Responsabilidades estratégicas y Transformación digital</t>
  </si>
  <si>
    <t>Comunicación estratégica posesión y publicación paginas web Distrital - Empalme Equipo Comunicaciones</t>
  </si>
  <si>
    <t xml:space="preserve">La Secretaría General de la Alcaldía Mayor de Bogotá, D.C. a través de la Subdirección de Informática y Sistemas y la Dirección Distrital de Desarrollo Institucional, continúan con los propósitos de afianzar el flujo de información de las Entidades y Organismos Distritales con el equipo de profesionales en comunicaciones designado por el nuevo gobierno.
Por lo anterior solicitamos celeridad en la socialización respecto a lo siguiente:
1. El 1 de Enero de 2016 se debe redireccionar la página principal de cada una de las Entidades a la siguiente URL: http://www.bogota.gov.co/posesion-alcalde
De igual manera es importante tener en cuenta que únicamente debe ser la página de homepage o de inicio la que le apunte al landing, dejando las otras secciones de libre acceso a la información; posterior a la culminación del evento favor restablecer a su estado inicial.
2. Insertar en el template principal del site, la nueva versión de la barra distrital.
Instrucciones en: http://www.bogota.gov.co/barra-distrital, a partir del 1 de Enero de 2016.
3. Con el fin de garantizar y estandarizar la información se solicita enviar antes la 1:00 PM del 31 de Diciembre de 2015 todo lo relacionado a usuarios y contraseñas de administradores para redes sociales twiter, Facebook, flickr youtube a facostav@alcaldiabogota.gov.co.                                                                                                                
Contamos con su valiosa colaboración y puntualidad al envío de los requerimientos. Ante cualquier inquietud comunicarse con el Ingeniero Fabián Acosta Vizcaya, al teléfono 3813000 ext.1163.
</t>
  </si>
  <si>
    <t>La implementación de lo ordenado en esta circular tiene que ver con el cumplimiento en la regulación en el tratamiento de datos personales, la recolección de los mismos, la información del por qué se están recolectando, su seguridad y confidencialidad, la política de tratamiento de la información y su limitación temporal en el uso de los datos, entre otros.</t>
  </si>
  <si>
    <t>Jerarquía normativa</t>
  </si>
  <si>
    <t>Directriz para precisar qué conductas son consideradas como actos de corrupción para facilitar su adecuación típica en materia disciplinaria.</t>
  </si>
  <si>
    <t xml:space="preserve">Directrices para la actualización del Sistema Distrital de Información Disciplinaria - SID - </t>
  </si>
  <si>
    <t xml:space="preserve">Directriz para la aplicación de principios en la práctica de pruebas en los procesos disciplinarios </t>
  </si>
  <si>
    <t>Directriz para la adecuada tipificación en los procesos disciplinarios de conductasviolatorias del régimen de inhabilidades incompatibilidades y conflicto de intereses</t>
  </si>
  <si>
    <t>Tipificación procesos disciplinarios de conductas violatorias del régimen de inhabilidades, incompatibilidades y conflicto de intereses</t>
  </si>
  <si>
    <t>LINEAMIENTOS FRENTE A LA PRESCRIPCIÓN DEL PRINCIPIO DE FAVORABILIDAD EN MATERIA DE PRESCRIPCIÓN DISCIPLINARIA</t>
  </si>
  <si>
    <t>Principio de favorabilidad en materia de prescripción disciplinaria</t>
  </si>
  <si>
    <t>Preparación para la entrada en vigencia de la Ley 1952 de 2019, Código General Disciplinario</t>
  </si>
  <si>
    <t>Tratamiento de quejas anónimas en la ley disciplinaria</t>
  </si>
  <si>
    <t>"Por medio de la cual se incorpora en la estructura del Régimen de Contabilidad pública, el elemento Procedimientos Transversales "</t>
  </si>
  <si>
    <t>"Por medio de la cual se incorpora en lor Procedimientos Transversales del Régimen de Contabilidad pública, el procedimiento para la evaluación del control interno contable"</t>
  </si>
  <si>
    <t>"Por medio de la cual se fijan los parámetros para el envío de información a la UAE Contaduría General de la Nación relacionada con el Boletín de Deudores Morosos del Estado (BDME)"</t>
  </si>
  <si>
    <t>"Por la cual se modifica la Norma de Proceso Contable y Sistema Documental Contable del Régimen de Contabilidad Pública para incorporar la regulación relativa a las formas de organización y ejecución del proceso contable"</t>
  </si>
  <si>
    <t>"Por la cual se incorpora a la Resolución No.706 de 2016 la Plantilla para el reporte uniforme de las notas a la Contaduría General de la Nación y la disponibilidad de Anexos de apoyo para su preparación"</t>
  </si>
  <si>
    <t>“Por la cual se modifica el Marco Conceptual para la Preparación y Presentación de Información Financiera del Marco Normativo para Entidades de Gobierno”</t>
  </si>
  <si>
    <t>“Por la cual se modifica el artículo 4º de la Resolución 533 de 2015, en lo relacionado con el plazo de presentación del Estado de Flujos de Efectivo de las Entidades de Gobierno y de la Contaduría General de la Nación, y se deroga la Resolución 033 de 2020.”</t>
  </si>
  <si>
    <t xml:space="preserve">"Por la cual se incorpora, en los Procedimientos Transversales del Régimen de Contabilidad Pública, el Procedimiento para la elaboración del informe contable cuando se produzca cambio
de representante legal"
</t>
  </si>
  <si>
    <t xml:space="preserve">"Por la cual se incorpora, en el Marco Normativo para Entidades de Gobierno, el Procedimiento contable para el registro de los recursos entregados en administración y se modifica el Catálogo General de Cuentas de dicho Marco Normativo" </t>
  </si>
  <si>
    <t>"Por la cual se modifica el Catálogo General de Cuentas del Marco Normativo para Entidades de Gobierno"</t>
  </si>
  <si>
    <t>Mediante la cual se expiden normas sobre racionalización Tributaria y se dictan otras disposiciones.</t>
  </si>
  <si>
    <t>Art.37</t>
  </si>
  <si>
    <t>Son documentos equivalentes a la factura de venta: El tiquete de máquina registradora, la boleta de ingreso a espectáculos públicos, la factura electrónica y los demás que señale el Gobierno Nacional</t>
  </si>
  <si>
    <t xml:space="preserve">Por la cual se modifica el Código de Procedimiento Civil y se regula el proceso ejecutivo. </t>
  </si>
  <si>
    <t>Art.26</t>
  </si>
  <si>
    <t>En su artículo 26, que modifica el artículo 252 del Código de procedimiento civil, menciona el documento auténtico como un documento en el que existe certeza sobre la persona que lo ha elaborado, manuscrito o firmado. El documento público se presume auténtico, mientras no se compruebe lo contrario mediante tacha de falsedad.</t>
  </si>
  <si>
    <t>Art.14</t>
  </si>
  <si>
    <t>“Será permitido el intercambio de información entre distintas entidades oficiales, en aplicación del principio de colaboración. El envío de la información por fax o cualquier otro medio de transmisión electrónica, proveniente de una entidad pública, prestará mérito suficiente y servirá de prueba en la actuación de que se trate siempre y cuando se encuentre debidamente certificado digitalmente por la entidad que lo expide y haya sido solicitado por el funcionario superior de aquel a quien se atribuya el trámite.</t>
  </si>
  <si>
    <t>Art.3</t>
  </si>
  <si>
    <t>Establece mediante su artículo 3, “De la contratación pública electrónica. De conformidad con los dispuesto en la ley 527 de 1999, la sustanciación de actividad precontractual y contractual, podrán tener lugar por medios electrónicos. Para el trámite, notificación y publicación de tales actos, podrán utilizarse soportes, medios y aplicaciones electrónicas. Los mecanismos e instrumentos por medio de los cuales las entidades cumplirán con las obligaciones de publicidad del proceso contractual serán señalados por el Gobierno Nacional”</t>
  </si>
  <si>
    <t>Art.269F</t>
  </si>
  <si>
    <t>Artículo 269F: Violación de datos personales. El que, sin estar facultado para ello, con provecho propio o de un tercero, obtenga, compile, sustraiga, ofrezca, venda, intercambie, envíe, compre, intercepte, divulgue, modifique o emplee códigos personales, datos personales contenidos en ficheros, archivos, bases de datos o medios semejantes, incurrirá en pena de prisión de cuarenta y ocho (48) a noventa y seis (96) meses y en multa de 100 a 1000 salarios mínimos legales mensuales vigentes.</t>
  </si>
  <si>
    <t>Por la cual se definen principios y conceptos sobre la sociedad de la información y la organización de las Tecnologías de la Información y las Comunicaciones –TIC–, se crea la Agencia Nacional de Espectro y se dictan otras disposiciones</t>
  </si>
  <si>
    <t>Sociedad de la información y TIC</t>
  </si>
  <si>
    <t>Por la cual se reglamenta el Ejercicio profesional de la Archivística, se dicta el Código de Ética y otras disposiciones.</t>
  </si>
  <si>
    <t>Ley del Archivista</t>
  </si>
  <si>
    <t>Por el cual se expide el Código de Procedimiento Administrativo y de lo Contencioso Administrativo.</t>
  </si>
  <si>
    <t>Capítulo IV</t>
  </si>
  <si>
    <t>Establece la utilización de medios electrónicos en el procedimiento administrativo, con relación al registro para el uso de medios electrónicos, el documento público en medio electrónico, la notificación electrónica, el acto administrativo electrónico, el archivo electrónico de documentos, el expediente electrónico, la sede electrónica, la recepción de documentos electrónicos por parte de las autoridades, las pruebas de recepción y envío de mensajes de datos por la autoridad, entre otros.</t>
  </si>
  <si>
    <t>Por la cual se expide el Plan Nacional de Desarrollo, 2010-2014.</t>
  </si>
  <si>
    <t>Art. 230 y 232</t>
  </si>
  <si>
    <t>ARTÍCULO 230. Gobierno en Línea como Estrategia de Buen Gobierno.
ARTÍCULO 232. Racionalización de trámites y procedimientos al interior de las entidades públicas.</t>
  </si>
  <si>
    <t>Por medio del cual se expide el Código General del Proceso y se dictan otras disposiciones. Dicha ley Introduce elementos como el manejo de expedientes y uso de las tecnologías de la información y las comunicaciones en todas las actuaciones judiciales.</t>
  </si>
  <si>
    <t>Art.64</t>
  </si>
  <si>
    <t>Se podrá conferir poder especial por mensaje de datos con firma digital.” En su articulo “Artículo 103. Uso de las tecnologías de la información y de las comunicaciones. En todas las actuaciones judiciales deberá procurarse el uso de las tecnologías de la información y las comunicaciones en la gestión y trámite de los procesos judiciales, con el fin de facilitar y agilizar el acceso a la justicia, así como ampliar su cobertura. Las actuaciones judiciales se podrán realizar a través de mensajes de datos. La autoridad judicial deberá contar con mecanismos que permitan generar, archivar y comunicar mensajes de datos.</t>
  </si>
  <si>
    <t>Por la cual se dictan disposiciones generales para la protección de datos personales.</t>
  </si>
  <si>
    <t>Art.4</t>
  </si>
  <si>
    <t>Concepto del derecho. En ejercicio del derecho fundamental de acceso a la información, toda persona puede conocer sobre la existencia y acceder a la información pública en posesión o bajo control de los sujetos obligados. El acceso a la información solamente podrá ser restringido excepcionalmente. Las excepciones serán limitadas y proporcionales, deberán estar contempladas en la ley o en la Constitución y ser acordes con los principios de una sociedad democrática.</t>
  </si>
  <si>
    <t xml:space="preserve">Por el cual se reglamenta el articulo 616-1 del Estatuto Tributario. </t>
  </si>
  <si>
    <t>Art.1</t>
  </si>
  <si>
    <t>Art.1. En el que establece con relación a la factura electrónica, los requisitos de contenido fiscal y técnico, exhibición, conservación, acuerdos de expedición y de aceptación entre otros.</t>
  </si>
  <si>
    <t>Por el cual se establecen los lineamientos generales de la Estrategia de Gobierno en Línea de la República de Colombia, se reglamenta parcialmente la Ley 962 de 2005, y se dictan otras disposiciones</t>
  </si>
  <si>
    <t>Procuraduría General de la NaciónPor medio de la cual se exige a los funcionarios públicos adherirse al cumplimiento de las fases señaladas por la Estrategia de Gobierno en línea en el Decreto 1151 de 2008 y el Manual para su implementación.</t>
  </si>
  <si>
    <t xml:space="preserve">Por medio del cual se reglamenta el articulo 7 de la ley 527 de 1999, sobre la firma electrónica y se dictan otras disposiciones. </t>
  </si>
  <si>
    <t>Por el cual se reglamenta el artículo 160 del Decreto-ley 19 de 2012.</t>
  </si>
  <si>
    <t>Art.22</t>
  </si>
  <si>
    <t>Estrategia de gobierno en línea</t>
  </si>
  <si>
    <t xml:space="preserve">Por el cual se reglamenta parcialmente la Ley 1712 de 2014 y se dictan otras disposiciones. </t>
  </si>
  <si>
    <t>Establece criterios generales para la implementación del programa de gestión documental y políticas de preservación, custodia digital, conservación de documentos y eliminación segura y permanente de la información.
Compilado en el Decreto 1080 de 2015</t>
  </si>
  <si>
    <t>Por medio del cual se expide el Decreto Reglamentario Único del Sector Presidencia de la República</t>
  </si>
  <si>
    <t>Sección 4</t>
  </si>
  <si>
    <t>Programa de Gestión Documental</t>
  </si>
  <si>
    <t>Por medio del cual se expide el Decreto Único Reglamentario del Sector de Función Pública</t>
  </si>
  <si>
    <t>Documentos para nombramientos y funciones para manejo de documentos</t>
  </si>
  <si>
    <t>Por el cual se reglamentan las condiciones de expedición e interoperabilidad de la factura electrónica con fines de masificación y control fiscal</t>
  </si>
  <si>
    <t>Factura electrónica</t>
  </si>
  <si>
    <t>Por el cual se adiciona el Decreto Único Reglamentario del sector de la Función Pública, Decreto Numero 1083 de 2015, en lo relacionado con la definición de los lineamientos para el fortalecimiento institucional en materia de tecnologías de la información y las comunicaciones.</t>
  </si>
  <si>
    <t>Tecnologías de Información y Comunicación</t>
  </si>
  <si>
    <t>Por el cual se adiciona un capítulo, Decreto Único Reglamentario del Sector Comercio, Industria y Turismo, Decreto 1074 de 2015, referente a la circulación de la factura electrónica como título valor y se dictan otras disposiciones</t>
  </si>
  <si>
    <t>Por el cual se adiciona el Título 17 a la Parte 2 del Libro 2 del Decreto Único Reglamentario del sector de Tecnologías de la Información y las Comunicaciones, Decreto 1078 de 2015, para reglamentarse parcialmente el Capítulo IV del Título III de la Ley 1437 de 2011 y el artículo 45 de la Ley 1753 de 2015, estableciendo lineamientos generales en el uso y operación de los servicios ciudadanos digitales</t>
  </si>
  <si>
    <t>Servicios ciudadanos digitales</t>
  </si>
  <si>
    <t>PINAR, Plan Institucional de Archivos</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</si>
  <si>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</si>
  <si>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Gobierno en línea</t>
  </si>
  <si>
    <t>Por el cual se dictan normas para simplificar, suprimir y reformar trámites, procesos y procedimientos innecesarios existentes en la administración pública</t>
  </si>
  <si>
    <t>Art. 158</t>
  </si>
  <si>
    <t>Deroga el Artículo 40 del decreto 19 de 2012 por el artículo 158 del presente decreto</t>
  </si>
  <si>
    <t>Por el cual se establecen las especificaciones técnicas y los requisitos para la contratación de los servicios de depósito, custodia, organización, reprografía y conservación de documentos de archivo en desarrollo de los artículos 13 y 14 y sus Parágrafos 1 y 3 de la Ley General de Archivos 594 de 2000</t>
  </si>
  <si>
    <t>Articulo 1.5.3. Unidades de conservación, en lo que respecta a documentos en formato análogo como microfilm, cintas fonográficas, cintas de vídeo, rollos cinematográficos, fotografía entre otros, y digitales como disquetes, cintas DAT, CD, DVD, entre otros.</t>
  </si>
  <si>
    <t xml:space="preserve">Por el cual se modifica el Acuerdo No. 7 del 29 de Junio de 1994. </t>
  </si>
  <si>
    <t>Modifica glosario reglamento general de archivos. Modifica glosario reglamento general de archivos. Definiciones de documento electrónico de archivo y archivo electrónico.</t>
  </si>
  <si>
    <t>Parámetros a tener en cuenta para la implementación de nuevas Tecnologías en los archivos públicos.</t>
  </si>
  <si>
    <t xml:space="preserve">Adquisición de Herramientas Tecnológicas de Gestión Documental </t>
  </si>
  <si>
    <t>Estándares mínimos en procesos de administración de archivos y gestión de documentos electrónicos.</t>
  </si>
  <si>
    <t xml:space="preserve"> Decreto </t>
  </si>
  <si>
    <t>Actualiza el Comité Institucional de Gestión y desempeño del Instituto para la Investigación Educativa y el Desarrollo Pedagógico -IDEP</t>
  </si>
  <si>
    <t xml:space="preserve">Decreto Distrital </t>
  </si>
  <si>
    <t>Todo el documento. Reglamenta la Formulación, la Aprobación, la Ejecución y la Evaluación del Plan de Desarrollo Económico y Social y de Obras Públicas del Distrito Capital de Santa Fe de Bogotá</t>
  </si>
  <si>
    <t>Por el cual se actualizan los procedimientos del Banco Distrital de Programas y Proyectos.  Artículo 13º.- Programación y Seguimiento del Avance de Proyectos.</t>
  </si>
  <si>
    <t>Programación y Seguimiento del Avance de Proyectos. Todos los proyectos de inversión registrados en el Banco de Programas y Proyectos que se estén ejecutando en la vigencia deberán contar con un instrumento denominado "Avance de Proyectos", en el que las entidades responsables de los proyectos deberán programar y efectuar el seguimiento a la ejecución de los mismos, de acuerdo con los lineamientos establecidos en el Manual de Procedimientos que para el efecto expida el Departamento Administrativo de Planeación Distrital.
La validez de la información de programación y ejecución de los proyectos del documento "Avance de Proyectos", su consolidación y manejo será responsabilidad de las entidades ejecutoras de tales proyectos. El seguimiento a la ejecución de los proyectos es también responsabilidad de las entidades ejecutoras de los mismos.
El Sistema de Información que permitirá a las entidades el manejo directo y la consolidación de la información está en proceso de diseño y desarrollo. Por lo tanto, transitoriamente, mientras se implementa esta herramienta, las entidades deberán enviar al Departamento Administrativo de Planeación Distrital la información del documento "Avance de Proyectos", de manera periódica, para efectos de su consolidación. Hasta tanto el nuevo sistema funcione, las entidades operarán con el sistema actual, de acuerdo con los procedimientos establecidos por el BDPP.
La entidad ejecutora deberá reprogramar y/o actualizar la información contenida en el documento "Avance de Proyectos", cuando se efectúen cambios durante el transcurso de la vigencia de ejecución del proyecto que afecten este documento, de acuerdo con lo establecido en el Manual de Procedimientos que para tal efecto elabore y distribuya el Departamento Administrativo de Planeación Distrital.</t>
  </si>
  <si>
    <t>Por el cual se reglamenta el Artículo No. 4 del Acuerdo 142 del 10 de marzo de 2005, expedido por el Concejo de Bogotá D.C. Artículo 1°. La Secretaría Distrital de Planeación, responsable de la administración del SEGPLAN</t>
  </si>
  <si>
    <t>La Secretaría Distrital de Planeación, responsable de la administración del SEGPLAN, sistema de información del Distrito Capital que da cuenta de la ejecución de los programas y proyectos que ejecutan los organismos, entidades y las localidades de aquel, en cumplimiento de las metas del Plan de Desarrollo, deberá crear dentro de los dos meses siguientes a la expedición del presente decreto, los mecanismos o instrumentos necesarios para que las Veedurías Ciudadanas legalmente constituidas, tengan acceso a la información contenida en el SEGPLAN.</t>
  </si>
  <si>
    <t>Resolución del del Departamento Nacional de Planeación - DNP</t>
  </si>
  <si>
    <t>Por la cual se dictan los lineamientos para el registro de la inversión pública de las entidades territoriales.</t>
  </si>
  <si>
    <t>POR MEDIO DEL CUAL SE ADOPTA EL PLAN DE DESARROLLO ECONÓMICO, SOCIAL, AMBIENTAL Y DE OBRAS PÚBLICAS DEL DISTRITO CAPITAL 2020-2024 
“UN NUEVO CONTRATO SOCIAL Y AMBIENTAL PARA LA BOGOTÁ DEL SIGLO XXI"</t>
  </si>
  <si>
    <t>Todo el documento. Contiene el Plan de Desarrollo “UN NUEVO CONTRATO SOCIAL Y AMBIENTAL PARA LA BOGOTÁ DEL SIGLO XXI".  El IDEP participa en la Meta Plan de Desarrollo 107 y 108, que se encuentran en el logro de ciudad 5 y en programa 16.</t>
  </si>
  <si>
    <t>Por el cual se adopta el Reglamento Interno de la Comisión Intersectorial de Gestión y Desempeño</t>
  </si>
  <si>
    <t>Adoptar el Reglamento Interno de la Comisión Intersectorial de Gestión y Desempeño</t>
  </si>
  <si>
    <t>Ley que  ley regula el derecho de acceso a la información pública, los procedimientos para el ejercicio y garantía del derecho y las excepciones a la publicidad de información.</t>
  </si>
  <si>
    <t>Por el cual se sustituye el Titulo 4 de la Parte 1 del Libro 2 del Decreto 1081 de 2015, relativo al "Plan Anticorrupción y de Atención al Ciudadano</t>
  </si>
  <si>
    <t>Define la metodología para elaborar y hacer seguimiento a la  a la estrategia de lucha contra la corrupción y de atención al ciudadano de que trata el artículo 73 de la Ley 1474 de 2011</t>
  </si>
  <si>
    <t>Por la cual se actualiza el reglamento de funcionamiento del Comité Institucional de Gestión y Desempeño del Instituto para la Investigación Educativa y el Desarrollo Pedagógico – IDEP</t>
  </si>
  <si>
    <t>Resolución MINTIC</t>
  </si>
  <si>
    <t>Por la cual se definen los estándares y directrices para publicar la información señalada en la Ley 1712 del 2014 y se definen los requisitos materia de acceso a la información pública, accesibilidad web, seguridad digital, y datos abiertos</t>
  </si>
  <si>
    <t>Establece los lineamientos respecto de los estándares para publicación y divulgación de la información, accesibilidad en medios electrónicos para población en situación de discapacidad, formulario electrónico para la recepción de solicitudes de acceso a información pública, condiciones técnicas para la publicación de datos abiertos y condiciones de seguridad de los medios electrónicos, que se establecen en los artículos 2.1.1.2.1.1, 2.1.1.2.1.11, y el parágrafo 2o del artículo 2.1.1.3.1.1 del Decreto número 1081 de 2015.</t>
  </si>
  <si>
    <t>Adopta el Reglamento Interno de la Comisión Intersectorial de Gestión y Desempeño que será la instancia encargada de coordinar y gestionar la adecuación, operación, articulación, seguimiento y medición del Sistema de Gestión, así como de la asesoría técnica al conjunto de entidades y organismos distritales en la materia.</t>
  </si>
  <si>
    <t>Modifica en el sentido de incluir los médios virtuales a las actuaciones administrativas, asi como el procedimiento administrativo</t>
  </si>
  <si>
    <t xml:space="preserve">LINEAMIENTOS PARA LA ADMINISTRACION DE EXPEDIENTES Y COMUNICACIONES OFICIALES. </t>
  </si>
  <si>
    <t>LINEAMIENTOS PARA EL UDO DE DOCUMENTOS ELECTRÓNICOS EN AMBIENTES DE TRABAJO EN CASA POR LA CONTIGENCIA GENERADA POR LA EMERGENCIA SANITARIA COVID-19</t>
  </si>
  <si>
    <t>Por medio del cual se reglamenta el Acuerdo Distrital No. 808 del 2021 y se establecen medidas para reducir progresivamente la adquisición y consumo de plásticos de un solo uso en las Entidades del Distrito Capital</t>
  </si>
  <si>
    <t>Medidas para la adquisición y consumo de elementos plásticos de un solo uso que permitan la reducción gradual y progresiva en las entidades del Distrito Capital.</t>
  </si>
  <si>
    <t>Por medio del cual se impulsan acciones para enfrentar la emergencia climática y el cumplimiento de los objetivos de descarbonización en Bogotá D.C.</t>
  </si>
  <si>
    <t>Art 9</t>
  </si>
  <si>
    <t>Por medio de la cual se modifican los artículos 239 y 240 del CST, con el fin de establecer el fuero de paternidad</t>
  </si>
  <si>
    <t>Por medio de la cual se amplía la licencia de paternidad, se crea la licencia parental compartida, la licencia parental flexible de tiempo parcial, se modifica el artículo 236 y se adiciona el artículo 241A del Código Sustantivo del Trabajo, y se dictan otras disposiciones</t>
  </si>
  <si>
    <t>Licencia paternidad</t>
  </si>
  <si>
    <t>Por medio de la cual se crea el régimen de trabajo remoto y se establecen normas para promoverlo, regularlo y se dictan otras disposiciones</t>
  </si>
  <si>
    <t>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t>
  </si>
  <si>
    <t>Reglamenta los artículos 30, 31, 32,34 y 35 de la Ley 2069 de 2020, en relación con: el procedimiento de mínima cuantía, incluyendo disposiciones particulares que se refieren a la contratación con Mipyme y grandes almacenes; los criterios diferenciales para Mipyme, y la definición y los criterios diferenciales para los emprendimientos y empresas de mujeres; las convocatorias limitadas a Mipyme; el fomento a la ejecución de contratos estatales por parte de población en pobreza extrema, desplazados por la violencia, personas en proceso de reintegración o reincorporación y, sujetos de especial protección constitucional; así como la acreditación de los factores de desempate previstos en la Ley de Emprendimiento.</t>
  </si>
  <si>
    <t>Todis</t>
  </si>
  <si>
    <t>Por medio del cual se establecen medidas afirmativas para promover la participación de las mujeres en la contratación del Distrito Capital</t>
  </si>
  <si>
    <t xml:space="preserve">Incorporar medidas afirmativas que promuevan la participación de las mujeres en la ejecución de los contratos y convenios celebrados por el Distrito Capital, como una herramienta de generación de ingresos para las mujeres, orientada a la reducción de su pobreza monetaria y a la implementación progresiva de una estrategia de contratación pública que propenda por el reconocimiento social y económico del trabajo de las mujeres y su acceso a las oportunidades económicas en condiciones de equidad.
</t>
  </si>
  <si>
    <t>POR MEDIO DEL CUAL SE MODIFICA EL DECRETO LEGISLATIVO 491 DE 2020</t>
  </si>
  <si>
    <t>Deroga los articlos 5 y 6 del Decreto 491 de 2020</t>
  </si>
  <si>
    <t>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t>
  </si>
  <si>
    <t xml:space="preserve">"Por medio de la cual se desarrolla el art. 325 de la Constitución Polìtica y se expide el régimen especial de la region Metropolitana Bogotá- Cundinamarca" </t>
  </si>
  <si>
    <t xml:space="preserve">todos </t>
  </si>
  <si>
    <t>El Congreso de la República expidió la Ley Orgánica 2199 del 8 de febrero de 2022, que tiene por objeto adoptar, definir y reglamentar el funcionamiento de la Región Metropolitana Bogotá – Cundinamarca, “En el marco de la autonomía reconocida a sus integrantes por la Constitución Política”.</t>
  </si>
  <si>
    <t xml:space="preserve">Art 10 </t>
  </si>
  <si>
    <t>El artículo 2° de la Ley 44 de 1993 que modifica el artículo 29 de la Ley 23 de 1982, quedará así:
"Artículo 2°. Los derechos consagrados a favor de los artistas intérpretes o ejecutantes, los productores de fonogramas y los organismos de radiodifusión tendrán la siguiente duración:
Cuando el titular sea persona natural, la protección se dispensará durante su vida y ochenta años más a partir de su muerte.
Cuando el titular sea persona jurídica, el plazo de protección será de 70 años contados a partir:
Del final del año calendario de la primera publicación autorizada de la interpretación, ejecución o del fonograma. A falta de tal publicación autorizada dentro de los 50 años contados a partir de la realización de la interpretación, ejecución, o del fonograma, el plazo será de 70 años a partir del final del año calendario en que se realizó la interpretación o ejecución o el fonograma.
Del final del año calendario en que se haya realizado la primera emisión de su radiodifusión".</t>
  </si>
  <si>
    <t xml:space="preserve">Decreto Ley </t>
  </si>
  <si>
    <t xml:space="preserve"> 
Dicta normas para simplificar, suprimir y reformar trámites, procesos y procedimientos innecesarios existentes en la administración pública.</t>
  </si>
  <si>
    <t>Por medio del cual se expide el Decreto Único Reglamentario del Sector Cultura</t>
  </si>
  <si>
    <t>PARTE VIII
PATRIMONIO BIBLIOGRÁFICO, HEMEROGRÁFICO, DOCUMENTAL Y ARCHIVÍSTICO
TÍTULO I
PATRIMONIO BIBLIOGRÁFICO</t>
  </si>
  <si>
    <t>El presente decreto establece los lineamientos para el depósito legal en la Biblioteca Nacional y la obligación de la Cámara Colombiana del Libro. La Cámara Colombiana del Libro como responsable de llevar el Número Internacional Normalizado para Libros o ISBN en Colombia</t>
  </si>
  <si>
    <t>Decreto ùnico Reglamentario</t>
  </si>
  <si>
    <t>Por medio del cual se expide el Decreto Único Reglamentario del Sector Administrativo de Planeación Nacional</t>
  </si>
  <si>
    <t xml:space="preserve">todos 
</t>
  </si>
  <si>
    <t>Se expide el Decreto Único Reglamentario del Sector Administrativo de Planeación Nacional Decreto 1082 de 2015, con el objetivo de compilar la normatividad expedida por el Gobierno Nacional en ejercicio de las facultades reglamentarias conferidas por el numeral 11 del artículo 189 de la Constitución Política, para la cumplida ejecución de las leyes del Sector Administrativo de Planeación Nacional. El presente decreto aplica a las entidades del Sector Administrativo de Planeación Nacional y rige en todo el territorio nacional.</t>
  </si>
  <si>
    <t>Por la cual se reglamenta parcialmente la Ley 1712 de 2014 y se dictan otras disposiciones. (compliado por el Decreto 1081 de 2015)</t>
  </si>
  <si>
    <t>Decreto Único Reglamnetario</t>
  </si>
  <si>
    <t>Por medio de la cual se implementan compromisos adquiridos por virtud del "Acuerdo de Promoción Comercial", suscrito entre la República de Colombia y los Estados Unidos de América y su "Protocolo Modificatorio, en el Marco de la Política de Comercio Exterior e Integración Económica"</t>
  </si>
  <si>
    <t xml:space="preserve">ley
</t>
  </si>
  <si>
    <t>El objetivo general de la presente ley es fortalecer el Sistema Nacional de Ciencia y Tecnología y a Colciencias para lograr un modelo productivo sustentado en la ciencia, la tecnología y la innovación, para darle valor agregado a los productos y servicios de nuestra economía y propiciar el desarrollo productivo y una nueva industria nacional.</t>
  </si>
  <si>
    <t>Por medio de la cual se crea el Ministerio de Ciencia, Tecnología e Innovación y se dictan otras disposiciones</t>
  </si>
  <si>
    <t>El objeto de la presente ley, es crear el Ministerio de Ciencia, Tecnología e Innovación de acuerdo a la Constitución y la ley, para contar con el ente rector de la política de ciencia, tecnología e innovación que genere capacidades, promueva el conocimiento científico y tecnológico, contribuya al desarrollo y crecimiento del país y se anticipe a los retos tecnológicos futuros, siempre buscando el bienestar de los colombianos y consolidar una economía más productiva y competitiva y una sociedad más equitativa.</t>
  </si>
  <si>
    <t>Guía para la administración del riesgo y el diseño de controles en entidades públicas - Versión 5 - Diciembre de 2020</t>
  </si>
  <si>
    <t>Guía Secretaria General
Alcaladia Mayor de Bogotá</t>
  </si>
  <si>
    <t>Ruta metodologica para la implementación del SARLAFT en las Entidades Distritales.</t>
  </si>
  <si>
    <r>
      <t>“Por medio del cual se expide el Decreto Único Reglamentario del Sector</t>
    </r>
    <r>
      <rPr>
        <sz val="10"/>
        <color rgb="FF333333"/>
        <rFont val="Arial"/>
        <family val="2"/>
      </rPr>
      <t> Hacienda y Crédito Público</t>
    </r>
    <r>
      <rPr>
        <b/>
        <i/>
        <sz val="10"/>
        <color rgb="FF333333"/>
        <rFont val="Arial"/>
        <family val="2"/>
      </rPr>
      <t>”</t>
    </r>
  </si>
  <si>
    <t>2.8.4.8.2</t>
  </si>
  <si>
    <t>Aplicable en el numeral 2.8.4.8.2. Verificación de cumplimiento de disposiciones: Las oficinas de Control Interno verificarán en forma mensual el cumplimiento de estas disposiciones, como de las demás de restricción de gasto que continúan vigentes; estas dependencias prepararán y enviarán al representante legal de la entidad u organismo respectivo, un informe trimestral, que determine el grado de cumplimiento de estas disposiciones y las acciones que se deben tomar al respecto.
Si se requiere tomar medidas antes de la presentación del informe, así lo hará saber el responsable del control interno al jefe del organismo.
En todo caso, será responsabilidad de los secretarios generales, o quienes hagan sus veces, velar por el estricto cumplimiento de las disposiciones aquí contenidas.
El informe de austeridad que presenten los Jefes de Control Interno podrá ser objeto de seguimiento por parte de la Contraloría General de la República a través del ejercicio de sus auditorías regulares.</t>
  </si>
  <si>
    <t xml:space="preserve">Reglamenta las normas orgánicas en materia presupuestal que aplican al Distrito Capital, las cuales se harán extensivas a las Empresas Industriales y Comerciales, a las Empresas Sociales del Estado, así como demás entidades del orden distrital cuando expresamente así se establezca.
 </t>
  </si>
  <si>
    <t xml:space="preserve">Por medio de la cual se adoptan medidas en materia de transparencia, prevención y lucha contra la corrupción y se dictan otras disposiciones; </t>
  </si>
  <si>
    <t>El diseño, promoción e implementación, de la política pública de acceso a la información pública, estará a cargo de la Secretaría de Transparencia de la Presidencia de la República, quien coordinará con el Ministerio de Tecnologías de la Información y las Comunicaciones, el Departamento Administrativo de la Función Pública (DAFP), el Departamento Nacional de Planeación (DNP), el Archivo General de la Nación y el Departamento Administrativo Nacional de Estadística (DANE).</t>
  </si>
  <si>
    <t>Por el cual se adiciona el título 21 a la parte 2 del libro 2 del decreto único 1078 de 2015, reglamentario del sector de tecnologías de la información y las comunicaciones, con el fin de establecer los lineamientos generales para fortalecer la gobernanza de la seguridad digital, se crea el modelo y las instancias de gobernanza de seguridad digital y se dictan otras disposiciones</t>
  </si>
  <si>
    <t>título 21 a la parte 2 del libro 2 del decreto único 1078 de 2015</t>
  </si>
  <si>
    <t>Reglamentario del sector de tecnologías de la información y las comunicaciones, con el fin de establecer los lineamientos generales para fortalecer la gobernanza de la seguridad digital, se crea el modelo y las instancias de gobernanza de seguridad digital y se dictan otras disposiciones</t>
  </si>
  <si>
    <t>Por el cual se adiciona el Título 20 a la Parte 2 del Libro 2 del Decreto único Reglamentario del Sector de Tecnologías de la Información y las Comunicaciones, Decreto 1078 de 2015, para reglamentar los artículos 3o, 5o y 6o de la Ley 2052 de 2020, estableciendo los conceptos, lineamientos, plazos y condiciones para la digitalización y automatización de trámites y su realización en línea.</t>
  </si>
  <si>
    <t>Transversal a la entidad. Reglamenta de Sector de Tecnologías de la Información y las Comunicaciones, Decreto 1078 de 2015, para reglamentar los artículos 3o, 5o y 6o de la Ley 2052 de 2020, estableciendo los conceptos, lineamientos, plazos y condiciones para la digitalización y automatización de trámites y su realización en línea.</t>
  </si>
  <si>
    <t>Implementación de la resolución 1519 de 2020 "por la cual se definen los estándares y directrices para publicar la información señalada en la ley 1712 del 2014 y se definen los requisitos materia de acceso a la información pública, accesibilidad web, seguridad digital y datos abiertos" del ministerio de tecnologías de la información y las comunicaciones (mintic) y la aplicación de la matriz ita1.</t>
  </si>
  <si>
    <t>Desarrollar acciones preventivas para el cumplimiento de la Ley 1712 de 2014 y demás normas que lo modifiquen, adicionen o sustituyan"; "promover el conocimiento y aplicación de la presente ley", "requerir a los sujetos obligados para que ajusten sus procedimientos y sistema de atención al ciudadano a dicha legislación"; "efectuar estadísticas y reportes sobre transparencia y acceso a la información de los órganos de la administración del Estado y sobre el cumplimiento de esta ley"; e "implementar y administrar los sistemas de información en el cumplimiento de sus funciones, para lo cual establecerá los plazos y criterios del reporte por parte de las entidades públicas que considere necesarias.</t>
  </si>
  <si>
    <t xml:space="preserve">Directiva  </t>
  </si>
  <si>
    <t>Lineamiento para la atención y gestión de las peticiones ciudadanas recibidas a través de redes sociales</t>
  </si>
  <si>
    <t>Lineamientos para la implementación de la Política Pública Distrital de Servicio a la Ciudadanía (Decreto 197 de 2014)</t>
  </si>
  <si>
    <t>Lineamientos para la publicación y actualización de información sobre los trámites, servicios, campañas, eventos y puntos de atención en la Guía...</t>
  </si>
  <si>
    <t>Guía de tramites y servicios</t>
  </si>
  <si>
    <t>Formación de la política pública de racionalización de trámites. 
Compilado en el Decreto 1081 de 2015</t>
  </si>
  <si>
    <t>Compilado por el DECRETO 1080 DE 2015</t>
  </si>
  <si>
    <t>Artículos 1 (numeral 3), 3, 4, 5 y 8. Definiciones firma electrónica
Compilado por el DECRETO 1074 de 2015</t>
  </si>
  <si>
    <t xml:space="preserve">Compilado en el Decreto 1082 de 2015
Los bienes y servicios para la administración, conservación, clasificación, ordenación, guarda y sistematización de los archivos generales como de inteligencia que hacen parte del Departamento Administrativo de Seguridad en supresión y de la Dirección Nacional de Inteligencia.
</t>
  </si>
  <si>
    <t>Transferencias Documentales Secundatias al Archivo Histótico
Compilado por el DECRETO 1080 DE 2015</t>
  </si>
  <si>
    <t>Corrección artículo 8 y artículo 12 del Decreto 1515 de 2013
Compilado por el Decreto 1080 de 2015</t>
  </si>
  <si>
    <t>Vigencia. El presente decreto entrará a regir a partir de su fecha de publicación en el Diario Oficial y deroga el Decreto número 1747 de 2000 y todas las demás disposiciones que le sean contrarias.
Compilado por el DECRETO 1074 DE 2015</t>
  </si>
  <si>
    <t>Patrimonio Cultrutal de la Nación de Naturaleza Documental
Compilado por el DECRETO 1074 DE 2015</t>
  </si>
  <si>
    <t>Fortalece la gestión documental pública y ratifica el papel de los Archivos en la transparencia del Estado
Compilado en el Decreto 1080 de 2015</t>
  </si>
  <si>
    <t>Por medio del cual se expide el decreto único reglamentario del sector Administrativo de Planeación Nacional</t>
  </si>
  <si>
    <t>Capítulo 2</t>
  </si>
  <si>
    <t>Disposiciones especiales del sistema de compras y contratación pública</t>
  </si>
  <si>
    <t>Directiva Secretaría General</t>
  </si>
  <si>
    <t>Lineamientos para la protección de los documentos de archivo relacionados con la emergencia económica, social y ecológica declarada por el Gobierno Nacional con ocasión del Covid-19</t>
  </si>
  <si>
    <t>Por medio de la cual se institucionaliza el Día Nacional del Medio Ambiente</t>
  </si>
  <si>
    <t>Día Nacional del Medio Ambiente</t>
  </si>
  <si>
    <t>Por el cual se adopta la actualización del Plan de Gestión Integral de Residuos Sólidos – PGIRS- del Distrito Capital, y se dictan otras disposiciones</t>
  </si>
  <si>
    <t>PIGA
 Pla de Gestión Integral de Residuos Sólidos del Distrito Capital</t>
  </si>
  <si>
    <t>Por medio del cual se expide el Decreto Único Reglamentario del Sector Vivienda, Ciudad y Territorio</t>
  </si>
  <si>
    <t>Artículo 2.3.2.2.2.2.16.</t>
  </si>
  <si>
    <t>PIGA - GESTIÓN INTEGRAL DE RESIDUOS
 Obligaciones de los usuarios para el almacenamiento y la presentación de residuos sólidos</t>
  </si>
  <si>
    <t>La Administración Distrital, sus dependencias adscritas se abstendrán a partir del primero 01 de enero de 2023 de comprar vehículos que usen combustibles fósiles en tipologías automóviles, camperos y camionetas para el servicio en las entidades que tengan como finalidad el transporte de servidores.
 A partir del primero (01) de enero del año 2030 sólo se podrá contar con vehículos cero emisiones directas de material particulado para transporte de servidores en las tipologías vehiculares mencionadas.</t>
  </si>
  <si>
    <t>Por medio del cual se promueve la conversión e instalación de equipos, sistemas e implementos de bajo consumo de agua en el Distrito Capital</t>
  </si>
  <si>
    <t>PIGA - USO EFICIENTE DEL AGUA
 Conversión e instalación de equipos, sistemas e implementos de bajo consumo de agua en las edificaciones ubicadas en el Distrito Capital.</t>
  </si>
  <si>
    <t>Por la cual se reglamenta la gestión ambiental de los residuos de envases y empaques de papel, cartón, plástico, vidrio, metal y se toman otras determinaciones</t>
  </si>
  <si>
    <t>Art 16</t>
  </si>
  <si>
    <t>PIGA - GESTIÓN INTEGRAL DE RESIDUOS
 Obligaciones del consumidor final</t>
  </si>
  <si>
    <t>Por medio de la cual se regula la desconexión laboral - ley de desconexión laboral</t>
  </si>
  <si>
    <t>Desconexión Laboral
 Política de desconexión laboral
 Excepciones</t>
  </si>
  <si>
    <t>Por la cual se regula el trabajo en casa y se dictan otras disposiciones</t>
  </si>
  <si>
    <t>Regula la habilitación de trabajo en casa como una forma de prestación del servicio en situaciones ocasionales, excepcionales o especiales, que se presenten en el marco de una relación laboral, legal y reglamentaria con el Estado o con el sector privado
Desconexión laboral</t>
  </si>
  <si>
    <t>Adopción e implementación del Código de Integridad del Servicio Público Colombiano expedido por el Departamento Administrativo de la Función Pública, por parte de todas las entidades del Estado a nivel nacional y territorial y en todas las Ramas del Poder Público, las cuales tendrán la autonomía de complementarlo respetando los valores que ya están contenidos en el mismo.
_ capacitación obligatoria de inducción para cualquier cargo del Estado y en cualquier modalidad contractual, la evaluación y seguimiento, la generación de indicadores que permitan verificar su cumplimiento, la inclusión obligatoria del Código en los manuales de funciones y demás métodos, planes y procedimientos que fortalezcan y promuevan la Integridad en el Servicio Público.</t>
  </si>
  <si>
    <t>Por el cual se fjjan las remuneraciones de los empleos que sean desempeñados por empleados públicos de la Rama Ejecutiva, Corporaciones Autónomas Regionales y de Desarrollo Sostenible, y se dictan otras disposiciones</t>
  </si>
  <si>
    <t>Por la cual se actualiza la Tabla de Clasificación de Actividades Económicas para el Sistema General de Riesgos Laborales y se dictan otras disposiciones</t>
  </si>
  <si>
    <t>1, 2, 3, 5, 6 y 9</t>
  </si>
  <si>
    <t>Clasificación de actividades aconómicas "clase de riesgo"</t>
  </si>
  <si>
    <t>Por el cual se imparten Instrucciones en virtud de la emergencia sanitaria generada por la pandemia del Coronavirus COVID-19, y el mantenimiento del orden público, se decreta el aislamiento selectivo con distanciamiento individual responsable y la reactivación económica segura</t>
  </si>
  <si>
    <t>Distanciamiento individual responsable
 Medidas para la reactivación progresiva de las actividades económicas, sociales y del Estado
 Alternativas de organización laboral
 Protocolo de bioseguirdad</t>
  </si>
  <si>
    <t>Por medio del cual se imparten instrucciones en virtud de la emergencia sanitaria generada por la pandemia del Coronavirus COVID-19 para el mantenimiento del orden público en la ciudad de Bogotá D.C., la reactivación económica segura y se dictan otras disposiciones</t>
  </si>
  <si>
    <t>Eliminación del uso del tapabocas
 Medidas de bioseguridad
 Cumplimientos de protocolo de bioseguridad
 Teletrabajo y trabajo en casa
 Retorno seguro actividades laborales o contractuales presenciales</t>
  </si>
  <si>
    <t>Por el cual se adiciona el Decreto 1083 de 2015 Único Reglamentario del Sector de la Función Pública, en relación con la habilitación del trabajo en casa para los servidores públicos de los organismos y entidades que conforman las ramas del poder público en sus distintos órdenes, sectores y niveles, órganos de control, órganos autónomos e independientes del Estado</t>
  </si>
  <si>
    <t>Artículo 1</t>
  </si>
  <si>
    <t>Lineamientos para el trabajo en casa de los servidores públicos</t>
  </si>
  <si>
    <t>requisitos y documentos para solicitar las anotaciones de inscripción, actualización, comisión, cancelación, correcciones e inclusiones en el Registro Público de Carrera Administrativa</t>
  </si>
  <si>
    <t>Por medio del cual se establecen disposiciones orientadas a la implementación, promoción y continuidad del teletrabajo en las entidades del distrito capital</t>
  </si>
  <si>
    <t>Disposiciones orientadas a promocionar y dar continuidad al teletrabajo en todas las entidades y organismos del nivel distrital.</t>
  </si>
  <si>
    <t>"Por la cual se nombran los Gestores de Integridad del Instituto para la Investigación Educativa y el Desarrollo Pedagógico – IDEP y se deroga la Resolución 027 de 2021”</t>
  </si>
  <si>
    <t>Por el cual se fija el incremento salarial de los empleos públicos del Instituto para la Investigación Educativa y el Desarrollo Pedagógico – IDEP, para la vigencia fiscal 2022</t>
  </si>
  <si>
    <t xml:space="preserve">Incremento Salarial </t>
  </si>
  <si>
    <t>Por medio de la cual se adopta el protocolo general de bioseguridad</t>
  </si>
  <si>
    <t>Protocolo de Bioseguridad</t>
  </si>
  <si>
    <t>Por la cual se prorroga la emergencia sanitaria por el coronavirus COVID-19, declarada mediante Resolución 385 de 2020, prorrogada por las Resoluciones 844, 1462, 2230 de 2020, 222, 738, 1315, 1913 de 2021 y 304 de 2022</t>
  </si>
  <si>
    <t>Emergencia Sanitaria a 30 de junio 2022</t>
  </si>
  <si>
    <t>" Por la cual se fija la priorización de los criterios de desempate para acceder a un encargo"</t>
  </si>
  <si>
    <t>Encargos en empleos de carrera administrativa</t>
  </si>
  <si>
    <t>"Por la cual se designan dos representantes de la Dirección General y los Representantes de los Empleados y sus suplentes ante la Comisión de Personal del IDEP para la vigencia 2021-2023</t>
  </si>
  <si>
    <t>Comisión de Personal</t>
  </si>
  <si>
    <t xml:space="preserve">Declaratoria de emergencia sanitaria </t>
  </si>
  <si>
    <t>Por la cual se fija el régimen salarial de los empleados públicos del Insitituto para la investigación educativa y el desarrollo pedagógico -IDEP</t>
  </si>
  <si>
    <t>"Por la cual se ajusta la Prima Técnica de los funcionarios y funcionarias del Nivel Profesional del Instituto para la investigación educativa y el desarrollo pedagógico - IDEP"</t>
  </si>
  <si>
    <t>"Por la cual se modifica parcialmenta la Resolución No. 04 del 5 de diciembre de 2002, expedida por el Concejo Directivo, a través de la cual se fija el régimen salarial de los empleados públicos del Instituto para la investigación educativa y el desarrollo pedagógico -IDEP"</t>
  </si>
  <si>
    <t>"Por la cual se ajusta la Prima Técnica de los funcionarios y funcionarias del Instituto para la investigación educativa y el desarrollo pedagógico - IDEP"</t>
  </si>
  <si>
    <t>"Por la cual se reconoce y  ordena el pago de la Prima de Antiguedad para los funcionarios y funcionarias del Instituto para la investigación educativa y el desarrollo pedagógico - IDEP"</t>
  </si>
  <si>
    <t>Por la cual se fija el régimen salarial de los empleados públicos del Insitituto para la investigación educativa y el desarrollo pedagógico _IDEP</t>
  </si>
  <si>
    <t>Instrucciones para la gestión y mitigación del riesgo en los ambientes de trabajo, en el marco del Sistema de Gestión de la Seguridad y Salud en el Trabajo, por el contagio de la Covid-19.</t>
  </si>
  <si>
    <t>Prevención del Contagio de COVID-19, en el marco del SG SST</t>
  </si>
  <si>
    <t>Acoso Laboral</t>
  </si>
  <si>
    <t>Recordar y precisar el acoso laboral, la importancia de que las entidades distritales en sus comités de convivencia detecten y actúen en forma oportuna frente a una acción de esta índole, recordar que debe existir cero tolerancia respecto al acoso laboral, pues es una de las faltas disciplinarias más recurrentes en las entidades públicas.</t>
  </si>
  <si>
    <r>
      <rPr>
        <sz val="10"/>
        <color theme="1"/>
        <rFont val="Arial"/>
        <family val="2"/>
      </rPr>
      <t xml:space="preserve">Circular CNSC </t>
    </r>
  </si>
  <si>
    <t>Directrices para la implementación de la Política de Dignificación de Prácticas Laborales en entidades y organismos públicos de Bogotá, D.C., en cumplimiento del Acuerdo Distrital 805 de 2021.</t>
  </si>
  <si>
    <t>Practicas laborales</t>
  </si>
  <si>
    <t>Protocolo para la prevención y atención de acoso sexual y/o discriminación por razón del sexo en el ámbito laboral</t>
  </si>
  <si>
    <t>Crear e implementar al interior de las entidades Protocolos contra el acoso sexual y/o discriminación por razón del sexo en el ámbito del trabajo.</t>
  </si>
  <si>
    <t>Directrices para la adopción de trabajo en casa en el distrito capital</t>
  </si>
  <si>
    <t>Estatuto Tributario Nacional</t>
  </si>
  <si>
    <t>"Por medio de la cual se adopta y consolida el Manual de Programación, Ejecución y Cierre presupuestal del Distrito Capital"</t>
  </si>
  <si>
    <t>Por la cual se establece el grupo de obligados a suministrar información tributaria a la Unidad Administrativa Especial Dirección de Impuestos y Aduanas Nacionales - DIAN, por el año gravable 2021, se señala el contenido, características técnicas para la presentación y se fijan los plazos para la entrega</t>
  </si>
  <si>
    <t>DDI-006006</t>
  </si>
  <si>
    <t>Por la cual se establecen las personas naturales, jurídicas, consorcios, uniones temporales y/o sociedades de hecho, el contenido y las características de la información que deben suministrar a la Dirección Distrital de Impuestos de Bogotá</t>
  </si>
  <si>
    <t>SDH-000265</t>
  </si>
  <si>
    <t>Por medio de la cual se adopta y actualiza para la administración del impuesto de industria y comercio, avisos y tableros en el Distrito Capital de Bogotá, la Clasificación de Actividades Económicas-CIIU revisión 4 adoptada por el DANE para Colombia, con ocasión a la Resolución 549 del 8 de mayo de 2020 proferida por el DANE”.  La resolución establece la  clasificación de las actividades económicas para efectos de la administración, control, cobro y determinación del impuesto de industria y comercio en el Distrito Capital de Bogotá, deroga la Resolución No. SDH-000079 del 11 de marzo de 2013 y las demás normas que le sean contrarias.</t>
  </si>
  <si>
    <t>"Por la cual se expide el Estatuto General de Contratación de la Administración Pública"</t>
  </si>
  <si>
    <t>Inhabilidades e incompatibilidades para contratar</t>
  </si>
  <si>
    <t xml:space="preserve">LINEAMIENTOS PARA PREVENIR CONDUCTAS IRREGULARES RELACIONADAS CON EL INCUMPLIMIENTO DE LOS MANUALES DE FUNCIONES Y CONPETENCIA LABORALES Y DE LOS MANUALES DE PROCEDIMIENTOS INSTITUCIONALES, ASÍ COMO POR LA PÉRDIDA, O DETERIORO, O ALTERACIÓN, O USO INDEBIDO DE BIENES, ELEMENTOS, DOCUMENTOS PÚBLICOS E INFORMACIÓN CONTENIDA EN BASES DE DATOS Y SISTEMAS DE INFORMACIÓN. </t>
  </si>
  <si>
    <t xml:space="preserve">Por la cual se adopta el Esquema de Publicación de Información de la Secretaría General de la Alcaldía Mayor de Bogotá, D.C.
</t>
  </si>
  <si>
    <t xml:space="preserve">Por la cual se adopta el Esquema de Publicación de Información de la Secretaría General de la Alcaldía Mayor de Bogotá, D.C. Secretaría General, Alcaldía Mayor de Bogotá
</t>
  </si>
  <si>
    <t>Manual de uso de Marca
Alcaldia Mayor de Bogotá</t>
  </si>
  <si>
    <t xml:space="preserve">Manual de uso de Marca Alcaldia Mayor de Bogotá
</t>
  </si>
  <si>
    <t>Guía</t>
  </si>
  <si>
    <t>Guía de Lenguaje Claro e Incluyente del Distrito Capital_Secretaría General_Alcaldía Mayor de Bogotá</t>
  </si>
  <si>
    <t xml:space="preserve">Esta Guía de lenguaje claro e incluyente del Distrito Capital está orientada a brindar recomendaciones a los servidores públicos para que las comunicaciones, información sobre el quehacer de la entidad y los servicios, trámites y programas de la Administración; así como las respuestas a las solicitudes de los ciudadanos, a las áreas de la misma entidad y a otras entidades, sean entregadas en un lenguaje claro, más sencillo y comprensible, es decir, en lenguaje ciudadano.
</t>
  </si>
  <si>
    <t>0500 de 2021
MINISTERIO DE
TECNOLOGÍAS DE LA
INFORMACIÓN Y LAS
COMUNICACIONES</t>
  </si>
  <si>
    <t xml:space="preserve">Por la cual se establece los lineamientos y estándares para la estrategia de seguridad digital y se adopta el modelo de seguridad y privacidad como habilitador de la política de gobierno digita
</t>
  </si>
  <si>
    <t>1519 de 2021
MINISTERIO DE
TECNOLOGÍAS DE LA
INFORMACIÓN Y LAS
COMUNICACIONES</t>
  </si>
  <si>
    <t>Por la cual se definen los estámdares y directrices para publicar la información señalada en la Ley 1712 de 2014 y se definen los requisitos materia de acceso a la informacion pública, accesibilidad web, seguridad digitaal y datos abiertos</t>
  </si>
  <si>
    <t>Estatuto organico de presupuesto</t>
  </si>
  <si>
    <t xml:space="preserve">Por medio del cual se reglamenta el Estatuto Orgánico del Presupuesto Distrital y se dictan otras disposiciones
</t>
  </si>
  <si>
    <t>Manual de Programación, Ejecución y Cierre Presupuestal del Distrito Capital</t>
  </si>
  <si>
    <t>Manual de Programación, Ejecución y Cierre Presupuestal del Distrito Capital. Secretaría Distrital de Hacienda</t>
  </si>
  <si>
    <t>Régimen de los servicios postales.</t>
  </si>
  <si>
    <t xml:space="preserve">Medidas para la racionalización y simplificación de procesos, trámites y tarifas </t>
  </si>
  <si>
    <t>Normas para suprimir o reformar regulaciones, procedimientos y trámites innecesarios existentes en la Administración Pública.</t>
  </si>
  <si>
    <t xml:space="preserve">Directiva externa </t>
  </si>
  <si>
    <t>Lineamientos para uso de documentos electrónicos en ambientes de trabajo en casa por la contingencia generada por la emergencia sanitaria Covid-19</t>
  </si>
  <si>
    <t>Lineamientos para uso de documentos electrónicos en ambientes de trabajo en casa por la contingencia generada por la emergencia sanitaria Covid-19.  Secretaría General Alcaldía de Bogotá</t>
  </si>
  <si>
    <t>Alcaldía Mayor de Bogotá, D.C. - Secretaría Jurídica Distrital Toda</t>
  </si>
  <si>
    <t xml:space="preserve"> La cual tiene por objeto: establecer disposiciones transversales a la Rama Ejecutiva del nivel nacional y territorial y a los particulares que cumplan funciones públicas y/o administrativas, en relación con la racionalización de trámites, con el fin de facilitar, agilizar y garantizar el acceso al ejercicio de los derechos de las personas, el cumplimiento de sus obligaciones, combatir la corrupción y fomentar la competitividad
</t>
  </si>
  <si>
    <t xml:space="preserve">"Por la cual se dictan disposiciones en materia de promoción y protección del derecho a la participación democrática".
</t>
  </si>
  <si>
    <t>2,52,104,111</t>
  </si>
  <si>
    <t>Articulo 2°: Política pública de participación democrática; Artículo 52: Estrategia de rendición de cuentas; Artículo 104: Deberes de las administraciones Nacionales, Departamentales, Municipales y Distritales en la promoción de instancias de participación ciudadana formales e informales creadas y promovidas por la ciudadanía o el Estado; Artículo 111: Diálogo social</t>
  </si>
  <si>
    <t>Por la cual se establecen los lineamientos para la adopción de una política pública de gestión integral de Residuos de Aparatos Eléctricos y Electrónicos (RAEE), y se dictan otras disposiciones</t>
  </si>
  <si>
    <t>Por la cual se modifica la Resolución 2710 de 2017</t>
  </si>
  <si>
    <t>Planeación del Talento Humano</t>
  </si>
  <si>
    <t xml:space="preserve">Decreto Distrital
</t>
  </si>
  <si>
    <t>Finanzas publicas</t>
  </si>
  <si>
    <t xml:space="preserve">*Pac consolidado.
*Reportes
financieros específicos.
*Administración de ingresos y
egresos. </t>
  </si>
  <si>
    <t>Por el cual se dictan normas en materia salarial para los empleados públicos de la Alcaldía Mayor de Bogotá D.C., sus entidades descentralizadas, la Personería, Contraloría, Veeduría y del Concejo Distrital y se dictan disposiciones para su reconocimiento.</t>
  </si>
  <si>
    <t>Normas en materia salarial para los empleados públicos del Distrito capital</t>
  </si>
  <si>
    <t>Por medio del cual se dictan y actualizan las disposiciones para la implementación, fomento y sostenibilidad del teletrabajo en organismos y entidades del Distrito Capital y se deroga el Decreto Distrital 806 del 2019</t>
  </si>
  <si>
    <t>Implementación, fomento y sostenibilidad del teletrabajo</t>
  </si>
  <si>
    <t>Establece el Sistema Tipo de Evaluación del Desempeño Laboral de los Empleados Públicos</t>
  </si>
  <si>
    <t xml:space="preserve">Resolución SHD
</t>
  </si>
  <si>
    <t>Por medio de la cual se reglamenta el estatuto Organico del presupuesto Distrital y se dictan otras disposiciones</t>
  </si>
  <si>
    <t>Lineamientos para culminar la implementación gradual de la Cuenta Única
Distrital respecto de los Establecimientos Públicos y asimilados, que hacen
parte del Presupuesto Anual del Distrito Capital</t>
  </si>
  <si>
    <t>DDT-4</t>
  </si>
  <si>
    <t>Circular DDT</t>
  </si>
  <si>
    <t>DDT-8</t>
  </si>
  <si>
    <t>La Dirección Distrital de Tesorería de la Secretaría Distrital de Hacienda (DDT-SDH) se da a conocer el cronograma de actividades, así como los lineamientos que deben seguir las entidades que conforman el Presupuesto Anual del Distrito Capital para garantizar que, la planeación, elaboración, incorporación y administración de la programación del Programa Anual Mensualizado de Caja (PAC) se realizará, de manera oportuna, durante la vigencia 2023 en el Sistema de Información de la Secretaría Distrital de Hacienda.</t>
  </si>
  <si>
    <t>DDT-9</t>
  </si>
  <si>
    <t>Por la cual se establecen los lugares, plazos y descuentos que aplican para cumplir con las obligaciones formales y sustanciales para la presentación de las declaraciones tributarias y el pago de los tributos administrados por la Dirección Distrital de Impuestos de Bogotá, DIB de la Secretaría Distrital de Hacienda para la vigencia 2023".</t>
  </si>
  <si>
    <t>SDH-000522</t>
  </si>
  <si>
    <t>Por medio del cual se reglamenta el Sistema de Gestión en el Distrtito Capital, se deroga el Decreto Distrital 807 de 2019 y se dictan otras disposiciones</t>
  </si>
  <si>
    <t>De conformidad con lo establecido en los artículos 147 y 148 de la Ley 1955 de 2019, el Capítulo 1 del Título 9 de la Parte 2 del Libro 2 del Decreto número 1078 de 2015, Decreto Único Reglamentario del sector de Tecnologías de la Información y las Comunicaciones y en especial, para garantizar la implementación segura de la Política de Gobierno Digital liderada por el Ministerio de Tecnologías de la Información y las Comunicaciones (MinTIC), se imparten directrices.</t>
  </si>
  <si>
    <t>Reiteración de la política pública en materia de seguridad digital.</t>
  </si>
  <si>
    <t xml:space="preserve">Directiva Presidencial </t>
  </si>
  <si>
    <t>se establecen condiciones regulatorias relativas a la neutralidad en internet, en cumplimiento de lo establecido en el artículo 56 de la Ley 1450 de 2011 (PND 2010 2014). Se contempla en el artículo 3 los principios de libre elección, no discriminación, transparencia e información, que deben aplicar los proveedores que prestan el servicio de acceso a internet.</t>
  </si>
  <si>
    <t>Artículo 3</t>
  </si>
  <si>
    <t>Neutralidad de Internet</t>
  </si>
  <si>
    <t xml:space="preserve">CRC 3502 </t>
  </si>
  <si>
    <t>Está Resolución establece en el artículo 2.3, que los proveedores que ofrezcan acceso a internet deben utilizar los recursos técnicos y logísticos tendientes a garantizar la seguridad de la red y la integridad del servicio, para evitar la interceptación, interrupción e interferencia.</t>
  </si>
  <si>
    <t>Por la cual se imponen los indicadores de calidad para los servicios de telecomunicaciones y se dictan otras disposiciones</t>
  </si>
  <si>
    <t xml:space="preserve">CRC 3067 </t>
  </si>
  <si>
    <t>Se establece el régimen integral de protección de los derechos de los usuarios de los servicios de comunicaciones. En particular, se establece que los proveedores de servicios de comunicaciones deberán implementar procesos formales de tratamiento de incidentes de seguridad de la información propios de la gestión de seguridad del proveedor.</t>
  </si>
  <si>
    <t xml:space="preserve">Se establece el régimen integral de protección de los derechos de los usuarios de los servicios de comunicaciones. </t>
  </si>
  <si>
    <t xml:space="preserve">CRC 3066 </t>
  </si>
  <si>
    <t>Regula el intercambio de información entre entidades estatales para el cumplimiento de funciones públicas o en ejercicio de una facultad legal o por los particulares encargados de una función administrativa, a otras entidades del Estado.</t>
  </si>
  <si>
    <t>Por el cual se regula el intercambio de información entre entidades para el cumplimiento de funciones públicas.</t>
  </si>
  <si>
    <t>Este Decreto determina que la interceptación legal de comunicaciones es un mecanismo de seguridad pública que busca optimizar la labor de investigación de los delitos que adelantan las autoridades y organismos de inteligencia. De esta manera, se determina que los proveedores que desarrollen su actividad comercial en el territorio nacional, deben implementar y garantizar en todo momento la infraestructura tecnológica necesaria que provea los puntos de conexión y de acceso a la captura del tráfico de las comunicaciones que cursen por sus redes, para que los organismos con funciones permanentes de policía judicial cumplan, previa autorización del fiscal general de la nación, con todas las labores inherentes a la interceptación de las comunicaciones requeridas.</t>
  </si>
  <si>
    <t>Interceptación legal de comunicaciones</t>
  </si>
  <si>
    <t>Lineamientos generales de la Estrategia de Gobierno en Línea de la República de Colombia, se reglamenta parcialmente la Ley 962 de 2005, y se dictan otras disposiciones.</t>
  </si>
  <si>
    <t>Estrategia de Gobierno en Línea</t>
  </si>
  <si>
    <t xml:space="preserve">Por el cual se expide el Plan Nacional de Desarrollo 2018- 2022 "Pacto por Colombia, Pacto por la Equidad". Incluyó el artículo 147 de Transformación Digital Pública y 148 de Gobierno Digital como política de gestión y desempeño institucional. </t>
  </si>
  <si>
    <t>Artículo 147, 148</t>
  </si>
  <si>
    <t xml:space="preserve">Transformación Digital Pública y Gobierno Digital como política de gestión y desempeño institucional. </t>
  </si>
  <si>
    <t>Permite el uso de las TIC en todas las actuaciones de la gestión y trámites de los procesos judiciales con el fin de facilitar el acceso a la justicia.</t>
  </si>
  <si>
    <t>Uso de las TIC</t>
  </si>
  <si>
    <t>Consagra la utilización de medios electrónicos en el procedimiento administrativo permitiendo adelantar los trámites y procedimientos administrativos por medios electrónicos, el uso de registros electrónicos, de documentos públicos en medios electrónicos, notificaciones electrónicas, archivos electrónicos de documentos y expedientes electrónicos. Lo anterior, con el fin de que los ciudadanos interactúen por medios electrónicos con validez jurídica y probatoria.</t>
  </si>
  <si>
    <t>Uso de medios electrónicos Procedimiento Administrativo Electrónico</t>
  </si>
  <si>
    <t>Por la cual se definen principios y conceptos sobre la sociedad de la información y la organización de las TIC, se crea la Agencia Nacional del Espectro y se dictan otras disposiciones.</t>
  </si>
  <si>
    <t>Sector TIC</t>
  </si>
  <si>
    <t>Por medio de la cual se modifica el código penal, se crea un nuevo bien jurídico tutelado denominado "de la protección de la información y de los datos y se preservan integralmente los sistemas que utilicen las TIC.</t>
  </si>
  <si>
    <t>Delitos Cibernéticos</t>
  </si>
  <si>
    <t>Por la cual se dictan disposiciones sobre racionalización de trámites y procedimientos administrativos de los organismos y entidades del Estado y el incentivo del uso de medios tecnológicos integrados para disminuir los tiempos y costos de realización de los trámites por parte de los administrados.</t>
  </si>
  <si>
    <t>Racionalización de trámites y procedimientos</t>
  </si>
  <si>
    <t>Las entidades del Estado podrán incorporar tecnologías de avanzada en la administración y conservación de su archivos, empleando cualquier medio técnico, electrónico, informático, óptico o telemático, siempre y cuando cumplan con los requisitos establecidos.</t>
  </si>
  <si>
    <t>Ley General de Archivos</t>
  </si>
  <si>
    <t>Por medio de la cual se define y se reglamenta el acceso y uso de los mensajes de datos, el comercio electrónico y de las firmas digitales, y se establecen las entidades de certificación y se dictan otras disposiciones. Se tratan conceptos como: mensaje de datos (artículos 2º y 5º), el principio de equivalencia funcional (artículos 6º, 8º, 7º, 28º, 12º y 13º), la autenticación electrónica (artículo 17º), la firma electrónica simple (artículo 7º), la firma digital (artículo 28º), y la firma electrónica certificada (artículo 30º, modificado por el artículo 161 del Decreto Ley 019 de 2012).</t>
  </si>
  <si>
    <t>Comercio Electrónico</t>
  </si>
  <si>
    <t>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t>
  </si>
  <si>
    <t>En la recolección, tratamiento y circulación de datos se respetarán la libertad y demás garantías consagradas en la Constitución.</t>
  </si>
  <si>
    <t>91</t>
  </si>
  <si>
    <t>Por medio de la cual se expide el Código General del Proceso y se dictan otras disposiciones.</t>
  </si>
  <si>
    <t>Por medio de la cual se expide el Código General Disciplinario, se derogan la Ley 734 de 2002 y algunas disposiciones de la Ley 1474 de 2011, relacionadas con el Derecho Displinario.</t>
  </si>
  <si>
    <t>Por medio de la cual se regulan las sanciones para condenados por corrupción y delitos contra la Administración pública, así como la cesión unilateral administrativa del contrato por actos de corrupción y se dictan otras disposiciones.</t>
  </si>
  <si>
    <t>LINEAMIENTOS PARA EL TRÁMITE DE LOS PROCESOS DISCIPLINARIOS BAJO LA VIGENCIA DE LA EMERGENCIA SANITARIA OCASIONADA POR LA PANDEMIA COVID-19.</t>
  </si>
  <si>
    <t>Por la cual se adopta el código de integridad del Servicio Público Colombiano y se dictan otras disposiciones</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</si>
  <si>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</si>
  <si>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Por el cual se corrigen unos yerros en la Ley 2094 de 2021 "Por medio de la cual se reforma la Ley 1952 de 2019 y se dictan otras disposiciones"</t>
  </si>
  <si>
    <t>Por medio de la cual se Reforma el Código de Procedimiento Administrativo y de lo Contencioso Administrativo –Ley 1437 de 2011– y se dictan otras disposiciones en materia de descongestión en los procesos que se tramitan ante la jurisdicción.</t>
  </si>
  <si>
    <t>Por medio de la cual se reforma la Ley 1952 de 2019 y se dictan otras disposiciones.</t>
  </si>
  <si>
    <t>Por medio de la cual se adoptan medidas en materia de transparencia, prevención y lucha contra la corrupción y se dictan otras disposiciones.</t>
  </si>
  <si>
    <t>Por medio de la cual se expide el Estatuto Disciplinario Policial</t>
  </si>
  <si>
    <t>Por medio de la cual se dictan normas tendientes al fortalecimiento de la seguridad ciudadana y se dictan otras disposiciones.</t>
  </si>
  <si>
    <t>Artículos 1 ºy 5º</t>
  </si>
  <si>
    <t>“Por medio de la cual se establece la estructura organizacional del Instituto para la Investigación Educativa y el Desarrollo Pedagógico – IDEP”</t>
  </si>
  <si>
    <t>Artículo 1º.- Créase el Instituto para la Investigación Educativa y el Desarrollo Pedagógico, como Establecimiento Público, con personería jurídica, autonomía administrativa y patrimonio propio, adscrito a la Secretaría de Educación.</t>
  </si>
  <si>
    <t>Articulo 1º y siguientes</t>
  </si>
  <si>
    <t>Por el cual se crea el Instituto para la Investigación Educativa y el Desarrollo Pedagógico y se dictan otras disposiciones.</t>
  </si>
  <si>
    <t xml:space="preserve">PIGA 
Permiso de vertimiento del contratista de mantenimiento de vehículos "cuando aplique" </t>
  </si>
  <si>
    <t>9, 14</t>
  </si>
  <si>
    <t>Por la cual se establece la norma técnica, para el control y manejo de los vertimientos realizados a la red de alcantarillado público en el Distrito Capital</t>
  </si>
  <si>
    <t>PIGA - GESTIÓN INTEGRAL DE RESIDUOS
Aprovechamiento de residuos</t>
  </si>
  <si>
    <t>Por la cual se establece el listado detallado los materiales reciclables y no reciclables para la separación en la fuente de los residuos sólidos domésticos en el distrito capital</t>
  </si>
  <si>
    <t>1 y 2</t>
  </si>
  <si>
    <t>Por la cual se establecen disposiciones para la presentación del material potencialmente reciclable en Bogotá D.C.</t>
  </si>
  <si>
    <t>PIGA - GESTIÓN INTEGRAL DE RESIDUOS
Acuerdo de corresponsabilidad</t>
  </si>
  <si>
    <t>Por medio de la cual se establece la Figura de Acuerdos de Corresponsabilidad con las Organizaciones de Recicladores como acción afirmativa de fortalecimiento</t>
  </si>
  <si>
    <t xml:space="preserve">Permiso de vertimiento del contratista de mantenimiento de vehículos "cuando aplique" </t>
  </si>
  <si>
    <t>Ninguno específico</t>
  </si>
  <si>
    <t>Por la cual se establecen los parámetros y los valores límites máximos permisibles en los vertimientos puntuales a cuerpos de aguas superficiales y a los sistemas de alcantarillado público y se dictan otras disposiciones</t>
  </si>
  <si>
    <t>PIGA
Revisión técnico mecánica de los vehículos</t>
  </si>
  <si>
    <t>Por la cual se reglamentan los límites máximos permisibles de emisión de contaminantes que deberán cumplir las fuentes móviles terrestres, se reglamentan los artículos 2.2.5.1.6.1, 2.2.5.1.8.2 y 2.2.5.1.8.3 del Decreto 1076 de 2015 y se adoptan otras disposiciones</t>
  </si>
  <si>
    <t>PIGA
Informe de reducción progresiva en la utilización de Elementos Plásticos de un Solo Uso</t>
  </si>
  <si>
    <t xml:space="preserve">1, 2, 3 </t>
  </si>
  <si>
    <t>Por la cual se establecen los parámetros para el reporte de la presentación del informe de reducción progresiva en la utilización de elementos plásticos de un solo uso y se reglamentan las condiciones para otorgar el galardón a las Entidades del Distrito Capital destacadas en la implementación del Acuerdo Distrital 808 de 2021 y el Decreto 317 de 2021 y se dictan otras determinaciones</t>
  </si>
  <si>
    <t>PIGA
Gestor Ambiental</t>
  </si>
  <si>
    <t>Por el cual se designa el Gestor Ambiental del Instituto para la Investigación Educativa y el Desarrollo Pedagógico - IDEP</t>
  </si>
  <si>
    <t>PIGA  - Aprovechamiento de residuos</t>
  </si>
  <si>
    <t>4, 21, 51, 57,62, 64, 75, 86-88</t>
  </si>
  <si>
    <t>Por el cual se adopta el Plan Maestro para el Manejo Integral de Residuos Sólidos para Bogotá Distrito Capital</t>
  </si>
  <si>
    <t>Registro para acopiadores y gestores de llantas - aplica para los contratistas de mantenimiento de vehículos</t>
  </si>
  <si>
    <t>Por medio del cual se modifica el Decreto Distrital 442 de 2015 y se adoptan otras disposiciones</t>
  </si>
  <si>
    <t>PIGA - Gestión Integral de Residuos
Disposición adecuada de los residuos</t>
  </si>
  <si>
    <t>Por medio del cual se profieren órdenes de policía para la reducción de afectaciones al ambiente y al espacio público derivadas de la inadecuada gestión de residuos sólidos en la ciudad de Bogotá D.C y se decide sobre la disposición de bienes incautados, decomisados, o abandonados en el marco del proceso único de policía y se dictan otras disposiciones</t>
  </si>
  <si>
    <t>MIPG - Gestión Ambiental
Articulación e instancias de coordinación
El Comité Institucional de Gestión y Desempeño, hace las veces de Comité de Gestión Ambiental, el cua se encuentra establecido en la Resolución 242 de 2014 - PIGA</t>
  </si>
  <si>
    <t>4, 5, 6,7</t>
  </si>
  <si>
    <t>Por medio del cual se reglamenta el Sistema de Gestión en el Distrito Capital, se deroga el Decreto Distrital 807 de 2019 y se dictan otras disposiciones</t>
  </si>
  <si>
    <t>PIGA - Uso eficiente del agua
Comportamientos contrarios a la preservación del agua</t>
  </si>
  <si>
    <t xml:space="preserve">Por la cual se expide el Código Nacional de Seguridad y Convivencia Ciudadana </t>
  </si>
  <si>
    <t>PIGA - Consumo sostenible
*Prohibición institucional del uso de elementos y/o productos elaborados y/o que contengan plásticos de un solo uso y fomento a las compras públicas de productos sustitutos.
*Jerarquía en la gestión de los residuos plásticos
*Alternativas de prevención</t>
  </si>
  <si>
    <t>2, 13, 30, 31</t>
  </si>
  <si>
    <t>Por la cual se establecen medidas tendientes a la reducción gradual de la producción y consumo de ciertos productos plásticos de un solo uso y se dictan otras disposiciones</t>
  </si>
  <si>
    <t>Capitulo III 
https://www.alcaldiabogota.gov.co/sisjur/normas/Norma1.jsp?i=10576</t>
  </si>
  <si>
    <t>Todos
link: https://www.bogotajuridica.gov.co/sisjur/normas/Norma1.jsp?i=88356&amp;dt=S</t>
  </si>
  <si>
    <t>Art. 7
https://www.bogotajuridica.gov.co/sisjur/normas/Norma1.jsp?i=25678</t>
  </si>
  <si>
    <t>Art. 70
https://www.bogotajuridica.gov.co/sisjur/normas/Norma1.jsp?i=25678</t>
  </si>
  <si>
    <r>
      <rPr>
        <i/>
        <sz val="11"/>
        <rFont val="Arial"/>
        <family val="2"/>
      </rPr>
      <t>Artículo 1</t>
    </r>
    <r>
      <rPr>
        <sz val="11"/>
        <rFont val="Arial"/>
        <family val="2"/>
      </rPr>
      <t>º. Estructura organizacional. – El Instituto para la Investigación Educativa y el Desarrollo Pedagógico – IDEP – tendrá la siguiente Estructura Organizacional: 1. Dirección General 1.1. Oficina Asesora de Planeación 1.2. Oficina de Control Interno 1.3. Oficina de Control Disciplinario Interno 1.4. Oficina Jurídica. 2. Subdirección General Administrativa y Financiera
3. Subdirección General Académica.
Artículo 5º. Son funciones de la Oficina de Control Disciplinario Interno:
(...)</t>
    </r>
  </si>
  <si>
    <r>
      <rPr>
        <i/>
        <sz val="11"/>
        <rFont val="Arial"/>
        <family val="2"/>
      </rPr>
      <t>Artículo 9</t>
    </r>
    <r>
      <rPr>
        <sz val="11"/>
        <rFont val="Arial"/>
        <family val="2"/>
      </rPr>
      <t>°. Información mínima obligatoria en los sistemas de información del Estado o en herramientas que los sustituyan: 
d) Todas las normas generales y reglamentarias, políticas, lineamientos o manuales, las metas y objetivos de las unidades administrativas de conformidad con sus programas operativos y los resultados de las auditorías al ejercicio presupuestal e indicadores de desempeño
A</t>
    </r>
    <r>
      <rPr>
        <i/>
        <sz val="11"/>
        <rFont val="Arial"/>
        <family val="2"/>
      </rPr>
      <t>rticulo 11.</t>
    </r>
    <r>
      <rPr>
        <sz val="11"/>
        <rFont val="Arial"/>
        <family val="2"/>
      </rPr>
      <t>Información mínima obligatoria respecto a servicios, procedimientos y funcionamiento del sujeto obligado
e) Todos los informes de gestión, evaluación y auditoría del sujeto obligado</t>
    </r>
  </si>
  <si>
    <t>Secretaría Distrital de Hacienda</t>
  </si>
  <si>
    <t>https://www.alcaldiabogota.gov.co/sisjur/normas/Norma1.jsp?i=87123</t>
  </si>
  <si>
    <t xml:space="preserve">Por la cual se expide el Manual de Procedimientos Administrativos y Contables para el manejo y control de los biens en las Entidades de Gobierno Distritales.
</t>
  </si>
  <si>
    <t>Resolución SDH</t>
  </si>
  <si>
    <t>Normas Contables</t>
  </si>
  <si>
    <t>2017</t>
  </si>
  <si>
    <t>Resolución Secretaría General - Alcaldía Mayor</t>
  </si>
  <si>
    <r>
      <rPr>
        <sz val="10"/>
        <rFont val="Arial"/>
        <family val="2"/>
      </rPr>
      <t xml:space="preserve">La Comisión Distrital de Sistemas (CDS) de Bogotá, adopta la Guía de sitios Web para las entidades del Distrito Capital. </t>
    </r>
    <r>
      <rPr>
        <u/>
        <sz val="10"/>
        <color rgb="FF1155CC"/>
        <rFont val="Arial"/>
        <family val="2"/>
      </rPr>
      <t>https://tic.bogota.gov.co/documentos/Guia-Sitios-Web-para-las-entidades-del-Distrito-Capital</t>
    </r>
  </si>
  <si>
    <t>2011</t>
  </si>
  <si>
    <t>Artículo 2,3</t>
  </si>
  <si>
    <t>Artículo 1, 6</t>
  </si>
  <si>
    <t>962</t>
  </si>
  <si>
    <t>Art{iculo 19</t>
  </si>
  <si>
    <t>Art{iculos 2, 5, 6, 7, 8, 28, 12, 13, 17, 161</t>
  </si>
  <si>
    <t>Art{iculos 11, 12, 13, 14, 17, 21, 22, 24, 29, 44, entre otros. Por ejemplo Art. 15</t>
  </si>
  <si>
    <t xml:space="preserve">Por el cual se expide el Plan Nacional de Desarrollo 2022-2026. “Colombia Potencia Mundial de la Vida” </t>
  </si>
  <si>
    <t xml:space="preserve">El Departamento Administrativo de la Función Pública , como entidad técnica, estratégica y transversal del Gobierno nacional, pone a disposición de las entidades la  metodología para la administración del riesgo que incorpora el capítulo relacionado con riesgo fiscal.
</t>
  </si>
  <si>
    <t>Guía para la Administración del Riesgo y
el diseño de controles en entidades
públicas</t>
  </si>
  <si>
    <t>Ministerio de Hacienda y Crédito Público
Ministerio de Trabajo y Seguridad Social</t>
  </si>
  <si>
    <t>Ministerio de Hacienda y Crédito Público</t>
  </si>
  <si>
    <t>Ministerio de Hacienda y Crédito Público
Ministro de Comercio, Industria y Turismo</t>
  </si>
  <si>
    <t>Alcaldía Mayor de Bogotá, D.C.</t>
  </si>
  <si>
    <t>Ministro de Hacienda y Crédito Público</t>
  </si>
  <si>
    <t>Ministerio de Hacienda y Crédito Público
Ministerio de Salud y Protección Social</t>
  </si>
  <si>
    <t>Por el cual se expide el Presupuesto Anual de Rentas e Ingresos y de Gastos e Inversiones de Bogotá, Distrito Capital, para la vigencia fiscal comprendida entre el 1 de enero y el 31 de diciembre de 2023 y se dictan otras disposiciones</t>
  </si>
  <si>
    <t>RESOLUCIÓN REGLAMENTARIA ORGANICA</t>
  </si>
  <si>
    <t>"Por la cual se reglamenta la rendición de información para la contabilidad presupuestal y del tesoro, la información presupuestal de los departamentos, distritos, municipios y territorios indígenas; el control y seguimiento al límite del gasto territorial; el régimen presupuestal del Sistema General de Regalías; el registro y refrendación de la deuda pública; la auditoría al balance de hacienda; las estadísticas fiscales del Estado y demás disposiciones sobre la materia"</t>
  </si>
  <si>
    <t>Contraloría General de la Nación</t>
  </si>
  <si>
    <t>RESOLUCIÓN REGLAMENTARIA</t>
  </si>
  <si>
    <t>191</t>
  </si>
  <si>
    <t>Por medio de la cual se adopta y consolida el Manual de Programación, Ejecución y Cierre Presupuestal del Distrito Capital</t>
  </si>
  <si>
    <t>Secretaría de Hacienda Distrital</t>
  </si>
  <si>
    <t>Por medio de la cual se reglamenta el
estatuto Organico del presupuesto Distrital
y se dictan otras disposiciones</t>
  </si>
  <si>
    <t xml:space="preserve">Estatuto organico del presupuesto distrital </t>
  </si>
  <si>
    <t xml:space="preserve">Contaduría General de la Nación. </t>
  </si>
  <si>
    <t>Dirección de Impuestos y Aduanas Nacionales - DIAN</t>
  </si>
  <si>
    <t>SDH-000217</t>
  </si>
  <si>
    <t>“Por la cual se modifica el la Resolución No. SDH-315 del 17 de octubre de 2019</t>
  </si>
  <si>
    <t>DDT informa la programación de pagos y las directrices que las entidades destinatarias de esta Circular deberán cumplir para el cierre de las operaciones de tesorería en la vigencia 2023; Lo anterior, de conformidad con la normatividad vigente sobre la Cuenta Única Distrital, recogida en el Decreto Distrital 192 de 20211</t>
  </si>
  <si>
    <t xml:space="preserve">Resolución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</si>
</sst>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00_);_(* \(#,##0.00\);_(* &quot;-&quot;??_);_(@_)"/>
    <numFmt numFmtId="165" formatCode="_-* #,##0.00\ _€_-;\-* #,##0.00\ _€_-;_-* &quot;-&quot;??\ _€_-;_-@_-"/>
    <numFmt numFmtId="166" formatCode="d\,\ m\,\ yyyy"/>
    <numFmt numFmtId="167" formatCode="d\,\ m"/>
    <numFmt numFmtId="168" formatCode="d\-m"/>
    <numFmt numFmtId="169" formatCode="_-* #,##0.00_-;\-* #,##0.00_-;_-* &quot;-&quot;??_-;_-@"/>
  </numFmts>
  <fonts count="7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indexed="48"/>
      <name val="Calibri"/>
      <family val="2"/>
    </font>
    <font>
      <sz val="10"/>
      <name val="Arial"/>
      <family val="2"/>
    </font>
    <font>
      <sz val="11"/>
      <color indexed="10"/>
      <name val="Arial"/>
      <family val="2"/>
    </font>
    <font>
      <b/>
      <sz val="20"/>
      <name val="Arial"/>
      <family val="2"/>
    </font>
    <font>
      <b/>
      <sz val="11"/>
      <name val="Arial"/>
      <family val="2"/>
    </font>
    <font>
      <sz val="12"/>
      <name val="Arial"/>
      <family val="2"/>
    </font>
    <font>
      <b/>
      <sz val="14"/>
      <name val="Arial"/>
      <family val="2"/>
    </font>
    <font>
      <sz val="10"/>
      <color indexed="10"/>
      <name val="Arial"/>
      <family val="2"/>
    </font>
    <font>
      <b/>
      <sz val="15"/>
      <color indexed="10"/>
      <name val="Arial"/>
      <family val="2"/>
    </font>
    <font>
      <b/>
      <sz val="12"/>
      <color indexed="10"/>
      <name val="Arial"/>
      <family val="2"/>
    </font>
    <font>
      <sz val="9"/>
      <color indexed="10"/>
      <name val="Arial"/>
      <family val="2"/>
    </font>
    <font>
      <sz val="11"/>
      <name val="Arial"/>
      <family val="2"/>
    </font>
    <font>
      <sz val="12"/>
      <color indexed="10"/>
      <name val="Arial"/>
      <family val="2"/>
    </font>
    <font>
      <b/>
      <sz val="10"/>
      <name val="Arial"/>
      <family val="2"/>
    </font>
    <font>
      <sz val="10"/>
      <color indexed="8"/>
      <name val="Arial"/>
      <family val="2"/>
    </font>
    <font>
      <sz val="11"/>
      <color theme="1"/>
      <name val="Calibri"/>
      <family val="2"/>
      <scheme val="minor"/>
    </font>
    <font>
      <u/>
      <sz val="7"/>
      <color theme="10"/>
      <name val="Arial"/>
      <family val="2"/>
    </font>
    <font>
      <sz val="10"/>
      <color rgb="FFFF0000"/>
      <name val="Arial"/>
      <family val="2"/>
    </font>
    <font>
      <sz val="10"/>
      <color rgb="FF000000"/>
      <name val="Arial"/>
      <family val="2"/>
    </font>
    <font>
      <u/>
      <sz val="16"/>
      <color theme="0"/>
      <name val="Arial"/>
      <family val="2"/>
    </font>
    <font>
      <b/>
      <sz val="20"/>
      <color theme="0"/>
      <name val="Arial"/>
      <family val="2"/>
    </font>
    <font>
      <b/>
      <sz val="10"/>
      <color indexed="8"/>
      <name val="Arial"/>
      <family val="2"/>
    </font>
    <font>
      <b/>
      <sz val="9"/>
      <color indexed="8"/>
      <name val="Tahoma"/>
      <family val="2"/>
      <charset val="1"/>
    </font>
    <font>
      <sz val="9"/>
      <color indexed="8"/>
      <name val="Tahoma"/>
      <family val="2"/>
      <charset val="1"/>
    </font>
    <font>
      <b/>
      <sz val="18"/>
      <color theme="0"/>
      <name val="Arial"/>
      <family val="2"/>
    </font>
    <font>
      <u/>
      <sz val="10"/>
      <color theme="10"/>
      <name val="Arial"/>
      <family val="2"/>
    </font>
    <font>
      <sz val="14"/>
      <name val="Arial"/>
      <family val="2"/>
    </font>
    <font>
      <sz val="9"/>
      <name val="Arial"/>
      <family val="2"/>
    </font>
    <font>
      <u/>
      <sz val="9"/>
      <color rgb="FF0000FF"/>
      <name val="Arial"/>
      <family val="2"/>
    </font>
    <font>
      <b/>
      <sz val="9"/>
      <name val="Arial"/>
      <family val="2"/>
    </font>
    <font>
      <b/>
      <sz val="9"/>
      <color indexed="8"/>
      <name val="Arial"/>
      <family val="2"/>
    </font>
    <font>
      <b/>
      <i/>
      <sz val="14"/>
      <color rgb="FF000000"/>
      <name val="Arial"/>
      <family val="2"/>
    </font>
    <font>
      <b/>
      <sz val="12"/>
      <name val="Arial"/>
      <family val="2"/>
    </font>
    <font>
      <sz val="10"/>
      <color theme="10"/>
      <name val="Arial"/>
      <family val="2"/>
    </font>
    <font>
      <sz val="10"/>
      <color rgb="FF0000FF"/>
      <name val="Arial"/>
      <family val="2"/>
    </font>
    <font>
      <b/>
      <sz val="15"/>
      <color rgb="FFFF0000"/>
      <name val="Arial"/>
      <family val="2"/>
    </font>
    <font>
      <sz val="9"/>
      <color rgb="FFFF0000"/>
      <name val="Arial"/>
      <family val="2"/>
    </font>
    <font>
      <u/>
      <sz val="10"/>
      <color rgb="FF0000FF"/>
      <name val="Arial"/>
      <family val="2"/>
    </font>
    <font>
      <b/>
      <sz val="8"/>
      <name val="Arial"/>
      <family val="2"/>
    </font>
    <font>
      <b/>
      <sz val="8"/>
      <color indexed="8"/>
      <name val="Arial"/>
      <family val="2"/>
    </font>
    <font>
      <i/>
      <sz val="10"/>
      <name val="Arial"/>
      <family val="2"/>
    </font>
    <font>
      <sz val="10"/>
      <color rgb="FF222222"/>
      <name val="Arial"/>
      <family val="2"/>
    </font>
    <font>
      <u/>
      <sz val="10"/>
      <name val="Arial"/>
      <family val="2"/>
    </font>
    <font>
      <sz val="10"/>
      <color theme="1"/>
      <name val="Arial"/>
      <family val="2"/>
    </font>
    <font>
      <sz val="11"/>
      <color theme="1"/>
      <name val="Arial"/>
      <family val="2"/>
    </font>
    <font>
      <b/>
      <sz val="14"/>
      <color theme="1"/>
      <name val="Arial"/>
      <family val="2"/>
    </font>
    <font>
      <b/>
      <sz val="12"/>
      <color theme="1"/>
      <name val="Arial"/>
      <family val="2"/>
    </font>
    <font>
      <b/>
      <sz val="11"/>
      <color theme="1"/>
      <name val="Arial"/>
      <family val="2"/>
    </font>
    <font>
      <sz val="12"/>
      <color theme="1"/>
      <name val="Arial"/>
      <family val="2"/>
    </font>
    <font>
      <b/>
      <sz val="10"/>
      <color theme="1"/>
      <name val="Arial"/>
      <family val="2"/>
    </font>
    <font>
      <u/>
      <sz val="10"/>
      <color rgb="FF1155CC"/>
      <name val="Arial"/>
      <family val="2"/>
    </font>
    <font>
      <u/>
      <sz val="10"/>
      <color rgb="FF0070C0"/>
      <name val="Arial"/>
      <family val="2"/>
    </font>
    <font>
      <sz val="10"/>
      <color rgb="FF0070C0"/>
      <name val="Arial"/>
      <family val="2"/>
    </font>
    <font>
      <sz val="10"/>
      <color rgb="FF333333"/>
      <name val="Arial"/>
      <family val="2"/>
    </font>
    <font>
      <b/>
      <i/>
      <sz val="10"/>
      <color rgb="FF333333"/>
      <name val="Arial"/>
      <family val="2"/>
    </font>
    <font>
      <u/>
      <sz val="10"/>
      <color rgb="FF000000"/>
      <name val="Arial"/>
      <family val="2"/>
    </font>
    <font>
      <sz val="9"/>
      <color theme="1"/>
      <name val="Arial"/>
      <family val="2"/>
    </font>
    <font>
      <sz val="11"/>
      <color theme="1"/>
      <name val="Calibri"/>
      <family val="2"/>
    </font>
    <font>
      <sz val="10"/>
      <color rgb="FF000000"/>
      <name val="Calibri"/>
      <family val="2"/>
      <scheme val="minor"/>
    </font>
    <font>
      <u/>
      <sz val="11"/>
      <color theme="10"/>
      <name val="Calibri"/>
      <family val="2"/>
      <scheme val="minor"/>
    </font>
    <font>
      <b/>
      <sz val="11"/>
      <color indexed="8"/>
      <name val="Arial"/>
      <family val="2"/>
    </font>
    <font>
      <sz val="11"/>
      <color indexed="8"/>
      <name val="Arial"/>
      <family val="2"/>
    </font>
    <font>
      <i/>
      <sz val="11"/>
      <name val="Arial"/>
      <family val="2"/>
    </font>
    <font>
      <u/>
      <sz val="11"/>
      <color theme="10"/>
      <name val="Arial"/>
      <family val="2"/>
    </font>
    <font>
      <b/>
      <sz val="11"/>
      <color rgb="FF000000"/>
      <name val="Arial"/>
      <family val="2"/>
    </font>
    <font>
      <sz val="11"/>
      <color rgb="FF000000"/>
      <name val="Arial"/>
      <family val="2"/>
    </font>
    <font>
      <u/>
      <sz val="11"/>
      <color rgb="FF000000"/>
      <name val="Arial"/>
      <family val="2"/>
    </font>
    <font>
      <u/>
      <sz val="12"/>
      <color theme="10"/>
      <name val="Arial"/>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tint="-0.24994659260841701"/>
        <bgColor theme="4"/>
      </patternFill>
    </fill>
    <fill>
      <patternFill patternType="solid">
        <fgColor rgb="FFBBD3EF"/>
        <bgColor indexed="26"/>
      </patternFill>
    </fill>
    <fill>
      <patternFill patternType="solid">
        <fgColor theme="0" tint="-0.249977111117893"/>
        <bgColor indexed="64"/>
      </patternFill>
    </fill>
    <fill>
      <patternFill patternType="solid">
        <fgColor theme="0"/>
        <bgColor rgb="FFEAF1DD"/>
      </patternFill>
    </fill>
  </fills>
  <borders count="56">
    <border>
      <left/>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top style="thin">
        <color indexed="8"/>
      </top>
      <bottom style="thin">
        <color indexed="8"/>
      </bottom>
      <diagonal/>
    </border>
    <border>
      <left/>
      <right/>
      <top/>
      <bottom style="thin">
        <color indexed="8"/>
      </bottom>
      <diagonal/>
    </border>
    <border>
      <left style="double">
        <color indexed="64"/>
      </left>
      <right style="double">
        <color indexed="64"/>
      </right>
      <top/>
      <bottom style="double">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auto="1"/>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style="thin">
        <color rgb="FF000000"/>
      </bottom>
      <diagonal/>
    </border>
    <border>
      <left style="double">
        <color rgb="FF000000"/>
      </left>
      <right style="double">
        <color rgb="FF000000"/>
      </right>
      <top/>
      <bottom style="double">
        <color rgb="FF000000"/>
      </bottom>
      <diagonal/>
    </border>
    <border>
      <left style="double">
        <color rgb="FF000000"/>
      </left>
      <right style="double">
        <color rgb="FF000000"/>
      </right>
      <top/>
      <bottom/>
      <diagonal/>
    </border>
    <border>
      <left style="thin">
        <color rgb="FF000000"/>
      </left>
      <right style="thin">
        <color rgb="FF000000"/>
      </right>
      <top/>
      <bottom/>
      <diagonal/>
    </border>
    <border>
      <left style="thin">
        <color indexed="64"/>
      </left>
      <right style="thin">
        <color indexed="64"/>
      </right>
      <top style="thin">
        <color indexed="64"/>
      </top>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style="double">
        <color rgb="FF000000"/>
      </left>
      <right style="double">
        <color rgb="FF000000"/>
      </right>
      <top style="double">
        <color rgb="FF000000"/>
      </top>
      <bottom style="double">
        <color rgb="FF000000"/>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thin">
        <color auto="1"/>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30">
    <xf numFmtId="0" fontId="0" fillId="0" borderId="0"/>
    <xf numFmtId="0" fontId="27" fillId="0" borderId="0" applyNumberFormat="0" applyFill="0" applyBorder="0" applyAlignment="0" applyProtection="0">
      <alignment vertical="top"/>
      <protection locked="0"/>
    </xf>
    <xf numFmtId="164" fontId="26" fillId="0" borderId="0" applyFont="0" applyFill="0" applyBorder="0" applyAlignment="0" applyProtection="0"/>
    <xf numFmtId="0" fontId="12" fillId="0" borderId="0"/>
    <xf numFmtId="0" fontId="26" fillId="0" borderId="0"/>
    <xf numFmtId="164" fontId="10" fillId="0" borderId="0" applyFont="0" applyFill="0" applyBorder="0" applyAlignment="0" applyProtection="0"/>
    <xf numFmtId="0" fontId="12" fillId="0" borderId="0"/>
    <xf numFmtId="165" fontId="9" fillId="0" borderId="0" applyFont="0" applyFill="0" applyBorder="0" applyAlignment="0" applyProtection="0"/>
    <xf numFmtId="43" fontId="8" fillId="0" borderId="0" applyFont="0" applyFill="0" applyBorder="0" applyAlignment="0" applyProtection="0"/>
    <xf numFmtId="0" fontId="36" fillId="0" borderId="0" applyNumberFormat="0" applyFill="0" applyBorder="0" applyAlignment="0" applyProtection="0"/>
    <xf numFmtId="164" fontId="7" fillId="0" borderId="0" applyFont="0" applyFill="0" applyBorder="0" applyAlignment="0" applyProtection="0"/>
    <xf numFmtId="0" fontId="6" fillId="0" borderId="0"/>
    <xf numFmtId="164"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9" fillId="0" borderId="0"/>
    <xf numFmtId="164" fontId="3" fillId="0" borderId="0" applyFont="0" applyFill="0" applyBorder="0" applyAlignment="0" applyProtection="0"/>
    <xf numFmtId="43" fontId="3" fillId="0" borderId="0" applyFont="0" applyFill="0" applyBorder="0" applyAlignment="0" applyProtection="0"/>
    <xf numFmtId="0" fontId="3" fillId="0" borderId="0"/>
    <xf numFmtId="0" fontId="70" fillId="0" borderId="0" applyNumberForma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69" fillId="0" borderId="0"/>
  </cellStyleXfs>
  <cellXfs count="569">
    <xf numFmtId="0" fontId="0" fillId="0" borderId="0" xfId="0"/>
    <xf numFmtId="164" fontId="12" fillId="3" borderId="0" xfId="2" applyFont="1" applyFill="1" applyAlignment="1">
      <alignment horizontal="center" vertical="center" wrapText="1"/>
    </xf>
    <xf numFmtId="164" fontId="16" fillId="3" borderId="0" xfId="2" applyFont="1" applyFill="1" applyAlignment="1">
      <alignment vertical="center" wrapText="1"/>
    </xf>
    <xf numFmtId="164" fontId="0" fillId="0" borderId="0" xfId="2" applyFont="1" applyAlignment="1">
      <alignment vertical="center" wrapText="1"/>
    </xf>
    <xf numFmtId="0" fontId="16" fillId="0" borderId="0" xfId="0" applyFont="1"/>
    <xf numFmtId="164" fontId="0" fillId="3" borderId="0" xfId="2" applyFont="1" applyFill="1" applyBorder="1" applyAlignment="1">
      <alignment vertical="center" wrapText="1"/>
    </xf>
    <xf numFmtId="164" fontId="0" fillId="3" borderId="0" xfId="2" applyFont="1" applyFill="1" applyAlignment="1">
      <alignment vertical="center" wrapText="1"/>
    </xf>
    <xf numFmtId="0" fontId="0" fillId="0" borderId="4" xfId="0" applyBorder="1"/>
    <xf numFmtId="0" fontId="12" fillId="0" borderId="0" xfId="6"/>
    <xf numFmtId="0" fontId="13" fillId="2" borderId="0" xfId="6" applyFont="1" applyFill="1" applyAlignment="1">
      <alignment vertical="center" wrapText="1"/>
    </xf>
    <xf numFmtId="165" fontId="14" fillId="3" borderId="0" xfId="7" applyFont="1" applyFill="1" applyBorder="1" applyAlignment="1">
      <alignment horizontal="center" vertical="center" wrapText="1"/>
    </xf>
    <xf numFmtId="165" fontId="12" fillId="3" borderId="0" xfId="7" applyFont="1" applyFill="1" applyBorder="1" applyAlignment="1">
      <alignment vertical="center" wrapText="1"/>
    </xf>
    <xf numFmtId="165" fontId="15" fillId="3" borderId="0" xfId="7" applyFont="1" applyFill="1" applyBorder="1" applyAlignment="1">
      <alignment vertical="center" wrapText="1"/>
    </xf>
    <xf numFmtId="165" fontId="12" fillId="3" borderId="0" xfId="7" applyFont="1" applyFill="1" applyAlignment="1">
      <alignment vertical="center" wrapText="1"/>
    </xf>
    <xf numFmtId="165" fontId="16" fillId="3" borderId="0" xfId="7" applyFont="1" applyFill="1" applyAlignment="1">
      <alignment vertical="center" wrapText="1"/>
    </xf>
    <xf numFmtId="0" fontId="15" fillId="3" borderId="0" xfId="6" applyFont="1" applyFill="1" applyAlignment="1">
      <alignment horizontal="left" vertical="center" wrapText="1"/>
    </xf>
    <xf numFmtId="0" fontId="18" fillId="2" borderId="0" xfId="6" applyFont="1" applyFill="1" applyAlignment="1">
      <alignment vertical="center" wrapText="1"/>
    </xf>
    <xf numFmtId="0" fontId="16" fillId="2" borderId="0" xfId="6" applyFont="1" applyFill="1" applyAlignment="1">
      <alignment vertical="center" wrapText="1"/>
    </xf>
    <xf numFmtId="165" fontId="14" fillId="3" borderId="0" xfId="7" applyFont="1" applyFill="1" applyBorder="1" applyAlignment="1">
      <alignment horizontal="justify" vertical="center" wrapText="1"/>
    </xf>
    <xf numFmtId="0" fontId="18" fillId="3" borderId="0" xfId="6" applyFont="1" applyFill="1" applyAlignment="1">
      <alignment vertical="center" wrapText="1"/>
    </xf>
    <xf numFmtId="0" fontId="19" fillId="3" borderId="0" xfId="6" applyFont="1" applyFill="1" applyAlignment="1">
      <alignment horizontal="center" vertical="center" wrapText="1"/>
    </xf>
    <xf numFmtId="0" fontId="20" fillId="3" borderId="0" xfId="6" applyFont="1" applyFill="1" applyAlignment="1">
      <alignment horizontal="center" vertical="center" wrapText="1"/>
    </xf>
    <xf numFmtId="0" fontId="21" fillId="3" borderId="0" xfId="6" applyFont="1" applyFill="1" applyAlignment="1">
      <alignment horizontal="center" vertical="center" wrapText="1"/>
    </xf>
    <xf numFmtId="1" fontId="22" fillId="3" borderId="0" xfId="7" applyNumberFormat="1" applyFont="1" applyFill="1" applyBorder="1" applyAlignment="1">
      <alignment horizontal="center" vertical="center" wrapText="1"/>
    </xf>
    <xf numFmtId="165" fontId="12" fillId="3" borderId="0" xfId="7" applyFont="1" applyFill="1" applyBorder="1" applyAlignment="1">
      <alignment horizontal="justify" vertical="center" wrapText="1"/>
    </xf>
    <xf numFmtId="0" fontId="23" fillId="2" borderId="0" xfId="6" applyFont="1" applyFill="1" applyAlignment="1">
      <alignment vertical="center" wrapText="1"/>
    </xf>
    <xf numFmtId="164" fontId="38" fillId="0" borderId="0" xfId="2" applyFont="1" applyBorder="1" applyAlignment="1">
      <alignment vertical="center" wrapText="1"/>
    </xf>
    <xf numFmtId="164" fontId="38" fillId="0" borderId="0" xfId="2" applyFont="1" applyAlignment="1">
      <alignment vertical="center" wrapText="1"/>
    </xf>
    <xf numFmtId="0" fontId="40" fillId="5" borderId="1" xfId="0" applyFont="1" applyFill="1" applyBorder="1" applyAlignment="1">
      <alignment horizontal="center" vertical="center" wrapText="1"/>
    </xf>
    <xf numFmtId="0" fontId="38" fillId="0" borderId="5"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4" xfId="0" applyFont="1" applyBorder="1" applyAlignment="1">
      <alignment horizontal="justify" vertical="center" wrapText="1"/>
    </xf>
    <xf numFmtId="0" fontId="38" fillId="0" borderId="8" xfId="0" applyFont="1" applyBorder="1" applyAlignment="1">
      <alignment horizontal="center" vertical="center" wrapText="1"/>
    </xf>
    <xf numFmtId="0" fontId="38" fillId="0" borderId="0" xfId="0" applyFont="1" applyAlignment="1">
      <alignment horizontal="center" vertical="center" wrapText="1"/>
    </xf>
    <xf numFmtId="0" fontId="38" fillId="0" borderId="4" xfId="1" applyNumberFormat="1" applyFont="1" applyBorder="1" applyAlignment="1" applyProtection="1">
      <alignment horizontal="center" vertical="center" wrapText="1"/>
    </xf>
    <xf numFmtId="0" fontId="38" fillId="0" borderId="12"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13" xfId="0" applyFont="1" applyBorder="1" applyAlignment="1">
      <alignment horizontal="center" vertical="center" wrapText="1"/>
    </xf>
    <xf numFmtId="0" fontId="38" fillId="3" borderId="4" xfId="0" applyFont="1" applyFill="1" applyBorder="1" applyAlignment="1">
      <alignment horizontal="center" vertical="center" wrapText="1"/>
    </xf>
    <xf numFmtId="165" fontId="12" fillId="3" borderId="0" xfId="7" applyFont="1" applyFill="1" applyBorder="1" applyAlignment="1">
      <alignment horizontal="center" vertical="center" wrapText="1"/>
    </xf>
    <xf numFmtId="0" fontId="0" fillId="0" borderId="0" xfId="0" applyAlignment="1">
      <alignment horizontal="center"/>
    </xf>
    <xf numFmtId="164" fontId="22" fillId="3" borderId="0" xfId="2" applyFont="1" applyFill="1" applyAlignment="1">
      <alignment vertical="center" wrapText="1"/>
    </xf>
    <xf numFmtId="1" fontId="22" fillId="3" borderId="0" xfId="2" applyNumberFormat="1" applyFont="1" applyFill="1" applyAlignment="1">
      <alignment horizontal="center" vertical="center" wrapText="1"/>
    </xf>
    <xf numFmtId="164" fontId="0" fillId="3" borderId="0" xfId="2" applyFont="1" applyFill="1" applyAlignment="1">
      <alignment horizontal="justify" vertical="center" wrapText="1"/>
    </xf>
    <xf numFmtId="164" fontId="15" fillId="3" borderId="0" xfId="2" applyFont="1" applyFill="1" applyAlignment="1">
      <alignment vertical="center" wrapText="1"/>
    </xf>
    <xf numFmtId="0" fontId="25" fillId="0" borderId="4" xfId="0" applyFont="1" applyBorder="1" applyAlignment="1">
      <alignment horizontal="justify" vertical="center" wrapText="1"/>
    </xf>
    <xf numFmtId="164" fontId="12" fillId="0" borderId="4" xfId="2" applyFont="1" applyFill="1" applyBorder="1" applyAlignment="1">
      <alignment horizontal="center" vertical="center" wrapText="1"/>
    </xf>
    <xf numFmtId="0" fontId="36" fillId="0" borderId="17" xfId="1" applyFont="1" applyFill="1" applyBorder="1" applyAlignment="1" applyProtection="1">
      <alignment horizontal="center" vertical="center" wrapText="1"/>
    </xf>
    <xf numFmtId="164" fontId="22" fillId="0" borderId="20" xfId="2" applyFont="1" applyFill="1" applyBorder="1" applyAlignment="1">
      <alignment horizontal="center" vertical="center" wrapText="1"/>
    </xf>
    <xf numFmtId="0" fontId="25" fillId="0" borderId="4" xfId="0" applyFont="1" applyBorder="1" applyAlignment="1" applyProtection="1">
      <alignment horizontal="justify" vertical="center" wrapText="1"/>
      <protection locked="0"/>
    </xf>
    <xf numFmtId="0" fontId="12" fillId="0" borderId="17" xfId="0" applyFont="1" applyBorder="1" applyAlignment="1">
      <alignment horizontal="center" vertical="center" wrapText="1"/>
    </xf>
    <xf numFmtId="0" fontId="12" fillId="0" borderId="20" xfId="0" applyFont="1" applyBorder="1" applyAlignment="1">
      <alignment horizontal="center" vertical="center" wrapText="1"/>
    </xf>
    <xf numFmtId="0" fontId="36" fillId="0" borderId="3" xfId="1" applyFont="1" applyFill="1" applyBorder="1" applyAlignment="1" applyProtection="1">
      <alignment horizontal="center" vertical="center" wrapText="1"/>
    </xf>
    <xf numFmtId="0" fontId="0" fillId="0" borderId="17" xfId="0" applyBorder="1" applyAlignment="1">
      <alignment horizontal="center" vertical="center" wrapText="1"/>
    </xf>
    <xf numFmtId="0" fontId="25" fillId="0" borderId="17" xfId="0" applyFont="1" applyBorder="1" applyAlignment="1" applyProtection="1">
      <alignment horizontal="justify" vertical="center" wrapText="1"/>
      <protection locked="0"/>
    </xf>
    <xf numFmtId="0" fontId="0" fillId="0" borderId="17" xfId="0" applyBorder="1" applyAlignment="1">
      <alignment horizontal="justify" vertical="center" wrapText="1"/>
    </xf>
    <xf numFmtId="0" fontId="12" fillId="0" borderId="4" xfId="0" applyFont="1" applyBorder="1" applyAlignment="1">
      <alignment horizontal="center" vertical="center" wrapText="1"/>
    </xf>
    <xf numFmtId="0" fontId="25" fillId="0" borderId="38" xfId="0" applyFont="1" applyBorder="1" applyAlignment="1" applyProtection="1">
      <alignment vertical="center" wrapText="1"/>
      <protection locked="0"/>
    </xf>
    <xf numFmtId="164" fontId="22" fillId="0" borderId="0" xfId="2" applyFont="1" applyFill="1" applyAlignment="1">
      <alignment horizontal="center" vertical="center" wrapText="1"/>
    </xf>
    <xf numFmtId="164" fontId="22" fillId="0" borderId="0" xfId="2" applyFont="1" applyFill="1" applyAlignment="1">
      <alignment vertical="center" wrapText="1"/>
    </xf>
    <xf numFmtId="164" fontId="22" fillId="0" borderId="0" xfId="2" applyFont="1" applyFill="1" applyBorder="1" applyAlignment="1">
      <alignment vertical="center" wrapText="1"/>
    </xf>
    <xf numFmtId="0" fontId="36" fillId="0" borderId="0" xfId="1" applyFont="1" applyFill="1" applyAlignment="1" applyProtection="1">
      <alignment horizontal="center"/>
    </xf>
    <xf numFmtId="0" fontId="0" fillId="0" borderId="4" xfId="0" applyBorder="1" applyAlignment="1">
      <alignment horizontal="center" vertical="center" wrapText="1"/>
    </xf>
    <xf numFmtId="0" fontId="44" fillId="0" borderId="0" xfId="1" applyFont="1" applyFill="1" applyAlignment="1" applyProtection="1">
      <alignment horizontal="center" vertical="center"/>
    </xf>
    <xf numFmtId="1" fontId="22" fillId="0" borderId="0" xfId="2" applyNumberFormat="1" applyFont="1" applyFill="1" applyAlignment="1">
      <alignment horizontal="center" vertical="center" wrapText="1"/>
    </xf>
    <xf numFmtId="164" fontId="0" fillId="0" borderId="0" xfId="2" applyFont="1" applyFill="1" applyAlignment="1">
      <alignment vertical="center" wrapText="1"/>
    </xf>
    <xf numFmtId="164" fontId="0" fillId="0" borderId="0" xfId="2" applyFont="1" applyFill="1" applyAlignment="1">
      <alignment horizontal="left" vertical="center" wrapText="1"/>
    </xf>
    <xf numFmtId="164" fontId="0" fillId="0" borderId="0" xfId="2" applyFont="1" applyFill="1" applyAlignment="1">
      <alignment horizontal="center" vertical="center" wrapText="1"/>
    </xf>
    <xf numFmtId="17" fontId="36" fillId="0" borderId="17" xfId="1" applyNumberFormat="1" applyFont="1" applyFill="1" applyBorder="1" applyAlignment="1" applyProtection="1">
      <alignment horizontal="center" vertical="center" wrapText="1"/>
    </xf>
    <xf numFmtId="0" fontId="36" fillId="0" borderId="17" xfId="1" applyFont="1" applyFill="1" applyBorder="1" applyAlignment="1" applyProtection="1">
      <alignment horizontal="center" vertical="center"/>
    </xf>
    <xf numFmtId="0" fontId="25" fillId="0" borderId="38" xfId="0" applyFont="1" applyBorder="1" applyAlignment="1" applyProtection="1">
      <alignment horizontal="justify" vertical="center" wrapText="1"/>
      <protection locked="0"/>
    </xf>
    <xf numFmtId="0" fontId="36" fillId="0" borderId="0" xfId="1" applyFont="1" applyFill="1" applyAlignment="1" applyProtection="1">
      <alignment horizontal="center" vertical="center"/>
    </xf>
    <xf numFmtId="0" fontId="22" fillId="0" borderId="17" xfId="0" applyFont="1" applyBorder="1" applyAlignment="1">
      <alignment vertical="center" wrapText="1"/>
    </xf>
    <xf numFmtId="164" fontId="0" fillId="0" borderId="0" xfId="2" applyFont="1" applyFill="1" applyBorder="1" applyAlignment="1">
      <alignment vertical="center" wrapText="1"/>
    </xf>
    <xf numFmtId="164" fontId="12" fillId="0" borderId="0" xfId="2" applyFont="1" applyFill="1" applyBorder="1" applyAlignment="1">
      <alignment vertical="center" wrapText="1"/>
    </xf>
    <xf numFmtId="0" fontId="15" fillId="0" borderId="0" xfId="0" applyFont="1" applyAlignment="1">
      <alignment horizontal="left" vertical="center" wrapText="1"/>
    </xf>
    <xf numFmtId="0" fontId="18" fillId="0" borderId="0" xfId="0" applyFont="1" applyAlignment="1">
      <alignment vertical="center" wrapText="1"/>
    </xf>
    <xf numFmtId="0" fontId="16" fillId="0" borderId="0" xfId="0" applyFont="1" applyAlignment="1">
      <alignment vertical="center" wrapText="1"/>
    </xf>
    <xf numFmtId="0" fontId="19" fillId="0" borderId="0" xfId="0" applyFont="1" applyAlignment="1">
      <alignment horizontal="center" vertical="center" wrapText="1"/>
    </xf>
    <xf numFmtId="0" fontId="21" fillId="0" borderId="0" xfId="0" applyFont="1" applyAlignment="1">
      <alignment horizontal="center" vertical="center" wrapText="1"/>
    </xf>
    <xf numFmtId="0" fontId="12" fillId="0" borderId="3" xfId="0" applyFont="1" applyBorder="1" applyAlignment="1">
      <alignment horizontal="center" vertical="center" wrapText="1"/>
    </xf>
    <xf numFmtId="0" fontId="27" fillId="0" borderId="0" xfId="1" applyFill="1" applyBorder="1" applyAlignment="1" applyProtection="1"/>
    <xf numFmtId="0" fontId="12" fillId="0" borderId="17" xfId="0" applyFont="1" applyBorder="1" applyAlignment="1">
      <alignment horizontal="justify" vertical="center" wrapText="1"/>
    </xf>
    <xf numFmtId="0" fontId="12" fillId="0" borderId="0" xfId="3"/>
    <xf numFmtId="164" fontId="12" fillId="0" borderId="0" xfId="2" applyFont="1" applyFill="1" applyAlignment="1">
      <alignment vertical="center" wrapText="1"/>
    </xf>
    <xf numFmtId="0" fontId="25" fillId="0" borderId="17"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6" fillId="0" borderId="17" xfId="1" applyFont="1" applyFill="1" applyBorder="1" applyAlignment="1" applyProtection="1">
      <alignment horizontal="center" vertical="center" wrapText="1"/>
      <protection locked="0"/>
    </xf>
    <xf numFmtId="164" fontId="0" fillId="0" borderId="0" xfId="13" applyFont="1" applyFill="1" applyAlignment="1">
      <alignment vertical="center" wrapText="1"/>
    </xf>
    <xf numFmtId="0" fontId="29" fillId="0" borderId="17" xfId="0" applyFont="1" applyBorder="1" applyAlignment="1">
      <alignment horizontal="justify" vertical="center" wrapText="1"/>
    </xf>
    <xf numFmtId="0" fontId="0" fillId="0" borderId="20" xfId="0" applyBorder="1" applyAlignment="1">
      <alignment horizontal="center" vertical="center" wrapText="1"/>
    </xf>
    <xf numFmtId="0" fontId="36" fillId="0" borderId="4" xfId="1" applyFont="1" applyFill="1" applyBorder="1" applyAlignment="1" applyProtection="1">
      <alignment horizontal="center" vertical="center" wrapText="1"/>
    </xf>
    <xf numFmtId="0" fontId="12" fillId="0" borderId="4" xfId="0" applyFont="1" applyBorder="1" applyAlignment="1">
      <alignment horizontal="justify" vertical="center" wrapText="1"/>
    </xf>
    <xf numFmtId="164" fontId="22" fillId="0" borderId="17" xfId="2" applyFont="1" applyFill="1" applyBorder="1" applyAlignment="1">
      <alignment vertical="center" wrapText="1"/>
    </xf>
    <xf numFmtId="1" fontId="22" fillId="0" borderId="0" xfId="2" applyNumberFormat="1" applyFont="1" applyFill="1" applyBorder="1" applyAlignment="1">
      <alignment horizontal="center" vertical="center" wrapText="1"/>
    </xf>
    <xf numFmtId="0" fontId="12" fillId="0" borderId="9" xfId="0" applyFont="1" applyBorder="1" applyAlignment="1">
      <alignment horizontal="center" vertical="center" wrapText="1"/>
    </xf>
    <xf numFmtId="164" fontId="12" fillId="0" borderId="0" xfId="2" applyFont="1" applyFill="1" applyAlignment="1">
      <alignment horizontal="left" vertical="center" wrapText="1"/>
    </xf>
    <xf numFmtId="0" fontId="36" fillId="0" borderId="9" xfId="1" applyFont="1" applyFill="1" applyBorder="1" applyAlignment="1" applyProtection="1">
      <alignment horizontal="center" vertical="center" wrapText="1"/>
    </xf>
    <xf numFmtId="0" fontId="36" fillId="0" borderId="41" xfId="1" applyFont="1" applyFill="1" applyBorder="1" applyAlignment="1" applyProtection="1">
      <alignment horizontal="center" vertical="center" wrapText="1"/>
    </xf>
    <xf numFmtId="0" fontId="12" fillId="0" borderId="41" xfId="0" applyFont="1" applyBorder="1" applyAlignment="1">
      <alignment horizontal="center" vertical="center" wrapText="1"/>
    </xf>
    <xf numFmtId="0" fontId="25" fillId="0" borderId="41" xfId="0" applyFont="1" applyBorder="1" applyAlignment="1" applyProtection="1">
      <alignment horizontal="justify" vertical="center" wrapText="1"/>
      <protection locked="0"/>
    </xf>
    <xf numFmtId="0" fontId="22" fillId="0" borderId="42" xfId="0" applyFont="1" applyBorder="1" applyAlignment="1">
      <alignment vertical="center" wrapText="1"/>
    </xf>
    <xf numFmtId="0" fontId="12" fillId="0" borderId="42" xfId="0" applyFont="1" applyBorder="1" applyAlignment="1">
      <alignment horizontal="center" vertical="center" wrapText="1"/>
    </xf>
    <xf numFmtId="0" fontId="12" fillId="0" borderId="42" xfId="0" applyFont="1" applyBorder="1" applyAlignment="1">
      <alignment horizontal="justify" vertical="center" wrapText="1"/>
    </xf>
    <xf numFmtId="0" fontId="63" fillId="0" borderId="42" xfId="1" applyFont="1" applyFill="1" applyBorder="1" applyAlignment="1" applyProtection="1">
      <alignment horizontal="center" vertical="center" wrapText="1"/>
    </xf>
    <xf numFmtId="0" fontId="62" fillId="0" borderId="42" xfId="1" applyFont="1" applyFill="1" applyBorder="1" applyAlignment="1" applyProtection="1">
      <alignment horizontal="center" vertical="center" wrapText="1"/>
    </xf>
    <xf numFmtId="164" fontId="12" fillId="0" borderId="42" xfId="2" applyFont="1" applyFill="1" applyBorder="1" applyAlignment="1">
      <alignment horizontal="center" vertical="center" wrapText="1"/>
    </xf>
    <xf numFmtId="0" fontId="63" fillId="0" borderId="42" xfId="1" applyFont="1" applyFill="1" applyBorder="1" applyAlignment="1" applyProtection="1">
      <alignment horizontal="center" vertical="center"/>
    </xf>
    <xf numFmtId="164" fontId="63" fillId="0" borderId="42" xfId="1" applyNumberFormat="1" applyFont="1" applyFill="1" applyBorder="1" applyAlignment="1" applyProtection="1">
      <alignment horizontal="center" vertical="center" wrapText="1"/>
    </xf>
    <xf numFmtId="164" fontId="22" fillId="0" borderId="42" xfId="2" applyFont="1" applyFill="1" applyBorder="1" applyAlignment="1">
      <alignment horizontal="center" vertical="center" wrapText="1"/>
    </xf>
    <xf numFmtId="1" fontId="22" fillId="0" borderId="42" xfId="2" applyNumberFormat="1" applyFont="1" applyFill="1" applyBorder="1" applyAlignment="1">
      <alignment horizontal="center" vertical="center" wrapText="1"/>
    </xf>
    <xf numFmtId="164" fontId="12" fillId="0" borderId="42" xfId="2" applyFont="1" applyFill="1" applyBorder="1" applyAlignment="1">
      <alignment vertical="center" wrapText="1"/>
    </xf>
    <xf numFmtId="49" fontId="12" fillId="0" borderId="42" xfId="2" applyNumberFormat="1" applyFont="1" applyFill="1" applyBorder="1" applyAlignment="1">
      <alignment vertical="center" wrapText="1"/>
    </xf>
    <xf numFmtId="164" fontId="62" fillId="0" borderId="42" xfId="1" applyNumberFormat="1" applyFont="1" applyFill="1" applyBorder="1" applyAlignment="1" applyProtection="1">
      <alignment horizontal="center" vertical="center" wrapText="1"/>
    </xf>
    <xf numFmtId="0" fontId="12" fillId="0" borderId="42" xfId="2" applyNumberFormat="1" applyFont="1" applyFill="1" applyBorder="1" applyAlignment="1">
      <alignment vertical="center" wrapText="1"/>
    </xf>
    <xf numFmtId="0" fontId="12" fillId="0" borderId="42" xfId="3" applyBorder="1" applyAlignment="1">
      <alignment horizontal="center" vertical="center" wrapText="1"/>
    </xf>
    <xf numFmtId="1" fontId="12" fillId="0" borderId="42" xfId="3" applyNumberFormat="1" applyBorder="1" applyAlignment="1">
      <alignment horizontal="center" vertical="center" wrapText="1"/>
    </xf>
    <xf numFmtId="0" fontId="36" fillId="0" borderId="42" xfId="1" applyFont="1" applyFill="1" applyBorder="1" applyAlignment="1" applyProtection="1">
      <alignment horizontal="center" vertical="center" wrapText="1"/>
    </xf>
    <xf numFmtId="0" fontId="25" fillId="0" borderId="42" xfId="0" applyFont="1" applyBorder="1" applyAlignment="1">
      <alignment horizontal="center" vertical="center" wrapText="1"/>
    </xf>
    <xf numFmtId="164" fontId="36" fillId="0" borderId="42" xfId="1" applyNumberFormat="1" applyFont="1" applyFill="1" applyBorder="1" applyAlignment="1" applyProtection="1">
      <alignment horizontal="center" vertical="center" wrapText="1"/>
    </xf>
    <xf numFmtId="0" fontId="12" fillId="0" borderId="42" xfId="0" applyFont="1" applyBorder="1" applyAlignment="1">
      <alignment horizontal="left" vertical="center" wrapText="1"/>
    </xf>
    <xf numFmtId="1" fontId="12" fillId="0" borderId="42" xfId="2" applyNumberFormat="1" applyFont="1" applyFill="1" applyBorder="1" applyAlignment="1">
      <alignment horizontal="center" vertical="center" wrapText="1"/>
    </xf>
    <xf numFmtId="0" fontId="12" fillId="0" borderId="42" xfId="1" applyFont="1" applyFill="1" applyBorder="1" applyAlignment="1" applyProtection="1">
      <alignment horizontal="center" vertical="center" wrapText="1"/>
    </xf>
    <xf numFmtId="49" fontId="12" fillId="0" borderId="42" xfId="1" applyNumberFormat="1" applyFont="1" applyFill="1" applyBorder="1" applyAlignment="1" applyProtection="1">
      <alignment horizontal="center" vertical="center" wrapText="1"/>
    </xf>
    <xf numFmtId="0" fontId="12" fillId="0" borderId="42" xfId="0" applyFont="1" applyBorder="1" applyAlignment="1">
      <alignment horizontal="center" vertical="center"/>
    </xf>
    <xf numFmtId="0" fontId="62" fillId="0" borderId="42" xfId="1" applyFont="1" applyFill="1" applyBorder="1" applyAlignment="1" applyProtection="1">
      <alignment horizontal="center" vertical="center"/>
    </xf>
    <xf numFmtId="164" fontId="12" fillId="0" borderId="42" xfId="2" applyFont="1" applyFill="1" applyBorder="1" applyAlignment="1">
      <alignment horizontal="justify" vertical="center" wrapText="1"/>
    </xf>
    <xf numFmtId="0" fontId="12" fillId="0" borderId="42" xfId="2" applyNumberFormat="1" applyFont="1" applyFill="1" applyBorder="1" applyAlignment="1">
      <alignment horizontal="center" vertical="center" wrapText="1"/>
    </xf>
    <xf numFmtId="0" fontId="25" fillId="0" borderId="42" xfId="0" applyFont="1" applyBorder="1" applyAlignment="1">
      <alignment horizontal="justify" vertical="center" wrapText="1"/>
    </xf>
    <xf numFmtId="49" fontId="12" fillId="0" borderId="42" xfId="3" applyNumberFormat="1" applyBorder="1" applyAlignment="1">
      <alignment horizontal="center" vertical="center" wrapText="1"/>
    </xf>
    <xf numFmtId="0" fontId="12" fillId="0" borderId="44" xfId="0" applyFont="1" applyBorder="1" applyAlignment="1">
      <alignment horizontal="center" vertical="center" wrapText="1"/>
    </xf>
    <xf numFmtId="164" fontId="0" fillId="0" borderId="42" xfId="2" applyFont="1" applyFill="1" applyBorder="1" applyAlignment="1">
      <alignment vertical="center" wrapText="1"/>
    </xf>
    <xf numFmtId="0" fontId="36" fillId="0" borderId="42" xfId="1" applyFont="1" applyFill="1" applyBorder="1" applyAlignment="1" applyProtection="1">
      <alignment horizontal="justify" vertical="center" wrapText="1"/>
    </xf>
    <xf numFmtId="0" fontId="53" fillId="0" borderId="42" xfId="1" applyFont="1" applyFill="1" applyBorder="1" applyAlignment="1" applyProtection="1">
      <alignment horizontal="center" vertical="center" wrapText="1"/>
    </xf>
    <xf numFmtId="0" fontId="12" fillId="3" borderId="42" xfId="3" applyFill="1" applyBorder="1" applyAlignment="1">
      <alignment horizontal="center" vertical="center" wrapText="1"/>
    </xf>
    <xf numFmtId="0" fontId="12" fillId="0" borderId="44" xfId="3" applyBorder="1" applyAlignment="1">
      <alignment horizontal="center" vertical="center" wrapText="1"/>
    </xf>
    <xf numFmtId="0" fontId="36" fillId="0" borderId="42" xfId="1" applyFont="1" applyFill="1" applyBorder="1" applyAlignment="1" applyProtection="1">
      <alignment horizontal="center"/>
    </xf>
    <xf numFmtId="0" fontId="55" fillId="0" borderId="15" xfId="0" applyFont="1" applyBorder="1" applyAlignment="1">
      <alignment vertical="center" wrapText="1"/>
    </xf>
    <xf numFmtId="164" fontId="54" fillId="0" borderId="0" xfId="0" applyNumberFormat="1" applyFont="1" applyAlignment="1">
      <alignment vertical="center" wrapText="1"/>
    </xf>
    <xf numFmtId="0" fontId="54" fillId="0" borderId="0" xfId="0" applyFont="1"/>
    <xf numFmtId="0" fontId="58" fillId="0" borderId="0" xfId="0" applyFont="1" applyAlignment="1">
      <alignment horizontal="left" vertical="center" wrapText="1"/>
    </xf>
    <xf numFmtId="0" fontId="28" fillId="0" borderId="0" xfId="0" applyFont="1" applyAlignment="1">
      <alignment vertical="center" wrapText="1"/>
    </xf>
    <xf numFmtId="0" fontId="59" fillId="0" borderId="0" xfId="0" applyFont="1" applyAlignment="1">
      <alignment vertical="center" wrapText="1"/>
    </xf>
    <xf numFmtId="0" fontId="46" fillId="0" borderId="0" xfId="0" applyFont="1" applyAlignment="1">
      <alignment horizontal="center" vertical="center" wrapText="1"/>
    </xf>
    <xf numFmtId="0" fontId="47" fillId="0" borderId="0" xfId="0" applyFont="1" applyAlignment="1">
      <alignment horizontal="center" vertical="center" wrapText="1"/>
    </xf>
    <xf numFmtId="0" fontId="54" fillId="0" borderId="15" xfId="0" applyFont="1" applyBorder="1" applyAlignment="1">
      <alignment horizontal="center" vertical="center" wrapText="1"/>
    </xf>
    <xf numFmtId="0" fontId="29" fillId="0" borderId="15" xfId="0" applyFont="1" applyBorder="1" applyAlignment="1">
      <alignment horizontal="left" vertical="center" wrapText="1"/>
    </xf>
    <xf numFmtId="1" fontId="55" fillId="0" borderId="15" xfId="0" applyNumberFormat="1" applyFont="1" applyBorder="1" applyAlignment="1">
      <alignment horizontal="center" vertical="center" wrapText="1"/>
    </xf>
    <xf numFmtId="164" fontId="54" fillId="0" borderId="15" xfId="0" applyNumberFormat="1" applyFont="1" applyBorder="1" applyAlignment="1">
      <alignment vertical="center" wrapText="1"/>
    </xf>
    <xf numFmtId="0" fontId="54" fillId="0" borderId="45" xfId="0" applyFont="1" applyBorder="1" applyAlignment="1">
      <alignment horizontal="center" vertical="center" wrapText="1"/>
    </xf>
    <xf numFmtId="164" fontId="54" fillId="0" borderId="15" xfId="0" applyNumberFormat="1" applyFont="1" applyBorder="1" applyAlignment="1">
      <alignment horizontal="center" vertical="center" wrapText="1"/>
    </xf>
    <xf numFmtId="0" fontId="54" fillId="0" borderId="15" xfId="0" applyFont="1" applyBorder="1" applyAlignment="1">
      <alignment horizontal="left" vertical="center" wrapText="1"/>
    </xf>
    <xf numFmtId="0" fontId="36" fillId="0" borderId="15" xfId="0" applyFont="1" applyBorder="1" applyAlignment="1">
      <alignment horizontal="center" vertical="center" wrapText="1"/>
    </xf>
    <xf numFmtId="164" fontId="55" fillId="0" borderId="0" xfId="0" applyNumberFormat="1" applyFont="1" applyAlignment="1">
      <alignment vertical="center" wrapText="1"/>
    </xf>
    <xf numFmtId="1" fontId="55" fillId="0" borderId="0" xfId="0" applyNumberFormat="1" applyFont="1" applyAlignment="1">
      <alignment horizontal="center" vertical="center" wrapText="1"/>
    </xf>
    <xf numFmtId="1" fontId="54" fillId="0" borderId="0" xfId="0" applyNumberFormat="1" applyFont="1"/>
    <xf numFmtId="1" fontId="28" fillId="0" borderId="0" xfId="0" applyNumberFormat="1" applyFont="1" applyAlignment="1">
      <alignment vertical="center" wrapText="1"/>
    </xf>
    <xf numFmtId="1" fontId="54" fillId="0" borderId="0" xfId="0" applyNumberFormat="1" applyFont="1" applyAlignment="1">
      <alignment vertical="center" wrapText="1"/>
    </xf>
    <xf numFmtId="0" fontId="60" fillId="0" borderId="46" xfId="0" applyFont="1" applyBorder="1" applyAlignment="1">
      <alignment horizontal="center" vertical="center" wrapText="1"/>
    </xf>
    <xf numFmtId="0" fontId="29" fillId="0" borderId="28" xfId="0" applyFont="1" applyBorder="1" applyAlignment="1">
      <alignment horizontal="center" vertical="center" wrapText="1"/>
    </xf>
    <xf numFmtId="0" fontId="54" fillId="0" borderId="28" xfId="0" applyFont="1" applyBorder="1" applyAlignment="1">
      <alignment horizontal="center" vertical="center" wrapText="1"/>
    </xf>
    <xf numFmtId="0" fontId="29" fillId="0" borderId="28" xfId="0" applyFont="1" applyBorder="1" applyAlignment="1">
      <alignment horizontal="left" vertical="center" wrapText="1"/>
    </xf>
    <xf numFmtId="0" fontId="36" fillId="0" borderId="28" xfId="0" applyFont="1" applyBorder="1" applyAlignment="1">
      <alignment horizontal="center" vertical="center" wrapText="1"/>
    </xf>
    <xf numFmtId="0" fontId="29" fillId="0" borderId="15" xfId="0" applyFont="1" applyBorder="1" applyAlignment="1">
      <alignment horizontal="center" vertical="center" wrapText="1"/>
    </xf>
    <xf numFmtId="17" fontId="36" fillId="0" borderId="15" xfId="0" applyNumberFormat="1" applyFont="1" applyBorder="1" applyAlignment="1">
      <alignment horizontal="center" vertical="center" wrapText="1"/>
    </xf>
    <xf numFmtId="0" fontId="29" fillId="0" borderId="16" xfId="0" applyFont="1" applyBorder="1" applyAlignment="1">
      <alignment horizontal="center" vertical="center" wrapText="1"/>
    </xf>
    <xf numFmtId="0" fontId="54" fillId="0" borderId="28" xfId="0" applyFont="1" applyBorder="1" applyAlignment="1">
      <alignment horizontal="left" vertical="center" wrapText="1"/>
    </xf>
    <xf numFmtId="0" fontId="36" fillId="0" borderId="0" xfId="0" applyFont="1" applyAlignment="1">
      <alignment horizontal="center" vertical="center" wrapText="1"/>
    </xf>
    <xf numFmtId="0" fontId="36" fillId="0" borderId="0" xfId="0" applyFont="1" applyAlignment="1">
      <alignment horizontal="center" vertical="center"/>
    </xf>
    <xf numFmtId="0" fontId="36" fillId="0" borderId="15" xfId="0" applyFont="1" applyBorder="1" applyAlignment="1">
      <alignment horizontal="center" vertical="center"/>
    </xf>
    <xf numFmtId="0" fontId="36" fillId="0" borderId="15" xfId="0" applyFont="1" applyBorder="1" applyAlignment="1">
      <alignment vertical="center"/>
    </xf>
    <xf numFmtId="0" fontId="60" fillId="0" borderId="15" xfId="0" applyFont="1" applyBorder="1" applyAlignment="1">
      <alignment horizontal="center" vertical="center" wrapText="1"/>
    </xf>
    <xf numFmtId="0" fontId="45" fillId="0" borderId="0" xfId="0" applyFont="1" applyAlignment="1">
      <alignment horizontal="center" vertical="center"/>
    </xf>
    <xf numFmtId="0" fontId="61" fillId="0" borderId="15" xfId="0" applyFont="1" applyBorder="1" applyAlignment="1">
      <alignment horizontal="center" vertical="center" wrapText="1"/>
    </xf>
    <xf numFmtId="0" fontId="61" fillId="0" borderId="15" xfId="0" applyFont="1" applyBorder="1" applyAlignment="1">
      <alignment horizontal="center" vertical="center"/>
    </xf>
    <xf numFmtId="0" fontId="48" fillId="0" borderId="15" xfId="0" applyFont="1" applyBorder="1" applyAlignment="1">
      <alignment horizontal="center" vertical="center" wrapText="1"/>
    </xf>
    <xf numFmtId="0" fontId="48" fillId="0" borderId="15" xfId="0" applyFont="1" applyBorder="1" applyAlignment="1">
      <alignment horizontal="center" vertical="center"/>
    </xf>
    <xf numFmtId="0" fontId="27" fillId="0" borderId="15" xfId="1" applyFill="1" applyBorder="1" applyAlignment="1" applyProtection="1">
      <alignment horizontal="center" vertical="center" wrapText="1"/>
    </xf>
    <xf numFmtId="0" fontId="36" fillId="0" borderId="15" xfId="1" applyFont="1" applyFill="1" applyBorder="1" applyAlignment="1" applyProtection="1">
      <alignment horizontal="center" vertical="center" wrapText="1"/>
    </xf>
    <xf numFmtId="0" fontId="44" fillId="0" borderId="49" xfId="1" applyFont="1" applyFill="1" applyBorder="1" applyAlignment="1" applyProtection="1">
      <alignment horizontal="center" vertical="center" wrapText="1"/>
    </xf>
    <xf numFmtId="164" fontId="54" fillId="0" borderId="0" xfId="3" applyNumberFormat="1" applyFont="1" applyAlignment="1">
      <alignment vertical="center" wrapText="1"/>
    </xf>
    <xf numFmtId="1" fontId="55" fillId="0" borderId="0" xfId="3" applyNumberFormat="1" applyFont="1" applyAlignment="1">
      <alignment horizontal="center" vertical="center" wrapText="1"/>
    </xf>
    <xf numFmtId="164" fontId="55" fillId="0" borderId="0" xfId="3" applyNumberFormat="1" applyFont="1" applyAlignment="1">
      <alignment vertical="center" wrapText="1"/>
    </xf>
    <xf numFmtId="0" fontId="28" fillId="0" borderId="0" xfId="3" applyFont="1" applyAlignment="1">
      <alignment vertical="center" wrapText="1"/>
    </xf>
    <xf numFmtId="0" fontId="59" fillId="0" borderId="0" xfId="3" applyFont="1" applyAlignment="1">
      <alignment vertical="center" wrapText="1"/>
    </xf>
    <xf numFmtId="0" fontId="58" fillId="0" borderId="0" xfId="3" applyFont="1" applyAlignment="1">
      <alignment horizontal="left" vertical="center" wrapText="1"/>
    </xf>
    <xf numFmtId="0" fontId="47" fillId="0" borderId="0" xfId="3" applyFont="1" applyAlignment="1">
      <alignment horizontal="center" vertical="center" wrapText="1"/>
    </xf>
    <xf numFmtId="0" fontId="46" fillId="0" borderId="0" xfId="3" applyFont="1" applyAlignment="1">
      <alignment horizontal="center" vertical="center" wrapText="1"/>
    </xf>
    <xf numFmtId="0" fontId="55" fillId="0" borderId="15" xfId="3" applyFont="1" applyBorder="1" applyAlignment="1">
      <alignment vertical="center" wrapText="1"/>
    </xf>
    <xf numFmtId="164" fontId="54" fillId="0" borderId="0" xfId="3" applyNumberFormat="1" applyFont="1" applyAlignment="1">
      <alignment horizontal="left" vertical="center" wrapText="1"/>
    </xf>
    <xf numFmtId="0" fontId="54" fillId="0" borderId="15" xfId="3" applyFont="1" applyBorder="1" applyAlignment="1">
      <alignment horizontal="left" vertical="center" wrapText="1"/>
    </xf>
    <xf numFmtId="0" fontId="36" fillId="0" borderId="15" xfId="3" applyFont="1" applyBorder="1" applyAlignment="1">
      <alignment horizontal="center" vertical="center" wrapText="1"/>
    </xf>
    <xf numFmtId="0" fontId="54" fillId="0" borderId="15" xfId="3" applyFont="1" applyBorder="1" applyAlignment="1">
      <alignment horizontal="center" vertical="center" wrapText="1"/>
    </xf>
    <xf numFmtId="164" fontId="54" fillId="0" borderId="15" xfId="3" applyNumberFormat="1" applyFont="1" applyBorder="1" applyAlignment="1">
      <alignment horizontal="center" vertical="center" wrapText="1"/>
    </xf>
    <xf numFmtId="0" fontId="29" fillId="0" borderId="15" xfId="3" applyFont="1" applyBorder="1" applyAlignment="1">
      <alignment horizontal="left" vertical="center" wrapText="1"/>
    </xf>
    <xf numFmtId="164" fontId="36" fillId="0" borderId="15" xfId="3" applyNumberFormat="1" applyFont="1" applyBorder="1" applyAlignment="1">
      <alignment horizontal="center" vertical="center" wrapText="1"/>
    </xf>
    <xf numFmtId="0" fontId="29" fillId="0" borderId="16" xfId="3" applyFont="1" applyBorder="1" applyAlignment="1">
      <alignment horizontal="left" vertical="center" wrapText="1"/>
    </xf>
    <xf numFmtId="0" fontId="36" fillId="0" borderId="16" xfId="3" applyFont="1" applyBorder="1" applyAlignment="1">
      <alignment horizontal="center" vertical="center" wrapText="1"/>
    </xf>
    <xf numFmtId="0" fontId="54" fillId="0" borderId="16" xfId="3" applyFont="1" applyBorder="1" applyAlignment="1">
      <alignment horizontal="center" vertical="center" wrapText="1"/>
    </xf>
    <xf numFmtId="0" fontId="45" fillId="0" borderId="27" xfId="3" applyFont="1" applyBorder="1" applyAlignment="1">
      <alignment horizontal="center" vertical="center" wrapText="1"/>
    </xf>
    <xf numFmtId="0" fontId="48" fillId="0" borderId="27" xfId="3" applyFont="1" applyBorder="1" applyAlignment="1">
      <alignment horizontal="center" vertical="center" wrapText="1"/>
    </xf>
    <xf numFmtId="0" fontId="36" fillId="0" borderId="27" xfId="3" applyFont="1" applyBorder="1" applyAlignment="1">
      <alignment horizontal="center" vertical="center" wrapText="1"/>
    </xf>
    <xf numFmtId="0" fontId="54" fillId="0" borderId="45" xfId="3" applyFont="1" applyBorder="1" applyAlignment="1">
      <alignment horizontal="center" vertical="center" wrapText="1"/>
    </xf>
    <xf numFmtId="0" fontId="48" fillId="0" borderId="32" xfId="3" applyFont="1" applyBorder="1" applyAlignment="1">
      <alignment horizontal="center" vertical="center" wrapText="1"/>
    </xf>
    <xf numFmtId="0" fontId="66" fillId="0" borderId="15" xfId="3" applyFont="1" applyBorder="1" applyAlignment="1">
      <alignment horizontal="left" vertical="center" wrapText="1"/>
    </xf>
    <xf numFmtId="0" fontId="48" fillId="0" borderId="29" xfId="3" applyFont="1" applyBorder="1" applyAlignment="1">
      <alignment horizontal="center" vertical="center" wrapText="1"/>
    </xf>
    <xf numFmtId="164" fontId="54" fillId="0" borderId="15" xfId="3" applyNumberFormat="1" applyFont="1" applyBorder="1" applyAlignment="1">
      <alignment vertical="center" wrapText="1"/>
    </xf>
    <xf numFmtId="1" fontId="55" fillId="0" borderId="15" xfId="3" applyNumberFormat="1" applyFont="1" applyBorder="1" applyAlignment="1">
      <alignment horizontal="center" vertical="center" wrapText="1"/>
    </xf>
    <xf numFmtId="164" fontId="55" fillId="0" borderId="15" xfId="3" applyNumberFormat="1" applyFont="1" applyBorder="1" applyAlignment="1">
      <alignment horizontal="center" vertical="center" wrapText="1"/>
    </xf>
    <xf numFmtId="0" fontId="54" fillId="0" borderId="0" xfId="3" applyFont="1"/>
    <xf numFmtId="0" fontId="68" fillId="0" borderId="0" xfId="3" applyFont="1"/>
    <xf numFmtId="0" fontId="12" fillId="0" borderId="42" xfId="0" applyFont="1" applyFill="1" applyBorder="1" applyAlignment="1">
      <alignment horizontal="justify" vertical="center" wrapText="1"/>
    </xf>
    <xf numFmtId="0" fontId="12" fillId="0" borderId="42" xfId="0" applyFont="1" applyFill="1" applyBorder="1" applyAlignment="1">
      <alignment horizontal="left" vertical="center" wrapText="1"/>
    </xf>
    <xf numFmtId="0" fontId="12" fillId="0" borderId="43" xfId="0" applyFont="1" applyFill="1" applyBorder="1" applyAlignment="1">
      <alignment horizontal="justify" vertical="center" wrapText="1"/>
    </xf>
    <xf numFmtId="0" fontId="12" fillId="0" borderId="42" xfId="0" applyFont="1" applyFill="1" applyBorder="1" applyAlignment="1">
      <alignment horizontal="left" wrapText="1"/>
    </xf>
    <xf numFmtId="0" fontId="54" fillId="0" borderId="0" xfId="0" applyFont="1" applyAlignment="1">
      <alignment vertical="center" wrapText="1"/>
    </xf>
    <xf numFmtId="0" fontId="0" fillId="0" borderId="0" xfId="0" applyFont="1" applyAlignment="1">
      <alignment vertical="center"/>
    </xf>
    <xf numFmtId="0" fontId="58" fillId="0" borderId="47" xfId="0" applyFont="1" applyBorder="1" applyAlignment="1">
      <alignment horizontal="center" vertical="center" wrapText="1"/>
    </xf>
    <xf numFmtId="0" fontId="74" fillId="0" borderId="47" xfId="0" applyFont="1" applyBorder="1" applyAlignment="1">
      <alignment horizontal="center" vertical="center" wrapText="1"/>
    </xf>
    <xf numFmtId="0" fontId="75" fillId="0" borderId="47" xfId="0" applyFont="1" applyBorder="1" applyAlignment="1">
      <alignment horizontal="center" vertical="center" wrapText="1"/>
    </xf>
    <xf numFmtId="0" fontId="76" fillId="0" borderId="47" xfId="0" applyFont="1" applyBorder="1" applyAlignment="1">
      <alignment horizontal="left" vertical="center" wrapText="1"/>
    </xf>
    <xf numFmtId="0" fontId="77" fillId="0" borderId="47" xfId="0" applyFont="1" applyBorder="1" applyAlignment="1">
      <alignment horizontal="left" vertical="center" wrapText="1"/>
    </xf>
    <xf numFmtId="0" fontId="54" fillId="0" borderId="0" xfId="0" applyFont="1" applyAlignment="1">
      <alignment horizontal="center" vertical="center" wrapText="1"/>
    </xf>
    <xf numFmtId="0" fontId="39" fillId="0" borderId="0" xfId="0" applyFont="1" applyAlignment="1">
      <alignment horizontal="left" vertical="center" wrapText="1"/>
    </xf>
    <xf numFmtId="0" fontId="12" fillId="0" borderId="0" xfId="3" applyFont="1" applyFill="1" applyAlignment="1"/>
    <xf numFmtId="0" fontId="12" fillId="0" borderId="0" xfId="3" applyFont="1" applyFill="1" applyAlignment="1">
      <alignment horizontal="justify"/>
    </xf>
    <xf numFmtId="0" fontId="54" fillId="0" borderId="0" xfId="3" applyFont="1" applyFill="1"/>
    <xf numFmtId="0" fontId="54" fillId="0" borderId="0" xfId="3" applyFont="1" applyFill="1" applyAlignment="1">
      <alignment horizontal="justify"/>
    </xf>
    <xf numFmtId="164" fontId="54" fillId="0" borderId="0" xfId="3" applyNumberFormat="1" applyFont="1" applyFill="1" applyAlignment="1">
      <alignment vertical="center" wrapText="1"/>
    </xf>
    <xf numFmtId="164" fontId="67" fillId="0" borderId="0" xfId="3" applyNumberFormat="1" applyFont="1" applyFill="1" applyAlignment="1">
      <alignment horizontal="justify" vertical="center" wrapText="1"/>
    </xf>
    <xf numFmtId="1" fontId="55" fillId="0" borderId="0" xfId="3" applyNumberFormat="1" applyFont="1" applyFill="1" applyAlignment="1">
      <alignment horizontal="center" vertical="center" wrapText="1"/>
    </xf>
    <xf numFmtId="164" fontId="55" fillId="0" borderId="0" xfId="3" applyNumberFormat="1" applyFont="1" applyFill="1" applyAlignment="1">
      <alignment vertical="center" wrapText="1"/>
    </xf>
    <xf numFmtId="0" fontId="29" fillId="0" borderId="0" xfId="3" applyFont="1" applyFill="1"/>
    <xf numFmtId="0" fontId="29" fillId="0" borderId="15" xfId="3" applyFont="1" applyFill="1" applyBorder="1" applyAlignment="1">
      <alignment horizontal="left" vertical="center" wrapText="1"/>
    </xf>
    <xf numFmtId="0" fontId="48" fillId="0" borderId="15" xfId="3" applyFont="1" applyFill="1" applyBorder="1" applyAlignment="1">
      <alignment horizontal="center" vertical="center" wrapText="1"/>
    </xf>
    <xf numFmtId="0" fontId="29" fillId="0" borderId="15" xfId="3" applyFont="1" applyFill="1" applyBorder="1" applyAlignment="1">
      <alignment horizontal="justify" vertical="center" wrapText="1"/>
    </xf>
    <xf numFmtId="0" fontId="54" fillId="0" borderId="15" xfId="3" applyFont="1" applyFill="1" applyBorder="1" applyAlignment="1">
      <alignment horizontal="center" vertical="center" wrapText="1"/>
    </xf>
    <xf numFmtId="0" fontId="29" fillId="0" borderId="15" xfId="3" applyFont="1" applyFill="1" applyBorder="1" applyAlignment="1">
      <alignment horizontal="center" vertical="center" wrapText="1"/>
    </xf>
    <xf numFmtId="0" fontId="36" fillId="0" borderId="15" xfId="3" applyFont="1" applyFill="1" applyBorder="1" applyAlignment="1">
      <alignment horizontal="center" vertical="center" wrapText="1"/>
    </xf>
    <xf numFmtId="0" fontId="29" fillId="0" borderId="28" xfId="3" applyFont="1" applyFill="1" applyBorder="1" applyAlignment="1">
      <alignment horizontal="left" vertical="center" wrapText="1"/>
    </xf>
    <xf numFmtId="0" fontId="54" fillId="0" borderId="28" xfId="3" applyFont="1" applyFill="1" applyBorder="1" applyAlignment="1">
      <alignment horizontal="center" vertical="center" wrapText="1"/>
    </xf>
    <xf numFmtId="0" fontId="29" fillId="0" borderId="37" xfId="3" applyFont="1" applyFill="1" applyBorder="1" applyAlignment="1">
      <alignment horizontal="left" vertical="center" wrapText="1"/>
    </xf>
    <xf numFmtId="0" fontId="27" fillId="0" borderId="0" xfId="1" applyAlignment="1" applyProtection="1">
      <alignment vertical="center" wrapText="1"/>
    </xf>
    <xf numFmtId="0" fontId="54" fillId="0" borderId="15" xfId="3" quotePrefix="1" applyFont="1" applyFill="1" applyBorder="1" applyAlignment="1">
      <alignment horizontal="center" vertical="center" wrapText="1"/>
    </xf>
    <xf numFmtId="166" fontId="36" fillId="0" borderId="15" xfId="3" applyNumberFormat="1" applyFont="1" applyFill="1" applyBorder="1" applyAlignment="1">
      <alignment horizontal="center" vertical="center" wrapText="1"/>
    </xf>
    <xf numFmtId="0" fontId="48" fillId="0" borderId="28" xfId="3" applyFont="1" applyFill="1" applyBorder="1" applyAlignment="1">
      <alignment horizontal="center" vertical="center" wrapText="1"/>
    </xf>
    <xf numFmtId="0" fontId="28" fillId="0" borderId="0" xfId="3" applyFont="1" applyFill="1" applyAlignment="1">
      <alignment vertical="center" wrapText="1"/>
    </xf>
    <xf numFmtId="0" fontId="59" fillId="0" borderId="0" xfId="3" applyFont="1" applyFill="1" applyAlignment="1">
      <alignment vertical="center" wrapText="1"/>
    </xf>
    <xf numFmtId="0" fontId="58" fillId="0" borderId="0" xfId="3" applyFont="1" applyFill="1" applyAlignment="1">
      <alignment horizontal="left" vertical="center" wrapText="1"/>
    </xf>
    <xf numFmtId="0" fontId="47" fillId="0" borderId="0" xfId="3" applyFont="1" applyFill="1" applyAlignment="1">
      <alignment horizontal="center" vertical="center" wrapText="1"/>
    </xf>
    <xf numFmtId="0" fontId="46" fillId="0" borderId="0" xfId="3" applyFont="1" applyFill="1" applyAlignment="1">
      <alignment horizontal="center" vertical="center" wrapText="1"/>
    </xf>
    <xf numFmtId="0" fontId="55" fillId="0" borderId="15" xfId="3" applyFont="1" applyFill="1" applyBorder="1" applyAlignment="1">
      <alignment vertical="center" wrapText="1"/>
    </xf>
    <xf numFmtId="164" fontId="36" fillId="0" borderId="0" xfId="1" applyNumberFormat="1" applyFont="1" applyAlignment="1" applyProtection="1">
      <alignment vertical="center" wrapText="1"/>
    </xf>
    <xf numFmtId="164" fontId="54" fillId="0" borderId="0" xfId="3" applyNumberFormat="1" applyFont="1" applyFill="1" applyAlignment="1">
      <alignment vertical="top" wrapText="1"/>
    </xf>
    <xf numFmtId="0" fontId="61" fillId="0" borderId="15" xfId="3" applyFont="1" applyFill="1" applyBorder="1" applyAlignment="1">
      <alignment horizontal="center" vertical="center" wrapText="1"/>
    </xf>
    <xf numFmtId="0" fontId="27" fillId="0" borderId="15" xfId="3" applyFont="1" applyFill="1" applyBorder="1" applyAlignment="1">
      <alignment horizontal="center" vertical="center" wrapText="1"/>
    </xf>
    <xf numFmtId="0" fontId="27" fillId="0" borderId="15" xfId="3" applyFont="1" applyFill="1" applyBorder="1" applyAlignment="1">
      <alignment horizontal="left" vertical="center" wrapText="1"/>
    </xf>
    <xf numFmtId="167" fontId="48" fillId="0" borderId="15" xfId="3" applyNumberFormat="1" applyFont="1" applyFill="1" applyBorder="1" applyAlignment="1">
      <alignment horizontal="center" vertical="center" wrapText="1"/>
    </xf>
    <xf numFmtId="0" fontId="36" fillId="0" borderId="15" xfId="3" applyFont="1" applyFill="1" applyBorder="1" applyAlignment="1">
      <alignment horizontal="center" vertical="center"/>
    </xf>
    <xf numFmtId="168" fontId="48" fillId="0" borderId="15" xfId="3" applyNumberFormat="1" applyFont="1" applyFill="1" applyBorder="1" applyAlignment="1">
      <alignment horizontal="center" vertical="center" wrapText="1"/>
    </xf>
    <xf numFmtId="0" fontId="29" fillId="0" borderId="15" xfId="3" applyFont="1" applyFill="1" applyBorder="1" applyAlignment="1">
      <alignment horizontal="left" vertical="top" wrapText="1"/>
    </xf>
    <xf numFmtId="0" fontId="55" fillId="0" borderId="15" xfId="3" applyFont="1" applyFill="1" applyBorder="1"/>
    <xf numFmtId="1" fontId="54" fillId="0" borderId="15" xfId="3" applyNumberFormat="1" applyFont="1" applyFill="1" applyBorder="1" applyAlignment="1">
      <alignment horizontal="center" vertical="center" wrapText="1"/>
    </xf>
    <xf numFmtId="164" fontId="54" fillId="0" borderId="15" xfId="3" applyNumberFormat="1" applyFont="1" applyFill="1" applyBorder="1" applyAlignment="1">
      <alignment horizontal="center" vertical="center" wrapText="1"/>
    </xf>
    <xf numFmtId="0" fontId="52" fillId="0" borderId="15" xfId="3" applyFont="1" applyFill="1" applyBorder="1" applyAlignment="1">
      <alignment horizontal="left" vertical="center" wrapText="1"/>
    </xf>
    <xf numFmtId="167" fontId="36" fillId="0" borderId="15" xfId="3" applyNumberFormat="1" applyFont="1" applyFill="1" applyBorder="1" applyAlignment="1">
      <alignment horizontal="center" vertical="center" wrapText="1"/>
    </xf>
    <xf numFmtId="0" fontId="54" fillId="0" borderId="15" xfId="3" applyFont="1" applyFill="1" applyBorder="1" applyAlignment="1">
      <alignment horizontal="left" vertical="center" wrapText="1"/>
    </xf>
    <xf numFmtId="0" fontId="29" fillId="0" borderId="0" xfId="3" applyFont="1" applyFill="1" applyAlignment="1">
      <alignment horizontal="left" vertical="center" wrapText="1"/>
    </xf>
    <xf numFmtId="0" fontId="48" fillId="0" borderId="15" xfId="3" applyFont="1" applyFill="1" applyBorder="1" applyAlignment="1">
      <alignment horizontal="center" vertical="center"/>
    </xf>
    <xf numFmtId="167" fontId="48" fillId="0" borderId="15" xfId="3" applyNumberFormat="1" applyFont="1" applyFill="1" applyBorder="1" applyAlignment="1">
      <alignment horizontal="center" vertical="center"/>
    </xf>
    <xf numFmtId="0" fontId="66" fillId="0" borderId="15" xfId="3" applyFont="1" applyFill="1" applyBorder="1" applyAlignment="1">
      <alignment horizontal="left" vertical="center" wrapText="1"/>
    </xf>
    <xf numFmtId="0" fontId="52" fillId="0" borderId="15" xfId="3" applyFont="1" applyFill="1" applyBorder="1" applyAlignment="1">
      <alignment horizontal="left" vertical="top" wrapText="1"/>
    </xf>
    <xf numFmtId="0" fontId="55" fillId="0" borderId="15" xfId="3" applyFont="1" applyFill="1" applyBorder="1" applyAlignment="1">
      <alignment vertical="top" wrapText="1"/>
    </xf>
    <xf numFmtId="0" fontId="18" fillId="0" borderId="0" xfId="3" applyFont="1" applyFill="1" applyAlignment="1">
      <alignment vertical="center" wrapText="1"/>
    </xf>
    <xf numFmtId="0" fontId="16" fillId="0" borderId="0" xfId="3" applyFont="1" applyFill="1" applyAlignment="1">
      <alignment vertical="center" wrapText="1"/>
    </xf>
    <xf numFmtId="0" fontId="15" fillId="0" borderId="0" xfId="3" applyFont="1" applyFill="1" applyAlignment="1">
      <alignment horizontal="left" vertical="center" wrapText="1"/>
    </xf>
    <xf numFmtId="0" fontId="21" fillId="0" borderId="0" xfId="3" applyFont="1" applyFill="1" applyAlignment="1">
      <alignment horizontal="center" vertical="center" wrapText="1"/>
    </xf>
    <xf numFmtId="0" fontId="19" fillId="0" borderId="0" xfId="3" applyFont="1" applyFill="1" applyAlignment="1">
      <alignment horizontal="center" vertical="center" wrapText="1"/>
    </xf>
    <xf numFmtId="0" fontId="12" fillId="0" borderId="0" xfId="3" applyFill="1"/>
    <xf numFmtId="0" fontId="12" fillId="0" borderId="54" xfId="3" applyFill="1" applyBorder="1" applyAlignment="1">
      <alignment vertical="center" wrapText="1"/>
    </xf>
    <xf numFmtId="164" fontId="0" fillId="0" borderId="0" xfId="27" applyFont="1" applyFill="1" applyAlignment="1">
      <alignment vertical="center" wrapText="1"/>
    </xf>
    <xf numFmtId="164" fontId="12" fillId="0" borderId="0" xfId="27" applyFont="1" applyFill="1" applyAlignment="1">
      <alignment vertical="center" wrapText="1"/>
    </xf>
    <xf numFmtId="0" fontId="12" fillId="0" borderId="21" xfId="3" applyFill="1" applyBorder="1" applyAlignment="1">
      <alignment horizontal="left" vertical="center" wrapText="1"/>
    </xf>
    <xf numFmtId="0" fontId="12" fillId="0" borderId="3" xfId="3" applyFill="1" applyBorder="1" applyAlignment="1">
      <alignment horizontal="center" vertical="center" wrapText="1"/>
    </xf>
    <xf numFmtId="0" fontId="25" fillId="0" borderId="54" xfId="3" applyFont="1" applyFill="1" applyBorder="1" applyAlignment="1">
      <alignment horizontal="justify" vertical="center" wrapText="1"/>
    </xf>
    <xf numFmtId="0" fontId="12" fillId="0" borderId="54" xfId="3" applyFill="1" applyBorder="1" applyAlignment="1">
      <alignment horizontal="left" vertical="center" wrapText="1"/>
    </xf>
    <xf numFmtId="0" fontId="12" fillId="0" borderId="54" xfId="3" applyFill="1" applyBorder="1" applyAlignment="1">
      <alignment horizontal="center" vertical="center" wrapText="1"/>
    </xf>
    <xf numFmtId="0" fontId="36" fillId="0" borderId="54" xfId="1" applyFont="1" applyFill="1" applyBorder="1" applyAlignment="1" applyProtection="1">
      <alignment horizontal="center" vertical="center" wrapText="1"/>
    </xf>
    <xf numFmtId="1" fontId="12" fillId="0" borderId="54" xfId="27" applyNumberFormat="1" applyFont="1" applyFill="1" applyBorder="1" applyAlignment="1">
      <alignment horizontal="left" vertical="center" wrapText="1"/>
    </xf>
    <xf numFmtId="164" fontId="36" fillId="0" borderId="54" xfId="1" applyNumberFormat="1" applyFont="1" applyFill="1" applyBorder="1" applyAlignment="1" applyProtection="1">
      <alignment horizontal="center" vertical="center" wrapText="1"/>
    </xf>
    <xf numFmtId="0" fontId="12" fillId="0" borderId="48" xfId="3" applyFill="1" applyBorder="1" applyAlignment="1">
      <alignment horizontal="center" vertical="center" wrapText="1"/>
    </xf>
    <xf numFmtId="1" fontId="12" fillId="0" borderId="54" xfId="3" applyNumberFormat="1" applyFill="1" applyBorder="1" applyAlignment="1">
      <alignment horizontal="center" vertical="center" wrapText="1"/>
    </xf>
    <xf numFmtId="164" fontId="0" fillId="0" borderId="0" xfId="27" applyFont="1" applyFill="1" applyBorder="1" applyAlignment="1">
      <alignment vertical="center" wrapText="1"/>
    </xf>
    <xf numFmtId="0" fontId="74" fillId="0" borderId="54" xfId="1" applyFont="1" applyBorder="1" applyAlignment="1" applyProtection="1">
      <alignment horizontal="center" vertical="center"/>
    </xf>
    <xf numFmtId="164" fontId="12" fillId="0" borderId="54" xfId="27" applyFont="1" applyFill="1" applyBorder="1" applyAlignment="1">
      <alignment horizontal="left" vertical="center" wrapText="1"/>
    </xf>
    <xf numFmtId="0" fontId="36" fillId="0" borderId="0" xfId="1" applyFont="1" applyAlignment="1" applyProtection="1">
      <alignment horizontal="center" vertical="center"/>
    </xf>
    <xf numFmtId="0" fontId="36" fillId="0" borderId="54" xfId="1" applyFont="1" applyFill="1" applyBorder="1" applyAlignment="1" applyProtection="1">
      <alignment horizontal="center" vertical="center"/>
    </xf>
    <xf numFmtId="1" fontId="12" fillId="0" borderId="54" xfId="27" applyNumberFormat="1" applyFont="1" applyFill="1" applyBorder="1" applyAlignment="1">
      <alignment horizontal="center" vertical="center" wrapText="1"/>
    </xf>
    <xf numFmtId="164" fontId="12" fillId="0" borderId="54" xfId="27" applyFont="1" applyFill="1" applyBorder="1" applyAlignment="1">
      <alignment vertical="center" wrapText="1"/>
    </xf>
    <xf numFmtId="49" fontId="12" fillId="0" borderId="54" xfId="27" applyNumberFormat="1" applyFont="1" applyFill="1" applyBorder="1" applyAlignment="1">
      <alignment vertical="center" wrapText="1"/>
    </xf>
    <xf numFmtId="164" fontId="12" fillId="0" borderId="0" xfId="27" applyFont="1" applyFill="1" applyAlignment="1">
      <alignment horizontal="left" vertical="center" wrapText="1"/>
    </xf>
    <xf numFmtId="1" fontId="12" fillId="0" borderId="0" xfId="27" applyNumberFormat="1" applyFont="1" applyFill="1" applyAlignment="1">
      <alignment horizontal="center" vertical="center" wrapText="1"/>
    </xf>
    <xf numFmtId="164" fontId="12" fillId="0" borderId="0" xfId="27" applyFont="1" applyFill="1" applyAlignment="1">
      <alignment horizontal="center" vertical="center" wrapText="1"/>
    </xf>
    <xf numFmtId="164" fontId="0" fillId="0" borderId="0" xfId="28" applyFont="1" applyFill="1" applyAlignment="1">
      <alignment vertical="center" wrapText="1"/>
    </xf>
    <xf numFmtId="164" fontId="12" fillId="0" borderId="0" xfId="28" applyFont="1" applyFill="1" applyAlignment="1">
      <alignment vertical="center" wrapText="1"/>
    </xf>
    <xf numFmtId="1" fontId="22" fillId="0" borderId="0" xfId="28" applyNumberFormat="1" applyFont="1" applyFill="1" applyAlignment="1">
      <alignment horizontal="center" vertical="center" wrapText="1"/>
    </xf>
    <xf numFmtId="164" fontId="22" fillId="0" borderId="0" xfId="28" applyFont="1" applyFill="1" applyAlignment="1">
      <alignment vertical="center" wrapText="1"/>
    </xf>
    <xf numFmtId="0" fontId="25" fillId="0" borderId="54" xfId="0" applyFont="1" applyFill="1" applyBorder="1" applyAlignment="1">
      <alignment horizontal="justify" vertical="center" wrapText="1"/>
    </xf>
    <xf numFmtId="0" fontId="74" fillId="0" borderId="54" xfId="1" applyFont="1" applyFill="1" applyBorder="1" applyAlignment="1" applyProtection="1">
      <alignment horizontal="center" vertical="center" wrapText="1"/>
    </xf>
    <xf numFmtId="0" fontId="0" fillId="0" borderId="54" xfId="0" applyFill="1" applyBorder="1" applyAlignment="1">
      <alignment horizontal="center" vertical="center" wrapText="1"/>
    </xf>
    <xf numFmtId="1" fontId="0" fillId="0" borderId="54" xfId="0" applyNumberFormat="1" applyFill="1" applyBorder="1" applyAlignment="1">
      <alignment horizontal="center" vertical="center" wrapText="1"/>
    </xf>
    <xf numFmtId="0" fontId="12" fillId="0" borderId="54" xfId="0" applyFont="1" applyFill="1" applyBorder="1" applyAlignment="1">
      <alignment horizontal="center" vertical="center" wrapText="1"/>
    </xf>
    <xf numFmtId="0" fontId="12" fillId="0" borderId="54" xfId="0" applyFont="1" applyFill="1" applyBorder="1" applyAlignment="1">
      <alignment horizontal="justify" vertical="center" wrapText="1"/>
    </xf>
    <xf numFmtId="0" fontId="74" fillId="0" borderId="0" xfId="1" applyFont="1" applyAlignment="1" applyProtection="1">
      <alignment horizontal="center" vertical="center"/>
    </xf>
    <xf numFmtId="0" fontId="74" fillId="0" borderId="54" xfId="1" applyFont="1" applyBorder="1" applyAlignment="1" applyProtection="1">
      <alignment horizontal="center" vertical="center" wrapText="1"/>
    </xf>
    <xf numFmtId="0" fontId="0" fillId="0" borderId="9" xfId="0" applyFill="1" applyBorder="1" applyAlignment="1">
      <alignment horizontal="center" vertical="center" wrapText="1"/>
    </xf>
    <xf numFmtId="0" fontId="12" fillId="0" borderId="10" xfId="0" applyFont="1" applyFill="1" applyBorder="1" applyAlignment="1">
      <alignment horizontal="center" vertical="center" wrapText="1"/>
    </xf>
    <xf numFmtId="0" fontId="18" fillId="0" borderId="0" xfId="0" applyFont="1" applyFill="1" applyAlignment="1">
      <alignment vertical="center" wrapText="1"/>
    </xf>
    <xf numFmtId="0" fontId="16" fillId="0" borderId="0" xfId="0" applyFont="1" applyFill="1" applyAlignment="1">
      <alignment vertical="center" wrapText="1"/>
    </xf>
    <xf numFmtId="0" fontId="15" fillId="0" borderId="0" xfId="0" applyFont="1" applyFill="1" applyAlignment="1">
      <alignment horizontal="left" vertical="center" wrapText="1"/>
    </xf>
    <xf numFmtId="0" fontId="21" fillId="0" borderId="0" xfId="0" applyFont="1" applyFill="1" applyAlignment="1">
      <alignment horizontal="center" vertical="center" wrapText="1"/>
    </xf>
    <xf numFmtId="0" fontId="19" fillId="0" borderId="0" xfId="0" applyFont="1" applyFill="1" applyAlignment="1">
      <alignment horizontal="center" vertical="center" wrapText="1"/>
    </xf>
    <xf numFmtId="0" fontId="0" fillId="0" borderId="0" xfId="0" applyFill="1"/>
    <xf numFmtId="0" fontId="22" fillId="0" borderId="54" xfId="0" applyFont="1" applyFill="1" applyBorder="1" applyAlignment="1">
      <alignment vertical="center" wrapText="1"/>
    </xf>
    <xf numFmtId="0" fontId="69" fillId="0" borderId="0" xfId="29" applyFont="1" applyAlignment="1"/>
    <xf numFmtId="0" fontId="54" fillId="0" borderId="0" xfId="29" applyFont="1"/>
    <xf numFmtId="164" fontId="54" fillId="0" borderId="0" xfId="29" applyNumberFormat="1" applyFont="1" applyAlignment="1">
      <alignment vertical="center" wrapText="1"/>
    </xf>
    <xf numFmtId="164" fontId="54" fillId="0" borderId="0" xfId="29" applyNumberFormat="1" applyFont="1" applyAlignment="1">
      <alignment horizontal="left" vertical="center" wrapText="1"/>
    </xf>
    <xf numFmtId="1" fontId="55" fillId="0" borderId="0" xfId="29" applyNumberFormat="1" applyFont="1" applyAlignment="1">
      <alignment horizontal="center" vertical="center" wrapText="1"/>
    </xf>
    <xf numFmtId="164" fontId="55" fillId="0" borderId="0" xfId="29" applyNumberFormat="1" applyFont="1" applyAlignment="1">
      <alignment vertical="center" wrapText="1"/>
    </xf>
    <xf numFmtId="0" fontId="29" fillId="0" borderId="0" xfId="29" applyFont="1" applyAlignment="1"/>
    <xf numFmtId="0" fontId="54" fillId="0" borderId="54" xfId="29" applyFont="1" applyFill="1" applyBorder="1" applyAlignment="1">
      <alignment horizontal="left" vertical="center" wrapText="1"/>
    </xf>
    <xf numFmtId="164" fontId="36" fillId="0" borderId="54" xfId="1" applyNumberFormat="1" applyFont="1" applyBorder="1" applyAlignment="1" applyProtection="1">
      <alignment horizontal="center" vertical="center" wrapText="1"/>
    </xf>
    <xf numFmtId="49" fontId="54" fillId="0" borderId="54" xfId="29" applyNumberFormat="1" applyFont="1" applyFill="1" applyBorder="1" applyAlignment="1">
      <alignment horizontal="justify" vertical="center" wrapText="1"/>
    </xf>
    <xf numFmtId="0" fontId="54" fillId="0" borderId="54" xfId="29" applyFont="1" applyFill="1" applyBorder="1" applyAlignment="1">
      <alignment vertical="center" wrapText="1"/>
    </xf>
    <xf numFmtId="0" fontId="61" fillId="0" borderId="54" xfId="29" applyFont="1" applyFill="1" applyBorder="1" applyAlignment="1">
      <alignment horizontal="center" vertical="center" wrapText="1"/>
    </xf>
    <xf numFmtId="0" fontId="36" fillId="0" borderId="54" xfId="29" applyFont="1" applyFill="1" applyBorder="1" applyAlignment="1">
      <alignment horizontal="center" vertical="center" wrapText="1"/>
    </xf>
    <xf numFmtId="164" fontId="54" fillId="0" borderId="54" xfId="29" applyNumberFormat="1" applyFont="1" applyFill="1" applyBorder="1" applyAlignment="1">
      <alignment vertical="center" wrapText="1"/>
    </xf>
    <xf numFmtId="164" fontId="54" fillId="0" borderId="54" xfId="29" applyNumberFormat="1" applyFont="1" applyFill="1" applyBorder="1" applyAlignment="1">
      <alignment horizontal="left" vertical="center" wrapText="1"/>
    </xf>
    <xf numFmtId="0" fontId="36" fillId="0" borderId="54" xfId="1" applyFont="1" applyBorder="1" applyAlignment="1" applyProtection="1">
      <alignment horizontal="center" vertical="center"/>
    </xf>
    <xf numFmtId="169" fontId="36" fillId="0" borderId="54" xfId="29" applyNumberFormat="1" applyFont="1" applyFill="1" applyBorder="1" applyAlignment="1">
      <alignment horizontal="center" vertical="center" wrapText="1"/>
    </xf>
    <xf numFmtId="0" fontId="48" fillId="0" borderId="54" xfId="29" applyFont="1" applyFill="1" applyBorder="1" applyAlignment="1">
      <alignment horizontal="left" vertical="center" wrapText="1"/>
    </xf>
    <xf numFmtId="169" fontId="61" fillId="0" borderId="54" xfId="29" applyNumberFormat="1" applyFont="1" applyFill="1" applyBorder="1" applyAlignment="1">
      <alignment horizontal="center" vertical="center" wrapText="1"/>
    </xf>
    <xf numFmtId="0" fontId="48" fillId="0" borderId="54" xfId="29" applyFont="1" applyFill="1" applyBorder="1" applyAlignment="1">
      <alignment horizontal="center" vertical="center" wrapText="1"/>
    </xf>
    <xf numFmtId="0" fontId="28" fillId="0" borderId="0" xfId="29" applyFont="1" applyAlignment="1">
      <alignment vertical="center" wrapText="1"/>
    </xf>
    <xf numFmtId="0" fontId="59" fillId="0" borderId="0" xfId="29" applyFont="1" applyAlignment="1">
      <alignment vertical="center" wrapText="1"/>
    </xf>
    <xf numFmtId="0" fontId="58" fillId="0" borderId="0" xfId="29" applyFont="1" applyAlignment="1">
      <alignment horizontal="left" vertical="center" wrapText="1"/>
    </xf>
    <xf numFmtId="0" fontId="47" fillId="0" borderId="0" xfId="29" applyFont="1" applyAlignment="1">
      <alignment horizontal="center" vertical="center" wrapText="1"/>
    </xf>
    <xf numFmtId="0" fontId="46" fillId="0" borderId="0" xfId="29" applyFont="1" applyAlignment="1">
      <alignment horizontal="center" vertical="center" wrapText="1"/>
    </xf>
    <xf numFmtId="0" fontId="55" fillId="0" borderId="15" xfId="29" applyFont="1" applyBorder="1" applyAlignment="1">
      <alignment vertical="center" wrapText="1"/>
    </xf>
    <xf numFmtId="0" fontId="11" fillId="0" borderId="0" xfId="0" applyFont="1" applyAlignment="1">
      <alignment horizontal="center" wrapText="1"/>
    </xf>
    <xf numFmtId="0" fontId="37" fillId="0" borderId="0" xfId="0" applyFont="1" applyAlignment="1">
      <alignment horizontal="center" vertical="center" wrapText="1"/>
    </xf>
    <xf numFmtId="0" fontId="0" fillId="0" borderId="0" xfId="0" applyAlignment="1">
      <alignment horizontal="center" vertical="center" wrapText="1"/>
    </xf>
    <xf numFmtId="164" fontId="22" fillId="0" borderId="42" xfId="2" applyFont="1" applyFill="1" applyBorder="1" applyAlignment="1">
      <alignment horizontal="center" vertical="center"/>
    </xf>
    <xf numFmtId="0" fontId="17" fillId="0" borderId="42" xfId="0" applyFont="1" applyBorder="1" applyAlignment="1">
      <alignment horizontal="center" vertical="center" wrapText="1"/>
    </xf>
    <xf numFmtId="0" fontId="43" fillId="0" borderId="42" xfId="0" applyFont="1" applyBorder="1" applyAlignment="1">
      <alignment horizontal="left" vertical="center"/>
    </xf>
    <xf numFmtId="0" fontId="24" fillId="0" borderId="42" xfId="0" applyFont="1" applyBorder="1" applyAlignment="1">
      <alignment horizontal="center" vertical="center" wrapText="1"/>
    </xf>
    <xf numFmtId="0" fontId="32" fillId="0" borderId="42" xfId="0" applyFont="1" applyBorder="1" applyAlignment="1">
      <alignment horizontal="center" vertical="center" wrapText="1"/>
    </xf>
    <xf numFmtId="164" fontId="12" fillId="0" borderId="10" xfId="27" applyFont="1" applyFill="1" applyBorder="1" applyAlignment="1">
      <alignment horizontal="left" vertical="center"/>
    </xf>
    <xf numFmtId="164" fontId="12" fillId="0" borderId="21" xfId="27" applyFont="1" applyFill="1" applyBorder="1" applyAlignment="1">
      <alignment horizontal="left" vertical="center"/>
    </xf>
    <xf numFmtId="0" fontId="24" fillId="0" borderId="53" xfId="3" applyFont="1" applyFill="1" applyBorder="1" applyAlignment="1">
      <alignment horizontal="center" vertical="center" wrapText="1"/>
    </xf>
    <xf numFmtId="0" fontId="24" fillId="0" borderId="52" xfId="3" applyFont="1" applyFill="1" applyBorder="1" applyAlignment="1">
      <alignment horizontal="center" vertical="center" wrapText="1"/>
    </xf>
    <xf numFmtId="0" fontId="24" fillId="0" borderId="51" xfId="3" applyFont="1" applyFill="1" applyBorder="1" applyAlignment="1">
      <alignment horizontal="center" vertical="center" wrapText="1"/>
    </xf>
    <xf numFmtId="0" fontId="24" fillId="0" borderId="23" xfId="3" applyFont="1" applyFill="1" applyBorder="1" applyAlignment="1">
      <alignment horizontal="center" vertical="center" wrapText="1"/>
    </xf>
    <xf numFmtId="0" fontId="24" fillId="0" borderId="0" xfId="3" applyFont="1" applyFill="1" applyAlignment="1">
      <alignment horizontal="center" vertical="center" wrapText="1"/>
    </xf>
    <xf numFmtId="0" fontId="24" fillId="0" borderId="10" xfId="3" applyFont="1" applyFill="1" applyBorder="1" applyAlignment="1">
      <alignment horizontal="center" vertical="center" wrapText="1"/>
    </xf>
    <xf numFmtId="0" fontId="24" fillId="0" borderId="24" xfId="3" applyFont="1" applyFill="1" applyBorder="1" applyAlignment="1">
      <alignment horizontal="center" vertical="center" wrapText="1"/>
    </xf>
    <xf numFmtId="0" fontId="24" fillId="0" borderId="25" xfId="3" applyFont="1" applyFill="1" applyBorder="1" applyAlignment="1">
      <alignment horizontal="center" vertical="center" wrapText="1"/>
    </xf>
    <xf numFmtId="0" fontId="24" fillId="0" borderId="21" xfId="3" applyFont="1" applyFill="1" applyBorder="1" applyAlignment="1">
      <alignment horizontal="center" vertical="center" wrapText="1"/>
    </xf>
    <xf numFmtId="0" fontId="24" fillId="0" borderId="54" xfId="3" applyFont="1" applyFill="1" applyBorder="1" applyAlignment="1">
      <alignment horizontal="left" vertical="center"/>
    </xf>
    <xf numFmtId="0" fontId="24" fillId="0" borderId="14" xfId="3" applyFont="1" applyFill="1" applyBorder="1" applyAlignment="1">
      <alignment horizontal="left" vertical="center" wrapText="1"/>
    </xf>
    <xf numFmtId="0" fontId="32" fillId="0" borderId="1" xfId="3" applyFont="1" applyFill="1" applyBorder="1" applyAlignment="1">
      <alignment horizontal="left" vertical="center" wrapText="1"/>
    </xf>
    <xf numFmtId="0" fontId="24" fillId="0" borderId="14" xfId="3" applyFont="1" applyFill="1" applyBorder="1" applyAlignment="1">
      <alignment horizontal="center" vertical="center" wrapText="1"/>
    </xf>
    <xf numFmtId="0" fontId="24" fillId="0" borderId="1" xfId="3" applyFont="1" applyFill="1" applyBorder="1" applyAlignment="1">
      <alignment horizontal="center" vertical="center" wrapText="1"/>
    </xf>
    <xf numFmtId="0" fontId="32" fillId="0" borderId="1" xfId="3" applyFont="1" applyFill="1" applyBorder="1" applyAlignment="1">
      <alignment horizontal="center" vertical="center" wrapText="1"/>
    </xf>
    <xf numFmtId="0" fontId="38" fillId="0" borderId="11" xfId="0" applyFont="1" applyBorder="1" applyAlignment="1">
      <alignment horizontal="center" vertical="center" wrapText="1"/>
    </xf>
    <xf numFmtId="0" fontId="38" fillId="0" borderId="6" xfId="0" applyFont="1" applyBorder="1" applyAlignment="1">
      <alignment horizontal="center" vertical="center" wrapText="1"/>
    </xf>
    <xf numFmtId="0" fontId="38" fillId="0" borderId="10"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4" xfId="0" applyFont="1" applyBorder="1" applyAlignment="1">
      <alignment horizontal="center" vertical="center" wrapText="1"/>
    </xf>
    <xf numFmtId="0" fontId="40" fillId="5" borderId="1" xfId="0" applyFont="1" applyFill="1" applyBorder="1" applyAlignment="1">
      <alignment horizontal="center" vertical="center" wrapText="1"/>
    </xf>
    <xf numFmtId="0" fontId="41" fillId="5" borderId="1" xfId="0" applyFont="1" applyFill="1" applyBorder="1" applyAlignment="1">
      <alignment horizontal="center" vertical="center" wrapText="1"/>
    </xf>
    <xf numFmtId="0" fontId="40" fillId="5" borderId="2" xfId="0" applyFont="1" applyFill="1" applyBorder="1" applyAlignment="1">
      <alignment horizontal="center" vertical="center" wrapText="1"/>
    </xf>
    <xf numFmtId="165" fontId="17" fillId="3" borderId="0" xfId="7" applyFont="1" applyFill="1" applyBorder="1" applyAlignment="1">
      <alignment horizontal="center" vertical="center" wrapText="1"/>
    </xf>
    <xf numFmtId="0" fontId="30" fillId="3" borderId="0" xfId="1" applyFont="1" applyFill="1" applyBorder="1" applyAlignment="1" applyProtection="1">
      <alignment horizontal="center" vertical="center" wrapText="1"/>
    </xf>
    <xf numFmtId="0" fontId="35" fillId="4" borderId="7" xfId="1" applyFont="1" applyFill="1" applyBorder="1" applyAlignment="1" applyProtection="1">
      <alignment horizontal="center" vertical="center" wrapText="1"/>
    </xf>
    <xf numFmtId="0" fontId="31" fillId="4" borderId="0" xfId="1" applyFont="1" applyFill="1" applyBorder="1" applyAlignment="1" applyProtection="1">
      <alignment horizontal="center" vertical="center" wrapText="1"/>
    </xf>
    <xf numFmtId="0" fontId="16" fillId="2" borderId="4" xfId="6" applyFont="1" applyFill="1" applyBorder="1" applyAlignment="1">
      <alignment horizontal="center" vertical="center"/>
    </xf>
    <xf numFmtId="0" fontId="14" fillId="0" borderId="4" xfId="6" applyFont="1" applyBorder="1" applyAlignment="1">
      <alignment horizontal="center" vertical="center" wrapText="1"/>
    </xf>
    <xf numFmtId="0" fontId="16" fillId="2" borderId="4" xfId="6" applyFont="1" applyFill="1" applyBorder="1" applyAlignment="1">
      <alignment horizontal="left" vertical="center" wrapText="1"/>
    </xf>
    <xf numFmtId="164" fontId="22" fillId="0" borderId="10" xfId="28" applyFont="1" applyFill="1" applyBorder="1" applyAlignment="1">
      <alignment horizontal="center" vertical="center"/>
    </xf>
    <xf numFmtId="164" fontId="22" fillId="0" borderId="21" xfId="28" applyFont="1" applyFill="1" applyBorder="1" applyAlignment="1">
      <alignment horizontal="center" vertical="center"/>
    </xf>
    <xf numFmtId="0" fontId="17" fillId="0" borderId="53" xfId="0" applyFont="1" applyFill="1" applyBorder="1" applyAlignment="1">
      <alignment horizontal="center" vertical="center" wrapText="1"/>
    </xf>
    <xf numFmtId="0" fontId="17" fillId="0" borderId="52" xfId="0" applyFont="1" applyFill="1" applyBorder="1" applyAlignment="1">
      <alignment horizontal="center" vertical="center" wrapText="1"/>
    </xf>
    <xf numFmtId="0" fontId="17" fillId="0" borderId="51" xfId="0" applyFont="1" applyFill="1" applyBorder="1" applyAlignment="1">
      <alignment horizontal="center" vertical="center" wrapText="1"/>
    </xf>
    <xf numFmtId="0" fontId="17" fillId="0" borderId="23"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17" fillId="0" borderId="21" xfId="0" applyFont="1" applyFill="1" applyBorder="1" applyAlignment="1">
      <alignment horizontal="center" vertical="center" wrapText="1"/>
    </xf>
    <xf numFmtId="0" fontId="43" fillId="0" borderId="53" xfId="0" applyFont="1" applyFill="1" applyBorder="1" applyAlignment="1">
      <alignment horizontal="left" vertical="center"/>
    </xf>
    <xf numFmtId="0" fontId="43" fillId="0" borderId="52" xfId="0" applyFont="1" applyFill="1" applyBorder="1" applyAlignment="1">
      <alignment horizontal="left" vertical="center"/>
    </xf>
    <xf numFmtId="0" fontId="43" fillId="0" borderId="51" xfId="0" applyFont="1" applyFill="1" applyBorder="1" applyAlignment="1">
      <alignment horizontal="left" vertical="center"/>
    </xf>
    <xf numFmtId="0" fontId="43" fillId="0" borderId="24" xfId="0" applyFont="1" applyFill="1" applyBorder="1" applyAlignment="1">
      <alignment horizontal="left" vertical="center"/>
    </xf>
    <xf numFmtId="0" fontId="43" fillId="0" borderId="25" xfId="0" applyFont="1" applyFill="1" applyBorder="1" applyAlignment="1">
      <alignment horizontal="left" vertical="center"/>
    </xf>
    <xf numFmtId="0" fontId="43" fillId="0" borderId="21" xfId="0" applyFont="1" applyFill="1" applyBorder="1" applyAlignment="1">
      <alignment horizontal="left" vertical="center"/>
    </xf>
    <xf numFmtId="0" fontId="24" fillId="0" borderId="50"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12" fillId="0" borderId="42" xfId="0" applyFont="1" applyBorder="1" applyAlignment="1">
      <alignment horizontal="center" vertical="center" wrapText="1"/>
    </xf>
    <xf numFmtId="0" fontId="12" fillId="0" borderId="42" xfId="0" applyFont="1" applyBorder="1" applyAlignment="1">
      <alignment horizontal="justify" vertical="center" wrapText="1"/>
    </xf>
    <xf numFmtId="0" fontId="24" fillId="0" borderId="42" xfId="0" applyFont="1" applyBorder="1" applyAlignment="1">
      <alignment horizontal="left" vertical="center"/>
    </xf>
    <xf numFmtId="0" fontId="12" fillId="0" borderId="43" xfId="0" applyFont="1" applyFill="1" applyBorder="1" applyAlignment="1">
      <alignment horizontal="justify" vertical="center" wrapText="1"/>
    </xf>
    <xf numFmtId="0" fontId="12" fillId="0" borderId="3" xfId="0" applyFont="1" applyFill="1" applyBorder="1" applyAlignment="1">
      <alignment horizontal="justify" vertical="center" wrapText="1"/>
    </xf>
    <xf numFmtId="164" fontId="55" fillId="0" borderId="30" xfId="0" applyNumberFormat="1" applyFont="1" applyBorder="1" applyAlignment="1">
      <alignment horizontal="center" vertical="center"/>
    </xf>
    <xf numFmtId="0" fontId="12" fillId="0" borderId="30" xfId="0" applyFont="1" applyBorder="1"/>
    <xf numFmtId="0" fontId="12" fillId="0" borderId="34" xfId="0" applyFont="1" applyBorder="1"/>
    <xf numFmtId="0" fontId="56" fillId="0" borderId="26" xfId="0" applyFont="1" applyBorder="1" applyAlignment="1">
      <alignment horizontal="center" vertical="center" wrapText="1"/>
    </xf>
    <xf numFmtId="0" fontId="12" fillId="0" borderId="31" xfId="0" applyFont="1" applyBorder="1"/>
    <xf numFmtId="0" fontId="12" fillId="0" borderId="32" xfId="0" applyFont="1" applyBorder="1"/>
    <xf numFmtId="0" fontId="12" fillId="0" borderId="33" xfId="0" applyFont="1" applyBorder="1"/>
    <xf numFmtId="0" fontId="0" fillId="0" borderId="0" xfId="0"/>
    <xf numFmtId="0" fontId="12" fillId="0" borderId="39" xfId="0" applyFont="1" applyBorder="1"/>
    <xf numFmtId="0" fontId="12" fillId="0" borderId="40" xfId="0" applyFont="1" applyBorder="1"/>
    <xf numFmtId="0" fontId="57" fillId="0" borderId="26" xfId="0" applyFont="1" applyBorder="1" applyAlignment="1">
      <alignment horizontal="left" vertical="center"/>
    </xf>
    <xf numFmtId="164" fontId="22" fillId="0" borderId="10" xfId="2" applyFont="1" applyFill="1" applyBorder="1" applyAlignment="1">
      <alignment horizontal="center" vertical="center"/>
    </xf>
    <xf numFmtId="164" fontId="22" fillId="0" borderId="21" xfId="2" applyFont="1" applyFill="1" applyBorder="1" applyAlignment="1">
      <alignment horizontal="center" vertical="center"/>
    </xf>
    <xf numFmtId="0" fontId="17" fillId="0" borderId="22"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0" xfId="0" applyFont="1" applyAlignment="1">
      <alignment horizontal="center" vertical="center" wrapText="1"/>
    </xf>
    <xf numFmtId="0" fontId="17" fillId="0" borderId="10"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21" xfId="0" applyFont="1" applyBorder="1" applyAlignment="1">
      <alignment horizontal="center" vertical="center" wrapText="1"/>
    </xf>
    <xf numFmtId="0" fontId="43" fillId="0" borderId="17" xfId="0" applyFont="1" applyBorder="1" applyAlignment="1">
      <alignment horizontal="left" vertical="center"/>
    </xf>
    <xf numFmtId="0" fontId="24" fillId="0" borderId="14" xfId="0" applyFont="1" applyBorder="1" applyAlignment="1">
      <alignment horizontal="center" vertical="center" wrapText="1"/>
    </xf>
    <xf numFmtId="0" fontId="32" fillId="0" borderId="2" xfId="0" applyFont="1" applyBorder="1" applyAlignment="1">
      <alignment horizontal="center" vertical="center" wrapText="1"/>
    </xf>
    <xf numFmtId="0" fontId="24" fillId="0" borderId="2" xfId="0" applyFont="1" applyBorder="1" applyAlignment="1">
      <alignment horizontal="center" vertical="center" wrapText="1"/>
    </xf>
    <xf numFmtId="0" fontId="32" fillId="0" borderId="1" xfId="0" applyFont="1" applyBorder="1" applyAlignment="1">
      <alignment horizontal="center" vertical="center" wrapText="1"/>
    </xf>
    <xf numFmtId="164" fontId="22" fillId="0" borderId="6" xfId="2" applyFont="1" applyFill="1" applyBorder="1" applyAlignment="1">
      <alignment horizontal="center" vertical="center"/>
    </xf>
    <xf numFmtId="0" fontId="17" fillId="0" borderId="6" xfId="0" applyFont="1" applyBorder="1" applyAlignment="1">
      <alignment horizontal="center" vertical="center" wrapText="1"/>
    </xf>
    <xf numFmtId="0" fontId="54" fillId="0" borderId="16" xfId="3" applyFont="1" applyBorder="1" applyAlignment="1">
      <alignment horizontal="center" vertical="center" wrapText="1"/>
    </xf>
    <xf numFmtId="0" fontId="12" fillId="0" borderId="28" xfId="3" applyBorder="1"/>
    <xf numFmtId="0" fontId="29" fillId="0" borderId="16" xfId="3" applyFont="1" applyBorder="1" applyAlignment="1">
      <alignment horizontal="left" vertical="center" wrapText="1"/>
    </xf>
    <xf numFmtId="0" fontId="12" fillId="0" borderId="37" xfId="3" applyBorder="1"/>
    <xf numFmtId="164" fontId="55" fillId="0" borderId="30" xfId="3" applyNumberFormat="1" applyFont="1" applyBorder="1" applyAlignment="1">
      <alignment horizontal="center" vertical="center"/>
    </xf>
    <xf numFmtId="0" fontId="12" fillId="0" borderId="30" xfId="3" applyBorder="1"/>
    <xf numFmtId="0" fontId="12" fillId="0" borderId="34" xfId="3" applyBorder="1"/>
    <xf numFmtId="0" fontId="56" fillId="0" borderId="26" xfId="3" applyFont="1" applyBorder="1" applyAlignment="1">
      <alignment horizontal="center" vertical="center" wrapText="1"/>
    </xf>
    <xf numFmtId="0" fontId="12" fillId="0" borderId="31" xfId="3" applyBorder="1"/>
    <xf numFmtId="0" fontId="12" fillId="0" borderId="32" xfId="3" applyBorder="1"/>
    <xf numFmtId="0" fontId="12" fillId="0" borderId="33" xfId="3" applyBorder="1"/>
    <xf numFmtId="0" fontId="12" fillId="0" borderId="0" xfId="3"/>
    <xf numFmtId="0" fontId="12" fillId="0" borderId="39" xfId="3" applyBorder="1"/>
    <xf numFmtId="0" fontId="12" fillId="0" borderId="40" xfId="3" applyBorder="1"/>
    <xf numFmtId="0" fontId="57" fillId="0" borderId="26" xfId="3" applyFont="1" applyBorder="1" applyAlignment="1">
      <alignment horizontal="left" vertical="center"/>
    </xf>
    <xf numFmtId="0" fontId="60" fillId="0" borderId="36" xfId="3" applyFont="1" applyBorder="1" applyAlignment="1">
      <alignment horizontal="center" vertical="center" wrapText="1"/>
    </xf>
    <xf numFmtId="0" fontId="12" fillId="0" borderId="35" xfId="3" applyBorder="1"/>
    <xf numFmtId="0" fontId="60" fillId="0" borderId="36" xfId="3" applyFont="1" applyFill="1" applyBorder="1" applyAlignment="1">
      <alignment horizontal="center" vertical="center" wrapText="1"/>
    </xf>
    <xf numFmtId="0" fontId="12" fillId="0" borderId="35" xfId="3" applyFont="1" applyFill="1" applyBorder="1"/>
    <xf numFmtId="164" fontId="55" fillId="0" borderId="30" xfId="3" applyNumberFormat="1" applyFont="1" applyFill="1" applyBorder="1" applyAlignment="1">
      <alignment horizontal="center" vertical="center"/>
    </xf>
    <xf numFmtId="0" fontId="12" fillId="0" borderId="30" xfId="3" applyFont="1" applyFill="1" applyBorder="1"/>
    <xf numFmtId="0" fontId="56" fillId="0" borderId="26" xfId="3" applyFont="1" applyFill="1" applyBorder="1" applyAlignment="1">
      <alignment horizontal="center" vertical="center" wrapText="1"/>
    </xf>
    <xf numFmtId="0" fontId="12" fillId="0" borderId="31" xfId="3" applyFont="1" applyFill="1" applyBorder="1"/>
    <xf numFmtId="0" fontId="12" fillId="0" borderId="32" xfId="3" applyFont="1" applyFill="1" applyBorder="1"/>
    <xf numFmtId="0" fontId="12" fillId="0" borderId="33" xfId="3" applyFont="1" applyFill="1" applyBorder="1"/>
    <xf numFmtId="0" fontId="12" fillId="0" borderId="0" xfId="3" applyFont="1" applyFill="1" applyAlignment="1"/>
    <xf numFmtId="0" fontId="57" fillId="0" borderId="26" xfId="3" applyFont="1" applyFill="1" applyBorder="1" applyAlignment="1">
      <alignment horizontal="left" vertical="center"/>
    </xf>
    <xf numFmtId="0" fontId="12" fillId="0" borderId="39" xfId="3" applyFont="1" applyFill="1" applyBorder="1"/>
    <xf numFmtId="0" fontId="12" fillId="0" borderId="40" xfId="3" applyFont="1" applyFill="1" applyBorder="1"/>
    <xf numFmtId="0" fontId="12" fillId="0" borderId="34" xfId="3" applyFont="1" applyFill="1" applyBorder="1"/>
    <xf numFmtId="0" fontId="60" fillId="0" borderId="36" xfId="3" applyFont="1" applyFill="1" applyBorder="1" applyAlignment="1">
      <alignment horizontal="justify" vertical="center" wrapText="1"/>
    </xf>
    <xf numFmtId="0" fontId="12" fillId="0" borderId="35" xfId="3" applyFont="1" applyFill="1" applyBorder="1" applyAlignment="1">
      <alignment horizontal="justify"/>
    </xf>
    <xf numFmtId="0" fontId="60" fillId="6" borderId="54" xfId="29" applyFont="1" applyFill="1" applyBorder="1" applyAlignment="1">
      <alignment horizontal="center" vertical="center" wrapText="1"/>
    </xf>
    <xf numFmtId="0" fontId="12" fillId="6" borderId="54" xfId="29" applyFont="1" applyFill="1" applyBorder="1"/>
    <xf numFmtId="0" fontId="36" fillId="0" borderId="0" xfId="1" applyFont="1" applyAlignment="1" applyProtection="1"/>
    <xf numFmtId="0" fontId="29" fillId="0" borderId="0" xfId="29" applyFont="1" applyAlignment="1"/>
    <xf numFmtId="164" fontId="54" fillId="0" borderId="0" xfId="29" applyNumberFormat="1" applyFont="1" applyAlignment="1">
      <alignment vertical="center" wrapText="1"/>
    </xf>
    <xf numFmtId="164" fontId="55" fillId="0" borderId="30" xfId="29" applyNumberFormat="1" applyFont="1" applyBorder="1" applyAlignment="1">
      <alignment horizontal="center" vertical="center"/>
    </xf>
    <xf numFmtId="0" fontId="12" fillId="0" borderId="30" xfId="29" applyFont="1" applyBorder="1"/>
    <xf numFmtId="0" fontId="12" fillId="0" borderId="34" xfId="29" applyFont="1" applyBorder="1"/>
    <xf numFmtId="0" fontId="56" fillId="0" borderId="26" xfId="29" applyFont="1" applyBorder="1" applyAlignment="1">
      <alignment horizontal="center" vertical="center" wrapText="1"/>
    </xf>
    <xf numFmtId="0" fontId="12" fillId="0" borderId="31" xfId="29" applyFont="1" applyBorder="1"/>
    <xf numFmtId="0" fontId="12" fillId="0" borderId="32" xfId="29" applyFont="1" applyBorder="1"/>
    <xf numFmtId="0" fontId="12" fillId="0" borderId="33" xfId="29" applyFont="1" applyBorder="1"/>
    <xf numFmtId="0" fontId="69" fillId="0" borderId="0" xfId="29" applyFont="1" applyAlignment="1"/>
    <xf numFmtId="0" fontId="12" fillId="0" borderId="39" xfId="29" applyFont="1" applyBorder="1"/>
    <xf numFmtId="0" fontId="12" fillId="0" borderId="40" xfId="29" applyFont="1" applyBorder="1"/>
    <xf numFmtId="0" fontId="57" fillId="0" borderId="26" xfId="29" applyFont="1" applyBorder="1" applyAlignment="1">
      <alignment horizontal="left" vertical="center"/>
    </xf>
    <xf numFmtId="0" fontId="12" fillId="0" borderId="0" xfId="29" applyFont="1" applyBorder="1"/>
    <xf numFmtId="0" fontId="54" fillId="0" borderId="16" xfId="3" applyFont="1" applyFill="1" applyBorder="1" applyAlignment="1">
      <alignment horizontal="center" vertical="center" wrapText="1"/>
    </xf>
    <xf numFmtId="0" fontId="12" fillId="0" borderId="37" xfId="3" applyFont="1" applyFill="1" applyBorder="1"/>
    <xf numFmtId="0" fontId="12" fillId="0" borderId="28" xfId="3" applyFont="1" applyFill="1" applyBorder="1"/>
    <xf numFmtId="0" fontId="29" fillId="0" borderId="16" xfId="3" applyFont="1" applyFill="1" applyBorder="1" applyAlignment="1">
      <alignment horizontal="center" vertical="center" wrapText="1"/>
    </xf>
    <xf numFmtId="0" fontId="12" fillId="0" borderId="36" xfId="3" applyFont="1" applyFill="1" applyBorder="1"/>
    <xf numFmtId="164" fontId="58" fillId="0" borderId="30" xfId="0" applyNumberFormat="1" applyFont="1" applyBorder="1" applyAlignment="1">
      <alignment horizontal="center" vertical="center" wrapText="1"/>
    </xf>
    <xf numFmtId="0" fontId="12" fillId="0" borderId="30" xfId="0" applyFont="1" applyBorder="1" applyAlignment="1">
      <alignment vertical="center"/>
    </xf>
    <xf numFmtId="0" fontId="12" fillId="0" borderId="31" xfId="0" applyFont="1" applyBorder="1" applyAlignment="1">
      <alignment vertical="center"/>
    </xf>
    <xf numFmtId="0" fontId="12" fillId="0" borderId="32" xfId="0" applyFont="1" applyBorder="1" applyAlignment="1">
      <alignment vertical="center"/>
    </xf>
    <xf numFmtId="0" fontId="12" fillId="0" borderId="33" xfId="0" applyFont="1" applyBorder="1" applyAlignment="1">
      <alignment vertical="center"/>
    </xf>
    <xf numFmtId="0" fontId="0" fillId="0" borderId="0" xfId="0" applyFont="1" applyAlignment="1">
      <alignment vertical="center"/>
    </xf>
    <xf numFmtId="0" fontId="57" fillId="0" borderId="26" xfId="0" applyFont="1" applyBorder="1" applyAlignment="1">
      <alignment horizontal="left" vertical="center" wrapText="1"/>
    </xf>
    <xf numFmtId="0" fontId="12" fillId="0" borderId="0" xfId="0" applyFont="1" applyBorder="1" applyAlignment="1">
      <alignment vertical="center"/>
    </xf>
    <xf numFmtId="0" fontId="49" fillId="0" borderId="42" xfId="0" applyFont="1" applyBorder="1" applyAlignment="1">
      <alignment horizontal="center" vertical="center" wrapText="1"/>
    </xf>
    <xf numFmtId="0" fontId="50" fillId="0" borderId="42" xfId="0" applyFont="1" applyBorder="1" applyAlignment="1">
      <alignment horizontal="center" vertical="center" wrapText="1"/>
    </xf>
    <xf numFmtId="0" fontId="58" fillId="0" borderId="55" xfId="0" applyFont="1" applyBorder="1" applyAlignment="1">
      <alignment horizontal="center" vertical="center" wrapText="1"/>
    </xf>
    <xf numFmtId="0" fontId="71" fillId="0" borderId="55" xfId="0" applyFont="1" applyFill="1" applyBorder="1" applyAlignment="1">
      <alignment horizontal="center" vertical="center" wrapText="1"/>
    </xf>
    <xf numFmtId="0" fontId="15" fillId="0" borderId="55" xfId="0" applyFont="1" applyFill="1" applyBorder="1" applyAlignment="1">
      <alignment horizontal="center" vertical="center" wrapText="1"/>
    </xf>
    <xf numFmtId="0" fontId="22" fillId="0" borderId="55" xfId="0" applyFont="1" applyBorder="1" applyAlignment="1">
      <alignment vertical="center" wrapText="1"/>
    </xf>
    <xf numFmtId="0" fontId="78" fillId="0" borderId="55" xfId="1" applyFont="1" applyFill="1" applyBorder="1" applyAlignment="1" applyProtection="1">
      <alignment horizontal="center" vertical="center" wrapText="1"/>
    </xf>
    <xf numFmtId="0" fontId="22" fillId="0" borderId="55" xfId="0" applyFont="1" applyBorder="1" applyAlignment="1">
      <alignment horizontal="left" vertical="center" wrapText="1"/>
    </xf>
    <xf numFmtId="0" fontId="78" fillId="0" borderId="55" xfId="1" applyFont="1" applyBorder="1" applyAlignment="1" applyProtection="1">
      <alignment horizontal="center" vertical="center"/>
    </xf>
    <xf numFmtId="164" fontId="22" fillId="0" borderId="55" xfId="2" applyFont="1" applyFill="1" applyBorder="1" applyAlignment="1">
      <alignment vertical="center" wrapText="1"/>
    </xf>
    <xf numFmtId="0" fontId="78" fillId="0" borderId="55" xfId="1" applyFont="1" applyBorder="1" applyAlignment="1" applyProtection="1">
      <alignment horizontal="center" vertical="center" wrapText="1"/>
    </xf>
    <xf numFmtId="0" fontId="75" fillId="0" borderId="55" xfId="0" applyFont="1" applyBorder="1" applyAlignment="1">
      <alignment horizontal="center" vertical="center" wrapText="1"/>
    </xf>
    <xf numFmtId="0" fontId="76" fillId="0" borderId="55" xfId="0" applyFont="1" applyBorder="1" applyAlignment="1">
      <alignment horizontal="left" vertical="center" wrapText="1"/>
    </xf>
    <xf numFmtId="0" fontId="74" fillId="0" borderId="55" xfId="0" applyFont="1" applyBorder="1" applyAlignment="1">
      <alignment horizontal="center" vertical="center" wrapText="1"/>
    </xf>
    <xf numFmtId="164" fontId="15" fillId="0" borderId="55" xfId="2" applyFont="1" applyFill="1" applyBorder="1" applyAlignment="1">
      <alignment horizontal="center" vertical="center" wrapText="1"/>
    </xf>
    <xf numFmtId="1" fontId="15" fillId="0" borderId="55" xfId="2" applyNumberFormat="1" applyFont="1" applyFill="1" applyBorder="1" applyAlignment="1">
      <alignment horizontal="center" vertical="center" wrapText="1"/>
    </xf>
    <xf numFmtId="0" fontId="76" fillId="0" borderId="55" xfId="0" applyFont="1" applyBorder="1" applyAlignment="1">
      <alignment horizontal="center" vertical="center" wrapText="1"/>
    </xf>
    <xf numFmtId="0" fontId="55" fillId="0" borderId="55" xfId="0" applyFont="1" applyBorder="1" applyAlignment="1">
      <alignment horizontal="center" vertical="center" wrapText="1"/>
    </xf>
    <xf numFmtId="0" fontId="74" fillId="0" borderId="55" xfId="1" applyFont="1" applyFill="1" applyBorder="1" applyAlignment="1" applyProtection="1">
      <alignment horizontal="center" vertical="center" wrapText="1"/>
    </xf>
    <xf numFmtId="0" fontId="72" fillId="0" borderId="55" xfId="0" applyFont="1" applyFill="1" applyBorder="1" applyAlignment="1">
      <alignment horizontal="justify" vertical="center" wrapText="1"/>
    </xf>
    <xf numFmtId="0" fontId="77" fillId="0" borderId="55" xfId="0" applyFont="1" applyBorder="1" applyAlignment="1">
      <alignment horizontal="left" vertical="center" wrapText="1"/>
    </xf>
    <xf numFmtId="0" fontId="15" fillId="0" borderId="55" xfId="3" applyFont="1" applyFill="1" applyBorder="1" applyAlignment="1">
      <alignment horizontal="center" vertical="center" wrapText="1"/>
    </xf>
    <xf numFmtId="1" fontId="15" fillId="0" borderId="55" xfId="3" applyNumberFormat="1" applyFont="1" applyFill="1" applyBorder="1" applyAlignment="1">
      <alignment horizontal="center" vertical="center" wrapText="1"/>
    </xf>
    <xf numFmtId="0" fontId="60" fillId="0" borderId="36" xfId="0" applyFont="1" applyBorder="1" applyAlignment="1">
      <alignment horizontal="center" vertical="center" wrapText="1"/>
    </xf>
    <xf numFmtId="0" fontId="12" fillId="0" borderId="35" xfId="0" applyFont="1" applyBorder="1"/>
    <xf numFmtId="0" fontId="54" fillId="0" borderId="45" xfId="0" applyFont="1" applyBorder="1" applyAlignment="1">
      <alignment vertical="center" wrapText="1"/>
    </xf>
    <xf numFmtId="0" fontId="54" fillId="0" borderId="15" xfId="0" applyFont="1" applyBorder="1" applyAlignment="1">
      <alignment vertical="center" wrapText="1"/>
    </xf>
    <xf numFmtId="0" fontId="29" fillId="0" borderId="15" xfId="0" applyFont="1" applyBorder="1" applyAlignment="1">
      <alignment vertical="center" wrapText="1"/>
    </xf>
    <xf numFmtId="0" fontId="54" fillId="3" borderId="15" xfId="0" applyFont="1" applyFill="1" applyBorder="1" applyAlignment="1">
      <alignment horizontal="center" vertical="center" wrapText="1"/>
    </xf>
    <xf numFmtId="0" fontId="29" fillId="3" borderId="15" xfId="0" applyFont="1" applyFill="1" applyBorder="1" applyAlignment="1">
      <alignment horizontal="left" vertical="center" wrapText="1"/>
    </xf>
    <xf numFmtId="0" fontId="54" fillId="3" borderId="16" xfId="0" applyFont="1" applyFill="1" applyBorder="1" applyAlignment="1">
      <alignment horizontal="center" vertical="center" wrapText="1"/>
    </xf>
    <xf numFmtId="0" fontId="29" fillId="3" borderId="16" xfId="0" applyFont="1" applyFill="1" applyBorder="1" applyAlignment="1">
      <alignment horizontal="left" vertical="center" wrapText="1"/>
    </xf>
    <xf numFmtId="0" fontId="54" fillId="3" borderId="45" xfId="0" applyFont="1" applyFill="1" applyBorder="1" applyAlignment="1">
      <alignment horizontal="center" vertical="center" wrapText="1"/>
    </xf>
    <xf numFmtId="0" fontId="36" fillId="3" borderId="15" xfId="0" applyFont="1" applyFill="1" applyBorder="1" applyAlignment="1">
      <alignment horizontal="center" vertical="center" wrapText="1"/>
    </xf>
    <xf numFmtId="0" fontId="54" fillId="7" borderId="45" xfId="0" applyFont="1" applyFill="1" applyBorder="1" applyAlignment="1">
      <alignment horizontal="center" vertical="center" wrapText="1"/>
    </xf>
    <xf numFmtId="0" fontId="54" fillId="7" borderId="15" xfId="0" applyFont="1" applyFill="1" applyBorder="1" applyAlignment="1">
      <alignment horizontal="center" vertical="center" wrapText="1"/>
    </xf>
    <xf numFmtId="0" fontId="29" fillId="7" borderId="15" xfId="0" applyFont="1" applyFill="1" applyBorder="1" applyAlignment="1">
      <alignment horizontal="left" vertical="center" wrapText="1"/>
    </xf>
    <xf numFmtId="0" fontId="36" fillId="7" borderId="15" xfId="1" applyFont="1" applyFill="1" applyBorder="1" applyAlignment="1" applyProtection="1">
      <alignment horizontal="center" vertical="center" wrapText="1"/>
    </xf>
    <xf numFmtId="0" fontId="36" fillId="7" borderId="15" xfId="0" applyFont="1" applyFill="1" applyBorder="1" applyAlignment="1">
      <alignment horizontal="center" vertical="center" wrapText="1"/>
    </xf>
    <xf numFmtId="0" fontId="54" fillId="3" borderId="28" xfId="0" applyFont="1" applyFill="1" applyBorder="1" applyAlignment="1">
      <alignment horizontal="center" vertical="center" wrapText="1"/>
    </xf>
    <xf numFmtId="0" fontId="36" fillId="3" borderId="28" xfId="0" applyFont="1" applyFill="1" applyBorder="1" applyAlignment="1">
      <alignment horizontal="center" vertical="center" wrapText="1"/>
    </xf>
    <xf numFmtId="0" fontId="36" fillId="3" borderId="55" xfId="1" applyFont="1" applyFill="1" applyBorder="1" applyAlignment="1" applyProtection="1">
      <alignment horizontal="center" vertical="center"/>
    </xf>
    <xf numFmtId="0" fontId="66" fillId="7" borderId="15" xfId="0" applyFont="1" applyFill="1" applyBorder="1" applyAlignment="1">
      <alignment horizontal="left" vertical="center" wrapText="1"/>
    </xf>
    <xf numFmtId="164" fontId="54" fillId="3" borderId="15" xfId="0" applyNumberFormat="1" applyFont="1" applyFill="1" applyBorder="1" applyAlignment="1">
      <alignment horizontal="center" vertical="center" wrapText="1"/>
    </xf>
    <xf numFmtId="0" fontId="36" fillId="3" borderId="15" xfId="0" applyFont="1" applyFill="1" applyBorder="1" applyAlignment="1">
      <alignment horizontal="center" wrapText="1"/>
    </xf>
    <xf numFmtId="0" fontId="36" fillId="3" borderId="28" xfId="1" applyFont="1" applyFill="1" applyBorder="1" applyAlignment="1" applyProtection="1">
      <alignment horizontal="center" vertical="center" wrapText="1"/>
    </xf>
    <xf numFmtId="49" fontId="54" fillId="3" borderId="15" xfId="0" applyNumberFormat="1" applyFont="1" applyFill="1" applyBorder="1" applyAlignment="1">
      <alignment horizontal="center" vertical="center" wrapText="1"/>
    </xf>
    <xf numFmtId="49" fontId="54" fillId="3" borderId="28" xfId="0" applyNumberFormat="1" applyFont="1" applyFill="1" applyBorder="1" applyAlignment="1">
      <alignment horizontal="center" vertical="center" wrapText="1"/>
    </xf>
    <xf numFmtId="0" fontId="54" fillId="7" borderId="28" xfId="0" applyFont="1" applyFill="1" applyBorder="1" applyAlignment="1">
      <alignment horizontal="center" vertical="center" wrapText="1"/>
    </xf>
    <xf numFmtId="0" fontId="54" fillId="3" borderId="0" xfId="0" applyFont="1" applyFill="1" applyAlignment="1">
      <alignment horizontal="center" vertical="center" wrapText="1"/>
    </xf>
    <xf numFmtId="0" fontId="54" fillId="3" borderId="55" xfId="0" applyFont="1" applyFill="1" applyBorder="1" applyAlignment="1">
      <alignment horizontal="center" vertical="center" wrapText="1"/>
    </xf>
    <xf numFmtId="0" fontId="29" fillId="3" borderId="55" xfId="0" applyFont="1" applyFill="1" applyBorder="1" applyAlignment="1">
      <alignment horizontal="left" vertical="center" wrapText="1"/>
    </xf>
    <xf numFmtId="0" fontId="29" fillId="3" borderId="28" xfId="0" applyFont="1" applyFill="1" applyBorder="1" applyAlignment="1">
      <alignment horizontal="left" vertical="center" wrapText="1"/>
    </xf>
    <xf numFmtId="0" fontId="36" fillId="3" borderId="0" xfId="1" applyFont="1" applyFill="1" applyAlignment="1" applyProtection="1">
      <alignment horizontal="center" vertical="center"/>
    </xf>
    <xf numFmtId="0" fontId="36" fillId="3" borderId="15" xfId="1" applyFont="1" applyFill="1" applyBorder="1" applyAlignment="1" applyProtection="1">
      <alignment horizontal="center" vertical="center"/>
    </xf>
    <xf numFmtId="0" fontId="54" fillId="3" borderId="15" xfId="3" applyFont="1" applyFill="1" applyBorder="1" applyAlignment="1">
      <alignment horizontal="center" vertical="center" wrapText="1"/>
    </xf>
    <xf numFmtId="0" fontId="29" fillId="3" borderId="15" xfId="3" applyFont="1" applyFill="1" applyBorder="1" applyAlignment="1">
      <alignment horizontal="left" vertical="center" wrapText="1"/>
    </xf>
    <xf numFmtId="0" fontId="36" fillId="3" borderId="15" xfId="3" applyFont="1" applyFill="1" applyBorder="1" applyAlignment="1">
      <alignment horizontal="center" vertical="center" wrapText="1"/>
    </xf>
    <xf numFmtId="164" fontId="55" fillId="3" borderId="0" xfId="3" applyNumberFormat="1" applyFont="1" applyFill="1" applyAlignment="1">
      <alignment vertical="center" wrapText="1"/>
    </xf>
    <xf numFmtId="1" fontId="55" fillId="3" borderId="0" xfId="3" applyNumberFormat="1" applyFont="1" applyFill="1" applyAlignment="1">
      <alignment horizontal="center" vertical="center" wrapText="1"/>
    </xf>
    <xf numFmtId="164" fontId="54" fillId="3" borderId="0" xfId="3" applyNumberFormat="1" applyFont="1" applyFill="1" applyAlignment="1">
      <alignment vertical="center" wrapText="1"/>
    </xf>
  </cellXfs>
  <cellStyles count="30">
    <cellStyle name="Hipervínculo" xfId="1" builtinId="8"/>
    <cellStyle name="Hipervínculo 2" xfId="9"/>
    <cellStyle name="Hipervínculo 3" xfId="24"/>
    <cellStyle name="Millares" xfId="2" builtinId="3"/>
    <cellStyle name="Millares 10" xfId="25"/>
    <cellStyle name="Millares 2" xfId="5"/>
    <cellStyle name="Millares 2 2" xfId="13"/>
    <cellStyle name="Millares 2 2 2" xfId="21"/>
    <cellStyle name="Millares 2 2 2 2" xfId="26"/>
    <cellStyle name="Millares 2 2 3" xfId="28"/>
    <cellStyle name="Millares 3" xfId="7"/>
    <cellStyle name="Millares 4" xfId="8"/>
    <cellStyle name="Millares 4 2" xfId="14"/>
    <cellStyle name="Millares 5" xfId="10"/>
    <cellStyle name="Millares 6" xfId="15"/>
    <cellStyle name="Millares 6 2" xfId="17"/>
    <cellStyle name="Millares 6 2 2" xfId="19"/>
    <cellStyle name="Millares 6 2 3" xfId="27"/>
    <cellStyle name="Millares 7" xfId="12"/>
    <cellStyle name="Millares 8" xfId="18"/>
    <cellStyle name="Millares 9" xfId="22"/>
    <cellStyle name="Normal" xfId="0" builtinId="0"/>
    <cellStyle name="Normal 2" xfId="3"/>
    <cellStyle name="Normal 3" xfId="4"/>
    <cellStyle name="Normal 4" xfId="6"/>
    <cellStyle name="Normal 5" xfId="11"/>
    <cellStyle name="Normal 5 3" xfId="16"/>
    <cellStyle name="Normal 6" xfId="20"/>
    <cellStyle name="Normal 6 2" xfId="29"/>
    <cellStyle name="Normal 7" xfId="23"/>
  </cellStyles>
  <dxfs count="0"/>
  <tableStyles count="0" defaultTableStyle="TableStyleMedium9" defaultPivotStyle="PivotStyleLight16"/>
  <colors>
    <mruColors>
      <color rgb="FF99FF99"/>
      <color rgb="FFFF99FF"/>
      <color rgb="FFCC66FF"/>
      <color rgb="FFF9A9A9"/>
      <color rgb="FFE3F1B1"/>
      <color rgb="FFBBD3EF"/>
      <color rgb="FFA5C4E9"/>
      <color rgb="FF90B6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hyperlink" Target="#'GC-08'!A1"/><Relationship Id="rId13" Type="http://schemas.openxmlformats.org/officeDocument/2006/relationships/hyperlink" Target="#'GTH-13'!A1"/><Relationship Id="rId3" Type="http://schemas.openxmlformats.org/officeDocument/2006/relationships/hyperlink" Target="#'DIP-02'!A1"/><Relationship Id="rId7" Type="http://schemas.openxmlformats.org/officeDocument/2006/relationships/hyperlink" Target="#'GD-07'!A1"/><Relationship Id="rId12" Type="http://schemas.openxmlformats.org/officeDocument/2006/relationships/hyperlink" Target="#'GT-12'!A1"/><Relationship Id="rId17" Type="http://schemas.openxmlformats.org/officeDocument/2006/relationships/image" Target="../media/image2.jpg"/><Relationship Id="rId2" Type="http://schemas.openxmlformats.org/officeDocument/2006/relationships/image" Target="../media/image1.png"/><Relationship Id="rId16" Type="http://schemas.openxmlformats.org/officeDocument/2006/relationships/hyperlink" Target="#'MIC-03'!A1"/><Relationship Id="rId1" Type="http://schemas.openxmlformats.org/officeDocument/2006/relationships/hyperlink" Target="#Hoja1!A1"/><Relationship Id="rId6" Type="http://schemas.openxmlformats.org/officeDocument/2006/relationships/hyperlink" Target="#'IDP-04'!A1"/><Relationship Id="rId11" Type="http://schemas.openxmlformats.org/officeDocument/2006/relationships/hyperlink" Target="#'GRF-11'!A1"/><Relationship Id="rId5" Type="http://schemas.openxmlformats.org/officeDocument/2006/relationships/hyperlink" Target="#'AC-10'!A1"/><Relationship Id="rId15" Type="http://schemas.openxmlformats.org/officeDocument/2006/relationships/hyperlink" Target="#'EC-16'!A1"/><Relationship Id="rId10" Type="http://schemas.openxmlformats.org/officeDocument/2006/relationships/hyperlink" Target="#'CID-15'!A1"/><Relationship Id="rId4" Type="http://schemas.openxmlformats.org/officeDocument/2006/relationships/hyperlink" Target="#'DIC-01'!A1"/><Relationship Id="rId9" Type="http://schemas.openxmlformats.org/officeDocument/2006/relationships/hyperlink" Target="#'GJ-09'!A1"/><Relationship Id="rId14" Type="http://schemas.openxmlformats.org/officeDocument/2006/relationships/hyperlink" Target="#'GF-14'!A1"/></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2</xdr:col>
      <xdr:colOff>152400</xdr:colOff>
      <xdr:row>6</xdr:row>
      <xdr:rowOff>133350</xdr:rowOff>
    </xdr:from>
    <xdr:to>
      <xdr:col>11</xdr:col>
      <xdr:colOff>438150</xdr:colOff>
      <xdr:row>11</xdr:row>
      <xdr:rowOff>114300</xdr:rowOff>
    </xdr:to>
    <xdr:sp macro="" textlink="">
      <xdr:nvSpPr>
        <xdr:cNvPr id="67" name="66 CuadroTexto">
          <a:extLst>
            <a:ext uri="{FF2B5EF4-FFF2-40B4-BE49-F238E27FC236}">
              <a16:creationId xmlns:a16="http://schemas.microsoft.com/office/drawing/2014/main" id="{00000000-0008-0000-0000-000043000000}"/>
            </a:ext>
          </a:extLst>
        </xdr:cNvPr>
        <xdr:cNvSpPr txBox="1"/>
      </xdr:nvSpPr>
      <xdr:spPr>
        <a:xfrm>
          <a:off x="1676400" y="1143000"/>
          <a:ext cx="7143750" cy="933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endParaRPr lang="es-ES" sz="20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endParaRPr>
        </a:p>
        <a:p>
          <a:pPr algn="ctr"/>
          <a:endParaRPr lang="es-ES" sz="20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endParaRPr>
        </a:p>
        <a:p>
          <a:pPr algn="ctr"/>
          <a:endParaRPr lang="es-ES" sz="20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endParaRPr>
        </a:p>
      </xdr:txBody>
    </xdr:sp>
    <xdr:clientData/>
  </xdr:twoCellAnchor>
  <xdr:twoCellAnchor>
    <xdr:from>
      <xdr:col>2</xdr:col>
      <xdr:colOff>545307</xdr:colOff>
      <xdr:row>0</xdr:row>
      <xdr:rowOff>157163</xdr:rowOff>
    </xdr:from>
    <xdr:to>
      <xdr:col>11</xdr:col>
      <xdr:colOff>210345</xdr:colOff>
      <xdr:row>4</xdr:row>
      <xdr:rowOff>150411</xdr:rowOff>
    </xdr:to>
    <xdr:sp macro="" textlink="">
      <xdr:nvSpPr>
        <xdr:cNvPr id="68" name="66 Rectángulo">
          <a:extLst>
            <a:ext uri="{FF2B5EF4-FFF2-40B4-BE49-F238E27FC236}">
              <a16:creationId xmlns:a16="http://schemas.microsoft.com/office/drawing/2014/main" id="{00000000-0008-0000-0000-000044000000}"/>
            </a:ext>
          </a:extLst>
        </xdr:cNvPr>
        <xdr:cNvSpPr>
          <a:spLocks noChangeArrowheads="1"/>
        </xdr:cNvSpPr>
      </xdr:nvSpPr>
      <xdr:spPr bwMode="auto">
        <a:xfrm>
          <a:off x="2065026" y="157163"/>
          <a:ext cx="6503774" cy="667490"/>
        </a:xfrm>
        <a:prstGeom prst="rect">
          <a:avLst/>
        </a:prstGeom>
        <a:noFill/>
        <a:ln w="9525">
          <a:noFill/>
          <a:miter lim="800000"/>
          <a:headEnd/>
          <a:tailEnd/>
        </a:ln>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r>
            <a:rPr lang="es-CO" sz="1300" b="1"/>
            <a:t>NORMOGRAMA POR PROCESOS </a:t>
          </a:r>
        </a:p>
        <a:p>
          <a:pPr algn="ctr"/>
          <a:r>
            <a:rPr lang="es-CO" sz="1300" b="1"/>
            <a:t> INSTITUTO PARA LA INVESTIGACIÓN EDUCATIVA Y EL DESARROLLO PEDAGÓGICO – IDEP  NOVIEMBRE 2023</a:t>
          </a:r>
          <a:endParaRPr lang="es-ES" sz="1300" b="1"/>
        </a:p>
      </xdr:txBody>
    </xdr:sp>
    <xdr:clientData/>
  </xdr:twoCellAnchor>
  <xdr:twoCellAnchor>
    <xdr:from>
      <xdr:col>0</xdr:col>
      <xdr:colOff>0</xdr:colOff>
      <xdr:row>3</xdr:row>
      <xdr:rowOff>159550</xdr:rowOff>
    </xdr:from>
    <xdr:to>
      <xdr:col>12</xdr:col>
      <xdr:colOff>547685</xdr:colOff>
      <xdr:row>43</xdr:row>
      <xdr:rowOff>3068</xdr:rowOff>
    </xdr:to>
    <xdr:grpSp>
      <xdr:nvGrpSpPr>
        <xdr:cNvPr id="70" name="35 Grupo">
          <a:hlinkClick xmlns:r="http://schemas.openxmlformats.org/officeDocument/2006/relationships" r:id="rId1"/>
          <a:extLst>
            <a:ext uri="{FF2B5EF4-FFF2-40B4-BE49-F238E27FC236}">
              <a16:creationId xmlns:a16="http://schemas.microsoft.com/office/drawing/2014/main" id="{00000000-0008-0000-0000-000046000000}"/>
            </a:ext>
          </a:extLst>
        </xdr:cNvPr>
        <xdr:cNvGrpSpPr/>
      </xdr:nvGrpSpPr>
      <xdr:grpSpPr>
        <a:xfrm>
          <a:off x="0" y="641151"/>
          <a:ext cx="9666000" cy="6436102"/>
          <a:chOff x="-136067" y="204105"/>
          <a:chExt cx="9688283" cy="6653893"/>
        </a:xfrm>
      </xdr:grpSpPr>
      <xdr:pic>
        <xdr:nvPicPr>
          <xdr:cNvPr id="71" name="Picture 1" descr="C:\Users\sig\Downloads\mapa_procesos_IDEP_r5_web.png">
            <a:extLst>
              <a:ext uri="{FF2B5EF4-FFF2-40B4-BE49-F238E27FC236}">
                <a16:creationId xmlns:a16="http://schemas.microsoft.com/office/drawing/2014/main" id="{00000000-0008-0000-0000-000047000000}"/>
              </a:ext>
            </a:extLst>
          </xdr:cNvPr>
          <xdr:cNvPicPr>
            <a:picLocks noChangeAspect="1" noChangeArrowheads="1"/>
          </xdr:cNvPicPr>
        </xdr:nvPicPr>
        <xdr:blipFill>
          <a:blip xmlns:r="http://schemas.openxmlformats.org/officeDocument/2006/relationships" r:embed="rId2" cstate="print"/>
          <a:srcRect t="4627" b="3748"/>
          <a:stretch>
            <a:fillRect/>
          </a:stretch>
        </xdr:blipFill>
        <xdr:spPr bwMode="auto">
          <a:xfrm>
            <a:off x="-136067" y="204105"/>
            <a:ext cx="9688283" cy="6653893"/>
          </a:xfrm>
          <a:prstGeom prst="rect">
            <a:avLst/>
          </a:prstGeom>
          <a:noFill/>
        </xdr:spPr>
      </xdr:pic>
      <xdr:sp macro="" textlink="">
        <xdr:nvSpPr>
          <xdr:cNvPr id="72" name="57 Rectángulo">
            <a:hlinkClick xmlns:r="http://schemas.openxmlformats.org/officeDocument/2006/relationships" r:id="rId3"/>
            <a:extLst>
              <a:ext uri="{FF2B5EF4-FFF2-40B4-BE49-F238E27FC236}">
                <a16:creationId xmlns:a16="http://schemas.microsoft.com/office/drawing/2014/main" id="{00000000-0008-0000-0000-000048000000}"/>
              </a:ext>
            </a:extLst>
          </xdr:cNvPr>
          <xdr:cNvSpPr/>
        </xdr:nvSpPr>
        <xdr:spPr>
          <a:xfrm>
            <a:off x="3404744" y="1650606"/>
            <a:ext cx="1126435" cy="4224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CO" sz="1100"/>
          </a:p>
        </xdr:txBody>
      </xdr:sp>
      <xdr:sp macro="" textlink="">
        <xdr:nvSpPr>
          <xdr:cNvPr id="73" name="22 Rectángulo">
            <a:hlinkClick xmlns:r="http://schemas.openxmlformats.org/officeDocument/2006/relationships" r:id="rId4"/>
            <a:extLst>
              <a:ext uri="{FF2B5EF4-FFF2-40B4-BE49-F238E27FC236}">
                <a16:creationId xmlns:a16="http://schemas.microsoft.com/office/drawing/2014/main" id="{00000000-0008-0000-0000-000049000000}"/>
              </a:ext>
            </a:extLst>
          </xdr:cNvPr>
          <xdr:cNvSpPr/>
        </xdr:nvSpPr>
        <xdr:spPr>
          <a:xfrm>
            <a:off x="4614004" y="1650606"/>
            <a:ext cx="1173174" cy="4224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CO" sz="1100"/>
          </a:p>
        </xdr:txBody>
      </xdr:sp>
      <xdr:sp macro="" textlink="">
        <xdr:nvSpPr>
          <xdr:cNvPr id="74" name="23 Rectángulo">
            <a:hlinkClick xmlns:r="http://schemas.openxmlformats.org/officeDocument/2006/relationships" r:id="rId5"/>
            <a:extLst>
              <a:ext uri="{FF2B5EF4-FFF2-40B4-BE49-F238E27FC236}">
                <a16:creationId xmlns:a16="http://schemas.microsoft.com/office/drawing/2014/main" id="{00000000-0008-0000-0000-00004A000000}"/>
              </a:ext>
            </a:extLst>
          </xdr:cNvPr>
          <xdr:cNvSpPr/>
        </xdr:nvSpPr>
        <xdr:spPr>
          <a:xfrm>
            <a:off x="5881243" y="1658888"/>
            <a:ext cx="1206304" cy="4224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CO" sz="1100"/>
          </a:p>
        </xdr:txBody>
      </xdr:sp>
      <xdr:sp macro="" textlink="">
        <xdr:nvSpPr>
          <xdr:cNvPr id="75" name="24 Rectángulo">
            <a:hlinkClick xmlns:r="http://schemas.openxmlformats.org/officeDocument/2006/relationships" r:id="rId6"/>
            <a:extLst>
              <a:ext uri="{FF2B5EF4-FFF2-40B4-BE49-F238E27FC236}">
                <a16:creationId xmlns:a16="http://schemas.microsoft.com/office/drawing/2014/main" id="{00000000-0008-0000-0000-00004B000000}"/>
              </a:ext>
            </a:extLst>
          </xdr:cNvPr>
          <xdr:cNvSpPr/>
        </xdr:nvSpPr>
        <xdr:spPr>
          <a:xfrm>
            <a:off x="3379895" y="2586541"/>
            <a:ext cx="3782195" cy="4224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CO" sz="1100"/>
          </a:p>
        </xdr:txBody>
      </xdr:sp>
      <xdr:sp macro="" textlink="">
        <xdr:nvSpPr>
          <xdr:cNvPr id="76" name="25 Rectángulo">
            <a:hlinkClick xmlns:r="http://schemas.openxmlformats.org/officeDocument/2006/relationships" r:id="rId7"/>
            <a:extLst>
              <a:ext uri="{FF2B5EF4-FFF2-40B4-BE49-F238E27FC236}">
                <a16:creationId xmlns:a16="http://schemas.microsoft.com/office/drawing/2014/main" id="{00000000-0008-0000-0000-00004C000000}"/>
              </a:ext>
            </a:extLst>
          </xdr:cNvPr>
          <xdr:cNvSpPr/>
        </xdr:nvSpPr>
        <xdr:spPr>
          <a:xfrm>
            <a:off x="3040308" y="3489345"/>
            <a:ext cx="999239" cy="4224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CO" sz="1100"/>
          </a:p>
        </xdr:txBody>
      </xdr:sp>
      <xdr:sp macro="" textlink="">
        <xdr:nvSpPr>
          <xdr:cNvPr id="77" name="26 Rectángulo">
            <a:hlinkClick xmlns:r="http://schemas.openxmlformats.org/officeDocument/2006/relationships" r:id="rId8"/>
            <a:extLst>
              <a:ext uri="{FF2B5EF4-FFF2-40B4-BE49-F238E27FC236}">
                <a16:creationId xmlns:a16="http://schemas.microsoft.com/office/drawing/2014/main" id="{00000000-0008-0000-0000-00004D000000}"/>
              </a:ext>
            </a:extLst>
          </xdr:cNvPr>
          <xdr:cNvSpPr/>
        </xdr:nvSpPr>
        <xdr:spPr>
          <a:xfrm>
            <a:off x="4100482" y="3489344"/>
            <a:ext cx="1098630" cy="4224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CO" sz="1100"/>
          </a:p>
        </xdr:txBody>
      </xdr:sp>
      <xdr:sp macro="" textlink="">
        <xdr:nvSpPr>
          <xdr:cNvPr id="78" name="27 Rectángulo">
            <a:hlinkClick xmlns:r="http://schemas.openxmlformats.org/officeDocument/2006/relationships" r:id="rId9"/>
            <a:extLst>
              <a:ext uri="{FF2B5EF4-FFF2-40B4-BE49-F238E27FC236}">
                <a16:creationId xmlns:a16="http://schemas.microsoft.com/office/drawing/2014/main" id="{00000000-0008-0000-0000-00004E000000}"/>
              </a:ext>
            </a:extLst>
          </xdr:cNvPr>
          <xdr:cNvSpPr/>
        </xdr:nvSpPr>
        <xdr:spPr>
          <a:xfrm>
            <a:off x="5238520" y="3492658"/>
            <a:ext cx="863397" cy="4224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CO" sz="1100"/>
          </a:p>
        </xdr:txBody>
      </xdr:sp>
      <xdr:sp macro="" textlink="">
        <xdr:nvSpPr>
          <xdr:cNvPr id="79" name="28 Rectángulo">
            <a:hlinkClick xmlns:r="http://schemas.openxmlformats.org/officeDocument/2006/relationships" r:id="rId10"/>
            <a:extLst>
              <a:ext uri="{FF2B5EF4-FFF2-40B4-BE49-F238E27FC236}">
                <a16:creationId xmlns:a16="http://schemas.microsoft.com/office/drawing/2014/main" id="{00000000-0008-0000-0000-00004F000000}"/>
              </a:ext>
            </a:extLst>
          </xdr:cNvPr>
          <xdr:cNvSpPr/>
        </xdr:nvSpPr>
        <xdr:spPr>
          <a:xfrm>
            <a:off x="6152920" y="3495971"/>
            <a:ext cx="1083714" cy="4224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CO" sz="1100"/>
          </a:p>
        </xdr:txBody>
      </xdr:sp>
      <xdr:sp macro="" textlink="">
        <xdr:nvSpPr>
          <xdr:cNvPr id="80" name="29 Rectángulo">
            <a:hlinkClick xmlns:r="http://schemas.openxmlformats.org/officeDocument/2006/relationships" r:id="rId11"/>
            <a:extLst>
              <a:ext uri="{FF2B5EF4-FFF2-40B4-BE49-F238E27FC236}">
                <a16:creationId xmlns:a16="http://schemas.microsoft.com/office/drawing/2014/main" id="{00000000-0008-0000-0000-000050000000}"/>
              </a:ext>
            </a:extLst>
          </xdr:cNvPr>
          <xdr:cNvSpPr/>
        </xdr:nvSpPr>
        <xdr:spPr>
          <a:xfrm>
            <a:off x="3032025" y="3986301"/>
            <a:ext cx="1330544" cy="4224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CO" sz="1100"/>
          </a:p>
        </xdr:txBody>
      </xdr:sp>
      <xdr:sp macro="" textlink="">
        <xdr:nvSpPr>
          <xdr:cNvPr id="81" name="30 Rectángulo">
            <a:hlinkClick xmlns:r="http://schemas.openxmlformats.org/officeDocument/2006/relationships" r:id="rId12"/>
            <a:extLst>
              <a:ext uri="{FF2B5EF4-FFF2-40B4-BE49-F238E27FC236}">
                <a16:creationId xmlns:a16="http://schemas.microsoft.com/office/drawing/2014/main" id="{00000000-0008-0000-0000-000051000000}"/>
              </a:ext>
            </a:extLst>
          </xdr:cNvPr>
          <xdr:cNvSpPr/>
        </xdr:nvSpPr>
        <xdr:spPr>
          <a:xfrm>
            <a:off x="4406938" y="3994583"/>
            <a:ext cx="1048935" cy="4224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CO" sz="1100"/>
          </a:p>
        </xdr:txBody>
      </xdr:sp>
      <xdr:sp macro="" textlink="">
        <xdr:nvSpPr>
          <xdr:cNvPr id="82" name="31 Rectángulo">
            <a:hlinkClick xmlns:r="http://schemas.openxmlformats.org/officeDocument/2006/relationships" r:id="rId13"/>
            <a:extLst>
              <a:ext uri="{FF2B5EF4-FFF2-40B4-BE49-F238E27FC236}">
                <a16:creationId xmlns:a16="http://schemas.microsoft.com/office/drawing/2014/main" id="{00000000-0008-0000-0000-000052000000}"/>
              </a:ext>
            </a:extLst>
          </xdr:cNvPr>
          <xdr:cNvSpPr/>
        </xdr:nvSpPr>
        <xdr:spPr>
          <a:xfrm>
            <a:off x="5525091" y="3994583"/>
            <a:ext cx="982674" cy="4224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CO" sz="1100"/>
          </a:p>
        </xdr:txBody>
      </xdr:sp>
      <xdr:sp macro="" textlink="">
        <xdr:nvSpPr>
          <xdr:cNvPr id="83" name="32 Rectángulo">
            <a:hlinkClick xmlns:r="http://schemas.openxmlformats.org/officeDocument/2006/relationships" r:id="rId14"/>
            <a:extLst>
              <a:ext uri="{FF2B5EF4-FFF2-40B4-BE49-F238E27FC236}">
                <a16:creationId xmlns:a16="http://schemas.microsoft.com/office/drawing/2014/main" id="{00000000-0008-0000-0000-000053000000}"/>
              </a:ext>
            </a:extLst>
          </xdr:cNvPr>
          <xdr:cNvSpPr/>
        </xdr:nvSpPr>
        <xdr:spPr>
          <a:xfrm>
            <a:off x="6560417" y="4002865"/>
            <a:ext cx="982674" cy="4224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CO" sz="1100"/>
          </a:p>
        </xdr:txBody>
      </xdr:sp>
      <xdr:sp macro="" textlink="">
        <xdr:nvSpPr>
          <xdr:cNvPr id="84" name="33 Rectángulo">
            <a:hlinkClick xmlns:r="http://schemas.openxmlformats.org/officeDocument/2006/relationships" r:id="rId15"/>
            <a:extLst>
              <a:ext uri="{FF2B5EF4-FFF2-40B4-BE49-F238E27FC236}">
                <a16:creationId xmlns:a16="http://schemas.microsoft.com/office/drawing/2014/main" id="{00000000-0008-0000-0000-000054000000}"/>
              </a:ext>
            </a:extLst>
          </xdr:cNvPr>
          <xdr:cNvSpPr/>
        </xdr:nvSpPr>
        <xdr:spPr>
          <a:xfrm>
            <a:off x="2940916" y="4930519"/>
            <a:ext cx="2142240" cy="4224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CO" sz="1100"/>
          </a:p>
        </xdr:txBody>
      </xdr:sp>
      <xdr:sp macro="" textlink="">
        <xdr:nvSpPr>
          <xdr:cNvPr id="85" name="34 Rectángulo">
            <a:hlinkClick xmlns:r="http://schemas.openxmlformats.org/officeDocument/2006/relationships" r:id="rId16"/>
            <a:extLst>
              <a:ext uri="{FF2B5EF4-FFF2-40B4-BE49-F238E27FC236}">
                <a16:creationId xmlns:a16="http://schemas.microsoft.com/office/drawing/2014/main" id="{00000000-0008-0000-0000-000055000000}"/>
              </a:ext>
            </a:extLst>
          </xdr:cNvPr>
          <xdr:cNvSpPr/>
        </xdr:nvSpPr>
        <xdr:spPr>
          <a:xfrm>
            <a:off x="5144090" y="4930519"/>
            <a:ext cx="2614348" cy="4224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CO" sz="1100"/>
          </a:p>
        </xdr:txBody>
      </xdr:sp>
    </xdr:grpSp>
    <xdr:clientData/>
  </xdr:twoCellAnchor>
  <xdr:twoCellAnchor editAs="oneCell">
    <xdr:from>
      <xdr:col>9</xdr:col>
      <xdr:colOff>656047</xdr:colOff>
      <xdr:row>36</xdr:row>
      <xdr:rowOff>6019</xdr:rowOff>
    </xdr:from>
    <xdr:to>
      <xdr:col>12</xdr:col>
      <xdr:colOff>150997</xdr:colOff>
      <xdr:row>40</xdr:row>
      <xdr:rowOff>139130</xdr:rowOff>
    </xdr:to>
    <xdr:pic>
      <xdr:nvPicPr>
        <xdr:cNvPr id="23" name="Imagen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7494783" y="5956468"/>
          <a:ext cx="1774529" cy="775246"/>
        </a:xfrm>
        <a:prstGeom prst="rect">
          <a:avLst/>
        </a:prstGeom>
      </xdr:spPr>
    </xdr:pic>
    <xdr:clientData/>
  </xdr:twoCellAnchor>
  <xdr:oneCellAnchor>
    <xdr:from>
      <xdr:col>5</xdr:col>
      <xdr:colOff>10703</xdr:colOff>
      <xdr:row>7</xdr:row>
      <xdr:rowOff>160532</xdr:rowOff>
    </xdr:from>
    <xdr:ext cx="3018033" cy="702885"/>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3810001" y="1316375"/>
          <a:ext cx="3018033" cy="702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300" b="1"/>
            <a:t>Hacer click</a:t>
          </a:r>
          <a:r>
            <a:rPr lang="es-CO" sz="1300" b="1" baseline="0"/>
            <a:t> en cada uno de los procesos para dirigirse al normograma según corresponda</a:t>
          </a:r>
          <a:endParaRPr lang="es-CO" sz="1300" b="1"/>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113507</xdr:colOff>
      <xdr:row>0</xdr:row>
      <xdr:rowOff>80433</xdr:rowOff>
    </xdr:from>
    <xdr:to>
      <xdr:col>0</xdr:col>
      <xdr:colOff>1439333</xdr:colOff>
      <xdr:row>3</xdr:row>
      <xdr:rowOff>201083</xdr:rowOff>
    </xdr:to>
    <xdr:pic>
      <xdr:nvPicPr>
        <xdr:cNvPr id="11" name="10 Imagen" descr="Logo Alta Definición.jpg">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 cstate="print"/>
        <a:srcRect/>
        <a:stretch>
          <a:fillRect/>
        </a:stretch>
      </xdr:blipFill>
      <xdr:spPr bwMode="auto">
        <a:xfrm>
          <a:off x="113507" y="80433"/>
          <a:ext cx="1325826" cy="1041400"/>
        </a:xfrm>
        <a:prstGeom prst="rect">
          <a:avLst/>
        </a:prstGeom>
        <a:noFill/>
        <a:ln w="9525">
          <a:noFill/>
          <a:miter lim="800000"/>
          <a:headEnd/>
          <a:tailEnd/>
        </a:ln>
      </xdr:spPr>
    </xdr:pic>
    <xdr:clientData/>
  </xdr:twoCellAnchor>
  <xdr:twoCellAnchor editAs="oneCell">
    <xdr:from>
      <xdr:col>0</xdr:col>
      <xdr:colOff>113507</xdr:colOff>
      <xdr:row>0</xdr:row>
      <xdr:rowOff>80433</xdr:rowOff>
    </xdr:from>
    <xdr:to>
      <xdr:col>0</xdr:col>
      <xdr:colOff>1439333</xdr:colOff>
      <xdr:row>3</xdr:row>
      <xdr:rowOff>201083</xdr:rowOff>
    </xdr:to>
    <xdr:pic>
      <xdr:nvPicPr>
        <xdr:cNvPr id="3" name="10 Imagen" descr="Logo Alta Definición.jp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113507" y="80433"/>
          <a:ext cx="1325826" cy="1035050"/>
        </a:xfrm>
        <a:prstGeom prst="rect">
          <a:avLst/>
        </a:prstGeom>
        <a:noFill/>
        <a:ln w="9525">
          <a:noFill/>
          <a:miter lim="800000"/>
          <a:headEnd/>
          <a:tailEnd/>
        </a:ln>
      </xdr:spPr>
    </xdr:pic>
    <xdr:clientData/>
  </xdr:twoCellAnchor>
  <xdr:twoCellAnchor editAs="oneCell">
    <xdr:from>
      <xdr:col>0</xdr:col>
      <xdr:colOff>113507</xdr:colOff>
      <xdr:row>0</xdr:row>
      <xdr:rowOff>80433</xdr:rowOff>
    </xdr:from>
    <xdr:to>
      <xdr:col>0</xdr:col>
      <xdr:colOff>1439333</xdr:colOff>
      <xdr:row>3</xdr:row>
      <xdr:rowOff>201083</xdr:rowOff>
    </xdr:to>
    <xdr:pic>
      <xdr:nvPicPr>
        <xdr:cNvPr id="4" name="10 Imagen" descr="Logo Alta Definición.jp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srcRect/>
        <a:stretch>
          <a:fillRect/>
        </a:stretch>
      </xdr:blipFill>
      <xdr:spPr bwMode="auto">
        <a:xfrm>
          <a:off x="113507" y="80433"/>
          <a:ext cx="1325826" cy="1035050"/>
        </a:xfrm>
        <a:prstGeom prst="rect">
          <a:avLst/>
        </a:prstGeom>
        <a:noFill/>
        <a:ln w="9525">
          <a:noFill/>
          <a:miter lim="800000"/>
          <a:headEnd/>
          <a:tailEnd/>
        </a:ln>
      </xdr:spPr>
    </xdr:pic>
    <xdr:clientData/>
  </xdr:twoCellAnchor>
  <xdr:twoCellAnchor editAs="oneCell">
    <xdr:from>
      <xdr:col>0</xdr:col>
      <xdr:colOff>113507</xdr:colOff>
      <xdr:row>0</xdr:row>
      <xdr:rowOff>80433</xdr:rowOff>
    </xdr:from>
    <xdr:to>
      <xdr:col>0</xdr:col>
      <xdr:colOff>1439333</xdr:colOff>
      <xdr:row>3</xdr:row>
      <xdr:rowOff>201083</xdr:rowOff>
    </xdr:to>
    <xdr:pic>
      <xdr:nvPicPr>
        <xdr:cNvPr id="5" name="10 Imagen" descr="Logo Alta Definición.jp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113507" y="80433"/>
          <a:ext cx="1325826" cy="1035050"/>
        </a:xfrm>
        <a:prstGeom prst="rect">
          <a:avLst/>
        </a:prstGeom>
        <a:noFill/>
        <a:ln w="9525">
          <a:noFill/>
          <a:miter lim="800000"/>
          <a:headEnd/>
          <a:tailEnd/>
        </a:ln>
      </xdr:spPr>
    </xdr:pic>
    <xdr:clientData/>
  </xdr:twoCellAnchor>
  <xdr:twoCellAnchor editAs="oneCell">
    <xdr:from>
      <xdr:col>0</xdr:col>
      <xdr:colOff>113507</xdr:colOff>
      <xdr:row>0</xdr:row>
      <xdr:rowOff>80433</xdr:rowOff>
    </xdr:from>
    <xdr:to>
      <xdr:col>0</xdr:col>
      <xdr:colOff>1439333</xdr:colOff>
      <xdr:row>3</xdr:row>
      <xdr:rowOff>201083</xdr:rowOff>
    </xdr:to>
    <xdr:pic>
      <xdr:nvPicPr>
        <xdr:cNvPr id="6" name="10 Imagen" descr="Logo Alta Definición.jp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srcRect/>
        <a:stretch>
          <a:fillRect/>
        </a:stretch>
      </xdr:blipFill>
      <xdr:spPr bwMode="auto">
        <a:xfrm>
          <a:off x="113507" y="80433"/>
          <a:ext cx="1325826" cy="1035050"/>
        </a:xfrm>
        <a:prstGeom prst="rect">
          <a:avLst/>
        </a:prstGeom>
        <a:noFill/>
        <a:ln w="9525">
          <a:noFill/>
          <a:miter lim="800000"/>
          <a:headEnd/>
          <a:tailEnd/>
        </a:ln>
      </xdr:spPr>
    </xdr:pic>
    <xdr:clientData/>
  </xdr:twoCellAnchor>
  <xdr:twoCellAnchor editAs="oneCell">
    <xdr:from>
      <xdr:col>0</xdr:col>
      <xdr:colOff>113507</xdr:colOff>
      <xdr:row>0</xdr:row>
      <xdr:rowOff>80433</xdr:rowOff>
    </xdr:from>
    <xdr:to>
      <xdr:col>0</xdr:col>
      <xdr:colOff>1439333</xdr:colOff>
      <xdr:row>3</xdr:row>
      <xdr:rowOff>201083</xdr:rowOff>
    </xdr:to>
    <xdr:pic>
      <xdr:nvPicPr>
        <xdr:cNvPr id="7" name="10 Imagen" descr="Logo Alta Definición.jp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cstate="print"/>
        <a:srcRect/>
        <a:stretch>
          <a:fillRect/>
        </a:stretch>
      </xdr:blipFill>
      <xdr:spPr bwMode="auto">
        <a:xfrm>
          <a:off x="113507" y="80433"/>
          <a:ext cx="1325826" cy="1035050"/>
        </a:xfrm>
        <a:prstGeom prst="rect">
          <a:avLst/>
        </a:prstGeom>
        <a:noFill/>
        <a:ln w="9525">
          <a:noFill/>
          <a:miter lim="800000"/>
          <a:headEnd/>
          <a:tailEnd/>
        </a:ln>
      </xdr:spPr>
    </xdr:pic>
    <xdr:clientData/>
  </xdr:twoCellAnchor>
  <xdr:twoCellAnchor editAs="oneCell">
    <xdr:from>
      <xdr:col>0</xdr:col>
      <xdr:colOff>113507</xdr:colOff>
      <xdr:row>0</xdr:row>
      <xdr:rowOff>80433</xdr:rowOff>
    </xdr:from>
    <xdr:to>
      <xdr:col>0</xdr:col>
      <xdr:colOff>1439333</xdr:colOff>
      <xdr:row>3</xdr:row>
      <xdr:rowOff>201083</xdr:rowOff>
    </xdr:to>
    <xdr:pic>
      <xdr:nvPicPr>
        <xdr:cNvPr id="8" name="10 Imagen" descr="Logo Alta Definición.jp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cstate="print"/>
        <a:srcRect/>
        <a:stretch>
          <a:fillRect/>
        </a:stretch>
      </xdr:blipFill>
      <xdr:spPr bwMode="auto">
        <a:xfrm>
          <a:off x="113507" y="80433"/>
          <a:ext cx="1325826" cy="1035050"/>
        </a:xfrm>
        <a:prstGeom prst="rect">
          <a:avLst/>
        </a:prstGeom>
        <a:noFill/>
        <a:ln w="9525">
          <a:noFill/>
          <a:miter lim="800000"/>
          <a:headEnd/>
          <a:tailEnd/>
        </a:ln>
      </xdr:spPr>
    </xdr:pic>
    <xdr:clientData/>
  </xdr:twoCellAnchor>
  <xdr:twoCellAnchor editAs="oneCell">
    <xdr:from>
      <xdr:col>0</xdr:col>
      <xdr:colOff>113507</xdr:colOff>
      <xdr:row>0</xdr:row>
      <xdr:rowOff>80433</xdr:rowOff>
    </xdr:from>
    <xdr:to>
      <xdr:col>0</xdr:col>
      <xdr:colOff>1439333</xdr:colOff>
      <xdr:row>3</xdr:row>
      <xdr:rowOff>201083</xdr:rowOff>
    </xdr:to>
    <xdr:pic>
      <xdr:nvPicPr>
        <xdr:cNvPr id="9" name="10 Imagen" descr="Logo Alta Definición.jp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cstate="print"/>
        <a:srcRect/>
        <a:stretch>
          <a:fillRect/>
        </a:stretch>
      </xdr:blipFill>
      <xdr:spPr bwMode="auto">
        <a:xfrm>
          <a:off x="113507" y="80433"/>
          <a:ext cx="1325826" cy="1035050"/>
        </a:xfrm>
        <a:prstGeom prst="rect">
          <a:avLst/>
        </a:prstGeom>
        <a:noFill/>
        <a:ln w="9525">
          <a:noFill/>
          <a:miter lim="800000"/>
          <a:headEnd/>
          <a:tailEnd/>
        </a:ln>
      </xdr:spPr>
    </xdr:pic>
    <xdr:clientData/>
  </xdr:twoCellAnchor>
  <xdr:twoCellAnchor editAs="oneCell">
    <xdr:from>
      <xdr:col>0</xdr:col>
      <xdr:colOff>113507</xdr:colOff>
      <xdr:row>0</xdr:row>
      <xdr:rowOff>80433</xdr:rowOff>
    </xdr:from>
    <xdr:to>
      <xdr:col>0</xdr:col>
      <xdr:colOff>1439333</xdr:colOff>
      <xdr:row>3</xdr:row>
      <xdr:rowOff>201083</xdr:rowOff>
    </xdr:to>
    <xdr:pic>
      <xdr:nvPicPr>
        <xdr:cNvPr id="10" name="10 Imagen" descr="Logo Alta Definición.jpg">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srcRect/>
        <a:stretch>
          <a:fillRect/>
        </a:stretch>
      </xdr:blipFill>
      <xdr:spPr bwMode="auto">
        <a:xfrm>
          <a:off x="113507" y="80433"/>
          <a:ext cx="1325826" cy="1035050"/>
        </a:xfrm>
        <a:prstGeom prst="rect">
          <a:avLst/>
        </a:prstGeom>
        <a:noFill/>
        <a:ln w="9525">
          <a:noFill/>
          <a:miter lim="800000"/>
          <a:headEnd/>
          <a:tailEnd/>
        </a:ln>
      </xdr:spPr>
    </xdr:pic>
    <xdr:clientData/>
  </xdr:twoCellAnchor>
  <xdr:twoCellAnchor editAs="oneCell">
    <xdr:from>
      <xdr:col>0</xdr:col>
      <xdr:colOff>113507</xdr:colOff>
      <xdr:row>0</xdr:row>
      <xdr:rowOff>80433</xdr:rowOff>
    </xdr:from>
    <xdr:to>
      <xdr:col>0</xdr:col>
      <xdr:colOff>1439333</xdr:colOff>
      <xdr:row>3</xdr:row>
      <xdr:rowOff>201083</xdr:rowOff>
    </xdr:to>
    <xdr:pic>
      <xdr:nvPicPr>
        <xdr:cNvPr id="12" name="10 Imagen" descr="Logo Alta Definición.jp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srcRect/>
        <a:stretch>
          <a:fillRect/>
        </a:stretch>
      </xdr:blipFill>
      <xdr:spPr bwMode="auto">
        <a:xfrm>
          <a:off x="113507" y="80433"/>
          <a:ext cx="1325826" cy="1035050"/>
        </a:xfrm>
        <a:prstGeom prst="rect">
          <a:avLst/>
        </a:prstGeom>
        <a:noFill/>
        <a:ln w="9525">
          <a:noFill/>
          <a:miter lim="800000"/>
          <a:headEnd/>
          <a:tailEnd/>
        </a:ln>
      </xdr:spPr>
    </xdr:pic>
    <xdr:clientData/>
  </xdr:twoCellAnchor>
  <xdr:twoCellAnchor editAs="oneCell">
    <xdr:from>
      <xdr:col>0</xdr:col>
      <xdr:colOff>113507</xdr:colOff>
      <xdr:row>0</xdr:row>
      <xdr:rowOff>80433</xdr:rowOff>
    </xdr:from>
    <xdr:to>
      <xdr:col>0</xdr:col>
      <xdr:colOff>1439333</xdr:colOff>
      <xdr:row>3</xdr:row>
      <xdr:rowOff>201083</xdr:rowOff>
    </xdr:to>
    <xdr:pic>
      <xdr:nvPicPr>
        <xdr:cNvPr id="13" name="10 Imagen" descr="Logo Alta Definición.jp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 cstate="print"/>
        <a:srcRect/>
        <a:stretch>
          <a:fillRect/>
        </a:stretch>
      </xdr:blipFill>
      <xdr:spPr bwMode="auto">
        <a:xfrm>
          <a:off x="113507" y="80433"/>
          <a:ext cx="1325826" cy="1035050"/>
        </a:xfrm>
        <a:prstGeom prst="rect">
          <a:avLst/>
        </a:prstGeom>
        <a:noFill/>
        <a:ln w="9525">
          <a:noFill/>
          <a:miter lim="800000"/>
          <a:headEnd/>
          <a:tailEnd/>
        </a:ln>
      </xdr:spPr>
    </xdr:pic>
    <xdr:clientData/>
  </xdr:twoCellAnchor>
  <xdr:twoCellAnchor editAs="oneCell">
    <xdr:from>
      <xdr:col>0</xdr:col>
      <xdr:colOff>113507</xdr:colOff>
      <xdr:row>0</xdr:row>
      <xdr:rowOff>80433</xdr:rowOff>
    </xdr:from>
    <xdr:to>
      <xdr:col>0</xdr:col>
      <xdr:colOff>1439333</xdr:colOff>
      <xdr:row>3</xdr:row>
      <xdr:rowOff>201083</xdr:rowOff>
    </xdr:to>
    <xdr:pic>
      <xdr:nvPicPr>
        <xdr:cNvPr id="14" name="10 Imagen" descr="Logo Alta Definición.jp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cstate="print"/>
        <a:srcRect/>
        <a:stretch>
          <a:fillRect/>
        </a:stretch>
      </xdr:blipFill>
      <xdr:spPr bwMode="auto">
        <a:xfrm>
          <a:off x="113507" y="80433"/>
          <a:ext cx="1325826" cy="10350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182299</xdr:colOff>
      <xdr:row>0</xdr:row>
      <xdr:rowOff>186268</xdr:rowOff>
    </xdr:from>
    <xdr:to>
      <xdr:col>0</xdr:col>
      <xdr:colOff>1371367</xdr:colOff>
      <xdr:row>3</xdr:row>
      <xdr:rowOff>169333</xdr:rowOff>
    </xdr:to>
    <xdr:pic>
      <xdr:nvPicPr>
        <xdr:cNvPr id="2" name="10 Imagen" descr="Logo Alta Definición.jpg">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182299" y="186268"/>
          <a:ext cx="1189068" cy="897465"/>
        </a:xfrm>
        <a:prstGeom prst="rect">
          <a:avLst/>
        </a:prstGeom>
        <a:noFill/>
        <a:ln w="9525">
          <a:noFill/>
          <a:miter lim="800000"/>
          <a:headEnd/>
          <a:tailEnd/>
        </a:ln>
      </xdr:spPr>
    </xdr:pic>
    <xdr:clientData/>
  </xdr:twoCellAnchor>
  <xdr:oneCellAnchor>
    <xdr:from>
      <xdr:col>0</xdr:col>
      <xdr:colOff>182299</xdr:colOff>
      <xdr:row>0</xdr:row>
      <xdr:rowOff>186268</xdr:rowOff>
    </xdr:from>
    <xdr:ext cx="1189068" cy="903815"/>
    <xdr:pic>
      <xdr:nvPicPr>
        <xdr:cNvPr id="3" name="10 Imagen" descr="Logo Alta Definición.jpg">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182299" y="186268"/>
          <a:ext cx="1189068" cy="903815"/>
        </a:xfrm>
        <a:prstGeom prst="rect">
          <a:avLst/>
        </a:prstGeom>
        <a:noFill/>
        <a:ln w="9525">
          <a:noFill/>
          <a:miter lim="800000"/>
          <a:headEnd/>
          <a:tailEnd/>
        </a:ln>
      </xdr:spPr>
    </xdr:pic>
    <xdr:clientData/>
  </xdr:oneCellAnchor>
  <xdr:oneCellAnchor>
    <xdr:from>
      <xdr:col>0</xdr:col>
      <xdr:colOff>182299</xdr:colOff>
      <xdr:row>0</xdr:row>
      <xdr:rowOff>186268</xdr:rowOff>
    </xdr:from>
    <xdr:ext cx="1189068" cy="897465"/>
    <xdr:pic>
      <xdr:nvPicPr>
        <xdr:cNvPr id="4" name="10 Imagen" descr="Logo Alta Definición.jpg">
          <a:extLst>
            <a:ext uri="{FF2B5EF4-FFF2-40B4-BE49-F238E27FC236}">
              <a16:creationId xmlns:a16="http://schemas.microsoft.com/office/drawing/2014/main" id="{E93907DE-3613-4566-9894-8FCB513CF974}"/>
            </a:ext>
          </a:extLst>
        </xdr:cNvPr>
        <xdr:cNvPicPr>
          <a:picLocks noChangeAspect="1"/>
        </xdr:cNvPicPr>
      </xdr:nvPicPr>
      <xdr:blipFill>
        <a:blip xmlns:r="http://schemas.openxmlformats.org/officeDocument/2006/relationships" r:embed="rId1" cstate="print"/>
        <a:srcRect/>
        <a:stretch>
          <a:fillRect/>
        </a:stretch>
      </xdr:blipFill>
      <xdr:spPr bwMode="auto">
        <a:xfrm>
          <a:off x="182299" y="186268"/>
          <a:ext cx="1189068" cy="897465"/>
        </a:xfrm>
        <a:prstGeom prst="rect">
          <a:avLst/>
        </a:prstGeom>
        <a:noFill/>
        <a:ln w="9525">
          <a:noFill/>
          <a:miter lim="800000"/>
          <a:headEnd/>
          <a:tailEnd/>
        </a:ln>
      </xdr:spPr>
    </xdr:pic>
    <xdr:clientData/>
  </xdr:oneCellAnchor>
  <xdr:oneCellAnchor>
    <xdr:from>
      <xdr:col>0</xdr:col>
      <xdr:colOff>182299</xdr:colOff>
      <xdr:row>0</xdr:row>
      <xdr:rowOff>186268</xdr:rowOff>
    </xdr:from>
    <xdr:ext cx="1189068" cy="903815"/>
    <xdr:pic>
      <xdr:nvPicPr>
        <xdr:cNvPr id="5" name="10 Imagen" descr="Logo Alta Definición.jpg">
          <a:extLst>
            <a:ext uri="{FF2B5EF4-FFF2-40B4-BE49-F238E27FC236}">
              <a16:creationId xmlns:a16="http://schemas.microsoft.com/office/drawing/2014/main" id="{8E7D11AD-FFAA-4E87-AB98-8EE5BB0608F0}"/>
            </a:ext>
          </a:extLst>
        </xdr:cNvPr>
        <xdr:cNvPicPr>
          <a:picLocks noChangeAspect="1"/>
        </xdr:cNvPicPr>
      </xdr:nvPicPr>
      <xdr:blipFill>
        <a:blip xmlns:r="http://schemas.openxmlformats.org/officeDocument/2006/relationships" r:embed="rId1" cstate="print"/>
        <a:srcRect/>
        <a:stretch>
          <a:fillRect/>
        </a:stretch>
      </xdr:blipFill>
      <xdr:spPr bwMode="auto">
        <a:xfrm>
          <a:off x="182299" y="186268"/>
          <a:ext cx="1189068" cy="903815"/>
        </a:xfrm>
        <a:prstGeom prst="rect">
          <a:avLst/>
        </a:prstGeom>
        <a:noFill/>
        <a:ln w="9525">
          <a:noFill/>
          <a:miter lim="800000"/>
          <a:headEnd/>
          <a:tailEnd/>
        </a:ln>
      </xdr:spPr>
    </xdr:pic>
    <xdr:clientData/>
  </xdr:oneCellAnchor>
  <xdr:twoCellAnchor editAs="oneCell">
    <xdr:from>
      <xdr:col>0</xdr:col>
      <xdr:colOff>182299</xdr:colOff>
      <xdr:row>0</xdr:row>
      <xdr:rowOff>186268</xdr:rowOff>
    </xdr:from>
    <xdr:to>
      <xdr:col>0</xdr:col>
      <xdr:colOff>1371367</xdr:colOff>
      <xdr:row>3</xdr:row>
      <xdr:rowOff>169333</xdr:rowOff>
    </xdr:to>
    <xdr:pic>
      <xdr:nvPicPr>
        <xdr:cNvPr id="6" name="10 Imagen" descr="Logo Alta Definición.jpg">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182299" y="186268"/>
          <a:ext cx="1189068" cy="897465"/>
        </a:xfrm>
        <a:prstGeom prst="rect">
          <a:avLst/>
        </a:prstGeom>
        <a:noFill/>
        <a:ln w="9525">
          <a:noFill/>
          <a:miter lim="800000"/>
          <a:headEnd/>
          <a:tailEnd/>
        </a:ln>
      </xdr:spPr>
    </xdr:pic>
    <xdr:clientData/>
  </xdr:twoCellAnchor>
  <xdr:oneCellAnchor>
    <xdr:from>
      <xdr:col>0</xdr:col>
      <xdr:colOff>182299</xdr:colOff>
      <xdr:row>0</xdr:row>
      <xdr:rowOff>186268</xdr:rowOff>
    </xdr:from>
    <xdr:ext cx="1189068" cy="903815"/>
    <xdr:pic>
      <xdr:nvPicPr>
        <xdr:cNvPr id="7" name="10 Imagen" descr="Logo Alta Definición.jpg">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182299" y="186268"/>
          <a:ext cx="1189068" cy="903815"/>
        </a:xfrm>
        <a:prstGeom prst="rect">
          <a:avLst/>
        </a:prstGeom>
        <a:noFill/>
        <a:ln w="9525">
          <a:noFill/>
          <a:miter lim="800000"/>
          <a:headEnd/>
          <a:tailEnd/>
        </a:ln>
      </xdr:spPr>
    </xdr:pic>
    <xdr:clientData/>
  </xdr:oneCellAnchor>
  <xdr:oneCellAnchor>
    <xdr:from>
      <xdr:col>0</xdr:col>
      <xdr:colOff>182299</xdr:colOff>
      <xdr:row>0</xdr:row>
      <xdr:rowOff>186268</xdr:rowOff>
    </xdr:from>
    <xdr:ext cx="1189068" cy="897465"/>
    <xdr:pic>
      <xdr:nvPicPr>
        <xdr:cNvPr id="8" name="10 Imagen" descr="Logo Alta Definición.jpg">
          <a:extLst>
            <a:ext uri="{FF2B5EF4-FFF2-40B4-BE49-F238E27FC236}">
              <a16:creationId xmlns:a16="http://schemas.microsoft.com/office/drawing/2014/main" id="{E93907DE-3613-4566-9894-8FCB513CF974}"/>
            </a:ext>
          </a:extLst>
        </xdr:cNvPr>
        <xdr:cNvPicPr>
          <a:picLocks noChangeAspect="1"/>
        </xdr:cNvPicPr>
      </xdr:nvPicPr>
      <xdr:blipFill>
        <a:blip xmlns:r="http://schemas.openxmlformats.org/officeDocument/2006/relationships" r:embed="rId1" cstate="print"/>
        <a:srcRect/>
        <a:stretch>
          <a:fillRect/>
        </a:stretch>
      </xdr:blipFill>
      <xdr:spPr bwMode="auto">
        <a:xfrm>
          <a:off x="182299" y="186268"/>
          <a:ext cx="1189068" cy="897465"/>
        </a:xfrm>
        <a:prstGeom prst="rect">
          <a:avLst/>
        </a:prstGeom>
        <a:noFill/>
        <a:ln w="9525">
          <a:noFill/>
          <a:miter lim="800000"/>
          <a:headEnd/>
          <a:tailEnd/>
        </a:ln>
      </xdr:spPr>
    </xdr:pic>
    <xdr:clientData/>
  </xdr:oneCellAnchor>
  <xdr:oneCellAnchor>
    <xdr:from>
      <xdr:col>0</xdr:col>
      <xdr:colOff>182299</xdr:colOff>
      <xdr:row>0</xdr:row>
      <xdr:rowOff>186268</xdr:rowOff>
    </xdr:from>
    <xdr:ext cx="1189068" cy="903815"/>
    <xdr:pic>
      <xdr:nvPicPr>
        <xdr:cNvPr id="9" name="10 Imagen" descr="Logo Alta Definición.jpg">
          <a:extLst>
            <a:ext uri="{FF2B5EF4-FFF2-40B4-BE49-F238E27FC236}">
              <a16:creationId xmlns:a16="http://schemas.microsoft.com/office/drawing/2014/main" id="{8E7D11AD-FFAA-4E87-AB98-8EE5BB0608F0}"/>
            </a:ext>
          </a:extLst>
        </xdr:cNvPr>
        <xdr:cNvPicPr>
          <a:picLocks noChangeAspect="1"/>
        </xdr:cNvPicPr>
      </xdr:nvPicPr>
      <xdr:blipFill>
        <a:blip xmlns:r="http://schemas.openxmlformats.org/officeDocument/2006/relationships" r:embed="rId1" cstate="print"/>
        <a:srcRect/>
        <a:stretch>
          <a:fillRect/>
        </a:stretch>
      </xdr:blipFill>
      <xdr:spPr bwMode="auto">
        <a:xfrm>
          <a:off x="182299" y="186268"/>
          <a:ext cx="1189068" cy="903815"/>
        </a:xfrm>
        <a:prstGeom prst="rect">
          <a:avLst/>
        </a:prstGeom>
        <a:noFill/>
        <a:ln w="9525">
          <a:noFill/>
          <a:miter lim="800000"/>
          <a:headEnd/>
          <a:tailEnd/>
        </a:ln>
      </xdr:spPr>
    </xdr:pic>
    <xdr:clientData/>
  </xdr:oneCellAnchor>
  <xdr:twoCellAnchor editAs="oneCell">
    <xdr:from>
      <xdr:col>0</xdr:col>
      <xdr:colOff>182299</xdr:colOff>
      <xdr:row>0</xdr:row>
      <xdr:rowOff>186268</xdr:rowOff>
    </xdr:from>
    <xdr:to>
      <xdr:col>0</xdr:col>
      <xdr:colOff>1371367</xdr:colOff>
      <xdr:row>3</xdr:row>
      <xdr:rowOff>169333</xdr:rowOff>
    </xdr:to>
    <xdr:pic>
      <xdr:nvPicPr>
        <xdr:cNvPr id="10" name="10 Imagen" descr="Logo Alta Definición.jpg">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182299" y="186268"/>
          <a:ext cx="1189068" cy="897465"/>
        </a:xfrm>
        <a:prstGeom prst="rect">
          <a:avLst/>
        </a:prstGeom>
        <a:noFill/>
        <a:ln w="9525">
          <a:noFill/>
          <a:miter lim="800000"/>
          <a:headEnd/>
          <a:tailEnd/>
        </a:ln>
      </xdr:spPr>
    </xdr:pic>
    <xdr:clientData/>
  </xdr:twoCellAnchor>
  <xdr:oneCellAnchor>
    <xdr:from>
      <xdr:col>0</xdr:col>
      <xdr:colOff>182299</xdr:colOff>
      <xdr:row>0</xdr:row>
      <xdr:rowOff>186268</xdr:rowOff>
    </xdr:from>
    <xdr:ext cx="1189068" cy="903815"/>
    <xdr:pic>
      <xdr:nvPicPr>
        <xdr:cNvPr id="11" name="10 Imagen" descr="Logo Alta Definición.jpg">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182299" y="186268"/>
          <a:ext cx="1189068" cy="903815"/>
        </a:xfrm>
        <a:prstGeom prst="rect">
          <a:avLst/>
        </a:prstGeom>
        <a:noFill/>
        <a:ln w="9525">
          <a:noFill/>
          <a:miter lim="800000"/>
          <a:headEnd/>
          <a:tailEnd/>
        </a:ln>
      </xdr:spPr>
    </xdr:pic>
    <xdr:clientData/>
  </xdr:oneCellAnchor>
  <xdr:oneCellAnchor>
    <xdr:from>
      <xdr:col>0</xdr:col>
      <xdr:colOff>182299</xdr:colOff>
      <xdr:row>0</xdr:row>
      <xdr:rowOff>186268</xdr:rowOff>
    </xdr:from>
    <xdr:ext cx="1189068" cy="897465"/>
    <xdr:pic>
      <xdr:nvPicPr>
        <xdr:cNvPr id="12" name="10 Imagen" descr="Logo Alta Definición.jpg">
          <a:extLst>
            <a:ext uri="{FF2B5EF4-FFF2-40B4-BE49-F238E27FC236}">
              <a16:creationId xmlns:a16="http://schemas.microsoft.com/office/drawing/2014/main" id="{E93907DE-3613-4566-9894-8FCB513CF974}"/>
            </a:ext>
          </a:extLst>
        </xdr:cNvPr>
        <xdr:cNvPicPr>
          <a:picLocks noChangeAspect="1"/>
        </xdr:cNvPicPr>
      </xdr:nvPicPr>
      <xdr:blipFill>
        <a:blip xmlns:r="http://schemas.openxmlformats.org/officeDocument/2006/relationships" r:embed="rId1" cstate="print"/>
        <a:srcRect/>
        <a:stretch>
          <a:fillRect/>
        </a:stretch>
      </xdr:blipFill>
      <xdr:spPr bwMode="auto">
        <a:xfrm>
          <a:off x="182299" y="186268"/>
          <a:ext cx="1189068" cy="897465"/>
        </a:xfrm>
        <a:prstGeom prst="rect">
          <a:avLst/>
        </a:prstGeom>
        <a:noFill/>
        <a:ln w="9525">
          <a:noFill/>
          <a:miter lim="800000"/>
          <a:headEnd/>
          <a:tailEnd/>
        </a:ln>
      </xdr:spPr>
    </xdr:pic>
    <xdr:clientData/>
  </xdr:oneCellAnchor>
  <xdr:oneCellAnchor>
    <xdr:from>
      <xdr:col>0</xdr:col>
      <xdr:colOff>182299</xdr:colOff>
      <xdr:row>0</xdr:row>
      <xdr:rowOff>186268</xdr:rowOff>
    </xdr:from>
    <xdr:ext cx="1189068" cy="903815"/>
    <xdr:pic>
      <xdr:nvPicPr>
        <xdr:cNvPr id="13" name="10 Imagen" descr="Logo Alta Definición.jpg">
          <a:extLst>
            <a:ext uri="{FF2B5EF4-FFF2-40B4-BE49-F238E27FC236}">
              <a16:creationId xmlns:a16="http://schemas.microsoft.com/office/drawing/2014/main" id="{8E7D11AD-FFAA-4E87-AB98-8EE5BB0608F0}"/>
            </a:ext>
          </a:extLst>
        </xdr:cNvPr>
        <xdr:cNvPicPr>
          <a:picLocks noChangeAspect="1"/>
        </xdr:cNvPicPr>
      </xdr:nvPicPr>
      <xdr:blipFill>
        <a:blip xmlns:r="http://schemas.openxmlformats.org/officeDocument/2006/relationships" r:embed="rId1" cstate="print"/>
        <a:srcRect/>
        <a:stretch>
          <a:fillRect/>
        </a:stretch>
      </xdr:blipFill>
      <xdr:spPr bwMode="auto">
        <a:xfrm>
          <a:off x="182299" y="186268"/>
          <a:ext cx="1189068" cy="903815"/>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288135</xdr:colOff>
      <xdr:row>0</xdr:row>
      <xdr:rowOff>52917</xdr:rowOff>
    </xdr:from>
    <xdr:ext cx="1188240" cy="933486"/>
    <xdr:pic>
      <xdr:nvPicPr>
        <xdr:cNvPr id="2" name="10 Imagen" descr="Logo Alta Definición.jp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288135" y="52917"/>
          <a:ext cx="1188240" cy="933486"/>
        </a:xfrm>
        <a:prstGeom prst="rect">
          <a:avLst/>
        </a:prstGeom>
        <a:noFill/>
        <a:ln w="9525">
          <a:noFill/>
          <a:miter lim="800000"/>
          <a:headEnd/>
          <a:tailEnd/>
        </a:ln>
      </xdr:spPr>
    </xdr:pic>
    <xdr:clientData/>
  </xdr:oneCellAnchor>
  <xdr:oneCellAnchor>
    <xdr:from>
      <xdr:col>0</xdr:col>
      <xdr:colOff>288135</xdr:colOff>
      <xdr:row>0</xdr:row>
      <xdr:rowOff>52917</xdr:rowOff>
    </xdr:from>
    <xdr:ext cx="1188240" cy="933486"/>
    <xdr:pic>
      <xdr:nvPicPr>
        <xdr:cNvPr id="3" name="10 Imagen" descr="Logo Alta Definición.jpg">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288135" y="52917"/>
          <a:ext cx="1188240" cy="933486"/>
        </a:xfrm>
        <a:prstGeom prst="rect">
          <a:avLst/>
        </a:prstGeom>
        <a:noFill/>
        <a:ln w="9525">
          <a:noFill/>
          <a:miter lim="800000"/>
          <a:headEnd/>
          <a:tailEnd/>
        </a:ln>
      </xdr:spPr>
    </xdr:pic>
    <xdr:clientData/>
  </xdr:oneCellAnchor>
  <xdr:oneCellAnchor>
    <xdr:from>
      <xdr:col>0</xdr:col>
      <xdr:colOff>288135</xdr:colOff>
      <xdr:row>0</xdr:row>
      <xdr:rowOff>52917</xdr:rowOff>
    </xdr:from>
    <xdr:ext cx="1188240" cy="933486"/>
    <xdr:pic>
      <xdr:nvPicPr>
        <xdr:cNvPr id="4" name="10 Imagen" descr="Logo Alta Definición.jpg">
          <a:extLst>
            <a:ext uri="{FF2B5EF4-FFF2-40B4-BE49-F238E27FC236}">
              <a16:creationId xmlns:a16="http://schemas.microsoft.com/office/drawing/2014/main" id="{A466BEEE-7C6F-462F-803A-BAD82A881DE0}"/>
            </a:ext>
          </a:extLst>
        </xdr:cNvPr>
        <xdr:cNvPicPr>
          <a:picLocks noChangeAspect="1"/>
        </xdr:cNvPicPr>
      </xdr:nvPicPr>
      <xdr:blipFill>
        <a:blip xmlns:r="http://schemas.openxmlformats.org/officeDocument/2006/relationships" r:embed="rId1" cstate="print"/>
        <a:srcRect/>
        <a:stretch>
          <a:fillRect/>
        </a:stretch>
      </xdr:blipFill>
      <xdr:spPr bwMode="auto">
        <a:xfrm>
          <a:off x="288135" y="52917"/>
          <a:ext cx="1188240" cy="933486"/>
        </a:xfrm>
        <a:prstGeom prst="rect">
          <a:avLst/>
        </a:prstGeom>
        <a:noFill/>
        <a:ln w="9525">
          <a:noFill/>
          <a:miter lim="800000"/>
          <a:headEnd/>
          <a:tailEnd/>
        </a:ln>
      </xdr:spPr>
    </xdr:pic>
    <xdr:clientData/>
  </xdr:oneCellAnchor>
  <xdr:oneCellAnchor>
    <xdr:from>
      <xdr:col>0</xdr:col>
      <xdr:colOff>288135</xdr:colOff>
      <xdr:row>0</xdr:row>
      <xdr:rowOff>52917</xdr:rowOff>
    </xdr:from>
    <xdr:ext cx="1188240" cy="933486"/>
    <xdr:pic>
      <xdr:nvPicPr>
        <xdr:cNvPr id="5" name="10 Imagen" descr="Logo Alta Definición.jpg">
          <a:extLst>
            <a:ext uri="{FF2B5EF4-FFF2-40B4-BE49-F238E27FC236}">
              <a16:creationId xmlns:a16="http://schemas.microsoft.com/office/drawing/2014/main" id="{6BD5C4BF-7030-4037-A14F-7500498F90C0}"/>
            </a:ext>
          </a:extLst>
        </xdr:cNvPr>
        <xdr:cNvPicPr>
          <a:picLocks noChangeAspect="1"/>
        </xdr:cNvPicPr>
      </xdr:nvPicPr>
      <xdr:blipFill>
        <a:blip xmlns:r="http://schemas.openxmlformats.org/officeDocument/2006/relationships" r:embed="rId1" cstate="print"/>
        <a:srcRect/>
        <a:stretch>
          <a:fillRect/>
        </a:stretch>
      </xdr:blipFill>
      <xdr:spPr bwMode="auto">
        <a:xfrm>
          <a:off x="288135" y="52917"/>
          <a:ext cx="1188240" cy="933486"/>
        </a:xfrm>
        <a:prstGeom prst="rect">
          <a:avLst/>
        </a:prstGeom>
        <a:noFill/>
        <a:ln w="9525">
          <a:noFill/>
          <a:miter lim="800000"/>
          <a:headEnd/>
          <a:tailEnd/>
        </a:ln>
      </xdr:spPr>
    </xdr:pic>
    <xdr:clientData/>
  </xdr:oneCellAnchor>
  <xdr:oneCellAnchor>
    <xdr:from>
      <xdr:col>0</xdr:col>
      <xdr:colOff>288135</xdr:colOff>
      <xdr:row>0</xdr:row>
      <xdr:rowOff>52917</xdr:rowOff>
    </xdr:from>
    <xdr:ext cx="1188240" cy="933486"/>
    <xdr:pic>
      <xdr:nvPicPr>
        <xdr:cNvPr id="6" name="10 Imagen" descr="Logo Alta Definición.jp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288135" y="52917"/>
          <a:ext cx="1188240" cy="933486"/>
        </a:xfrm>
        <a:prstGeom prst="rect">
          <a:avLst/>
        </a:prstGeom>
        <a:noFill/>
        <a:ln w="9525">
          <a:noFill/>
          <a:miter lim="800000"/>
          <a:headEnd/>
          <a:tailEnd/>
        </a:ln>
      </xdr:spPr>
    </xdr:pic>
    <xdr:clientData/>
  </xdr:oneCellAnchor>
  <xdr:oneCellAnchor>
    <xdr:from>
      <xdr:col>0</xdr:col>
      <xdr:colOff>288135</xdr:colOff>
      <xdr:row>0</xdr:row>
      <xdr:rowOff>52917</xdr:rowOff>
    </xdr:from>
    <xdr:ext cx="1188240" cy="933486"/>
    <xdr:pic>
      <xdr:nvPicPr>
        <xdr:cNvPr id="7" name="10 Imagen" descr="Logo Alta Definición.jpg">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288135" y="52917"/>
          <a:ext cx="1188240" cy="933486"/>
        </a:xfrm>
        <a:prstGeom prst="rect">
          <a:avLst/>
        </a:prstGeom>
        <a:noFill/>
        <a:ln w="9525">
          <a:noFill/>
          <a:miter lim="800000"/>
          <a:headEnd/>
          <a:tailEnd/>
        </a:ln>
      </xdr:spPr>
    </xdr:pic>
    <xdr:clientData/>
  </xdr:oneCellAnchor>
  <xdr:oneCellAnchor>
    <xdr:from>
      <xdr:col>0</xdr:col>
      <xdr:colOff>288135</xdr:colOff>
      <xdr:row>0</xdr:row>
      <xdr:rowOff>52917</xdr:rowOff>
    </xdr:from>
    <xdr:ext cx="1188240" cy="933486"/>
    <xdr:pic>
      <xdr:nvPicPr>
        <xdr:cNvPr id="8" name="10 Imagen" descr="Logo Alta Definición.jpg">
          <a:extLst>
            <a:ext uri="{FF2B5EF4-FFF2-40B4-BE49-F238E27FC236}">
              <a16:creationId xmlns:a16="http://schemas.microsoft.com/office/drawing/2014/main" id="{A466BEEE-7C6F-462F-803A-BAD82A881DE0}"/>
            </a:ext>
          </a:extLst>
        </xdr:cNvPr>
        <xdr:cNvPicPr>
          <a:picLocks noChangeAspect="1"/>
        </xdr:cNvPicPr>
      </xdr:nvPicPr>
      <xdr:blipFill>
        <a:blip xmlns:r="http://schemas.openxmlformats.org/officeDocument/2006/relationships" r:embed="rId1" cstate="print"/>
        <a:srcRect/>
        <a:stretch>
          <a:fillRect/>
        </a:stretch>
      </xdr:blipFill>
      <xdr:spPr bwMode="auto">
        <a:xfrm>
          <a:off x="288135" y="52917"/>
          <a:ext cx="1188240" cy="933486"/>
        </a:xfrm>
        <a:prstGeom prst="rect">
          <a:avLst/>
        </a:prstGeom>
        <a:noFill/>
        <a:ln w="9525">
          <a:noFill/>
          <a:miter lim="800000"/>
          <a:headEnd/>
          <a:tailEnd/>
        </a:ln>
      </xdr:spPr>
    </xdr:pic>
    <xdr:clientData/>
  </xdr:oneCellAnchor>
  <xdr:oneCellAnchor>
    <xdr:from>
      <xdr:col>0</xdr:col>
      <xdr:colOff>288135</xdr:colOff>
      <xdr:row>0</xdr:row>
      <xdr:rowOff>52917</xdr:rowOff>
    </xdr:from>
    <xdr:ext cx="1188240" cy="933486"/>
    <xdr:pic>
      <xdr:nvPicPr>
        <xdr:cNvPr id="9" name="10 Imagen" descr="Logo Alta Definición.jpg">
          <a:extLst>
            <a:ext uri="{FF2B5EF4-FFF2-40B4-BE49-F238E27FC236}">
              <a16:creationId xmlns:a16="http://schemas.microsoft.com/office/drawing/2014/main" id="{6BD5C4BF-7030-4037-A14F-7500498F90C0}"/>
            </a:ext>
          </a:extLst>
        </xdr:cNvPr>
        <xdr:cNvPicPr>
          <a:picLocks noChangeAspect="1"/>
        </xdr:cNvPicPr>
      </xdr:nvPicPr>
      <xdr:blipFill>
        <a:blip xmlns:r="http://schemas.openxmlformats.org/officeDocument/2006/relationships" r:embed="rId1" cstate="print"/>
        <a:srcRect/>
        <a:stretch>
          <a:fillRect/>
        </a:stretch>
      </xdr:blipFill>
      <xdr:spPr bwMode="auto">
        <a:xfrm>
          <a:off x="288135" y="52917"/>
          <a:ext cx="1188240" cy="933486"/>
        </a:xfrm>
        <a:prstGeom prst="rect">
          <a:avLst/>
        </a:prstGeom>
        <a:noFill/>
        <a:ln w="9525">
          <a:noFill/>
          <a:miter lim="800000"/>
          <a:headEnd/>
          <a:tailEnd/>
        </a:ln>
      </xdr:spPr>
    </xdr:pic>
    <xdr:clientData/>
  </xdr:oneCellAnchor>
  <xdr:oneCellAnchor>
    <xdr:from>
      <xdr:col>0</xdr:col>
      <xdr:colOff>288135</xdr:colOff>
      <xdr:row>0</xdr:row>
      <xdr:rowOff>52917</xdr:rowOff>
    </xdr:from>
    <xdr:ext cx="1188240" cy="933486"/>
    <xdr:pic>
      <xdr:nvPicPr>
        <xdr:cNvPr id="10" name="10 Imagen" descr="Logo Alta Definición.jp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288135" y="52917"/>
          <a:ext cx="1188240" cy="933486"/>
        </a:xfrm>
        <a:prstGeom prst="rect">
          <a:avLst/>
        </a:prstGeom>
        <a:noFill/>
        <a:ln w="9525">
          <a:noFill/>
          <a:miter lim="800000"/>
          <a:headEnd/>
          <a:tailEnd/>
        </a:ln>
      </xdr:spPr>
    </xdr:pic>
    <xdr:clientData/>
  </xdr:oneCellAnchor>
  <xdr:oneCellAnchor>
    <xdr:from>
      <xdr:col>0</xdr:col>
      <xdr:colOff>288135</xdr:colOff>
      <xdr:row>0</xdr:row>
      <xdr:rowOff>52917</xdr:rowOff>
    </xdr:from>
    <xdr:ext cx="1188240" cy="933486"/>
    <xdr:pic>
      <xdr:nvPicPr>
        <xdr:cNvPr id="11" name="10 Imagen" descr="Logo Alta Definición.jpg">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288135" y="52917"/>
          <a:ext cx="1188240" cy="933486"/>
        </a:xfrm>
        <a:prstGeom prst="rect">
          <a:avLst/>
        </a:prstGeom>
        <a:noFill/>
        <a:ln w="9525">
          <a:noFill/>
          <a:miter lim="800000"/>
          <a:headEnd/>
          <a:tailEnd/>
        </a:ln>
      </xdr:spPr>
    </xdr:pic>
    <xdr:clientData/>
  </xdr:oneCellAnchor>
  <xdr:oneCellAnchor>
    <xdr:from>
      <xdr:col>0</xdr:col>
      <xdr:colOff>288135</xdr:colOff>
      <xdr:row>0</xdr:row>
      <xdr:rowOff>52917</xdr:rowOff>
    </xdr:from>
    <xdr:ext cx="1188240" cy="933486"/>
    <xdr:pic>
      <xdr:nvPicPr>
        <xdr:cNvPr id="12" name="10 Imagen" descr="Logo Alta Definición.jpg">
          <a:extLst>
            <a:ext uri="{FF2B5EF4-FFF2-40B4-BE49-F238E27FC236}">
              <a16:creationId xmlns:a16="http://schemas.microsoft.com/office/drawing/2014/main" id="{A466BEEE-7C6F-462F-803A-BAD82A881DE0}"/>
            </a:ext>
          </a:extLst>
        </xdr:cNvPr>
        <xdr:cNvPicPr>
          <a:picLocks noChangeAspect="1"/>
        </xdr:cNvPicPr>
      </xdr:nvPicPr>
      <xdr:blipFill>
        <a:blip xmlns:r="http://schemas.openxmlformats.org/officeDocument/2006/relationships" r:embed="rId1" cstate="print"/>
        <a:srcRect/>
        <a:stretch>
          <a:fillRect/>
        </a:stretch>
      </xdr:blipFill>
      <xdr:spPr bwMode="auto">
        <a:xfrm>
          <a:off x="288135" y="52917"/>
          <a:ext cx="1188240" cy="933486"/>
        </a:xfrm>
        <a:prstGeom prst="rect">
          <a:avLst/>
        </a:prstGeom>
        <a:noFill/>
        <a:ln w="9525">
          <a:noFill/>
          <a:miter lim="800000"/>
          <a:headEnd/>
          <a:tailEnd/>
        </a:ln>
      </xdr:spPr>
    </xdr:pic>
    <xdr:clientData/>
  </xdr:oneCellAnchor>
  <xdr:oneCellAnchor>
    <xdr:from>
      <xdr:col>0</xdr:col>
      <xdr:colOff>288135</xdr:colOff>
      <xdr:row>0</xdr:row>
      <xdr:rowOff>52917</xdr:rowOff>
    </xdr:from>
    <xdr:ext cx="1188240" cy="933486"/>
    <xdr:pic>
      <xdr:nvPicPr>
        <xdr:cNvPr id="13" name="10 Imagen" descr="Logo Alta Definición.jpg">
          <a:extLst>
            <a:ext uri="{FF2B5EF4-FFF2-40B4-BE49-F238E27FC236}">
              <a16:creationId xmlns:a16="http://schemas.microsoft.com/office/drawing/2014/main" id="{6BD5C4BF-7030-4037-A14F-7500498F90C0}"/>
            </a:ext>
          </a:extLst>
        </xdr:cNvPr>
        <xdr:cNvPicPr>
          <a:picLocks noChangeAspect="1"/>
        </xdr:cNvPicPr>
      </xdr:nvPicPr>
      <xdr:blipFill>
        <a:blip xmlns:r="http://schemas.openxmlformats.org/officeDocument/2006/relationships" r:embed="rId1" cstate="print"/>
        <a:srcRect/>
        <a:stretch>
          <a:fillRect/>
        </a:stretch>
      </xdr:blipFill>
      <xdr:spPr bwMode="auto">
        <a:xfrm>
          <a:off x="288135" y="52917"/>
          <a:ext cx="1188240" cy="933486"/>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292265</xdr:colOff>
      <xdr:row>0</xdr:row>
      <xdr:rowOff>111409</xdr:rowOff>
    </xdr:from>
    <xdr:to>
      <xdr:col>0</xdr:col>
      <xdr:colOff>1330661</xdr:colOff>
      <xdr:row>3</xdr:row>
      <xdr:rowOff>444976</xdr:rowOff>
    </xdr:to>
    <xdr:pic>
      <xdr:nvPicPr>
        <xdr:cNvPr id="16" name="10 Imagen" descr="Logo Alta Definición.jpg">
          <a:extLst>
            <a:ext uri="{FF2B5EF4-FFF2-40B4-BE49-F238E27FC236}">
              <a16:creationId xmlns:a16="http://schemas.microsoft.com/office/drawing/2014/main" id="{00000000-0008-0000-0500-000010000000}"/>
            </a:ext>
          </a:extLst>
        </xdr:cNvPr>
        <xdr:cNvPicPr>
          <a:picLocks noChangeAspect="1"/>
        </xdr:cNvPicPr>
      </xdr:nvPicPr>
      <xdr:blipFill>
        <a:blip xmlns:r="http://schemas.openxmlformats.org/officeDocument/2006/relationships" r:embed="rId1" cstate="print"/>
        <a:srcRect/>
        <a:stretch>
          <a:fillRect/>
        </a:stretch>
      </xdr:blipFill>
      <xdr:spPr bwMode="auto">
        <a:xfrm>
          <a:off x="292265" y="111409"/>
          <a:ext cx="1038396" cy="873317"/>
        </a:xfrm>
        <a:prstGeom prst="rect">
          <a:avLst/>
        </a:prstGeom>
        <a:noFill/>
        <a:ln w="9525">
          <a:noFill/>
          <a:miter lim="800000"/>
          <a:headEnd/>
          <a:tailEnd/>
        </a:ln>
      </xdr:spPr>
    </xdr:pic>
    <xdr:clientData/>
  </xdr:twoCellAnchor>
  <xdr:twoCellAnchor editAs="oneCell">
    <xdr:from>
      <xdr:col>0</xdr:col>
      <xdr:colOff>292265</xdr:colOff>
      <xdr:row>0</xdr:row>
      <xdr:rowOff>111409</xdr:rowOff>
    </xdr:from>
    <xdr:to>
      <xdr:col>0</xdr:col>
      <xdr:colOff>1330661</xdr:colOff>
      <xdr:row>3</xdr:row>
      <xdr:rowOff>444976</xdr:rowOff>
    </xdr:to>
    <xdr:pic>
      <xdr:nvPicPr>
        <xdr:cNvPr id="3" name="10 Imagen" descr="Logo Alta Definición.jpg">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292265" y="111409"/>
          <a:ext cx="1038396" cy="876492"/>
        </a:xfrm>
        <a:prstGeom prst="rect">
          <a:avLst/>
        </a:prstGeom>
        <a:noFill/>
        <a:ln w="9525">
          <a:noFill/>
          <a:miter lim="800000"/>
          <a:headEnd/>
          <a:tailEnd/>
        </a:ln>
      </xdr:spPr>
    </xdr:pic>
    <xdr:clientData/>
  </xdr:twoCellAnchor>
  <xdr:twoCellAnchor editAs="oneCell">
    <xdr:from>
      <xdr:col>0</xdr:col>
      <xdr:colOff>292265</xdr:colOff>
      <xdr:row>0</xdr:row>
      <xdr:rowOff>111409</xdr:rowOff>
    </xdr:from>
    <xdr:to>
      <xdr:col>0</xdr:col>
      <xdr:colOff>1330661</xdr:colOff>
      <xdr:row>3</xdr:row>
      <xdr:rowOff>444976</xdr:rowOff>
    </xdr:to>
    <xdr:pic>
      <xdr:nvPicPr>
        <xdr:cNvPr id="4" name="10 Imagen" descr="Logo Alta Definición.jp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srcRect/>
        <a:stretch>
          <a:fillRect/>
        </a:stretch>
      </xdr:blipFill>
      <xdr:spPr bwMode="auto">
        <a:xfrm>
          <a:off x="292265" y="111409"/>
          <a:ext cx="1038396" cy="876492"/>
        </a:xfrm>
        <a:prstGeom prst="rect">
          <a:avLst/>
        </a:prstGeom>
        <a:noFill/>
        <a:ln w="9525">
          <a:noFill/>
          <a:miter lim="800000"/>
          <a:headEnd/>
          <a:tailEnd/>
        </a:ln>
      </xdr:spPr>
    </xdr:pic>
    <xdr:clientData/>
  </xdr:twoCellAnchor>
  <xdr:twoCellAnchor editAs="oneCell">
    <xdr:from>
      <xdr:col>0</xdr:col>
      <xdr:colOff>292265</xdr:colOff>
      <xdr:row>0</xdr:row>
      <xdr:rowOff>111409</xdr:rowOff>
    </xdr:from>
    <xdr:to>
      <xdr:col>0</xdr:col>
      <xdr:colOff>1330661</xdr:colOff>
      <xdr:row>3</xdr:row>
      <xdr:rowOff>444976</xdr:rowOff>
    </xdr:to>
    <xdr:pic>
      <xdr:nvPicPr>
        <xdr:cNvPr id="5" name="10 Imagen" descr="Logo Alta Definición.jpg">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292265" y="111409"/>
          <a:ext cx="1038396" cy="876492"/>
        </a:xfrm>
        <a:prstGeom prst="rect">
          <a:avLst/>
        </a:prstGeom>
        <a:noFill/>
        <a:ln w="9525">
          <a:noFill/>
          <a:miter lim="800000"/>
          <a:headEnd/>
          <a:tailEnd/>
        </a:ln>
      </xdr:spPr>
    </xdr:pic>
    <xdr:clientData/>
  </xdr:twoCellAnchor>
  <xdr:twoCellAnchor editAs="oneCell">
    <xdr:from>
      <xdr:col>0</xdr:col>
      <xdr:colOff>292265</xdr:colOff>
      <xdr:row>0</xdr:row>
      <xdr:rowOff>111409</xdr:rowOff>
    </xdr:from>
    <xdr:to>
      <xdr:col>0</xdr:col>
      <xdr:colOff>1330661</xdr:colOff>
      <xdr:row>3</xdr:row>
      <xdr:rowOff>444976</xdr:rowOff>
    </xdr:to>
    <xdr:pic>
      <xdr:nvPicPr>
        <xdr:cNvPr id="6" name="10 Imagen" descr="Logo Alta Definición.jpg">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cstate="print"/>
        <a:srcRect/>
        <a:stretch>
          <a:fillRect/>
        </a:stretch>
      </xdr:blipFill>
      <xdr:spPr bwMode="auto">
        <a:xfrm>
          <a:off x="292265" y="111409"/>
          <a:ext cx="1038396" cy="876492"/>
        </a:xfrm>
        <a:prstGeom prst="rect">
          <a:avLst/>
        </a:prstGeom>
        <a:noFill/>
        <a:ln w="9525">
          <a:noFill/>
          <a:miter lim="800000"/>
          <a:headEnd/>
          <a:tailEnd/>
        </a:ln>
      </xdr:spPr>
    </xdr:pic>
    <xdr:clientData/>
  </xdr:twoCellAnchor>
  <xdr:twoCellAnchor editAs="oneCell">
    <xdr:from>
      <xdr:col>0</xdr:col>
      <xdr:colOff>292265</xdr:colOff>
      <xdr:row>0</xdr:row>
      <xdr:rowOff>111409</xdr:rowOff>
    </xdr:from>
    <xdr:to>
      <xdr:col>0</xdr:col>
      <xdr:colOff>1330661</xdr:colOff>
      <xdr:row>3</xdr:row>
      <xdr:rowOff>444976</xdr:rowOff>
    </xdr:to>
    <xdr:pic>
      <xdr:nvPicPr>
        <xdr:cNvPr id="7" name="10 Imagen" descr="Logo Alta Definición.jpg">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cstate="print"/>
        <a:srcRect/>
        <a:stretch>
          <a:fillRect/>
        </a:stretch>
      </xdr:blipFill>
      <xdr:spPr bwMode="auto">
        <a:xfrm>
          <a:off x="292265" y="111409"/>
          <a:ext cx="1038396" cy="876492"/>
        </a:xfrm>
        <a:prstGeom prst="rect">
          <a:avLst/>
        </a:prstGeom>
        <a:noFill/>
        <a:ln w="9525">
          <a:noFill/>
          <a:miter lim="800000"/>
          <a:headEnd/>
          <a:tailEnd/>
        </a:ln>
      </xdr:spPr>
    </xdr:pic>
    <xdr:clientData/>
  </xdr:twoCellAnchor>
  <xdr:twoCellAnchor editAs="oneCell">
    <xdr:from>
      <xdr:col>0</xdr:col>
      <xdr:colOff>292265</xdr:colOff>
      <xdr:row>0</xdr:row>
      <xdr:rowOff>111409</xdr:rowOff>
    </xdr:from>
    <xdr:to>
      <xdr:col>0</xdr:col>
      <xdr:colOff>1330661</xdr:colOff>
      <xdr:row>3</xdr:row>
      <xdr:rowOff>444976</xdr:rowOff>
    </xdr:to>
    <xdr:pic>
      <xdr:nvPicPr>
        <xdr:cNvPr id="8" name="10 Imagen" descr="Logo Alta Definición.jpg">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1" cstate="print"/>
        <a:srcRect/>
        <a:stretch>
          <a:fillRect/>
        </a:stretch>
      </xdr:blipFill>
      <xdr:spPr bwMode="auto">
        <a:xfrm>
          <a:off x="292265" y="111409"/>
          <a:ext cx="1038396" cy="876492"/>
        </a:xfrm>
        <a:prstGeom prst="rect">
          <a:avLst/>
        </a:prstGeom>
        <a:noFill/>
        <a:ln w="9525">
          <a:noFill/>
          <a:miter lim="800000"/>
          <a:headEnd/>
          <a:tailEnd/>
        </a:ln>
      </xdr:spPr>
    </xdr:pic>
    <xdr:clientData/>
  </xdr:twoCellAnchor>
  <xdr:twoCellAnchor editAs="oneCell">
    <xdr:from>
      <xdr:col>0</xdr:col>
      <xdr:colOff>292265</xdr:colOff>
      <xdr:row>0</xdr:row>
      <xdr:rowOff>111409</xdr:rowOff>
    </xdr:from>
    <xdr:to>
      <xdr:col>0</xdr:col>
      <xdr:colOff>1330661</xdr:colOff>
      <xdr:row>3</xdr:row>
      <xdr:rowOff>444976</xdr:rowOff>
    </xdr:to>
    <xdr:pic>
      <xdr:nvPicPr>
        <xdr:cNvPr id="9" name="10 Imagen" descr="Logo Alta Definición.jpg">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1" cstate="print"/>
        <a:srcRect/>
        <a:stretch>
          <a:fillRect/>
        </a:stretch>
      </xdr:blipFill>
      <xdr:spPr bwMode="auto">
        <a:xfrm>
          <a:off x="292265" y="111409"/>
          <a:ext cx="1038396" cy="876492"/>
        </a:xfrm>
        <a:prstGeom prst="rect">
          <a:avLst/>
        </a:prstGeom>
        <a:noFill/>
        <a:ln w="9525">
          <a:noFill/>
          <a:miter lim="800000"/>
          <a:headEnd/>
          <a:tailEnd/>
        </a:ln>
      </xdr:spPr>
    </xdr:pic>
    <xdr:clientData/>
  </xdr:twoCellAnchor>
  <xdr:twoCellAnchor editAs="oneCell">
    <xdr:from>
      <xdr:col>0</xdr:col>
      <xdr:colOff>292265</xdr:colOff>
      <xdr:row>0</xdr:row>
      <xdr:rowOff>111409</xdr:rowOff>
    </xdr:from>
    <xdr:to>
      <xdr:col>0</xdr:col>
      <xdr:colOff>1330661</xdr:colOff>
      <xdr:row>3</xdr:row>
      <xdr:rowOff>444976</xdr:rowOff>
    </xdr:to>
    <xdr:pic>
      <xdr:nvPicPr>
        <xdr:cNvPr id="10" name="10 Imagen" descr="Logo Alta Definición.jpg">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1" cstate="print"/>
        <a:srcRect/>
        <a:stretch>
          <a:fillRect/>
        </a:stretch>
      </xdr:blipFill>
      <xdr:spPr bwMode="auto">
        <a:xfrm>
          <a:off x="292265" y="111409"/>
          <a:ext cx="1038396" cy="876492"/>
        </a:xfrm>
        <a:prstGeom prst="rect">
          <a:avLst/>
        </a:prstGeom>
        <a:noFill/>
        <a:ln w="9525">
          <a:noFill/>
          <a:miter lim="800000"/>
          <a:headEnd/>
          <a:tailEnd/>
        </a:ln>
      </xdr:spPr>
    </xdr:pic>
    <xdr:clientData/>
  </xdr:twoCellAnchor>
  <xdr:twoCellAnchor editAs="oneCell">
    <xdr:from>
      <xdr:col>0</xdr:col>
      <xdr:colOff>292265</xdr:colOff>
      <xdr:row>0</xdr:row>
      <xdr:rowOff>111409</xdr:rowOff>
    </xdr:from>
    <xdr:to>
      <xdr:col>0</xdr:col>
      <xdr:colOff>1330661</xdr:colOff>
      <xdr:row>3</xdr:row>
      <xdr:rowOff>444976</xdr:rowOff>
    </xdr:to>
    <xdr:pic>
      <xdr:nvPicPr>
        <xdr:cNvPr id="11" name="10 Imagen" descr="Logo Alta Definición.jpg">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1" cstate="print"/>
        <a:srcRect/>
        <a:stretch>
          <a:fillRect/>
        </a:stretch>
      </xdr:blipFill>
      <xdr:spPr bwMode="auto">
        <a:xfrm>
          <a:off x="292265" y="111409"/>
          <a:ext cx="1038396" cy="876492"/>
        </a:xfrm>
        <a:prstGeom prst="rect">
          <a:avLst/>
        </a:prstGeom>
        <a:noFill/>
        <a:ln w="9525">
          <a:noFill/>
          <a:miter lim="800000"/>
          <a:headEnd/>
          <a:tailEnd/>
        </a:ln>
      </xdr:spPr>
    </xdr:pic>
    <xdr:clientData/>
  </xdr:twoCellAnchor>
  <xdr:twoCellAnchor editAs="oneCell">
    <xdr:from>
      <xdr:col>0</xdr:col>
      <xdr:colOff>292265</xdr:colOff>
      <xdr:row>0</xdr:row>
      <xdr:rowOff>111409</xdr:rowOff>
    </xdr:from>
    <xdr:to>
      <xdr:col>0</xdr:col>
      <xdr:colOff>1330661</xdr:colOff>
      <xdr:row>3</xdr:row>
      <xdr:rowOff>444976</xdr:rowOff>
    </xdr:to>
    <xdr:pic>
      <xdr:nvPicPr>
        <xdr:cNvPr id="12" name="10 Imagen" descr="Logo Alta Definición.jpg">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1" cstate="print"/>
        <a:srcRect/>
        <a:stretch>
          <a:fillRect/>
        </a:stretch>
      </xdr:blipFill>
      <xdr:spPr bwMode="auto">
        <a:xfrm>
          <a:off x="292265" y="111409"/>
          <a:ext cx="1038396" cy="876492"/>
        </a:xfrm>
        <a:prstGeom prst="rect">
          <a:avLst/>
        </a:prstGeom>
        <a:noFill/>
        <a:ln w="9525">
          <a:noFill/>
          <a:miter lim="800000"/>
          <a:headEnd/>
          <a:tailEnd/>
        </a:ln>
      </xdr:spPr>
    </xdr:pic>
    <xdr:clientData/>
  </xdr:twoCellAnchor>
  <xdr:twoCellAnchor editAs="oneCell">
    <xdr:from>
      <xdr:col>0</xdr:col>
      <xdr:colOff>292265</xdr:colOff>
      <xdr:row>0</xdr:row>
      <xdr:rowOff>111409</xdr:rowOff>
    </xdr:from>
    <xdr:to>
      <xdr:col>0</xdr:col>
      <xdr:colOff>1330661</xdr:colOff>
      <xdr:row>3</xdr:row>
      <xdr:rowOff>444976</xdr:rowOff>
    </xdr:to>
    <xdr:pic>
      <xdr:nvPicPr>
        <xdr:cNvPr id="13" name="10 Imagen" descr="Logo Alta Definición.jpg">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1" cstate="print"/>
        <a:srcRect/>
        <a:stretch>
          <a:fillRect/>
        </a:stretch>
      </xdr:blipFill>
      <xdr:spPr bwMode="auto">
        <a:xfrm>
          <a:off x="292265" y="111409"/>
          <a:ext cx="1038396" cy="876492"/>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179917</xdr:colOff>
      <xdr:row>0</xdr:row>
      <xdr:rowOff>122765</xdr:rowOff>
    </xdr:from>
    <xdr:ext cx="1397000" cy="999067"/>
    <xdr:pic>
      <xdr:nvPicPr>
        <xdr:cNvPr id="6" name="image2.jpg" descr="Logo Alta Definición.jpg">
          <a:extLst>
            <a:ext uri="{FF2B5EF4-FFF2-40B4-BE49-F238E27FC236}">
              <a16:creationId xmlns:a16="http://schemas.microsoft.com/office/drawing/2014/main" id="{00000000-0008-0000-0600-000006000000}"/>
            </a:ext>
          </a:extLst>
        </xdr:cNvPr>
        <xdr:cNvPicPr preferRelativeResize="0"/>
      </xdr:nvPicPr>
      <xdr:blipFill>
        <a:blip xmlns:r="http://schemas.openxmlformats.org/officeDocument/2006/relationships" r:embed="rId1" cstate="print"/>
        <a:stretch>
          <a:fillRect/>
        </a:stretch>
      </xdr:blipFill>
      <xdr:spPr>
        <a:xfrm>
          <a:off x="179917" y="122765"/>
          <a:ext cx="1397000" cy="999067"/>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twoCellAnchor editAs="oneCell">
    <xdr:from>
      <xdr:col>0</xdr:col>
      <xdr:colOff>331790</xdr:colOff>
      <xdr:row>0</xdr:row>
      <xdr:rowOff>63236</xdr:rowOff>
    </xdr:from>
    <xdr:to>
      <xdr:col>0</xdr:col>
      <xdr:colOff>1369220</xdr:colOff>
      <xdr:row>3</xdr:row>
      <xdr:rowOff>396214</xdr:rowOff>
    </xdr:to>
    <xdr:pic>
      <xdr:nvPicPr>
        <xdr:cNvPr id="5" name="10 Imagen" descr="Logo Alta Definición.jpg">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331790" y="63236"/>
          <a:ext cx="1037430" cy="872728"/>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370039</xdr:colOff>
      <xdr:row>0</xdr:row>
      <xdr:rowOff>65251</xdr:rowOff>
    </xdr:from>
    <xdr:to>
      <xdr:col>0</xdr:col>
      <xdr:colOff>1369163</xdr:colOff>
      <xdr:row>3</xdr:row>
      <xdr:rowOff>264583</xdr:rowOff>
    </xdr:to>
    <xdr:pic>
      <xdr:nvPicPr>
        <xdr:cNvPr id="5" name="10 Imagen" descr="Logo Alta Definición.jpg">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370039" y="65251"/>
          <a:ext cx="999124" cy="887249"/>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oneCellAnchor>
    <xdr:from>
      <xdr:col>1</xdr:col>
      <xdr:colOff>1364074</xdr:colOff>
      <xdr:row>0</xdr:row>
      <xdr:rowOff>0</xdr:rowOff>
    </xdr:from>
    <xdr:ext cx="184731" cy="264560"/>
    <xdr:sp macro="" textlink="">
      <xdr:nvSpPr>
        <xdr:cNvPr id="2" name="4 CuadroTexto">
          <a:extLst>
            <a:ext uri="{FF2B5EF4-FFF2-40B4-BE49-F238E27FC236}">
              <a16:creationId xmlns:a16="http://schemas.microsoft.com/office/drawing/2014/main" id="{00000000-0008-0000-0900-000002000000}"/>
            </a:ext>
          </a:extLst>
        </xdr:cNvPr>
        <xdr:cNvSpPr txBox="1"/>
      </xdr:nvSpPr>
      <xdr:spPr>
        <a:xfrm>
          <a:off x="167839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sz="1100"/>
        </a:p>
      </xdr:txBody>
    </xdr:sp>
    <xdr:clientData/>
  </xdr:oneCellAnchor>
  <xdr:oneCellAnchor>
    <xdr:from>
      <xdr:col>1</xdr:col>
      <xdr:colOff>1364074</xdr:colOff>
      <xdr:row>0</xdr:row>
      <xdr:rowOff>0</xdr:rowOff>
    </xdr:from>
    <xdr:ext cx="184731" cy="264560"/>
    <xdr:sp macro="" textlink="">
      <xdr:nvSpPr>
        <xdr:cNvPr id="3" name="5 CuadroTexto">
          <a:extLst>
            <a:ext uri="{FF2B5EF4-FFF2-40B4-BE49-F238E27FC236}">
              <a16:creationId xmlns:a16="http://schemas.microsoft.com/office/drawing/2014/main" id="{00000000-0008-0000-0900-000003000000}"/>
            </a:ext>
          </a:extLst>
        </xdr:cNvPr>
        <xdr:cNvSpPr txBox="1"/>
      </xdr:nvSpPr>
      <xdr:spPr>
        <a:xfrm>
          <a:off x="167839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sz="1100"/>
        </a:p>
      </xdr:txBody>
    </xdr:sp>
    <xdr:clientData/>
  </xdr:oneCellAnchor>
  <xdr:oneCellAnchor>
    <xdr:from>
      <xdr:col>1</xdr:col>
      <xdr:colOff>1364074</xdr:colOff>
      <xdr:row>0</xdr:row>
      <xdr:rowOff>0</xdr:rowOff>
    </xdr:from>
    <xdr:ext cx="184731" cy="264560"/>
    <xdr:sp macro="" textlink="">
      <xdr:nvSpPr>
        <xdr:cNvPr id="4" name="4 CuadroTexto">
          <a:extLst>
            <a:ext uri="{FF2B5EF4-FFF2-40B4-BE49-F238E27FC236}">
              <a16:creationId xmlns:a16="http://schemas.microsoft.com/office/drawing/2014/main" id="{00000000-0008-0000-0900-000004000000}"/>
            </a:ext>
          </a:extLst>
        </xdr:cNvPr>
        <xdr:cNvSpPr txBox="1"/>
      </xdr:nvSpPr>
      <xdr:spPr>
        <a:xfrm>
          <a:off x="167839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sz="1100"/>
        </a:p>
      </xdr:txBody>
    </xdr:sp>
    <xdr:clientData/>
  </xdr:oneCellAnchor>
  <xdr:oneCellAnchor>
    <xdr:from>
      <xdr:col>1</xdr:col>
      <xdr:colOff>1364074</xdr:colOff>
      <xdr:row>0</xdr:row>
      <xdr:rowOff>0</xdr:rowOff>
    </xdr:from>
    <xdr:ext cx="184731" cy="264560"/>
    <xdr:sp macro="" textlink="">
      <xdr:nvSpPr>
        <xdr:cNvPr id="5" name="5 CuadroTexto">
          <a:extLst>
            <a:ext uri="{FF2B5EF4-FFF2-40B4-BE49-F238E27FC236}">
              <a16:creationId xmlns:a16="http://schemas.microsoft.com/office/drawing/2014/main" id="{00000000-0008-0000-0900-000005000000}"/>
            </a:ext>
          </a:extLst>
        </xdr:cNvPr>
        <xdr:cNvSpPr txBox="1"/>
      </xdr:nvSpPr>
      <xdr:spPr>
        <a:xfrm>
          <a:off x="167839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sz="1100"/>
        </a:p>
      </xdr:txBody>
    </xdr:sp>
    <xdr:clientData/>
  </xdr:oneCellAnchor>
  <xdr:oneCellAnchor>
    <xdr:from>
      <xdr:col>0</xdr:col>
      <xdr:colOff>256383</xdr:colOff>
      <xdr:row>0</xdr:row>
      <xdr:rowOff>112183</xdr:rowOff>
    </xdr:from>
    <xdr:ext cx="1122475" cy="829733"/>
    <xdr:pic>
      <xdr:nvPicPr>
        <xdr:cNvPr id="6" name="10 Imagen" descr="Logo Alta Definición.jpg">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1" cstate="print"/>
        <a:srcRect/>
        <a:stretch>
          <a:fillRect/>
        </a:stretch>
      </xdr:blipFill>
      <xdr:spPr bwMode="auto">
        <a:xfrm>
          <a:off x="256383" y="112183"/>
          <a:ext cx="1122475" cy="829733"/>
        </a:xfrm>
        <a:prstGeom prst="rect">
          <a:avLst/>
        </a:prstGeom>
        <a:noFill/>
        <a:ln w="9525">
          <a:noFill/>
          <a:miter lim="800000"/>
          <a:headEnd/>
          <a:tailEnd/>
        </a:ln>
      </xdr:spPr>
    </xdr:pic>
    <xdr:clientData/>
  </xdr:oneCellAnchor>
  <xdr:twoCellAnchor>
    <xdr:from>
      <xdr:col>0</xdr:col>
      <xdr:colOff>1352550</xdr:colOff>
      <xdr:row>36</xdr:row>
      <xdr:rowOff>1905000</xdr:rowOff>
    </xdr:from>
    <xdr:to>
      <xdr:col>0</xdr:col>
      <xdr:colOff>1543050</xdr:colOff>
      <xdr:row>37</xdr:row>
      <xdr:rowOff>314325</xdr:rowOff>
    </xdr:to>
    <xdr:sp macro="" textlink="">
      <xdr:nvSpPr>
        <xdr:cNvPr id="7" name="Shape 5">
          <a:extLst>
            <a:ext uri="{FF2B5EF4-FFF2-40B4-BE49-F238E27FC236}">
              <a16:creationId xmlns:a16="http://schemas.microsoft.com/office/drawing/2014/main" id="{00000000-0008-0000-0900-000007000000}"/>
            </a:ext>
          </a:extLst>
        </xdr:cNvPr>
        <xdr:cNvSpPr txBox="1"/>
      </xdr:nvSpPr>
      <xdr:spPr>
        <a:xfrm>
          <a:off x="838200" y="5991225"/>
          <a:ext cx="0" cy="161925"/>
        </a:xfrm>
        <a:prstGeom prst="rect">
          <a:avLst/>
        </a:prstGeom>
        <a:noFill/>
        <a:ln>
          <a:noFill/>
        </a:ln>
      </xdr:spPr>
      <xdr:txBody>
        <a:bodyPr wrap="square" lIns="91425" tIns="45700" rIns="91425" bIns="45700" anchor="t" anchorCtr="0">
          <a:noAutofit/>
        </a:bodyPr>
        <a:lstStyle/>
        <a:p>
          <a:pPr lvl="0">
            <a:spcBef>
              <a:spcPts val="0"/>
            </a:spcBef>
            <a:buNone/>
          </a:pPr>
          <a:endParaRPr sz="1100"/>
        </a:p>
      </xdr:txBody>
    </xdr:sp>
    <xdr:clientData fLocksWithSheet="0"/>
  </xdr:twoCellAnchor>
  <xdr:twoCellAnchor>
    <xdr:from>
      <xdr:col>0</xdr:col>
      <xdr:colOff>1352550</xdr:colOff>
      <xdr:row>36</xdr:row>
      <xdr:rowOff>1905000</xdr:rowOff>
    </xdr:from>
    <xdr:to>
      <xdr:col>0</xdr:col>
      <xdr:colOff>1543050</xdr:colOff>
      <xdr:row>37</xdr:row>
      <xdr:rowOff>314325</xdr:rowOff>
    </xdr:to>
    <xdr:sp macro="" textlink="">
      <xdr:nvSpPr>
        <xdr:cNvPr id="8" name="Shape 5">
          <a:extLst>
            <a:ext uri="{FF2B5EF4-FFF2-40B4-BE49-F238E27FC236}">
              <a16:creationId xmlns:a16="http://schemas.microsoft.com/office/drawing/2014/main" id="{00000000-0008-0000-0900-000008000000}"/>
            </a:ext>
          </a:extLst>
        </xdr:cNvPr>
        <xdr:cNvSpPr txBox="1"/>
      </xdr:nvSpPr>
      <xdr:spPr>
        <a:xfrm>
          <a:off x="838200" y="5991225"/>
          <a:ext cx="0" cy="161925"/>
        </a:xfrm>
        <a:prstGeom prst="rect">
          <a:avLst/>
        </a:prstGeom>
        <a:noFill/>
        <a:ln>
          <a:noFill/>
        </a:ln>
      </xdr:spPr>
      <xdr:txBody>
        <a:bodyPr wrap="square" lIns="91425" tIns="45700" rIns="91425" bIns="45700" anchor="t" anchorCtr="0">
          <a:noAutofit/>
        </a:bodyPr>
        <a:lstStyle/>
        <a:p>
          <a:pPr lvl="0">
            <a:spcBef>
              <a:spcPts val="0"/>
            </a:spcBef>
            <a:buNone/>
          </a:pPr>
          <a:endParaRPr sz="1100"/>
        </a:p>
      </xdr:txBody>
    </xdr:sp>
    <xdr:clientData fLocksWithSheet="0"/>
  </xdr:twoCellAnchor>
  <xdr:oneCellAnchor>
    <xdr:from>
      <xdr:col>1</xdr:col>
      <xdr:colOff>1364074</xdr:colOff>
      <xdr:row>0</xdr:row>
      <xdr:rowOff>0</xdr:rowOff>
    </xdr:from>
    <xdr:ext cx="184731" cy="264560"/>
    <xdr:sp macro="" textlink="">
      <xdr:nvSpPr>
        <xdr:cNvPr id="9" name="4 CuadroTexto">
          <a:extLst>
            <a:ext uri="{FF2B5EF4-FFF2-40B4-BE49-F238E27FC236}">
              <a16:creationId xmlns:a16="http://schemas.microsoft.com/office/drawing/2014/main" id="{00000000-0008-0000-0900-000009000000}"/>
            </a:ext>
          </a:extLst>
        </xdr:cNvPr>
        <xdr:cNvSpPr txBox="1"/>
      </xdr:nvSpPr>
      <xdr:spPr>
        <a:xfrm>
          <a:off x="167839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sz="1100"/>
        </a:p>
      </xdr:txBody>
    </xdr:sp>
    <xdr:clientData/>
  </xdr:oneCellAnchor>
  <xdr:oneCellAnchor>
    <xdr:from>
      <xdr:col>1</xdr:col>
      <xdr:colOff>1364074</xdr:colOff>
      <xdr:row>0</xdr:row>
      <xdr:rowOff>0</xdr:rowOff>
    </xdr:from>
    <xdr:ext cx="184731" cy="264560"/>
    <xdr:sp macro="" textlink="">
      <xdr:nvSpPr>
        <xdr:cNvPr id="10" name="5 CuadroTexto">
          <a:extLst>
            <a:ext uri="{FF2B5EF4-FFF2-40B4-BE49-F238E27FC236}">
              <a16:creationId xmlns:a16="http://schemas.microsoft.com/office/drawing/2014/main" id="{00000000-0008-0000-0900-00000A000000}"/>
            </a:ext>
          </a:extLst>
        </xdr:cNvPr>
        <xdr:cNvSpPr txBox="1"/>
      </xdr:nvSpPr>
      <xdr:spPr>
        <a:xfrm>
          <a:off x="167839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sz="1100"/>
        </a:p>
      </xdr:txBody>
    </xdr:sp>
    <xdr:clientData/>
  </xdr:oneCellAnchor>
  <xdr:oneCellAnchor>
    <xdr:from>
      <xdr:col>1</xdr:col>
      <xdr:colOff>1364074</xdr:colOff>
      <xdr:row>0</xdr:row>
      <xdr:rowOff>0</xdr:rowOff>
    </xdr:from>
    <xdr:ext cx="184731" cy="264560"/>
    <xdr:sp macro="" textlink="">
      <xdr:nvSpPr>
        <xdr:cNvPr id="11" name="4 CuadroTexto">
          <a:extLst>
            <a:ext uri="{FF2B5EF4-FFF2-40B4-BE49-F238E27FC236}">
              <a16:creationId xmlns:a16="http://schemas.microsoft.com/office/drawing/2014/main" id="{00000000-0008-0000-0900-00000B000000}"/>
            </a:ext>
          </a:extLst>
        </xdr:cNvPr>
        <xdr:cNvSpPr txBox="1"/>
      </xdr:nvSpPr>
      <xdr:spPr>
        <a:xfrm>
          <a:off x="167839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sz="1100"/>
        </a:p>
      </xdr:txBody>
    </xdr:sp>
    <xdr:clientData/>
  </xdr:oneCellAnchor>
  <xdr:oneCellAnchor>
    <xdr:from>
      <xdr:col>1</xdr:col>
      <xdr:colOff>1364074</xdr:colOff>
      <xdr:row>0</xdr:row>
      <xdr:rowOff>0</xdr:rowOff>
    </xdr:from>
    <xdr:ext cx="184731" cy="264560"/>
    <xdr:sp macro="" textlink="">
      <xdr:nvSpPr>
        <xdr:cNvPr id="12" name="5 CuadroTexto">
          <a:extLst>
            <a:ext uri="{FF2B5EF4-FFF2-40B4-BE49-F238E27FC236}">
              <a16:creationId xmlns:a16="http://schemas.microsoft.com/office/drawing/2014/main" id="{00000000-0008-0000-0900-00000C000000}"/>
            </a:ext>
          </a:extLst>
        </xdr:cNvPr>
        <xdr:cNvSpPr txBox="1"/>
      </xdr:nvSpPr>
      <xdr:spPr>
        <a:xfrm>
          <a:off x="167839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sz="1100"/>
        </a:p>
      </xdr:txBody>
    </xdr:sp>
    <xdr:clientData/>
  </xdr:oneCellAnchor>
  <xdr:twoCellAnchor>
    <xdr:from>
      <xdr:col>0</xdr:col>
      <xdr:colOff>1352550</xdr:colOff>
      <xdr:row>42</xdr:row>
      <xdr:rowOff>1905000</xdr:rowOff>
    </xdr:from>
    <xdr:to>
      <xdr:col>0</xdr:col>
      <xdr:colOff>1543050</xdr:colOff>
      <xdr:row>47</xdr:row>
      <xdr:rowOff>0</xdr:rowOff>
    </xdr:to>
    <xdr:sp macro="" textlink="">
      <xdr:nvSpPr>
        <xdr:cNvPr id="13" name="Shape 5">
          <a:extLst>
            <a:ext uri="{FF2B5EF4-FFF2-40B4-BE49-F238E27FC236}">
              <a16:creationId xmlns:a16="http://schemas.microsoft.com/office/drawing/2014/main" id="{00000000-0008-0000-0900-00000D000000}"/>
            </a:ext>
          </a:extLst>
        </xdr:cNvPr>
        <xdr:cNvSpPr txBox="1"/>
      </xdr:nvSpPr>
      <xdr:spPr>
        <a:xfrm>
          <a:off x="838200" y="6962775"/>
          <a:ext cx="0" cy="647700"/>
        </a:xfrm>
        <a:prstGeom prst="rect">
          <a:avLst/>
        </a:prstGeom>
        <a:noFill/>
        <a:ln>
          <a:noFill/>
        </a:ln>
      </xdr:spPr>
      <xdr:txBody>
        <a:bodyPr wrap="square" lIns="91425" tIns="45700" rIns="91425" bIns="45700" anchor="t" anchorCtr="0">
          <a:noAutofit/>
        </a:bodyPr>
        <a:lstStyle/>
        <a:p>
          <a:pPr lvl="0">
            <a:spcBef>
              <a:spcPts val="0"/>
            </a:spcBef>
            <a:buNone/>
          </a:pPr>
          <a:endParaRPr sz="1100"/>
        </a:p>
      </xdr:txBody>
    </xdr:sp>
    <xdr:clientData fLocksWithSheet="0"/>
  </xdr:twoCellAnchor>
  <xdr:twoCellAnchor>
    <xdr:from>
      <xdr:col>0</xdr:col>
      <xdr:colOff>1352550</xdr:colOff>
      <xdr:row>42</xdr:row>
      <xdr:rowOff>1905000</xdr:rowOff>
    </xdr:from>
    <xdr:to>
      <xdr:col>0</xdr:col>
      <xdr:colOff>1543050</xdr:colOff>
      <xdr:row>47</xdr:row>
      <xdr:rowOff>0</xdr:rowOff>
    </xdr:to>
    <xdr:sp macro="" textlink="">
      <xdr:nvSpPr>
        <xdr:cNvPr id="14" name="Shape 5">
          <a:extLst>
            <a:ext uri="{FF2B5EF4-FFF2-40B4-BE49-F238E27FC236}">
              <a16:creationId xmlns:a16="http://schemas.microsoft.com/office/drawing/2014/main" id="{00000000-0008-0000-0900-00000E000000}"/>
            </a:ext>
          </a:extLst>
        </xdr:cNvPr>
        <xdr:cNvSpPr txBox="1"/>
      </xdr:nvSpPr>
      <xdr:spPr>
        <a:xfrm>
          <a:off x="838200" y="6962775"/>
          <a:ext cx="0" cy="647700"/>
        </a:xfrm>
        <a:prstGeom prst="rect">
          <a:avLst/>
        </a:prstGeom>
        <a:noFill/>
        <a:ln>
          <a:noFill/>
        </a:ln>
      </xdr:spPr>
      <xdr:txBody>
        <a:bodyPr wrap="square" lIns="91425" tIns="45700" rIns="91425" bIns="45700" anchor="t" anchorCtr="0">
          <a:noAutofit/>
        </a:bodyPr>
        <a:lstStyle/>
        <a:p>
          <a:pPr lvl="0">
            <a:spcBef>
              <a:spcPts val="0"/>
            </a:spcBef>
            <a:buNone/>
          </a:pPr>
          <a:endParaRPr sz="1100"/>
        </a:p>
      </xdr:txBody>
    </xdr:sp>
    <xdr:clientData fLocksWithSheet="0"/>
  </xdr:twoCellAnchor>
  <xdr:oneCellAnchor>
    <xdr:from>
      <xdr:col>1</xdr:col>
      <xdr:colOff>1364074</xdr:colOff>
      <xdr:row>0</xdr:row>
      <xdr:rowOff>0</xdr:rowOff>
    </xdr:from>
    <xdr:ext cx="184731" cy="264560"/>
    <xdr:sp macro="" textlink="">
      <xdr:nvSpPr>
        <xdr:cNvPr id="15" name="4 CuadroTexto">
          <a:extLst>
            <a:ext uri="{FF2B5EF4-FFF2-40B4-BE49-F238E27FC236}">
              <a16:creationId xmlns:a16="http://schemas.microsoft.com/office/drawing/2014/main" id="{00000000-0008-0000-0900-00000F000000}"/>
            </a:ext>
          </a:extLst>
        </xdr:cNvPr>
        <xdr:cNvSpPr txBox="1"/>
      </xdr:nvSpPr>
      <xdr:spPr>
        <a:xfrm>
          <a:off x="167839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sz="1100"/>
        </a:p>
      </xdr:txBody>
    </xdr:sp>
    <xdr:clientData/>
  </xdr:oneCellAnchor>
  <xdr:oneCellAnchor>
    <xdr:from>
      <xdr:col>1</xdr:col>
      <xdr:colOff>1364074</xdr:colOff>
      <xdr:row>0</xdr:row>
      <xdr:rowOff>0</xdr:rowOff>
    </xdr:from>
    <xdr:ext cx="184731" cy="264560"/>
    <xdr:sp macro="" textlink="">
      <xdr:nvSpPr>
        <xdr:cNvPr id="16" name="5 CuadroTexto">
          <a:extLst>
            <a:ext uri="{FF2B5EF4-FFF2-40B4-BE49-F238E27FC236}">
              <a16:creationId xmlns:a16="http://schemas.microsoft.com/office/drawing/2014/main" id="{00000000-0008-0000-0900-000010000000}"/>
            </a:ext>
          </a:extLst>
        </xdr:cNvPr>
        <xdr:cNvSpPr txBox="1"/>
      </xdr:nvSpPr>
      <xdr:spPr>
        <a:xfrm>
          <a:off x="167839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sz="1100"/>
        </a:p>
      </xdr:txBody>
    </xdr:sp>
    <xdr:clientData/>
  </xdr:oneCellAnchor>
  <xdr:oneCellAnchor>
    <xdr:from>
      <xdr:col>1</xdr:col>
      <xdr:colOff>1364074</xdr:colOff>
      <xdr:row>0</xdr:row>
      <xdr:rowOff>0</xdr:rowOff>
    </xdr:from>
    <xdr:ext cx="184731" cy="264560"/>
    <xdr:sp macro="" textlink="">
      <xdr:nvSpPr>
        <xdr:cNvPr id="17" name="4 CuadroTexto">
          <a:extLst>
            <a:ext uri="{FF2B5EF4-FFF2-40B4-BE49-F238E27FC236}">
              <a16:creationId xmlns:a16="http://schemas.microsoft.com/office/drawing/2014/main" id="{00000000-0008-0000-0900-000011000000}"/>
            </a:ext>
          </a:extLst>
        </xdr:cNvPr>
        <xdr:cNvSpPr txBox="1"/>
      </xdr:nvSpPr>
      <xdr:spPr>
        <a:xfrm>
          <a:off x="167839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sz="1100"/>
        </a:p>
      </xdr:txBody>
    </xdr:sp>
    <xdr:clientData/>
  </xdr:oneCellAnchor>
  <xdr:oneCellAnchor>
    <xdr:from>
      <xdr:col>1</xdr:col>
      <xdr:colOff>1364074</xdr:colOff>
      <xdr:row>0</xdr:row>
      <xdr:rowOff>0</xdr:rowOff>
    </xdr:from>
    <xdr:ext cx="184731" cy="264560"/>
    <xdr:sp macro="" textlink="">
      <xdr:nvSpPr>
        <xdr:cNvPr id="18" name="5 CuadroTexto">
          <a:extLst>
            <a:ext uri="{FF2B5EF4-FFF2-40B4-BE49-F238E27FC236}">
              <a16:creationId xmlns:a16="http://schemas.microsoft.com/office/drawing/2014/main" id="{00000000-0008-0000-0900-000012000000}"/>
            </a:ext>
          </a:extLst>
        </xdr:cNvPr>
        <xdr:cNvSpPr txBox="1"/>
      </xdr:nvSpPr>
      <xdr:spPr>
        <a:xfrm>
          <a:off x="167839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sz="1100"/>
        </a:p>
      </xdr:txBody>
    </xdr:sp>
    <xdr:clientData/>
  </xdr:oneCellAnchor>
  <xdr:oneCellAnchor>
    <xdr:from>
      <xdr:col>0</xdr:col>
      <xdr:colOff>256383</xdr:colOff>
      <xdr:row>0</xdr:row>
      <xdr:rowOff>112183</xdr:rowOff>
    </xdr:from>
    <xdr:ext cx="1122475" cy="829733"/>
    <xdr:pic>
      <xdr:nvPicPr>
        <xdr:cNvPr id="19" name="10 Imagen" descr="Logo Alta Definición.jpg">
          <a:extLst>
            <a:ext uri="{FF2B5EF4-FFF2-40B4-BE49-F238E27FC236}">
              <a16:creationId xmlns:a16="http://schemas.microsoft.com/office/drawing/2014/main" id="{00000000-0008-0000-0900-000013000000}"/>
            </a:ext>
          </a:extLst>
        </xdr:cNvPr>
        <xdr:cNvPicPr>
          <a:picLocks noChangeAspect="1"/>
        </xdr:cNvPicPr>
      </xdr:nvPicPr>
      <xdr:blipFill>
        <a:blip xmlns:r="http://schemas.openxmlformats.org/officeDocument/2006/relationships" r:embed="rId1" cstate="print"/>
        <a:srcRect/>
        <a:stretch>
          <a:fillRect/>
        </a:stretch>
      </xdr:blipFill>
      <xdr:spPr bwMode="auto">
        <a:xfrm>
          <a:off x="256383" y="112183"/>
          <a:ext cx="1122475" cy="829733"/>
        </a:xfrm>
        <a:prstGeom prst="rect">
          <a:avLst/>
        </a:prstGeom>
        <a:noFill/>
        <a:ln w="9525">
          <a:noFill/>
          <a:miter lim="800000"/>
          <a:headEnd/>
          <a:tailEnd/>
        </a:ln>
      </xdr:spPr>
    </xdr:pic>
    <xdr:clientData/>
  </xdr:oneCellAnchor>
  <xdr:twoCellAnchor>
    <xdr:from>
      <xdr:col>0</xdr:col>
      <xdr:colOff>1352550</xdr:colOff>
      <xdr:row>36</xdr:row>
      <xdr:rowOff>1905000</xdr:rowOff>
    </xdr:from>
    <xdr:to>
      <xdr:col>0</xdr:col>
      <xdr:colOff>1543050</xdr:colOff>
      <xdr:row>37</xdr:row>
      <xdr:rowOff>314325</xdr:rowOff>
    </xdr:to>
    <xdr:sp macro="" textlink="">
      <xdr:nvSpPr>
        <xdr:cNvPr id="20" name="Shape 5">
          <a:extLst>
            <a:ext uri="{FF2B5EF4-FFF2-40B4-BE49-F238E27FC236}">
              <a16:creationId xmlns:a16="http://schemas.microsoft.com/office/drawing/2014/main" id="{00000000-0008-0000-0900-000014000000}"/>
            </a:ext>
          </a:extLst>
        </xdr:cNvPr>
        <xdr:cNvSpPr txBox="1"/>
      </xdr:nvSpPr>
      <xdr:spPr>
        <a:xfrm>
          <a:off x="838200" y="5991225"/>
          <a:ext cx="0" cy="161925"/>
        </a:xfrm>
        <a:prstGeom prst="rect">
          <a:avLst/>
        </a:prstGeom>
        <a:noFill/>
        <a:ln>
          <a:noFill/>
        </a:ln>
      </xdr:spPr>
      <xdr:txBody>
        <a:bodyPr wrap="square" lIns="91425" tIns="45700" rIns="91425" bIns="45700" anchor="t" anchorCtr="0">
          <a:noAutofit/>
        </a:bodyPr>
        <a:lstStyle/>
        <a:p>
          <a:pPr lvl="0">
            <a:spcBef>
              <a:spcPts val="0"/>
            </a:spcBef>
            <a:buNone/>
          </a:pPr>
          <a:endParaRPr sz="1100"/>
        </a:p>
      </xdr:txBody>
    </xdr:sp>
    <xdr:clientData fLocksWithSheet="0"/>
  </xdr:twoCellAnchor>
  <xdr:twoCellAnchor>
    <xdr:from>
      <xdr:col>0</xdr:col>
      <xdr:colOff>1352550</xdr:colOff>
      <xdr:row>36</xdr:row>
      <xdr:rowOff>1905000</xdr:rowOff>
    </xdr:from>
    <xdr:to>
      <xdr:col>0</xdr:col>
      <xdr:colOff>1543050</xdr:colOff>
      <xdr:row>37</xdr:row>
      <xdr:rowOff>314325</xdr:rowOff>
    </xdr:to>
    <xdr:sp macro="" textlink="">
      <xdr:nvSpPr>
        <xdr:cNvPr id="21" name="Shape 5">
          <a:extLst>
            <a:ext uri="{FF2B5EF4-FFF2-40B4-BE49-F238E27FC236}">
              <a16:creationId xmlns:a16="http://schemas.microsoft.com/office/drawing/2014/main" id="{00000000-0008-0000-0900-000015000000}"/>
            </a:ext>
          </a:extLst>
        </xdr:cNvPr>
        <xdr:cNvSpPr txBox="1"/>
      </xdr:nvSpPr>
      <xdr:spPr>
        <a:xfrm>
          <a:off x="838200" y="5991225"/>
          <a:ext cx="0" cy="161925"/>
        </a:xfrm>
        <a:prstGeom prst="rect">
          <a:avLst/>
        </a:prstGeom>
        <a:noFill/>
        <a:ln>
          <a:noFill/>
        </a:ln>
      </xdr:spPr>
      <xdr:txBody>
        <a:bodyPr wrap="square" lIns="91425" tIns="45700" rIns="91425" bIns="45700" anchor="t" anchorCtr="0">
          <a:noAutofit/>
        </a:bodyPr>
        <a:lstStyle/>
        <a:p>
          <a:pPr lvl="0">
            <a:spcBef>
              <a:spcPts val="0"/>
            </a:spcBef>
            <a:buNone/>
          </a:pPr>
          <a:endParaRPr sz="1100"/>
        </a:p>
      </xdr:txBody>
    </xdr:sp>
    <xdr:clientData fLocksWithSheet="0"/>
  </xdr:twoCellAnchor>
  <xdr:oneCellAnchor>
    <xdr:from>
      <xdr:col>1</xdr:col>
      <xdr:colOff>1364074</xdr:colOff>
      <xdr:row>0</xdr:row>
      <xdr:rowOff>0</xdr:rowOff>
    </xdr:from>
    <xdr:ext cx="184731" cy="264560"/>
    <xdr:sp macro="" textlink="">
      <xdr:nvSpPr>
        <xdr:cNvPr id="22" name="4 CuadroTexto">
          <a:extLst>
            <a:ext uri="{FF2B5EF4-FFF2-40B4-BE49-F238E27FC236}">
              <a16:creationId xmlns:a16="http://schemas.microsoft.com/office/drawing/2014/main" id="{00000000-0008-0000-0900-000016000000}"/>
            </a:ext>
          </a:extLst>
        </xdr:cNvPr>
        <xdr:cNvSpPr txBox="1"/>
      </xdr:nvSpPr>
      <xdr:spPr>
        <a:xfrm>
          <a:off x="167839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sz="1100"/>
        </a:p>
      </xdr:txBody>
    </xdr:sp>
    <xdr:clientData/>
  </xdr:oneCellAnchor>
  <xdr:oneCellAnchor>
    <xdr:from>
      <xdr:col>1</xdr:col>
      <xdr:colOff>1364074</xdr:colOff>
      <xdr:row>0</xdr:row>
      <xdr:rowOff>0</xdr:rowOff>
    </xdr:from>
    <xdr:ext cx="184731" cy="264560"/>
    <xdr:sp macro="" textlink="">
      <xdr:nvSpPr>
        <xdr:cNvPr id="23" name="5 CuadroTexto">
          <a:extLst>
            <a:ext uri="{FF2B5EF4-FFF2-40B4-BE49-F238E27FC236}">
              <a16:creationId xmlns:a16="http://schemas.microsoft.com/office/drawing/2014/main" id="{00000000-0008-0000-0900-000017000000}"/>
            </a:ext>
          </a:extLst>
        </xdr:cNvPr>
        <xdr:cNvSpPr txBox="1"/>
      </xdr:nvSpPr>
      <xdr:spPr>
        <a:xfrm>
          <a:off x="167839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sz="1100"/>
        </a:p>
      </xdr:txBody>
    </xdr:sp>
    <xdr:clientData/>
  </xdr:oneCellAnchor>
  <xdr:oneCellAnchor>
    <xdr:from>
      <xdr:col>1</xdr:col>
      <xdr:colOff>1364074</xdr:colOff>
      <xdr:row>0</xdr:row>
      <xdr:rowOff>0</xdr:rowOff>
    </xdr:from>
    <xdr:ext cx="184731" cy="264560"/>
    <xdr:sp macro="" textlink="">
      <xdr:nvSpPr>
        <xdr:cNvPr id="24" name="4 CuadroTexto">
          <a:extLst>
            <a:ext uri="{FF2B5EF4-FFF2-40B4-BE49-F238E27FC236}">
              <a16:creationId xmlns:a16="http://schemas.microsoft.com/office/drawing/2014/main" id="{00000000-0008-0000-0900-000018000000}"/>
            </a:ext>
          </a:extLst>
        </xdr:cNvPr>
        <xdr:cNvSpPr txBox="1"/>
      </xdr:nvSpPr>
      <xdr:spPr>
        <a:xfrm>
          <a:off x="167839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sz="1100"/>
        </a:p>
      </xdr:txBody>
    </xdr:sp>
    <xdr:clientData/>
  </xdr:oneCellAnchor>
  <xdr:oneCellAnchor>
    <xdr:from>
      <xdr:col>1</xdr:col>
      <xdr:colOff>1364074</xdr:colOff>
      <xdr:row>0</xdr:row>
      <xdr:rowOff>0</xdr:rowOff>
    </xdr:from>
    <xdr:ext cx="184731" cy="264560"/>
    <xdr:sp macro="" textlink="">
      <xdr:nvSpPr>
        <xdr:cNvPr id="25" name="5 CuadroTexto">
          <a:extLst>
            <a:ext uri="{FF2B5EF4-FFF2-40B4-BE49-F238E27FC236}">
              <a16:creationId xmlns:a16="http://schemas.microsoft.com/office/drawing/2014/main" id="{00000000-0008-0000-0900-000019000000}"/>
            </a:ext>
          </a:extLst>
        </xdr:cNvPr>
        <xdr:cNvSpPr txBox="1"/>
      </xdr:nvSpPr>
      <xdr:spPr>
        <a:xfrm>
          <a:off x="167839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sz="1100"/>
        </a:p>
      </xdr:txBody>
    </xdr:sp>
    <xdr:clientData/>
  </xdr:oneCellAnchor>
  <xdr:twoCellAnchor>
    <xdr:from>
      <xdr:col>0</xdr:col>
      <xdr:colOff>1352550</xdr:colOff>
      <xdr:row>42</xdr:row>
      <xdr:rowOff>1905000</xdr:rowOff>
    </xdr:from>
    <xdr:to>
      <xdr:col>0</xdr:col>
      <xdr:colOff>1543050</xdr:colOff>
      <xdr:row>47</xdr:row>
      <xdr:rowOff>0</xdr:rowOff>
    </xdr:to>
    <xdr:sp macro="" textlink="">
      <xdr:nvSpPr>
        <xdr:cNvPr id="26" name="Shape 5">
          <a:extLst>
            <a:ext uri="{FF2B5EF4-FFF2-40B4-BE49-F238E27FC236}">
              <a16:creationId xmlns:a16="http://schemas.microsoft.com/office/drawing/2014/main" id="{00000000-0008-0000-0900-00001A000000}"/>
            </a:ext>
          </a:extLst>
        </xdr:cNvPr>
        <xdr:cNvSpPr txBox="1"/>
      </xdr:nvSpPr>
      <xdr:spPr>
        <a:xfrm>
          <a:off x="838200" y="6962775"/>
          <a:ext cx="0" cy="647700"/>
        </a:xfrm>
        <a:prstGeom prst="rect">
          <a:avLst/>
        </a:prstGeom>
        <a:noFill/>
        <a:ln>
          <a:noFill/>
        </a:ln>
      </xdr:spPr>
      <xdr:txBody>
        <a:bodyPr wrap="square" lIns="91425" tIns="45700" rIns="91425" bIns="45700" anchor="t" anchorCtr="0">
          <a:noAutofit/>
        </a:bodyPr>
        <a:lstStyle/>
        <a:p>
          <a:pPr lvl="0">
            <a:spcBef>
              <a:spcPts val="0"/>
            </a:spcBef>
            <a:buNone/>
          </a:pPr>
          <a:endParaRPr sz="1100"/>
        </a:p>
      </xdr:txBody>
    </xdr:sp>
    <xdr:clientData fLocksWithSheet="0"/>
  </xdr:twoCellAnchor>
  <xdr:twoCellAnchor>
    <xdr:from>
      <xdr:col>0</xdr:col>
      <xdr:colOff>1352550</xdr:colOff>
      <xdr:row>42</xdr:row>
      <xdr:rowOff>1905000</xdr:rowOff>
    </xdr:from>
    <xdr:to>
      <xdr:col>0</xdr:col>
      <xdr:colOff>1543050</xdr:colOff>
      <xdr:row>47</xdr:row>
      <xdr:rowOff>0</xdr:rowOff>
    </xdr:to>
    <xdr:sp macro="" textlink="">
      <xdr:nvSpPr>
        <xdr:cNvPr id="27" name="Shape 5">
          <a:extLst>
            <a:ext uri="{FF2B5EF4-FFF2-40B4-BE49-F238E27FC236}">
              <a16:creationId xmlns:a16="http://schemas.microsoft.com/office/drawing/2014/main" id="{00000000-0008-0000-0900-00001B000000}"/>
            </a:ext>
          </a:extLst>
        </xdr:cNvPr>
        <xdr:cNvSpPr txBox="1"/>
      </xdr:nvSpPr>
      <xdr:spPr>
        <a:xfrm>
          <a:off x="838200" y="6962775"/>
          <a:ext cx="0" cy="647700"/>
        </a:xfrm>
        <a:prstGeom prst="rect">
          <a:avLst/>
        </a:prstGeom>
        <a:noFill/>
        <a:ln>
          <a:noFill/>
        </a:ln>
      </xdr:spPr>
      <xdr:txBody>
        <a:bodyPr wrap="square" lIns="91425" tIns="45700" rIns="91425" bIns="45700" anchor="t" anchorCtr="0">
          <a:noAutofit/>
        </a:bodyPr>
        <a:lstStyle/>
        <a:p>
          <a:pPr lvl="0">
            <a:spcBef>
              <a:spcPts val="0"/>
            </a:spcBef>
            <a:buNone/>
          </a:pPr>
          <a:endParaRPr sz="1100"/>
        </a:p>
      </xdr:txBody>
    </xdr:sp>
    <xdr:clientData fLocksWithSheet="0"/>
  </xdr:twoCellAnchor>
  <xdr:oneCellAnchor>
    <xdr:from>
      <xdr:col>1</xdr:col>
      <xdr:colOff>1364074</xdr:colOff>
      <xdr:row>0</xdr:row>
      <xdr:rowOff>0</xdr:rowOff>
    </xdr:from>
    <xdr:ext cx="184731" cy="264560"/>
    <xdr:sp macro="" textlink="">
      <xdr:nvSpPr>
        <xdr:cNvPr id="28" name="4 CuadroTexto">
          <a:extLst>
            <a:ext uri="{FF2B5EF4-FFF2-40B4-BE49-F238E27FC236}">
              <a16:creationId xmlns:a16="http://schemas.microsoft.com/office/drawing/2014/main" id="{00000000-0008-0000-0900-00001C000000}"/>
            </a:ext>
          </a:extLst>
        </xdr:cNvPr>
        <xdr:cNvSpPr txBox="1"/>
      </xdr:nvSpPr>
      <xdr:spPr>
        <a:xfrm>
          <a:off x="167839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sz="1100"/>
        </a:p>
      </xdr:txBody>
    </xdr:sp>
    <xdr:clientData/>
  </xdr:oneCellAnchor>
  <xdr:oneCellAnchor>
    <xdr:from>
      <xdr:col>1</xdr:col>
      <xdr:colOff>1364074</xdr:colOff>
      <xdr:row>0</xdr:row>
      <xdr:rowOff>0</xdr:rowOff>
    </xdr:from>
    <xdr:ext cx="184731" cy="264560"/>
    <xdr:sp macro="" textlink="">
      <xdr:nvSpPr>
        <xdr:cNvPr id="29" name="5 CuadroTexto">
          <a:extLst>
            <a:ext uri="{FF2B5EF4-FFF2-40B4-BE49-F238E27FC236}">
              <a16:creationId xmlns:a16="http://schemas.microsoft.com/office/drawing/2014/main" id="{00000000-0008-0000-0900-00001D000000}"/>
            </a:ext>
          </a:extLst>
        </xdr:cNvPr>
        <xdr:cNvSpPr txBox="1"/>
      </xdr:nvSpPr>
      <xdr:spPr>
        <a:xfrm>
          <a:off x="167839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sz="1100"/>
        </a:p>
      </xdr:txBody>
    </xdr:sp>
    <xdr:clientData/>
  </xdr:oneCellAnchor>
  <xdr:oneCellAnchor>
    <xdr:from>
      <xdr:col>1</xdr:col>
      <xdr:colOff>1364074</xdr:colOff>
      <xdr:row>0</xdr:row>
      <xdr:rowOff>0</xdr:rowOff>
    </xdr:from>
    <xdr:ext cx="184731" cy="264560"/>
    <xdr:sp macro="" textlink="">
      <xdr:nvSpPr>
        <xdr:cNvPr id="30" name="4 CuadroTexto">
          <a:extLst>
            <a:ext uri="{FF2B5EF4-FFF2-40B4-BE49-F238E27FC236}">
              <a16:creationId xmlns:a16="http://schemas.microsoft.com/office/drawing/2014/main" id="{00000000-0008-0000-0900-00001E000000}"/>
            </a:ext>
          </a:extLst>
        </xdr:cNvPr>
        <xdr:cNvSpPr txBox="1"/>
      </xdr:nvSpPr>
      <xdr:spPr>
        <a:xfrm>
          <a:off x="167839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sz="1100"/>
        </a:p>
      </xdr:txBody>
    </xdr:sp>
    <xdr:clientData/>
  </xdr:oneCellAnchor>
  <xdr:oneCellAnchor>
    <xdr:from>
      <xdr:col>1</xdr:col>
      <xdr:colOff>1364074</xdr:colOff>
      <xdr:row>0</xdr:row>
      <xdr:rowOff>0</xdr:rowOff>
    </xdr:from>
    <xdr:ext cx="184731" cy="264560"/>
    <xdr:sp macro="" textlink="">
      <xdr:nvSpPr>
        <xdr:cNvPr id="31" name="5 CuadroTexto">
          <a:extLst>
            <a:ext uri="{FF2B5EF4-FFF2-40B4-BE49-F238E27FC236}">
              <a16:creationId xmlns:a16="http://schemas.microsoft.com/office/drawing/2014/main" id="{00000000-0008-0000-0900-00001F000000}"/>
            </a:ext>
          </a:extLst>
        </xdr:cNvPr>
        <xdr:cNvSpPr txBox="1"/>
      </xdr:nvSpPr>
      <xdr:spPr>
        <a:xfrm>
          <a:off x="167839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sz="1100"/>
        </a:p>
      </xdr:txBody>
    </xdr:sp>
    <xdr:clientData/>
  </xdr:oneCellAnchor>
  <xdr:oneCellAnchor>
    <xdr:from>
      <xdr:col>0</xdr:col>
      <xdr:colOff>256383</xdr:colOff>
      <xdr:row>0</xdr:row>
      <xdr:rowOff>112183</xdr:rowOff>
    </xdr:from>
    <xdr:ext cx="1122475" cy="829733"/>
    <xdr:pic>
      <xdr:nvPicPr>
        <xdr:cNvPr id="32" name="10 Imagen" descr="Logo Alta Definición.jpg">
          <a:extLst>
            <a:ext uri="{FF2B5EF4-FFF2-40B4-BE49-F238E27FC236}">
              <a16:creationId xmlns:a16="http://schemas.microsoft.com/office/drawing/2014/main" id="{00000000-0008-0000-0900-000020000000}"/>
            </a:ext>
          </a:extLst>
        </xdr:cNvPr>
        <xdr:cNvPicPr>
          <a:picLocks noChangeAspect="1"/>
        </xdr:cNvPicPr>
      </xdr:nvPicPr>
      <xdr:blipFill>
        <a:blip xmlns:r="http://schemas.openxmlformats.org/officeDocument/2006/relationships" r:embed="rId1" cstate="print"/>
        <a:srcRect/>
        <a:stretch>
          <a:fillRect/>
        </a:stretch>
      </xdr:blipFill>
      <xdr:spPr bwMode="auto">
        <a:xfrm>
          <a:off x="256383" y="112183"/>
          <a:ext cx="1122475" cy="829733"/>
        </a:xfrm>
        <a:prstGeom prst="rect">
          <a:avLst/>
        </a:prstGeom>
        <a:noFill/>
        <a:ln w="9525">
          <a:noFill/>
          <a:miter lim="800000"/>
          <a:headEnd/>
          <a:tailEnd/>
        </a:ln>
      </xdr:spPr>
    </xdr:pic>
    <xdr:clientData/>
  </xdr:oneCellAnchor>
  <xdr:twoCellAnchor>
    <xdr:from>
      <xdr:col>0</xdr:col>
      <xdr:colOff>1352550</xdr:colOff>
      <xdr:row>36</xdr:row>
      <xdr:rowOff>1905000</xdr:rowOff>
    </xdr:from>
    <xdr:to>
      <xdr:col>0</xdr:col>
      <xdr:colOff>1543050</xdr:colOff>
      <xdr:row>37</xdr:row>
      <xdr:rowOff>314325</xdr:rowOff>
    </xdr:to>
    <xdr:sp macro="" textlink="">
      <xdr:nvSpPr>
        <xdr:cNvPr id="33" name="Shape 5">
          <a:extLst>
            <a:ext uri="{FF2B5EF4-FFF2-40B4-BE49-F238E27FC236}">
              <a16:creationId xmlns:a16="http://schemas.microsoft.com/office/drawing/2014/main" id="{00000000-0008-0000-0900-000021000000}"/>
            </a:ext>
          </a:extLst>
        </xdr:cNvPr>
        <xdr:cNvSpPr txBox="1"/>
      </xdr:nvSpPr>
      <xdr:spPr>
        <a:xfrm>
          <a:off x="838200" y="5991225"/>
          <a:ext cx="0" cy="161925"/>
        </a:xfrm>
        <a:prstGeom prst="rect">
          <a:avLst/>
        </a:prstGeom>
        <a:noFill/>
        <a:ln>
          <a:noFill/>
        </a:ln>
      </xdr:spPr>
      <xdr:txBody>
        <a:bodyPr wrap="square" lIns="91425" tIns="45700" rIns="91425" bIns="45700" anchor="t" anchorCtr="0">
          <a:noAutofit/>
        </a:bodyPr>
        <a:lstStyle/>
        <a:p>
          <a:pPr lvl="0">
            <a:spcBef>
              <a:spcPts val="0"/>
            </a:spcBef>
            <a:buNone/>
          </a:pPr>
          <a:endParaRPr sz="1100"/>
        </a:p>
      </xdr:txBody>
    </xdr:sp>
    <xdr:clientData fLocksWithSheet="0"/>
  </xdr:twoCellAnchor>
  <xdr:twoCellAnchor>
    <xdr:from>
      <xdr:col>0</xdr:col>
      <xdr:colOff>1352550</xdr:colOff>
      <xdr:row>36</xdr:row>
      <xdr:rowOff>1905000</xdr:rowOff>
    </xdr:from>
    <xdr:to>
      <xdr:col>0</xdr:col>
      <xdr:colOff>1543050</xdr:colOff>
      <xdr:row>37</xdr:row>
      <xdr:rowOff>314325</xdr:rowOff>
    </xdr:to>
    <xdr:sp macro="" textlink="">
      <xdr:nvSpPr>
        <xdr:cNvPr id="34" name="Shape 5">
          <a:extLst>
            <a:ext uri="{FF2B5EF4-FFF2-40B4-BE49-F238E27FC236}">
              <a16:creationId xmlns:a16="http://schemas.microsoft.com/office/drawing/2014/main" id="{00000000-0008-0000-0900-000022000000}"/>
            </a:ext>
          </a:extLst>
        </xdr:cNvPr>
        <xdr:cNvSpPr txBox="1"/>
      </xdr:nvSpPr>
      <xdr:spPr>
        <a:xfrm>
          <a:off x="838200" y="5991225"/>
          <a:ext cx="0" cy="161925"/>
        </a:xfrm>
        <a:prstGeom prst="rect">
          <a:avLst/>
        </a:prstGeom>
        <a:noFill/>
        <a:ln>
          <a:noFill/>
        </a:ln>
      </xdr:spPr>
      <xdr:txBody>
        <a:bodyPr wrap="square" lIns="91425" tIns="45700" rIns="91425" bIns="45700" anchor="t" anchorCtr="0">
          <a:noAutofit/>
        </a:bodyPr>
        <a:lstStyle/>
        <a:p>
          <a:pPr lvl="0">
            <a:spcBef>
              <a:spcPts val="0"/>
            </a:spcBef>
            <a:buNone/>
          </a:pPr>
          <a:endParaRPr sz="1100"/>
        </a:p>
      </xdr:txBody>
    </xdr:sp>
    <xdr:clientData fLocksWithSheet="0"/>
  </xdr:twoCellAnchor>
  <xdr:oneCellAnchor>
    <xdr:from>
      <xdr:col>1</xdr:col>
      <xdr:colOff>1364074</xdr:colOff>
      <xdr:row>0</xdr:row>
      <xdr:rowOff>0</xdr:rowOff>
    </xdr:from>
    <xdr:ext cx="184731" cy="264560"/>
    <xdr:sp macro="" textlink="">
      <xdr:nvSpPr>
        <xdr:cNvPr id="35" name="4 CuadroTexto">
          <a:extLst>
            <a:ext uri="{FF2B5EF4-FFF2-40B4-BE49-F238E27FC236}">
              <a16:creationId xmlns:a16="http://schemas.microsoft.com/office/drawing/2014/main" id="{00000000-0008-0000-0900-000023000000}"/>
            </a:ext>
          </a:extLst>
        </xdr:cNvPr>
        <xdr:cNvSpPr txBox="1"/>
      </xdr:nvSpPr>
      <xdr:spPr>
        <a:xfrm>
          <a:off x="167839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sz="1100"/>
        </a:p>
      </xdr:txBody>
    </xdr:sp>
    <xdr:clientData/>
  </xdr:oneCellAnchor>
  <xdr:oneCellAnchor>
    <xdr:from>
      <xdr:col>1</xdr:col>
      <xdr:colOff>1364074</xdr:colOff>
      <xdr:row>0</xdr:row>
      <xdr:rowOff>0</xdr:rowOff>
    </xdr:from>
    <xdr:ext cx="184731" cy="264560"/>
    <xdr:sp macro="" textlink="">
      <xdr:nvSpPr>
        <xdr:cNvPr id="36" name="5 CuadroTexto">
          <a:extLst>
            <a:ext uri="{FF2B5EF4-FFF2-40B4-BE49-F238E27FC236}">
              <a16:creationId xmlns:a16="http://schemas.microsoft.com/office/drawing/2014/main" id="{00000000-0008-0000-0900-000024000000}"/>
            </a:ext>
          </a:extLst>
        </xdr:cNvPr>
        <xdr:cNvSpPr txBox="1"/>
      </xdr:nvSpPr>
      <xdr:spPr>
        <a:xfrm>
          <a:off x="167839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sz="1100"/>
        </a:p>
      </xdr:txBody>
    </xdr:sp>
    <xdr:clientData/>
  </xdr:oneCellAnchor>
  <xdr:oneCellAnchor>
    <xdr:from>
      <xdr:col>1</xdr:col>
      <xdr:colOff>1364074</xdr:colOff>
      <xdr:row>0</xdr:row>
      <xdr:rowOff>0</xdr:rowOff>
    </xdr:from>
    <xdr:ext cx="184731" cy="264560"/>
    <xdr:sp macro="" textlink="">
      <xdr:nvSpPr>
        <xdr:cNvPr id="37" name="4 CuadroTexto">
          <a:extLst>
            <a:ext uri="{FF2B5EF4-FFF2-40B4-BE49-F238E27FC236}">
              <a16:creationId xmlns:a16="http://schemas.microsoft.com/office/drawing/2014/main" id="{00000000-0008-0000-0900-000025000000}"/>
            </a:ext>
          </a:extLst>
        </xdr:cNvPr>
        <xdr:cNvSpPr txBox="1"/>
      </xdr:nvSpPr>
      <xdr:spPr>
        <a:xfrm>
          <a:off x="167839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sz="1100"/>
        </a:p>
      </xdr:txBody>
    </xdr:sp>
    <xdr:clientData/>
  </xdr:oneCellAnchor>
  <xdr:oneCellAnchor>
    <xdr:from>
      <xdr:col>1</xdr:col>
      <xdr:colOff>1364074</xdr:colOff>
      <xdr:row>0</xdr:row>
      <xdr:rowOff>0</xdr:rowOff>
    </xdr:from>
    <xdr:ext cx="184731" cy="264560"/>
    <xdr:sp macro="" textlink="">
      <xdr:nvSpPr>
        <xdr:cNvPr id="38" name="5 CuadroTexto">
          <a:extLst>
            <a:ext uri="{FF2B5EF4-FFF2-40B4-BE49-F238E27FC236}">
              <a16:creationId xmlns:a16="http://schemas.microsoft.com/office/drawing/2014/main" id="{00000000-0008-0000-0900-000026000000}"/>
            </a:ext>
          </a:extLst>
        </xdr:cNvPr>
        <xdr:cNvSpPr txBox="1"/>
      </xdr:nvSpPr>
      <xdr:spPr>
        <a:xfrm>
          <a:off x="167839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sz="1100"/>
        </a:p>
      </xdr:txBody>
    </xdr:sp>
    <xdr:clientData/>
  </xdr:oneCellAnchor>
  <xdr:twoCellAnchor>
    <xdr:from>
      <xdr:col>0</xdr:col>
      <xdr:colOff>1352550</xdr:colOff>
      <xdr:row>42</xdr:row>
      <xdr:rowOff>1905000</xdr:rowOff>
    </xdr:from>
    <xdr:to>
      <xdr:col>0</xdr:col>
      <xdr:colOff>1543050</xdr:colOff>
      <xdr:row>47</xdr:row>
      <xdr:rowOff>0</xdr:rowOff>
    </xdr:to>
    <xdr:sp macro="" textlink="">
      <xdr:nvSpPr>
        <xdr:cNvPr id="39" name="Shape 5">
          <a:extLst>
            <a:ext uri="{FF2B5EF4-FFF2-40B4-BE49-F238E27FC236}">
              <a16:creationId xmlns:a16="http://schemas.microsoft.com/office/drawing/2014/main" id="{00000000-0008-0000-0900-000027000000}"/>
            </a:ext>
          </a:extLst>
        </xdr:cNvPr>
        <xdr:cNvSpPr txBox="1"/>
      </xdr:nvSpPr>
      <xdr:spPr>
        <a:xfrm>
          <a:off x="838200" y="6962775"/>
          <a:ext cx="0" cy="647700"/>
        </a:xfrm>
        <a:prstGeom prst="rect">
          <a:avLst/>
        </a:prstGeom>
        <a:noFill/>
        <a:ln>
          <a:noFill/>
        </a:ln>
      </xdr:spPr>
      <xdr:txBody>
        <a:bodyPr wrap="square" lIns="91425" tIns="45700" rIns="91425" bIns="45700" anchor="t" anchorCtr="0">
          <a:noAutofit/>
        </a:bodyPr>
        <a:lstStyle/>
        <a:p>
          <a:pPr lvl="0">
            <a:spcBef>
              <a:spcPts val="0"/>
            </a:spcBef>
            <a:buNone/>
          </a:pPr>
          <a:endParaRPr sz="1100"/>
        </a:p>
      </xdr:txBody>
    </xdr:sp>
    <xdr:clientData fLocksWithSheet="0"/>
  </xdr:twoCellAnchor>
  <xdr:twoCellAnchor>
    <xdr:from>
      <xdr:col>0</xdr:col>
      <xdr:colOff>1352550</xdr:colOff>
      <xdr:row>42</xdr:row>
      <xdr:rowOff>1905000</xdr:rowOff>
    </xdr:from>
    <xdr:to>
      <xdr:col>0</xdr:col>
      <xdr:colOff>1543050</xdr:colOff>
      <xdr:row>47</xdr:row>
      <xdr:rowOff>0</xdr:rowOff>
    </xdr:to>
    <xdr:sp macro="" textlink="">
      <xdr:nvSpPr>
        <xdr:cNvPr id="40" name="Shape 5">
          <a:extLst>
            <a:ext uri="{FF2B5EF4-FFF2-40B4-BE49-F238E27FC236}">
              <a16:creationId xmlns:a16="http://schemas.microsoft.com/office/drawing/2014/main" id="{00000000-0008-0000-0900-000028000000}"/>
            </a:ext>
          </a:extLst>
        </xdr:cNvPr>
        <xdr:cNvSpPr txBox="1"/>
      </xdr:nvSpPr>
      <xdr:spPr>
        <a:xfrm>
          <a:off x="838200" y="6962775"/>
          <a:ext cx="0" cy="647700"/>
        </a:xfrm>
        <a:prstGeom prst="rect">
          <a:avLst/>
        </a:prstGeom>
        <a:noFill/>
        <a:ln>
          <a:noFill/>
        </a:ln>
      </xdr:spPr>
      <xdr:txBody>
        <a:bodyPr wrap="square" lIns="91425" tIns="45700" rIns="91425" bIns="45700" anchor="t" anchorCtr="0">
          <a:noAutofit/>
        </a:bodyPr>
        <a:lstStyle/>
        <a:p>
          <a:pPr lvl="0">
            <a:spcBef>
              <a:spcPts val="0"/>
            </a:spcBef>
            <a:buNone/>
          </a:pPr>
          <a:endParaRPr sz="1100"/>
        </a:p>
      </xdr:txBody>
    </xdr:sp>
    <xdr:clientData fLocksWithSheet="0"/>
  </xdr:twoCellAnchor>
  <xdr:oneCellAnchor>
    <xdr:from>
      <xdr:col>1</xdr:col>
      <xdr:colOff>1352550</xdr:colOff>
      <xdr:row>0</xdr:row>
      <xdr:rowOff>0</xdr:rowOff>
    </xdr:from>
    <xdr:ext cx="190500" cy="266700"/>
    <xdr:sp macro="" textlink="">
      <xdr:nvSpPr>
        <xdr:cNvPr id="41" name="Shape 23">
          <a:extLst>
            <a:ext uri="{FF2B5EF4-FFF2-40B4-BE49-F238E27FC236}">
              <a16:creationId xmlns:a16="http://schemas.microsoft.com/office/drawing/2014/main" id="{00000000-0008-0000-0900-000029000000}"/>
            </a:ext>
          </a:extLst>
        </xdr:cNvPr>
        <xdr:cNvSpPr txBox="1"/>
      </xdr:nvSpPr>
      <xdr:spPr>
        <a:xfrm>
          <a:off x="1676400"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1352550</xdr:colOff>
      <xdr:row>0</xdr:row>
      <xdr:rowOff>0</xdr:rowOff>
    </xdr:from>
    <xdr:ext cx="190500" cy="266700"/>
    <xdr:sp macro="" textlink="">
      <xdr:nvSpPr>
        <xdr:cNvPr id="42" name="Shape 24">
          <a:extLst>
            <a:ext uri="{FF2B5EF4-FFF2-40B4-BE49-F238E27FC236}">
              <a16:creationId xmlns:a16="http://schemas.microsoft.com/office/drawing/2014/main" id="{00000000-0008-0000-0900-00002A000000}"/>
            </a:ext>
          </a:extLst>
        </xdr:cNvPr>
        <xdr:cNvSpPr txBox="1"/>
      </xdr:nvSpPr>
      <xdr:spPr>
        <a:xfrm>
          <a:off x="1676400"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1352550</xdr:colOff>
      <xdr:row>0</xdr:row>
      <xdr:rowOff>0</xdr:rowOff>
    </xdr:from>
    <xdr:ext cx="190500" cy="266700"/>
    <xdr:sp macro="" textlink="">
      <xdr:nvSpPr>
        <xdr:cNvPr id="43" name="Shape 24">
          <a:extLst>
            <a:ext uri="{FF2B5EF4-FFF2-40B4-BE49-F238E27FC236}">
              <a16:creationId xmlns:a16="http://schemas.microsoft.com/office/drawing/2014/main" id="{00000000-0008-0000-0900-00002B000000}"/>
            </a:ext>
          </a:extLst>
        </xdr:cNvPr>
        <xdr:cNvSpPr txBox="1"/>
      </xdr:nvSpPr>
      <xdr:spPr>
        <a:xfrm>
          <a:off x="1676400"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1352550</xdr:colOff>
      <xdr:row>0</xdr:row>
      <xdr:rowOff>0</xdr:rowOff>
    </xdr:from>
    <xdr:ext cx="190500" cy="266700"/>
    <xdr:sp macro="" textlink="">
      <xdr:nvSpPr>
        <xdr:cNvPr id="44" name="Shape 24">
          <a:extLst>
            <a:ext uri="{FF2B5EF4-FFF2-40B4-BE49-F238E27FC236}">
              <a16:creationId xmlns:a16="http://schemas.microsoft.com/office/drawing/2014/main" id="{00000000-0008-0000-0900-00002C000000}"/>
            </a:ext>
          </a:extLst>
        </xdr:cNvPr>
        <xdr:cNvSpPr txBox="1"/>
      </xdr:nvSpPr>
      <xdr:spPr>
        <a:xfrm>
          <a:off x="1676400"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1352550</xdr:colOff>
      <xdr:row>36</xdr:row>
      <xdr:rowOff>1590675</xdr:rowOff>
    </xdr:from>
    <xdr:ext cx="190500" cy="38100"/>
    <xdr:sp macro="" textlink="">
      <xdr:nvSpPr>
        <xdr:cNvPr id="45" name="Shape 25">
          <a:extLst>
            <a:ext uri="{FF2B5EF4-FFF2-40B4-BE49-F238E27FC236}">
              <a16:creationId xmlns:a16="http://schemas.microsoft.com/office/drawing/2014/main" id="{00000000-0008-0000-0900-00002D000000}"/>
            </a:ext>
          </a:extLst>
        </xdr:cNvPr>
        <xdr:cNvSpPr txBox="1"/>
      </xdr:nvSpPr>
      <xdr:spPr>
        <a:xfrm rot="10800000" flipH="1">
          <a:off x="838200" y="5991225"/>
          <a:ext cx="190500" cy="381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0</xdr:col>
      <xdr:colOff>1352550</xdr:colOff>
      <xdr:row>36</xdr:row>
      <xdr:rowOff>1590675</xdr:rowOff>
    </xdr:from>
    <xdr:ext cx="190500" cy="38100"/>
    <xdr:sp macro="" textlink="">
      <xdr:nvSpPr>
        <xdr:cNvPr id="46" name="Shape 25">
          <a:extLst>
            <a:ext uri="{FF2B5EF4-FFF2-40B4-BE49-F238E27FC236}">
              <a16:creationId xmlns:a16="http://schemas.microsoft.com/office/drawing/2014/main" id="{00000000-0008-0000-0900-00002E000000}"/>
            </a:ext>
          </a:extLst>
        </xdr:cNvPr>
        <xdr:cNvSpPr txBox="1"/>
      </xdr:nvSpPr>
      <xdr:spPr>
        <a:xfrm rot="10800000" flipH="1">
          <a:off x="838200" y="5991225"/>
          <a:ext cx="190500" cy="381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1352550</xdr:colOff>
      <xdr:row>0</xdr:row>
      <xdr:rowOff>0</xdr:rowOff>
    </xdr:from>
    <xdr:ext cx="190500" cy="266700"/>
    <xdr:sp macro="" textlink="">
      <xdr:nvSpPr>
        <xdr:cNvPr id="47" name="Shape 26">
          <a:extLst>
            <a:ext uri="{FF2B5EF4-FFF2-40B4-BE49-F238E27FC236}">
              <a16:creationId xmlns:a16="http://schemas.microsoft.com/office/drawing/2014/main" id="{00000000-0008-0000-0900-00002F000000}"/>
            </a:ext>
          </a:extLst>
        </xdr:cNvPr>
        <xdr:cNvSpPr txBox="1"/>
      </xdr:nvSpPr>
      <xdr:spPr>
        <a:xfrm>
          <a:off x="1676400"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1352550</xdr:colOff>
      <xdr:row>0</xdr:row>
      <xdr:rowOff>0</xdr:rowOff>
    </xdr:from>
    <xdr:ext cx="190500" cy="266700"/>
    <xdr:sp macro="" textlink="">
      <xdr:nvSpPr>
        <xdr:cNvPr id="48" name="Shape 26">
          <a:extLst>
            <a:ext uri="{FF2B5EF4-FFF2-40B4-BE49-F238E27FC236}">
              <a16:creationId xmlns:a16="http://schemas.microsoft.com/office/drawing/2014/main" id="{00000000-0008-0000-0900-000030000000}"/>
            </a:ext>
          </a:extLst>
        </xdr:cNvPr>
        <xdr:cNvSpPr txBox="1"/>
      </xdr:nvSpPr>
      <xdr:spPr>
        <a:xfrm>
          <a:off x="1676400"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1352550</xdr:colOff>
      <xdr:row>0</xdr:row>
      <xdr:rowOff>0</xdr:rowOff>
    </xdr:from>
    <xdr:ext cx="190500" cy="266700"/>
    <xdr:sp macro="" textlink="">
      <xdr:nvSpPr>
        <xdr:cNvPr id="49" name="Shape 26">
          <a:extLst>
            <a:ext uri="{FF2B5EF4-FFF2-40B4-BE49-F238E27FC236}">
              <a16:creationId xmlns:a16="http://schemas.microsoft.com/office/drawing/2014/main" id="{00000000-0008-0000-0900-000031000000}"/>
            </a:ext>
          </a:extLst>
        </xdr:cNvPr>
        <xdr:cNvSpPr txBox="1"/>
      </xdr:nvSpPr>
      <xdr:spPr>
        <a:xfrm>
          <a:off x="1676400"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1352550</xdr:colOff>
      <xdr:row>0</xdr:row>
      <xdr:rowOff>0</xdr:rowOff>
    </xdr:from>
    <xdr:ext cx="190500" cy="266700"/>
    <xdr:sp macro="" textlink="">
      <xdr:nvSpPr>
        <xdr:cNvPr id="50" name="Shape 26">
          <a:extLst>
            <a:ext uri="{FF2B5EF4-FFF2-40B4-BE49-F238E27FC236}">
              <a16:creationId xmlns:a16="http://schemas.microsoft.com/office/drawing/2014/main" id="{00000000-0008-0000-0900-000032000000}"/>
            </a:ext>
          </a:extLst>
        </xdr:cNvPr>
        <xdr:cNvSpPr txBox="1"/>
      </xdr:nvSpPr>
      <xdr:spPr>
        <a:xfrm>
          <a:off x="1676400"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1343025</xdr:colOff>
      <xdr:row>42</xdr:row>
      <xdr:rowOff>1895475</xdr:rowOff>
    </xdr:from>
    <xdr:ext cx="190500" cy="1104900"/>
    <xdr:sp macro="" textlink="">
      <xdr:nvSpPr>
        <xdr:cNvPr id="51" name="Shape 27">
          <a:extLst>
            <a:ext uri="{FF2B5EF4-FFF2-40B4-BE49-F238E27FC236}">
              <a16:creationId xmlns:a16="http://schemas.microsoft.com/office/drawing/2014/main" id="{00000000-0008-0000-0900-000033000000}"/>
            </a:ext>
          </a:extLst>
        </xdr:cNvPr>
        <xdr:cNvSpPr txBox="1"/>
      </xdr:nvSpPr>
      <xdr:spPr>
        <a:xfrm>
          <a:off x="838200" y="6962775"/>
          <a:ext cx="190500" cy="11049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0</xdr:col>
      <xdr:colOff>1343025</xdr:colOff>
      <xdr:row>42</xdr:row>
      <xdr:rowOff>1895475</xdr:rowOff>
    </xdr:from>
    <xdr:ext cx="190500" cy="1104900"/>
    <xdr:sp macro="" textlink="">
      <xdr:nvSpPr>
        <xdr:cNvPr id="52" name="Shape 27">
          <a:extLst>
            <a:ext uri="{FF2B5EF4-FFF2-40B4-BE49-F238E27FC236}">
              <a16:creationId xmlns:a16="http://schemas.microsoft.com/office/drawing/2014/main" id="{00000000-0008-0000-0900-000034000000}"/>
            </a:ext>
          </a:extLst>
        </xdr:cNvPr>
        <xdr:cNvSpPr txBox="1"/>
      </xdr:nvSpPr>
      <xdr:spPr>
        <a:xfrm>
          <a:off x="838200" y="6962775"/>
          <a:ext cx="190500" cy="11049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1352550</xdr:colOff>
      <xdr:row>0</xdr:row>
      <xdr:rowOff>0</xdr:rowOff>
    </xdr:from>
    <xdr:ext cx="190500" cy="266700"/>
    <xdr:sp macro="" textlink="">
      <xdr:nvSpPr>
        <xdr:cNvPr id="53" name="Shape 26">
          <a:extLst>
            <a:ext uri="{FF2B5EF4-FFF2-40B4-BE49-F238E27FC236}">
              <a16:creationId xmlns:a16="http://schemas.microsoft.com/office/drawing/2014/main" id="{00000000-0008-0000-0900-000035000000}"/>
            </a:ext>
          </a:extLst>
        </xdr:cNvPr>
        <xdr:cNvSpPr txBox="1"/>
      </xdr:nvSpPr>
      <xdr:spPr>
        <a:xfrm>
          <a:off x="1676400"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1352550</xdr:colOff>
      <xdr:row>0</xdr:row>
      <xdr:rowOff>0</xdr:rowOff>
    </xdr:from>
    <xdr:ext cx="190500" cy="266700"/>
    <xdr:sp macro="" textlink="">
      <xdr:nvSpPr>
        <xdr:cNvPr id="54" name="Shape 26">
          <a:extLst>
            <a:ext uri="{FF2B5EF4-FFF2-40B4-BE49-F238E27FC236}">
              <a16:creationId xmlns:a16="http://schemas.microsoft.com/office/drawing/2014/main" id="{00000000-0008-0000-0900-000036000000}"/>
            </a:ext>
          </a:extLst>
        </xdr:cNvPr>
        <xdr:cNvSpPr txBox="1"/>
      </xdr:nvSpPr>
      <xdr:spPr>
        <a:xfrm>
          <a:off x="1676400"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1352550</xdr:colOff>
      <xdr:row>0</xdr:row>
      <xdr:rowOff>0</xdr:rowOff>
    </xdr:from>
    <xdr:ext cx="190500" cy="266700"/>
    <xdr:sp macro="" textlink="">
      <xdr:nvSpPr>
        <xdr:cNvPr id="55" name="Shape 26">
          <a:extLst>
            <a:ext uri="{FF2B5EF4-FFF2-40B4-BE49-F238E27FC236}">
              <a16:creationId xmlns:a16="http://schemas.microsoft.com/office/drawing/2014/main" id="{00000000-0008-0000-0900-000037000000}"/>
            </a:ext>
          </a:extLst>
        </xdr:cNvPr>
        <xdr:cNvSpPr txBox="1"/>
      </xdr:nvSpPr>
      <xdr:spPr>
        <a:xfrm>
          <a:off x="1676400"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1352550</xdr:colOff>
      <xdr:row>0</xdr:row>
      <xdr:rowOff>0</xdr:rowOff>
    </xdr:from>
    <xdr:ext cx="190500" cy="266700"/>
    <xdr:sp macro="" textlink="">
      <xdr:nvSpPr>
        <xdr:cNvPr id="56" name="Shape 26">
          <a:extLst>
            <a:ext uri="{FF2B5EF4-FFF2-40B4-BE49-F238E27FC236}">
              <a16:creationId xmlns:a16="http://schemas.microsoft.com/office/drawing/2014/main" id="{00000000-0008-0000-0900-000038000000}"/>
            </a:ext>
          </a:extLst>
        </xdr:cNvPr>
        <xdr:cNvSpPr txBox="1"/>
      </xdr:nvSpPr>
      <xdr:spPr>
        <a:xfrm>
          <a:off x="1676400"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1352550</xdr:colOff>
      <xdr:row>36</xdr:row>
      <xdr:rowOff>1590675</xdr:rowOff>
    </xdr:from>
    <xdr:ext cx="190500" cy="38100"/>
    <xdr:sp macro="" textlink="">
      <xdr:nvSpPr>
        <xdr:cNvPr id="57" name="Shape 25">
          <a:extLst>
            <a:ext uri="{FF2B5EF4-FFF2-40B4-BE49-F238E27FC236}">
              <a16:creationId xmlns:a16="http://schemas.microsoft.com/office/drawing/2014/main" id="{00000000-0008-0000-0900-000039000000}"/>
            </a:ext>
          </a:extLst>
        </xdr:cNvPr>
        <xdr:cNvSpPr txBox="1"/>
      </xdr:nvSpPr>
      <xdr:spPr>
        <a:xfrm rot="10800000" flipH="1">
          <a:off x="838200" y="5991225"/>
          <a:ext cx="190500" cy="381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0</xdr:col>
      <xdr:colOff>1352550</xdr:colOff>
      <xdr:row>36</xdr:row>
      <xdr:rowOff>1590675</xdr:rowOff>
    </xdr:from>
    <xdr:ext cx="190500" cy="38100"/>
    <xdr:sp macro="" textlink="">
      <xdr:nvSpPr>
        <xdr:cNvPr id="58" name="Shape 25">
          <a:extLst>
            <a:ext uri="{FF2B5EF4-FFF2-40B4-BE49-F238E27FC236}">
              <a16:creationId xmlns:a16="http://schemas.microsoft.com/office/drawing/2014/main" id="{00000000-0008-0000-0900-00003A000000}"/>
            </a:ext>
          </a:extLst>
        </xdr:cNvPr>
        <xdr:cNvSpPr txBox="1"/>
      </xdr:nvSpPr>
      <xdr:spPr>
        <a:xfrm rot="10800000" flipH="1">
          <a:off x="838200" y="5991225"/>
          <a:ext cx="190500" cy="381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1352550</xdr:colOff>
      <xdr:row>0</xdr:row>
      <xdr:rowOff>0</xdr:rowOff>
    </xdr:from>
    <xdr:ext cx="190500" cy="266700"/>
    <xdr:sp macro="" textlink="">
      <xdr:nvSpPr>
        <xdr:cNvPr id="59" name="Shape 26">
          <a:extLst>
            <a:ext uri="{FF2B5EF4-FFF2-40B4-BE49-F238E27FC236}">
              <a16:creationId xmlns:a16="http://schemas.microsoft.com/office/drawing/2014/main" id="{00000000-0008-0000-0900-00003B000000}"/>
            </a:ext>
          </a:extLst>
        </xdr:cNvPr>
        <xdr:cNvSpPr txBox="1"/>
      </xdr:nvSpPr>
      <xdr:spPr>
        <a:xfrm>
          <a:off x="1676400"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1352550</xdr:colOff>
      <xdr:row>0</xdr:row>
      <xdr:rowOff>0</xdr:rowOff>
    </xdr:from>
    <xdr:ext cx="190500" cy="266700"/>
    <xdr:sp macro="" textlink="">
      <xdr:nvSpPr>
        <xdr:cNvPr id="60" name="Shape 26">
          <a:extLst>
            <a:ext uri="{FF2B5EF4-FFF2-40B4-BE49-F238E27FC236}">
              <a16:creationId xmlns:a16="http://schemas.microsoft.com/office/drawing/2014/main" id="{00000000-0008-0000-0900-00003C000000}"/>
            </a:ext>
          </a:extLst>
        </xdr:cNvPr>
        <xdr:cNvSpPr txBox="1"/>
      </xdr:nvSpPr>
      <xdr:spPr>
        <a:xfrm>
          <a:off x="1676400"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1352550</xdr:colOff>
      <xdr:row>0</xdr:row>
      <xdr:rowOff>0</xdr:rowOff>
    </xdr:from>
    <xdr:ext cx="190500" cy="266700"/>
    <xdr:sp macro="" textlink="">
      <xdr:nvSpPr>
        <xdr:cNvPr id="61" name="Shape 26">
          <a:extLst>
            <a:ext uri="{FF2B5EF4-FFF2-40B4-BE49-F238E27FC236}">
              <a16:creationId xmlns:a16="http://schemas.microsoft.com/office/drawing/2014/main" id="{00000000-0008-0000-0900-00003D000000}"/>
            </a:ext>
          </a:extLst>
        </xdr:cNvPr>
        <xdr:cNvSpPr txBox="1"/>
      </xdr:nvSpPr>
      <xdr:spPr>
        <a:xfrm>
          <a:off x="1676400"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1352550</xdr:colOff>
      <xdr:row>0</xdr:row>
      <xdr:rowOff>0</xdr:rowOff>
    </xdr:from>
    <xdr:ext cx="190500" cy="266700"/>
    <xdr:sp macro="" textlink="">
      <xdr:nvSpPr>
        <xdr:cNvPr id="62" name="Shape 26">
          <a:extLst>
            <a:ext uri="{FF2B5EF4-FFF2-40B4-BE49-F238E27FC236}">
              <a16:creationId xmlns:a16="http://schemas.microsoft.com/office/drawing/2014/main" id="{00000000-0008-0000-0900-00003E000000}"/>
            </a:ext>
          </a:extLst>
        </xdr:cNvPr>
        <xdr:cNvSpPr txBox="1"/>
      </xdr:nvSpPr>
      <xdr:spPr>
        <a:xfrm>
          <a:off x="1676400"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1343025</xdr:colOff>
      <xdr:row>42</xdr:row>
      <xdr:rowOff>1895475</xdr:rowOff>
    </xdr:from>
    <xdr:ext cx="190500" cy="1104900"/>
    <xdr:sp macro="" textlink="">
      <xdr:nvSpPr>
        <xdr:cNvPr id="63" name="Shape 27">
          <a:extLst>
            <a:ext uri="{FF2B5EF4-FFF2-40B4-BE49-F238E27FC236}">
              <a16:creationId xmlns:a16="http://schemas.microsoft.com/office/drawing/2014/main" id="{00000000-0008-0000-0900-00003F000000}"/>
            </a:ext>
          </a:extLst>
        </xdr:cNvPr>
        <xdr:cNvSpPr txBox="1"/>
      </xdr:nvSpPr>
      <xdr:spPr>
        <a:xfrm>
          <a:off x="838200" y="6962775"/>
          <a:ext cx="190500" cy="11049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0</xdr:col>
      <xdr:colOff>1343025</xdr:colOff>
      <xdr:row>42</xdr:row>
      <xdr:rowOff>1895475</xdr:rowOff>
    </xdr:from>
    <xdr:ext cx="190500" cy="1104900"/>
    <xdr:sp macro="" textlink="">
      <xdr:nvSpPr>
        <xdr:cNvPr id="64" name="Shape 27">
          <a:extLst>
            <a:ext uri="{FF2B5EF4-FFF2-40B4-BE49-F238E27FC236}">
              <a16:creationId xmlns:a16="http://schemas.microsoft.com/office/drawing/2014/main" id="{00000000-0008-0000-0900-000040000000}"/>
            </a:ext>
          </a:extLst>
        </xdr:cNvPr>
        <xdr:cNvSpPr txBox="1"/>
      </xdr:nvSpPr>
      <xdr:spPr>
        <a:xfrm>
          <a:off x="838200" y="6962775"/>
          <a:ext cx="190500" cy="11049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1352550</xdr:colOff>
      <xdr:row>0</xdr:row>
      <xdr:rowOff>0</xdr:rowOff>
    </xdr:from>
    <xdr:ext cx="190500" cy="266700"/>
    <xdr:sp macro="" textlink="">
      <xdr:nvSpPr>
        <xdr:cNvPr id="65" name="Shape 26">
          <a:extLst>
            <a:ext uri="{FF2B5EF4-FFF2-40B4-BE49-F238E27FC236}">
              <a16:creationId xmlns:a16="http://schemas.microsoft.com/office/drawing/2014/main" id="{00000000-0008-0000-0900-000041000000}"/>
            </a:ext>
          </a:extLst>
        </xdr:cNvPr>
        <xdr:cNvSpPr txBox="1"/>
      </xdr:nvSpPr>
      <xdr:spPr>
        <a:xfrm>
          <a:off x="1676400"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1352550</xdr:colOff>
      <xdr:row>0</xdr:row>
      <xdr:rowOff>0</xdr:rowOff>
    </xdr:from>
    <xdr:ext cx="190500" cy="266700"/>
    <xdr:sp macro="" textlink="">
      <xdr:nvSpPr>
        <xdr:cNvPr id="66" name="Shape 26">
          <a:extLst>
            <a:ext uri="{FF2B5EF4-FFF2-40B4-BE49-F238E27FC236}">
              <a16:creationId xmlns:a16="http://schemas.microsoft.com/office/drawing/2014/main" id="{00000000-0008-0000-0900-000042000000}"/>
            </a:ext>
          </a:extLst>
        </xdr:cNvPr>
        <xdr:cNvSpPr txBox="1"/>
      </xdr:nvSpPr>
      <xdr:spPr>
        <a:xfrm>
          <a:off x="1676400"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1352550</xdr:colOff>
      <xdr:row>0</xdr:row>
      <xdr:rowOff>0</xdr:rowOff>
    </xdr:from>
    <xdr:ext cx="190500" cy="266700"/>
    <xdr:sp macro="" textlink="">
      <xdr:nvSpPr>
        <xdr:cNvPr id="67" name="Shape 26">
          <a:extLst>
            <a:ext uri="{FF2B5EF4-FFF2-40B4-BE49-F238E27FC236}">
              <a16:creationId xmlns:a16="http://schemas.microsoft.com/office/drawing/2014/main" id="{00000000-0008-0000-0900-000043000000}"/>
            </a:ext>
          </a:extLst>
        </xdr:cNvPr>
        <xdr:cNvSpPr txBox="1"/>
      </xdr:nvSpPr>
      <xdr:spPr>
        <a:xfrm>
          <a:off x="1676400"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1352550</xdr:colOff>
      <xdr:row>0</xdr:row>
      <xdr:rowOff>0</xdr:rowOff>
    </xdr:from>
    <xdr:ext cx="190500" cy="266700"/>
    <xdr:sp macro="" textlink="">
      <xdr:nvSpPr>
        <xdr:cNvPr id="68" name="Shape 26">
          <a:extLst>
            <a:ext uri="{FF2B5EF4-FFF2-40B4-BE49-F238E27FC236}">
              <a16:creationId xmlns:a16="http://schemas.microsoft.com/office/drawing/2014/main" id="{00000000-0008-0000-0900-000044000000}"/>
            </a:ext>
          </a:extLst>
        </xdr:cNvPr>
        <xdr:cNvSpPr txBox="1"/>
      </xdr:nvSpPr>
      <xdr:spPr>
        <a:xfrm>
          <a:off x="1676400"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1352550</xdr:colOff>
      <xdr:row>36</xdr:row>
      <xdr:rowOff>1590675</xdr:rowOff>
    </xdr:from>
    <xdr:ext cx="190500" cy="38100"/>
    <xdr:sp macro="" textlink="">
      <xdr:nvSpPr>
        <xdr:cNvPr id="69" name="Shape 25">
          <a:extLst>
            <a:ext uri="{FF2B5EF4-FFF2-40B4-BE49-F238E27FC236}">
              <a16:creationId xmlns:a16="http://schemas.microsoft.com/office/drawing/2014/main" id="{00000000-0008-0000-0900-000045000000}"/>
            </a:ext>
          </a:extLst>
        </xdr:cNvPr>
        <xdr:cNvSpPr txBox="1"/>
      </xdr:nvSpPr>
      <xdr:spPr>
        <a:xfrm rot="10800000" flipH="1">
          <a:off x="838200" y="5991225"/>
          <a:ext cx="190500" cy="381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0</xdr:col>
      <xdr:colOff>1352550</xdr:colOff>
      <xdr:row>36</xdr:row>
      <xdr:rowOff>1590675</xdr:rowOff>
    </xdr:from>
    <xdr:ext cx="190500" cy="38100"/>
    <xdr:sp macro="" textlink="">
      <xdr:nvSpPr>
        <xdr:cNvPr id="70" name="Shape 25">
          <a:extLst>
            <a:ext uri="{FF2B5EF4-FFF2-40B4-BE49-F238E27FC236}">
              <a16:creationId xmlns:a16="http://schemas.microsoft.com/office/drawing/2014/main" id="{00000000-0008-0000-0900-000046000000}"/>
            </a:ext>
          </a:extLst>
        </xdr:cNvPr>
        <xdr:cNvSpPr txBox="1"/>
      </xdr:nvSpPr>
      <xdr:spPr>
        <a:xfrm rot="10800000" flipH="1">
          <a:off x="838200" y="5991225"/>
          <a:ext cx="190500" cy="381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xdr:col>
      <xdr:colOff>1352550</xdr:colOff>
      <xdr:row>0</xdr:row>
      <xdr:rowOff>0</xdr:rowOff>
    </xdr:from>
    <xdr:ext cx="190500" cy="266700"/>
    <xdr:sp macro="" textlink="">
      <xdr:nvSpPr>
        <xdr:cNvPr id="71" name="Shape 26">
          <a:extLst>
            <a:ext uri="{FF2B5EF4-FFF2-40B4-BE49-F238E27FC236}">
              <a16:creationId xmlns:a16="http://schemas.microsoft.com/office/drawing/2014/main" id="{00000000-0008-0000-0900-000047000000}"/>
            </a:ext>
          </a:extLst>
        </xdr:cNvPr>
        <xdr:cNvSpPr txBox="1"/>
      </xdr:nvSpPr>
      <xdr:spPr>
        <a:xfrm>
          <a:off x="1676400"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1352550</xdr:colOff>
      <xdr:row>0</xdr:row>
      <xdr:rowOff>0</xdr:rowOff>
    </xdr:from>
    <xdr:ext cx="190500" cy="266700"/>
    <xdr:sp macro="" textlink="">
      <xdr:nvSpPr>
        <xdr:cNvPr id="72" name="Shape 26">
          <a:extLst>
            <a:ext uri="{FF2B5EF4-FFF2-40B4-BE49-F238E27FC236}">
              <a16:creationId xmlns:a16="http://schemas.microsoft.com/office/drawing/2014/main" id="{00000000-0008-0000-0900-000048000000}"/>
            </a:ext>
          </a:extLst>
        </xdr:cNvPr>
        <xdr:cNvSpPr txBox="1"/>
      </xdr:nvSpPr>
      <xdr:spPr>
        <a:xfrm>
          <a:off x="1676400"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1352550</xdr:colOff>
      <xdr:row>0</xdr:row>
      <xdr:rowOff>0</xdr:rowOff>
    </xdr:from>
    <xdr:ext cx="190500" cy="266700"/>
    <xdr:sp macro="" textlink="">
      <xdr:nvSpPr>
        <xdr:cNvPr id="73" name="Shape 26">
          <a:extLst>
            <a:ext uri="{FF2B5EF4-FFF2-40B4-BE49-F238E27FC236}">
              <a16:creationId xmlns:a16="http://schemas.microsoft.com/office/drawing/2014/main" id="{00000000-0008-0000-0900-000049000000}"/>
            </a:ext>
          </a:extLst>
        </xdr:cNvPr>
        <xdr:cNvSpPr txBox="1"/>
      </xdr:nvSpPr>
      <xdr:spPr>
        <a:xfrm>
          <a:off x="1676400"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xdr:col>
      <xdr:colOff>1352550</xdr:colOff>
      <xdr:row>0</xdr:row>
      <xdr:rowOff>0</xdr:rowOff>
    </xdr:from>
    <xdr:ext cx="190500" cy="266700"/>
    <xdr:sp macro="" textlink="">
      <xdr:nvSpPr>
        <xdr:cNvPr id="74" name="Shape 26">
          <a:extLst>
            <a:ext uri="{FF2B5EF4-FFF2-40B4-BE49-F238E27FC236}">
              <a16:creationId xmlns:a16="http://schemas.microsoft.com/office/drawing/2014/main" id="{00000000-0008-0000-0900-00004A000000}"/>
            </a:ext>
          </a:extLst>
        </xdr:cNvPr>
        <xdr:cNvSpPr txBox="1"/>
      </xdr:nvSpPr>
      <xdr:spPr>
        <a:xfrm>
          <a:off x="1676400" y="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1343025</xdr:colOff>
      <xdr:row>42</xdr:row>
      <xdr:rowOff>1895475</xdr:rowOff>
    </xdr:from>
    <xdr:ext cx="190500" cy="1104900"/>
    <xdr:sp macro="" textlink="">
      <xdr:nvSpPr>
        <xdr:cNvPr id="75" name="Shape 27">
          <a:extLst>
            <a:ext uri="{FF2B5EF4-FFF2-40B4-BE49-F238E27FC236}">
              <a16:creationId xmlns:a16="http://schemas.microsoft.com/office/drawing/2014/main" id="{00000000-0008-0000-0900-00004B000000}"/>
            </a:ext>
          </a:extLst>
        </xdr:cNvPr>
        <xdr:cNvSpPr txBox="1"/>
      </xdr:nvSpPr>
      <xdr:spPr>
        <a:xfrm>
          <a:off x="838200" y="6962775"/>
          <a:ext cx="190500" cy="11049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0</xdr:col>
      <xdr:colOff>1343025</xdr:colOff>
      <xdr:row>42</xdr:row>
      <xdr:rowOff>1895475</xdr:rowOff>
    </xdr:from>
    <xdr:ext cx="190500" cy="1104900"/>
    <xdr:sp macro="" textlink="">
      <xdr:nvSpPr>
        <xdr:cNvPr id="76" name="Shape 27">
          <a:extLst>
            <a:ext uri="{FF2B5EF4-FFF2-40B4-BE49-F238E27FC236}">
              <a16:creationId xmlns:a16="http://schemas.microsoft.com/office/drawing/2014/main" id="{00000000-0008-0000-0900-00004C000000}"/>
            </a:ext>
          </a:extLst>
        </xdr:cNvPr>
        <xdr:cNvSpPr txBox="1"/>
      </xdr:nvSpPr>
      <xdr:spPr>
        <a:xfrm>
          <a:off x="838200" y="6962775"/>
          <a:ext cx="190500" cy="11049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0</xdr:col>
      <xdr:colOff>247650</xdr:colOff>
      <xdr:row>0</xdr:row>
      <xdr:rowOff>104775</xdr:rowOff>
    </xdr:from>
    <xdr:ext cx="1114425" cy="828675"/>
    <xdr:pic>
      <xdr:nvPicPr>
        <xdr:cNvPr id="77" name="image2.jpg" descr="Logo Alta Definición.jpg">
          <a:extLst>
            <a:ext uri="{FF2B5EF4-FFF2-40B4-BE49-F238E27FC236}">
              <a16:creationId xmlns:a16="http://schemas.microsoft.com/office/drawing/2014/main" id="{00000000-0008-0000-0900-00004D000000}"/>
            </a:ext>
          </a:extLst>
        </xdr:cNvPr>
        <xdr:cNvPicPr preferRelativeResize="0"/>
      </xdr:nvPicPr>
      <xdr:blipFill>
        <a:blip xmlns:r="http://schemas.openxmlformats.org/officeDocument/2006/relationships" r:embed="rId1" cstate="print"/>
        <a:stretch>
          <a:fillRect/>
        </a:stretch>
      </xdr:blipFill>
      <xdr:spPr>
        <a:xfrm>
          <a:off x="247650" y="104775"/>
          <a:ext cx="1114425" cy="828675"/>
        </a:xfrm>
        <a:prstGeom prst="rect">
          <a:avLst/>
        </a:prstGeom>
        <a:noFill/>
      </xdr:spPr>
    </xdr:pic>
    <xdr:clientData fLocksWithSheet="0"/>
  </xdr:oneCellAnchor>
  <xdr:oneCellAnchor>
    <xdr:from>
      <xdr:col>0</xdr:col>
      <xdr:colOff>247650</xdr:colOff>
      <xdr:row>0</xdr:row>
      <xdr:rowOff>104775</xdr:rowOff>
    </xdr:from>
    <xdr:ext cx="1114425" cy="828675"/>
    <xdr:pic>
      <xdr:nvPicPr>
        <xdr:cNvPr id="78" name="image2.jpg" descr="Logo Alta Definición.jpg">
          <a:extLst>
            <a:ext uri="{FF2B5EF4-FFF2-40B4-BE49-F238E27FC236}">
              <a16:creationId xmlns:a16="http://schemas.microsoft.com/office/drawing/2014/main" id="{00000000-0008-0000-0900-00004E000000}"/>
            </a:ext>
          </a:extLst>
        </xdr:cNvPr>
        <xdr:cNvPicPr preferRelativeResize="0"/>
      </xdr:nvPicPr>
      <xdr:blipFill>
        <a:blip xmlns:r="http://schemas.openxmlformats.org/officeDocument/2006/relationships" r:embed="rId1" cstate="print"/>
        <a:stretch>
          <a:fillRect/>
        </a:stretch>
      </xdr:blipFill>
      <xdr:spPr>
        <a:xfrm>
          <a:off x="247650" y="104775"/>
          <a:ext cx="1114425" cy="828675"/>
        </a:xfrm>
        <a:prstGeom prst="rect">
          <a:avLst/>
        </a:prstGeom>
        <a:noFill/>
      </xdr:spPr>
    </xdr:pic>
    <xdr:clientData fLocksWithSheet="0"/>
  </xdr:oneCellAnchor>
  <xdr:oneCellAnchor>
    <xdr:from>
      <xdr:col>0</xdr:col>
      <xdr:colOff>247650</xdr:colOff>
      <xdr:row>0</xdr:row>
      <xdr:rowOff>104775</xdr:rowOff>
    </xdr:from>
    <xdr:ext cx="1114425" cy="828675"/>
    <xdr:pic>
      <xdr:nvPicPr>
        <xdr:cNvPr id="79" name="image2.jpg" descr="Logo Alta Definición.jpg">
          <a:extLst>
            <a:ext uri="{FF2B5EF4-FFF2-40B4-BE49-F238E27FC236}">
              <a16:creationId xmlns:a16="http://schemas.microsoft.com/office/drawing/2014/main" id="{00000000-0008-0000-0900-00004F000000}"/>
            </a:ext>
          </a:extLst>
        </xdr:cNvPr>
        <xdr:cNvPicPr preferRelativeResize="0"/>
      </xdr:nvPicPr>
      <xdr:blipFill>
        <a:blip xmlns:r="http://schemas.openxmlformats.org/officeDocument/2006/relationships" r:embed="rId1" cstate="print"/>
        <a:stretch>
          <a:fillRect/>
        </a:stretch>
      </xdr:blipFill>
      <xdr:spPr>
        <a:xfrm>
          <a:off x="247650" y="104775"/>
          <a:ext cx="1114425" cy="828675"/>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190500</xdr:colOff>
      <xdr:row>0</xdr:row>
      <xdr:rowOff>133350</xdr:rowOff>
    </xdr:from>
    <xdr:ext cx="1190625" cy="933450"/>
    <xdr:pic>
      <xdr:nvPicPr>
        <xdr:cNvPr id="2" name="image1.jpg" descr="Logo Alta Definición.jp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xfrm>
          <a:off x="190500" y="133350"/>
          <a:ext cx="1190625" cy="933450"/>
        </a:xfrm>
        <a:prstGeom prst="rect">
          <a:avLst/>
        </a:prstGeom>
        <a:noFill/>
      </xdr:spPr>
    </xdr:pic>
    <xdr:clientData fLocksWithSheet="0"/>
  </xdr:oneCellAnchor>
  <xdr:oneCellAnchor>
    <xdr:from>
      <xdr:col>0</xdr:col>
      <xdr:colOff>190500</xdr:colOff>
      <xdr:row>0</xdr:row>
      <xdr:rowOff>133350</xdr:rowOff>
    </xdr:from>
    <xdr:ext cx="1190625" cy="933450"/>
    <xdr:pic>
      <xdr:nvPicPr>
        <xdr:cNvPr id="3" name="image1.jpg" descr="Logo Alta Definición.jpg">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1" cstate="print"/>
        <a:stretch>
          <a:fillRect/>
        </a:stretch>
      </xdr:blipFill>
      <xdr:spPr>
        <a:xfrm>
          <a:off x="190500" y="133350"/>
          <a:ext cx="1190625" cy="933450"/>
        </a:xfrm>
        <a:prstGeom prst="rect">
          <a:avLst/>
        </a:prstGeom>
        <a:noFill/>
      </xdr:spPr>
    </xdr:pic>
    <xdr:clientData fLocksWithSheet="0"/>
  </xdr:oneCellAnchor>
  <xdr:oneCellAnchor>
    <xdr:from>
      <xdr:col>0</xdr:col>
      <xdr:colOff>190500</xdr:colOff>
      <xdr:row>0</xdr:row>
      <xdr:rowOff>133350</xdr:rowOff>
    </xdr:from>
    <xdr:ext cx="1190625" cy="933450"/>
    <xdr:pic>
      <xdr:nvPicPr>
        <xdr:cNvPr id="4" name="image1.jpg" descr="Logo Alta Definición.jpg">
          <a:extLst>
            <a:ext uri="{FF2B5EF4-FFF2-40B4-BE49-F238E27FC236}">
              <a16:creationId xmlns:a16="http://schemas.microsoft.com/office/drawing/2014/main" id="{00000000-0008-0000-0A00-000004000000}"/>
            </a:ext>
          </a:extLst>
        </xdr:cNvPr>
        <xdr:cNvPicPr preferRelativeResize="0"/>
      </xdr:nvPicPr>
      <xdr:blipFill>
        <a:blip xmlns:r="http://schemas.openxmlformats.org/officeDocument/2006/relationships" r:embed="rId1" cstate="print"/>
        <a:stretch>
          <a:fillRect/>
        </a:stretch>
      </xdr:blipFill>
      <xdr:spPr>
        <a:xfrm>
          <a:off x="190500" y="133350"/>
          <a:ext cx="1190625" cy="933450"/>
        </a:xfrm>
        <a:prstGeom prst="rect">
          <a:avLst/>
        </a:prstGeom>
        <a:noFill/>
      </xdr:spPr>
    </xdr:pic>
    <xdr:clientData fLocksWithSheet="0"/>
  </xdr:oneCellAnchor>
  <xdr:oneCellAnchor>
    <xdr:from>
      <xdr:col>0</xdr:col>
      <xdr:colOff>190500</xdr:colOff>
      <xdr:row>0</xdr:row>
      <xdr:rowOff>133350</xdr:rowOff>
    </xdr:from>
    <xdr:ext cx="1190625" cy="933450"/>
    <xdr:pic>
      <xdr:nvPicPr>
        <xdr:cNvPr id="5" name="image1.jpg" descr="Logo Alta Definición.jpg">
          <a:extLst>
            <a:ext uri="{FF2B5EF4-FFF2-40B4-BE49-F238E27FC236}">
              <a16:creationId xmlns:a16="http://schemas.microsoft.com/office/drawing/2014/main" id="{00000000-0008-0000-0A00-000005000000}"/>
            </a:ext>
          </a:extLst>
        </xdr:cNvPr>
        <xdr:cNvPicPr preferRelativeResize="0"/>
      </xdr:nvPicPr>
      <xdr:blipFill>
        <a:blip xmlns:r="http://schemas.openxmlformats.org/officeDocument/2006/relationships" r:embed="rId1" cstate="print"/>
        <a:stretch>
          <a:fillRect/>
        </a:stretch>
      </xdr:blipFill>
      <xdr:spPr>
        <a:xfrm>
          <a:off x="190500" y="133350"/>
          <a:ext cx="1190625" cy="933450"/>
        </a:xfrm>
        <a:prstGeom prst="rect">
          <a:avLst/>
        </a:prstGeom>
        <a:noFill/>
      </xdr:spPr>
    </xdr:pic>
    <xdr:clientData fLocksWithSheet="0"/>
  </xdr:oneCellAnchor>
  <xdr:oneCellAnchor>
    <xdr:from>
      <xdr:col>0</xdr:col>
      <xdr:colOff>190500</xdr:colOff>
      <xdr:row>0</xdr:row>
      <xdr:rowOff>133350</xdr:rowOff>
    </xdr:from>
    <xdr:ext cx="1190625" cy="933450"/>
    <xdr:pic>
      <xdr:nvPicPr>
        <xdr:cNvPr id="6" name="image1.jpg" descr="Logo Alta Definición.jpg">
          <a:extLst>
            <a:ext uri="{FF2B5EF4-FFF2-40B4-BE49-F238E27FC236}">
              <a16:creationId xmlns:a16="http://schemas.microsoft.com/office/drawing/2014/main" id="{00000000-0008-0000-0A00-000006000000}"/>
            </a:ext>
          </a:extLst>
        </xdr:cNvPr>
        <xdr:cNvPicPr preferRelativeResize="0"/>
      </xdr:nvPicPr>
      <xdr:blipFill>
        <a:blip xmlns:r="http://schemas.openxmlformats.org/officeDocument/2006/relationships" r:embed="rId1" cstate="print"/>
        <a:stretch>
          <a:fillRect/>
        </a:stretch>
      </xdr:blipFill>
      <xdr:spPr>
        <a:xfrm>
          <a:off x="190500" y="133350"/>
          <a:ext cx="1190625" cy="933450"/>
        </a:xfrm>
        <a:prstGeom prst="rect">
          <a:avLst/>
        </a:prstGeom>
        <a:noFill/>
      </xdr:spPr>
    </xdr:pic>
    <xdr:clientData fLocksWithSheet="0"/>
  </xdr:oneCellAnchor>
  <xdr:oneCellAnchor>
    <xdr:from>
      <xdr:col>0</xdr:col>
      <xdr:colOff>190500</xdr:colOff>
      <xdr:row>0</xdr:row>
      <xdr:rowOff>133350</xdr:rowOff>
    </xdr:from>
    <xdr:ext cx="1190625" cy="933450"/>
    <xdr:pic>
      <xdr:nvPicPr>
        <xdr:cNvPr id="7" name="image1.jpg" descr="Logo Alta Definición.jpg">
          <a:extLst>
            <a:ext uri="{FF2B5EF4-FFF2-40B4-BE49-F238E27FC236}">
              <a16:creationId xmlns:a16="http://schemas.microsoft.com/office/drawing/2014/main" id="{00000000-0008-0000-0A00-000007000000}"/>
            </a:ext>
          </a:extLst>
        </xdr:cNvPr>
        <xdr:cNvPicPr preferRelativeResize="0"/>
      </xdr:nvPicPr>
      <xdr:blipFill>
        <a:blip xmlns:r="http://schemas.openxmlformats.org/officeDocument/2006/relationships" r:embed="rId1" cstate="print"/>
        <a:stretch>
          <a:fillRect/>
        </a:stretch>
      </xdr:blipFill>
      <xdr:spPr>
        <a:xfrm>
          <a:off x="190500" y="133350"/>
          <a:ext cx="1190625" cy="933450"/>
        </a:xfrm>
        <a:prstGeom prst="rect">
          <a:avLst/>
        </a:prstGeom>
        <a:noFill/>
      </xdr:spPr>
    </xdr:pic>
    <xdr:clientData fLocksWithSheet="0"/>
  </xdr:oneCellAnchor>
  <xdr:oneCellAnchor>
    <xdr:from>
      <xdr:col>0</xdr:col>
      <xdr:colOff>190500</xdr:colOff>
      <xdr:row>0</xdr:row>
      <xdr:rowOff>133350</xdr:rowOff>
    </xdr:from>
    <xdr:ext cx="1190625" cy="933450"/>
    <xdr:pic>
      <xdr:nvPicPr>
        <xdr:cNvPr id="8" name="image1.jpg" descr="Logo Alta Definición.jpg">
          <a:extLst>
            <a:ext uri="{FF2B5EF4-FFF2-40B4-BE49-F238E27FC236}">
              <a16:creationId xmlns:a16="http://schemas.microsoft.com/office/drawing/2014/main" id="{00000000-0008-0000-0A00-000008000000}"/>
            </a:ext>
          </a:extLst>
        </xdr:cNvPr>
        <xdr:cNvPicPr preferRelativeResize="0"/>
      </xdr:nvPicPr>
      <xdr:blipFill>
        <a:blip xmlns:r="http://schemas.openxmlformats.org/officeDocument/2006/relationships" r:embed="rId1" cstate="print"/>
        <a:stretch>
          <a:fillRect/>
        </a:stretch>
      </xdr:blipFill>
      <xdr:spPr>
        <a:xfrm>
          <a:off x="190500" y="133350"/>
          <a:ext cx="1190625" cy="933450"/>
        </a:xfrm>
        <a:prstGeom prst="rect">
          <a:avLst/>
        </a:prstGeom>
        <a:noFill/>
      </xdr:spPr>
    </xdr:pic>
    <xdr:clientData fLocksWithSheet="0"/>
  </xdr:oneCellAnchor>
  <xdr:oneCellAnchor>
    <xdr:from>
      <xdr:col>0</xdr:col>
      <xdr:colOff>190500</xdr:colOff>
      <xdr:row>0</xdr:row>
      <xdr:rowOff>133350</xdr:rowOff>
    </xdr:from>
    <xdr:ext cx="1190625" cy="933450"/>
    <xdr:pic>
      <xdr:nvPicPr>
        <xdr:cNvPr id="9" name="image1.jpg" descr="Logo Alta Definición.jpg">
          <a:extLst>
            <a:ext uri="{FF2B5EF4-FFF2-40B4-BE49-F238E27FC236}">
              <a16:creationId xmlns:a16="http://schemas.microsoft.com/office/drawing/2014/main" id="{00000000-0008-0000-0A00-000009000000}"/>
            </a:ext>
          </a:extLst>
        </xdr:cNvPr>
        <xdr:cNvPicPr preferRelativeResize="0"/>
      </xdr:nvPicPr>
      <xdr:blipFill>
        <a:blip xmlns:r="http://schemas.openxmlformats.org/officeDocument/2006/relationships" r:embed="rId1" cstate="print"/>
        <a:stretch>
          <a:fillRect/>
        </a:stretch>
      </xdr:blipFill>
      <xdr:spPr>
        <a:xfrm>
          <a:off x="190500" y="133350"/>
          <a:ext cx="1190625" cy="933450"/>
        </a:xfrm>
        <a:prstGeom prst="rect">
          <a:avLst/>
        </a:prstGeom>
        <a:noFill/>
      </xdr:spPr>
    </xdr:pic>
    <xdr:clientData fLocksWithSheet="0"/>
  </xdr:oneCellAnchor>
  <xdr:oneCellAnchor>
    <xdr:from>
      <xdr:col>0</xdr:col>
      <xdr:colOff>190500</xdr:colOff>
      <xdr:row>0</xdr:row>
      <xdr:rowOff>133350</xdr:rowOff>
    </xdr:from>
    <xdr:ext cx="1190625" cy="933450"/>
    <xdr:pic>
      <xdr:nvPicPr>
        <xdr:cNvPr id="10" name="image2.jpg" descr="Logo Alta Definición.jpg">
          <a:extLst>
            <a:ext uri="{FF2B5EF4-FFF2-40B4-BE49-F238E27FC236}">
              <a16:creationId xmlns:a16="http://schemas.microsoft.com/office/drawing/2014/main" id="{00000000-0008-0000-0A00-00000A000000}"/>
            </a:ext>
          </a:extLst>
        </xdr:cNvPr>
        <xdr:cNvPicPr preferRelativeResize="0"/>
      </xdr:nvPicPr>
      <xdr:blipFill>
        <a:blip xmlns:r="http://schemas.openxmlformats.org/officeDocument/2006/relationships" r:embed="rId1" cstate="print"/>
        <a:stretch>
          <a:fillRect/>
        </a:stretch>
      </xdr:blipFill>
      <xdr:spPr>
        <a:xfrm>
          <a:off x="190500" y="133350"/>
          <a:ext cx="1190625" cy="933450"/>
        </a:xfrm>
        <a:prstGeom prst="rect">
          <a:avLst/>
        </a:prstGeom>
        <a:noFill/>
      </xdr:spPr>
    </xdr:pic>
    <xdr:clientData fLocksWithSheet="0"/>
  </xdr:oneCellAnchor>
  <xdr:oneCellAnchor>
    <xdr:from>
      <xdr:col>0</xdr:col>
      <xdr:colOff>190500</xdr:colOff>
      <xdr:row>0</xdr:row>
      <xdr:rowOff>133350</xdr:rowOff>
    </xdr:from>
    <xdr:ext cx="1190625" cy="933450"/>
    <xdr:pic>
      <xdr:nvPicPr>
        <xdr:cNvPr id="11" name="image2.jpg" descr="Logo Alta Definición.jpg">
          <a:extLst>
            <a:ext uri="{FF2B5EF4-FFF2-40B4-BE49-F238E27FC236}">
              <a16:creationId xmlns:a16="http://schemas.microsoft.com/office/drawing/2014/main" id="{00000000-0008-0000-0A00-00000B000000}"/>
            </a:ext>
          </a:extLst>
        </xdr:cNvPr>
        <xdr:cNvPicPr preferRelativeResize="0"/>
      </xdr:nvPicPr>
      <xdr:blipFill>
        <a:blip xmlns:r="http://schemas.openxmlformats.org/officeDocument/2006/relationships" r:embed="rId1" cstate="print"/>
        <a:stretch>
          <a:fillRect/>
        </a:stretch>
      </xdr:blipFill>
      <xdr:spPr>
        <a:xfrm>
          <a:off x="190500" y="133350"/>
          <a:ext cx="1190625" cy="933450"/>
        </a:xfrm>
        <a:prstGeom prst="rect">
          <a:avLst/>
        </a:prstGeom>
        <a:noFill/>
      </xdr:spPr>
    </xdr:pic>
    <xdr:clientData fLocksWithSheet="0"/>
  </xdr:oneCellAnchor>
  <xdr:oneCellAnchor>
    <xdr:from>
      <xdr:col>0</xdr:col>
      <xdr:colOff>190500</xdr:colOff>
      <xdr:row>0</xdr:row>
      <xdr:rowOff>133350</xdr:rowOff>
    </xdr:from>
    <xdr:ext cx="1190625" cy="933450"/>
    <xdr:pic>
      <xdr:nvPicPr>
        <xdr:cNvPr id="12" name="image2.jpg" descr="Logo Alta Definición.jpg">
          <a:extLst>
            <a:ext uri="{FF2B5EF4-FFF2-40B4-BE49-F238E27FC236}">
              <a16:creationId xmlns:a16="http://schemas.microsoft.com/office/drawing/2014/main" id="{00000000-0008-0000-0A00-00000C000000}"/>
            </a:ext>
          </a:extLst>
        </xdr:cNvPr>
        <xdr:cNvPicPr preferRelativeResize="0"/>
      </xdr:nvPicPr>
      <xdr:blipFill>
        <a:blip xmlns:r="http://schemas.openxmlformats.org/officeDocument/2006/relationships" r:embed="rId1" cstate="print"/>
        <a:stretch>
          <a:fillRect/>
        </a:stretch>
      </xdr:blipFill>
      <xdr:spPr>
        <a:xfrm>
          <a:off x="190500" y="133350"/>
          <a:ext cx="1190625" cy="933450"/>
        </a:xfrm>
        <a:prstGeom prst="rect">
          <a:avLst/>
        </a:prstGeom>
        <a:noFill/>
      </xdr:spPr>
    </xdr:pic>
    <xdr:clientData fLocksWithSheet="0"/>
  </xdr:oneCellAnchor>
  <xdr:oneCellAnchor>
    <xdr:from>
      <xdr:col>0</xdr:col>
      <xdr:colOff>190500</xdr:colOff>
      <xdr:row>0</xdr:row>
      <xdr:rowOff>133350</xdr:rowOff>
    </xdr:from>
    <xdr:ext cx="1190625" cy="933450"/>
    <xdr:pic>
      <xdr:nvPicPr>
        <xdr:cNvPr id="13" name="image2.jpg" descr="Logo Alta Definición.jpg">
          <a:extLst>
            <a:ext uri="{FF2B5EF4-FFF2-40B4-BE49-F238E27FC236}">
              <a16:creationId xmlns:a16="http://schemas.microsoft.com/office/drawing/2014/main" id="{00000000-0008-0000-0A00-00000D000000}"/>
            </a:ext>
          </a:extLst>
        </xdr:cNvPr>
        <xdr:cNvPicPr preferRelativeResize="0"/>
      </xdr:nvPicPr>
      <xdr:blipFill>
        <a:blip xmlns:r="http://schemas.openxmlformats.org/officeDocument/2006/relationships" r:embed="rId1" cstate="print"/>
        <a:stretch>
          <a:fillRect/>
        </a:stretch>
      </xdr:blipFill>
      <xdr:spPr>
        <a:xfrm>
          <a:off x="190500" y="133350"/>
          <a:ext cx="1190625" cy="933450"/>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238125</xdr:colOff>
      <xdr:row>0</xdr:row>
      <xdr:rowOff>38100</xdr:rowOff>
    </xdr:from>
    <xdr:ext cx="1047750" cy="857250"/>
    <xdr:pic>
      <xdr:nvPicPr>
        <xdr:cNvPr id="2" name="image2.jpg" descr="Logo Alta Definición.jpg"/>
        <xdr:cNvPicPr preferRelativeResize="0"/>
      </xdr:nvPicPr>
      <xdr:blipFill>
        <a:blip xmlns:r="http://schemas.openxmlformats.org/officeDocument/2006/relationships" r:embed="rId1" cstate="print"/>
        <a:stretch>
          <a:fillRect/>
        </a:stretch>
      </xdr:blipFill>
      <xdr:spPr>
        <a:xfrm>
          <a:off x="238125" y="38100"/>
          <a:ext cx="1047750" cy="857250"/>
        </a:xfrm>
        <a:prstGeom prst="rect">
          <a:avLst/>
        </a:prstGeom>
        <a:noFill/>
      </xdr:spPr>
    </xdr:pic>
    <xdr:clientData fLocksWithSheet="0"/>
  </xdr:oneCellAnchor>
  <xdr:oneCellAnchor>
    <xdr:from>
      <xdr:col>0</xdr:col>
      <xdr:colOff>238125</xdr:colOff>
      <xdr:row>0</xdr:row>
      <xdr:rowOff>38100</xdr:rowOff>
    </xdr:from>
    <xdr:ext cx="1047750" cy="857250"/>
    <xdr:pic>
      <xdr:nvPicPr>
        <xdr:cNvPr id="3" name="image2.jpg" descr="Logo Alta Definición.jpg"/>
        <xdr:cNvPicPr preferRelativeResize="0"/>
      </xdr:nvPicPr>
      <xdr:blipFill>
        <a:blip xmlns:r="http://schemas.openxmlformats.org/officeDocument/2006/relationships" r:embed="rId1" cstate="print"/>
        <a:stretch>
          <a:fillRect/>
        </a:stretch>
      </xdr:blipFill>
      <xdr:spPr>
        <a:xfrm>
          <a:off x="238125" y="38100"/>
          <a:ext cx="1047750" cy="857250"/>
        </a:xfrm>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257175</xdr:colOff>
      <xdr:row>0</xdr:row>
      <xdr:rowOff>85724</xdr:rowOff>
    </xdr:from>
    <xdr:ext cx="1065742" cy="887943"/>
    <xdr:pic>
      <xdr:nvPicPr>
        <xdr:cNvPr id="2" name="image1.jpg" descr="Logo Alta Definición.jpg" title="Imagen">
          <a:extLst>
            <a:ext uri="{FF2B5EF4-FFF2-40B4-BE49-F238E27FC236}">
              <a16:creationId xmlns:a16="http://schemas.microsoft.com/office/drawing/2014/main" id="{00000000-0008-0000-0C00-000009000000}"/>
            </a:ext>
          </a:extLst>
        </xdr:cNvPr>
        <xdr:cNvPicPr preferRelativeResize="0"/>
      </xdr:nvPicPr>
      <xdr:blipFill>
        <a:blip xmlns:r="http://schemas.openxmlformats.org/officeDocument/2006/relationships" r:embed="rId1" cstate="print"/>
        <a:stretch>
          <a:fillRect/>
        </a:stretch>
      </xdr:blipFill>
      <xdr:spPr>
        <a:xfrm>
          <a:off x="257175" y="85724"/>
          <a:ext cx="1065742" cy="887943"/>
        </a:xfrm>
        <a:prstGeom prst="rect">
          <a:avLst/>
        </a:prstGeom>
        <a:noFill/>
      </xdr:spPr>
    </xdr:pic>
    <xdr:clientData fLocksWithSheet="0"/>
  </xdr:oneCellAnchor>
  <xdr:oneCellAnchor>
    <xdr:from>
      <xdr:col>0</xdr:col>
      <xdr:colOff>257175</xdr:colOff>
      <xdr:row>0</xdr:row>
      <xdr:rowOff>85724</xdr:rowOff>
    </xdr:from>
    <xdr:ext cx="1065742" cy="887943"/>
    <xdr:pic>
      <xdr:nvPicPr>
        <xdr:cNvPr id="3" name="image1.jpg" descr="Logo Alta Definición.jpg" title="Imagen">
          <a:extLst>
            <a:ext uri="{FF2B5EF4-FFF2-40B4-BE49-F238E27FC236}">
              <a16:creationId xmlns:a16="http://schemas.microsoft.com/office/drawing/2014/main" id="{00000000-0008-0000-0C00-000003000000}"/>
            </a:ext>
          </a:extLst>
        </xdr:cNvPr>
        <xdr:cNvPicPr preferRelativeResize="0"/>
      </xdr:nvPicPr>
      <xdr:blipFill>
        <a:blip xmlns:r="http://schemas.openxmlformats.org/officeDocument/2006/relationships" r:embed="rId1" cstate="print"/>
        <a:stretch>
          <a:fillRect/>
        </a:stretch>
      </xdr:blipFill>
      <xdr:spPr>
        <a:xfrm>
          <a:off x="257175" y="85724"/>
          <a:ext cx="1065742" cy="887943"/>
        </a:xfrm>
        <a:prstGeom prst="rect">
          <a:avLst/>
        </a:prstGeom>
        <a:noFill/>
      </xdr:spPr>
    </xdr:pic>
    <xdr:clientData fLocksWithSheet="0"/>
  </xdr:oneCellAnchor>
  <xdr:oneCellAnchor>
    <xdr:from>
      <xdr:col>0</xdr:col>
      <xdr:colOff>257175</xdr:colOff>
      <xdr:row>0</xdr:row>
      <xdr:rowOff>85724</xdr:rowOff>
    </xdr:from>
    <xdr:ext cx="1065742" cy="887943"/>
    <xdr:pic>
      <xdr:nvPicPr>
        <xdr:cNvPr id="4" name="image1.jpg" descr="Logo Alta Definición.jpg" title="Imagen">
          <a:extLst>
            <a:ext uri="{FF2B5EF4-FFF2-40B4-BE49-F238E27FC236}">
              <a16:creationId xmlns:a16="http://schemas.microsoft.com/office/drawing/2014/main" id="{00000000-0008-0000-0C00-000004000000}"/>
            </a:ext>
          </a:extLst>
        </xdr:cNvPr>
        <xdr:cNvPicPr preferRelativeResize="0"/>
      </xdr:nvPicPr>
      <xdr:blipFill>
        <a:blip xmlns:r="http://schemas.openxmlformats.org/officeDocument/2006/relationships" r:embed="rId1" cstate="print"/>
        <a:stretch>
          <a:fillRect/>
        </a:stretch>
      </xdr:blipFill>
      <xdr:spPr>
        <a:xfrm>
          <a:off x="257175" y="85724"/>
          <a:ext cx="1065742" cy="887943"/>
        </a:xfrm>
        <a:prstGeom prst="rect">
          <a:avLst/>
        </a:prstGeom>
        <a:noFill/>
      </xdr:spPr>
    </xdr:pic>
    <xdr:clientData fLocksWithSheet="0"/>
  </xdr:oneCellAnchor>
  <xdr:oneCellAnchor>
    <xdr:from>
      <xdr:col>0</xdr:col>
      <xdr:colOff>257175</xdr:colOff>
      <xdr:row>0</xdr:row>
      <xdr:rowOff>107156</xdr:rowOff>
    </xdr:from>
    <xdr:ext cx="1052512" cy="866511"/>
    <xdr:pic>
      <xdr:nvPicPr>
        <xdr:cNvPr id="5" name="image1.jpg" descr="Logo Alta Definición.jpg" title="Imagen">
          <a:extLst>
            <a:ext uri="{FF2B5EF4-FFF2-40B4-BE49-F238E27FC236}">
              <a16:creationId xmlns:a16="http://schemas.microsoft.com/office/drawing/2014/main" id="{00000000-0008-0000-0C00-000005000000}"/>
            </a:ext>
          </a:extLst>
        </xdr:cNvPr>
        <xdr:cNvPicPr preferRelativeResize="0"/>
      </xdr:nvPicPr>
      <xdr:blipFill>
        <a:blip xmlns:r="http://schemas.openxmlformats.org/officeDocument/2006/relationships" r:embed="rId1" cstate="print"/>
        <a:stretch>
          <a:fillRect/>
        </a:stretch>
      </xdr:blipFill>
      <xdr:spPr>
        <a:xfrm>
          <a:off x="257175" y="107156"/>
          <a:ext cx="1052512" cy="866511"/>
        </a:xfrm>
        <a:prstGeom prst="rect">
          <a:avLst/>
        </a:prstGeom>
        <a:noFill/>
      </xdr:spPr>
    </xdr:pic>
    <xdr:clientData fLocksWithSheet="0"/>
  </xdr:oneCellAnchor>
  <xdr:oneCellAnchor>
    <xdr:from>
      <xdr:col>0</xdr:col>
      <xdr:colOff>257175</xdr:colOff>
      <xdr:row>0</xdr:row>
      <xdr:rowOff>85724</xdr:rowOff>
    </xdr:from>
    <xdr:ext cx="1065742" cy="887943"/>
    <xdr:pic>
      <xdr:nvPicPr>
        <xdr:cNvPr id="6" name="image1.jpg" descr="Logo Alta Definición.jpg" title="Imagen">
          <a:extLst>
            <a:ext uri="{FF2B5EF4-FFF2-40B4-BE49-F238E27FC236}">
              <a16:creationId xmlns:a16="http://schemas.microsoft.com/office/drawing/2014/main" id="{3791C0B4-55F9-4633-9B64-33D3A6BF23B4}"/>
            </a:ext>
          </a:extLst>
        </xdr:cNvPr>
        <xdr:cNvPicPr preferRelativeResize="0"/>
      </xdr:nvPicPr>
      <xdr:blipFill>
        <a:blip xmlns:r="http://schemas.openxmlformats.org/officeDocument/2006/relationships" r:embed="rId1" cstate="print"/>
        <a:stretch>
          <a:fillRect/>
        </a:stretch>
      </xdr:blipFill>
      <xdr:spPr>
        <a:xfrm>
          <a:off x="257175" y="85724"/>
          <a:ext cx="1065742" cy="887943"/>
        </a:xfrm>
        <a:prstGeom prst="rect">
          <a:avLst/>
        </a:prstGeom>
        <a:noFill/>
      </xdr:spPr>
    </xdr:pic>
    <xdr:clientData fLocksWithSheet="0"/>
  </xdr:oneCellAnchor>
  <xdr:oneCellAnchor>
    <xdr:from>
      <xdr:col>0</xdr:col>
      <xdr:colOff>257175</xdr:colOff>
      <xdr:row>0</xdr:row>
      <xdr:rowOff>85724</xdr:rowOff>
    </xdr:from>
    <xdr:ext cx="1065742" cy="887943"/>
    <xdr:pic>
      <xdr:nvPicPr>
        <xdr:cNvPr id="7" name="image1.jpg" descr="Logo Alta Definición.jpg" title="Imagen">
          <a:extLst>
            <a:ext uri="{FF2B5EF4-FFF2-40B4-BE49-F238E27FC236}">
              <a16:creationId xmlns:a16="http://schemas.microsoft.com/office/drawing/2014/main" id="{3BF317F7-5589-4E27-AAF3-E3F04BE0017F}"/>
            </a:ext>
          </a:extLst>
        </xdr:cNvPr>
        <xdr:cNvPicPr preferRelativeResize="0"/>
      </xdr:nvPicPr>
      <xdr:blipFill>
        <a:blip xmlns:r="http://schemas.openxmlformats.org/officeDocument/2006/relationships" r:embed="rId1" cstate="print"/>
        <a:stretch>
          <a:fillRect/>
        </a:stretch>
      </xdr:blipFill>
      <xdr:spPr>
        <a:xfrm>
          <a:off x="257175" y="85724"/>
          <a:ext cx="1065742" cy="887943"/>
        </a:xfrm>
        <a:prstGeom prst="rect">
          <a:avLst/>
        </a:prstGeom>
        <a:noFill/>
      </xdr:spPr>
    </xdr:pic>
    <xdr:clientData fLocksWithSheet="0"/>
  </xdr:oneCellAnchor>
  <xdr:oneCellAnchor>
    <xdr:from>
      <xdr:col>0</xdr:col>
      <xdr:colOff>257175</xdr:colOff>
      <xdr:row>0</xdr:row>
      <xdr:rowOff>85724</xdr:rowOff>
    </xdr:from>
    <xdr:ext cx="1065742" cy="887943"/>
    <xdr:pic>
      <xdr:nvPicPr>
        <xdr:cNvPr id="8" name="image1.jpg" descr="Logo Alta Definición.jpg" title="Imagen">
          <a:extLst>
            <a:ext uri="{FF2B5EF4-FFF2-40B4-BE49-F238E27FC236}">
              <a16:creationId xmlns:a16="http://schemas.microsoft.com/office/drawing/2014/main" id="{E0AE7836-BB8C-40EA-8220-C44494CBA16E}"/>
            </a:ext>
          </a:extLst>
        </xdr:cNvPr>
        <xdr:cNvPicPr preferRelativeResize="0"/>
      </xdr:nvPicPr>
      <xdr:blipFill>
        <a:blip xmlns:r="http://schemas.openxmlformats.org/officeDocument/2006/relationships" r:embed="rId1" cstate="print"/>
        <a:stretch>
          <a:fillRect/>
        </a:stretch>
      </xdr:blipFill>
      <xdr:spPr>
        <a:xfrm>
          <a:off x="257175" y="85724"/>
          <a:ext cx="1065742" cy="887943"/>
        </a:xfrm>
        <a:prstGeom prst="rect">
          <a:avLst/>
        </a:prstGeom>
        <a:noFill/>
      </xdr:spPr>
    </xdr:pic>
    <xdr:clientData fLocksWithSheet="0"/>
  </xdr:oneCellAnchor>
  <xdr:oneCellAnchor>
    <xdr:from>
      <xdr:col>0</xdr:col>
      <xdr:colOff>257175</xdr:colOff>
      <xdr:row>0</xdr:row>
      <xdr:rowOff>107156</xdr:rowOff>
    </xdr:from>
    <xdr:ext cx="1052512" cy="866511"/>
    <xdr:pic>
      <xdr:nvPicPr>
        <xdr:cNvPr id="9" name="image1.jpg" descr="Logo Alta Definición.jpg" title="Imagen">
          <a:extLst>
            <a:ext uri="{FF2B5EF4-FFF2-40B4-BE49-F238E27FC236}">
              <a16:creationId xmlns:a16="http://schemas.microsoft.com/office/drawing/2014/main" id="{EF4EFFB7-7274-433F-9169-15A5C98EFCF1}"/>
            </a:ext>
          </a:extLst>
        </xdr:cNvPr>
        <xdr:cNvPicPr preferRelativeResize="0"/>
      </xdr:nvPicPr>
      <xdr:blipFill>
        <a:blip xmlns:r="http://schemas.openxmlformats.org/officeDocument/2006/relationships" r:embed="rId1" cstate="print"/>
        <a:stretch>
          <a:fillRect/>
        </a:stretch>
      </xdr:blipFill>
      <xdr:spPr>
        <a:xfrm>
          <a:off x="257175" y="107156"/>
          <a:ext cx="1052512" cy="866511"/>
        </a:xfrm>
        <a:prstGeom prst="rect">
          <a:avLst/>
        </a:prstGeom>
        <a:noFill/>
      </xdr:spPr>
    </xdr:pic>
    <xdr:clientData fLocksWithSheet="0"/>
  </xdr:oneCellAnchor>
  <xdr:oneCellAnchor>
    <xdr:from>
      <xdr:col>0</xdr:col>
      <xdr:colOff>257175</xdr:colOff>
      <xdr:row>0</xdr:row>
      <xdr:rowOff>85724</xdr:rowOff>
    </xdr:from>
    <xdr:ext cx="1065742" cy="887943"/>
    <xdr:pic>
      <xdr:nvPicPr>
        <xdr:cNvPr id="10" name="image1.jpg" descr="Logo Alta Definición.jpg" title="Imagen">
          <a:extLst>
            <a:ext uri="{FF2B5EF4-FFF2-40B4-BE49-F238E27FC236}">
              <a16:creationId xmlns:a16="http://schemas.microsoft.com/office/drawing/2014/main" id="{F42F08F1-4FC2-44FC-938E-C2DAD71B4868}"/>
            </a:ext>
          </a:extLst>
        </xdr:cNvPr>
        <xdr:cNvPicPr preferRelativeResize="0"/>
      </xdr:nvPicPr>
      <xdr:blipFill>
        <a:blip xmlns:r="http://schemas.openxmlformats.org/officeDocument/2006/relationships" r:embed="rId1" cstate="print"/>
        <a:stretch>
          <a:fillRect/>
        </a:stretch>
      </xdr:blipFill>
      <xdr:spPr>
        <a:xfrm>
          <a:off x="257175" y="85724"/>
          <a:ext cx="1065742" cy="887943"/>
        </a:xfrm>
        <a:prstGeom prst="rect">
          <a:avLst/>
        </a:prstGeom>
        <a:noFill/>
      </xdr:spPr>
    </xdr:pic>
    <xdr:clientData fLocksWithSheet="0"/>
  </xdr:oneCellAnchor>
  <xdr:oneCellAnchor>
    <xdr:from>
      <xdr:col>0</xdr:col>
      <xdr:colOff>257175</xdr:colOff>
      <xdr:row>0</xdr:row>
      <xdr:rowOff>85724</xdr:rowOff>
    </xdr:from>
    <xdr:ext cx="1065742" cy="887943"/>
    <xdr:pic>
      <xdr:nvPicPr>
        <xdr:cNvPr id="11" name="image1.jpg" descr="Logo Alta Definición.jpg" title="Imagen">
          <a:extLst>
            <a:ext uri="{FF2B5EF4-FFF2-40B4-BE49-F238E27FC236}">
              <a16:creationId xmlns:a16="http://schemas.microsoft.com/office/drawing/2014/main" id="{EBF6C947-66D3-492A-A609-6F801A81274D}"/>
            </a:ext>
          </a:extLst>
        </xdr:cNvPr>
        <xdr:cNvPicPr preferRelativeResize="0"/>
      </xdr:nvPicPr>
      <xdr:blipFill>
        <a:blip xmlns:r="http://schemas.openxmlformats.org/officeDocument/2006/relationships" r:embed="rId1" cstate="print"/>
        <a:stretch>
          <a:fillRect/>
        </a:stretch>
      </xdr:blipFill>
      <xdr:spPr>
        <a:xfrm>
          <a:off x="257175" y="85724"/>
          <a:ext cx="1065742" cy="887943"/>
        </a:xfrm>
        <a:prstGeom prst="rect">
          <a:avLst/>
        </a:prstGeom>
        <a:noFill/>
      </xdr:spPr>
    </xdr:pic>
    <xdr:clientData fLocksWithSheet="0"/>
  </xdr:oneCellAnchor>
  <xdr:oneCellAnchor>
    <xdr:from>
      <xdr:col>0</xdr:col>
      <xdr:colOff>257175</xdr:colOff>
      <xdr:row>0</xdr:row>
      <xdr:rowOff>85724</xdr:rowOff>
    </xdr:from>
    <xdr:ext cx="1065742" cy="887943"/>
    <xdr:pic>
      <xdr:nvPicPr>
        <xdr:cNvPr id="12" name="image1.jpg" descr="Logo Alta Definición.jpg" title="Imagen">
          <a:extLst>
            <a:ext uri="{FF2B5EF4-FFF2-40B4-BE49-F238E27FC236}">
              <a16:creationId xmlns:a16="http://schemas.microsoft.com/office/drawing/2014/main" id="{2B1C5638-244B-447D-A6FF-5824E1321396}"/>
            </a:ext>
          </a:extLst>
        </xdr:cNvPr>
        <xdr:cNvPicPr preferRelativeResize="0"/>
      </xdr:nvPicPr>
      <xdr:blipFill>
        <a:blip xmlns:r="http://schemas.openxmlformats.org/officeDocument/2006/relationships" r:embed="rId1" cstate="print"/>
        <a:stretch>
          <a:fillRect/>
        </a:stretch>
      </xdr:blipFill>
      <xdr:spPr>
        <a:xfrm>
          <a:off x="257175" y="85724"/>
          <a:ext cx="1065742" cy="887943"/>
        </a:xfrm>
        <a:prstGeom prst="rect">
          <a:avLst/>
        </a:prstGeom>
        <a:noFill/>
      </xdr:spPr>
    </xdr:pic>
    <xdr:clientData fLocksWithSheet="0"/>
  </xdr:oneCellAnchor>
  <xdr:oneCellAnchor>
    <xdr:from>
      <xdr:col>0</xdr:col>
      <xdr:colOff>257175</xdr:colOff>
      <xdr:row>0</xdr:row>
      <xdr:rowOff>107156</xdr:rowOff>
    </xdr:from>
    <xdr:ext cx="1052512" cy="866511"/>
    <xdr:pic>
      <xdr:nvPicPr>
        <xdr:cNvPr id="13" name="image1.jpg" descr="Logo Alta Definición.jpg" title="Imagen">
          <a:extLst>
            <a:ext uri="{FF2B5EF4-FFF2-40B4-BE49-F238E27FC236}">
              <a16:creationId xmlns:a16="http://schemas.microsoft.com/office/drawing/2014/main" id="{23524ED8-7E7F-40B2-9198-22EE08D46FAA}"/>
            </a:ext>
          </a:extLst>
        </xdr:cNvPr>
        <xdr:cNvPicPr preferRelativeResize="0"/>
      </xdr:nvPicPr>
      <xdr:blipFill>
        <a:blip xmlns:r="http://schemas.openxmlformats.org/officeDocument/2006/relationships" r:embed="rId1" cstate="print"/>
        <a:stretch>
          <a:fillRect/>
        </a:stretch>
      </xdr:blipFill>
      <xdr:spPr>
        <a:xfrm>
          <a:off x="257175" y="107156"/>
          <a:ext cx="1052512" cy="866511"/>
        </a:xfrm>
        <a:prstGeom prst="rect">
          <a:avLst/>
        </a:prstGeom>
        <a:noFill/>
      </xdr:spPr>
    </xdr:pic>
    <xdr:clientData fLocksWithSheet="0"/>
  </xdr:oneCellAnchor>
  <xdr:oneCellAnchor>
    <xdr:from>
      <xdr:col>0</xdr:col>
      <xdr:colOff>257175</xdr:colOff>
      <xdr:row>0</xdr:row>
      <xdr:rowOff>85724</xdr:rowOff>
    </xdr:from>
    <xdr:ext cx="1065742" cy="887943"/>
    <xdr:pic>
      <xdr:nvPicPr>
        <xdr:cNvPr id="14" name="image1.jpg" descr="Logo Alta Definición.jpg" title="Imagen">
          <a:extLst>
            <a:ext uri="{FF2B5EF4-FFF2-40B4-BE49-F238E27FC236}">
              <a16:creationId xmlns:a16="http://schemas.microsoft.com/office/drawing/2014/main" id="{406E457A-D044-423C-8BC0-2ABAB554C084}"/>
            </a:ext>
          </a:extLst>
        </xdr:cNvPr>
        <xdr:cNvPicPr preferRelativeResize="0"/>
      </xdr:nvPicPr>
      <xdr:blipFill>
        <a:blip xmlns:r="http://schemas.openxmlformats.org/officeDocument/2006/relationships" r:embed="rId1" cstate="print"/>
        <a:stretch>
          <a:fillRect/>
        </a:stretch>
      </xdr:blipFill>
      <xdr:spPr>
        <a:xfrm>
          <a:off x="257175" y="85724"/>
          <a:ext cx="1065742" cy="887943"/>
        </a:xfrm>
        <a:prstGeom prst="rect">
          <a:avLst/>
        </a:prstGeom>
        <a:noFill/>
      </xdr:spPr>
    </xdr:pic>
    <xdr:clientData fLocksWithSheet="0"/>
  </xdr:oneCellAnchor>
  <xdr:oneCellAnchor>
    <xdr:from>
      <xdr:col>0</xdr:col>
      <xdr:colOff>257175</xdr:colOff>
      <xdr:row>0</xdr:row>
      <xdr:rowOff>85724</xdr:rowOff>
    </xdr:from>
    <xdr:ext cx="1065742" cy="887943"/>
    <xdr:pic>
      <xdr:nvPicPr>
        <xdr:cNvPr id="15" name="image1.jpg" descr="Logo Alta Definición.jpg" title="Imagen">
          <a:extLst>
            <a:ext uri="{FF2B5EF4-FFF2-40B4-BE49-F238E27FC236}">
              <a16:creationId xmlns:a16="http://schemas.microsoft.com/office/drawing/2014/main" id="{3202E2C3-E364-4A4B-A6A5-40E4A5ADA05D}"/>
            </a:ext>
          </a:extLst>
        </xdr:cNvPr>
        <xdr:cNvPicPr preferRelativeResize="0"/>
      </xdr:nvPicPr>
      <xdr:blipFill>
        <a:blip xmlns:r="http://schemas.openxmlformats.org/officeDocument/2006/relationships" r:embed="rId1" cstate="print"/>
        <a:stretch>
          <a:fillRect/>
        </a:stretch>
      </xdr:blipFill>
      <xdr:spPr>
        <a:xfrm>
          <a:off x="257175" y="85724"/>
          <a:ext cx="1065742" cy="887943"/>
        </a:xfrm>
        <a:prstGeom prst="rect">
          <a:avLst/>
        </a:prstGeom>
        <a:noFill/>
      </xdr:spPr>
    </xdr:pic>
    <xdr:clientData fLocksWithSheet="0"/>
  </xdr:oneCellAnchor>
  <xdr:oneCellAnchor>
    <xdr:from>
      <xdr:col>0</xdr:col>
      <xdr:colOff>257175</xdr:colOff>
      <xdr:row>0</xdr:row>
      <xdr:rowOff>85724</xdr:rowOff>
    </xdr:from>
    <xdr:ext cx="1065742" cy="887943"/>
    <xdr:pic>
      <xdr:nvPicPr>
        <xdr:cNvPr id="16" name="image1.jpg" descr="Logo Alta Definición.jpg" title="Imagen">
          <a:extLst>
            <a:ext uri="{FF2B5EF4-FFF2-40B4-BE49-F238E27FC236}">
              <a16:creationId xmlns:a16="http://schemas.microsoft.com/office/drawing/2014/main" id="{DDA88F3C-1FE3-42B0-A13C-A5562B7B8BC8}"/>
            </a:ext>
          </a:extLst>
        </xdr:cNvPr>
        <xdr:cNvPicPr preferRelativeResize="0"/>
      </xdr:nvPicPr>
      <xdr:blipFill>
        <a:blip xmlns:r="http://schemas.openxmlformats.org/officeDocument/2006/relationships" r:embed="rId1" cstate="print"/>
        <a:stretch>
          <a:fillRect/>
        </a:stretch>
      </xdr:blipFill>
      <xdr:spPr>
        <a:xfrm>
          <a:off x="257175" y="85724"/>
          <a:ext cx="1065742" cy="887943"/>
        </a:xfrm>
        <a:prstGeom prst="rect">
          <a:avLst/>
        </a:prstGeom>
        <a:noFill/>
      </xdr:spPr>
    </xdr:pic>
    <xdr:clientData fLocksWithSheet="0"/>
  </xdr:oneCellAnchor>
  <xdr:oneCellAnchor>
    <xdr:from>
      <xdr:col>0</xdr:col>
      <xdr:colOff>257175</xdr:colOff>
      <xdr:row>0</xdr:row>
      <xdr:rowOff>107156</xdr:rowOff>
    </xdr:from>
    <xdr:ext cx="1052512" cy="866511"/>
    <xdr:pic>
      <xdr:nvPicPr>
        <xdr:cNvPr id="17" name="image1.jpg" descr="Logo Alta Definición.jpg" title="Imagen">
          <a:extLst>
            <a:ext uri="{FF2B5EF4-FFF2-40B4-BE49-F238E27FC236}">
              <a16:creationId xmlns:a16="http://schemas.microsoft.com/office/drawing/2014/main" id="{473E3CF0-5ED5-4372-9E19-FAF749CEB258}"/>
            </a:ext>
          </a:extLst>
        </xdr:cNvPr>
        <xdr:cNvPicPr preferRelativeResize="0"/>
      </xdr:nvPicPr>
      <xdr:blipFill>
        <a:blip xmlns:r="http://schemas.openxmlformats.org/officeDocument/2006/relationships" r:embed="rId1" cstate="print"/>
        <a:stretch>
          <a:fillRect/>
        </a:stretch>
      </xdr:blipFill>
      <xdr:spPr>
        <a:xfrm>
          <a:off x="257175" y="107156"/>
          <a:ext cx="1052512" cy="866511"/>
        </a:xfrm>
        <a:prstGeom prst="rect">
          <a:avLst/>
        </a:prstGeom>
        <a:noFill/>
      </xdr:spPr>
    </xdr:pic>
    <xdr:clientData fLocksWithSheet="0"/>
  </xdr:oneCellAnchor>
  <xdr:oneCellAnchor>
    <xdr:from>
      <xdr:col>0</xdr:col>
      <xdr:colOff>257175</xdr:colOff>
      <xdr:row>0</xdr:row>
      <xdr:rowOff>76200</xdr:rowOff>
    </xdr:from>
    <xdr:ext cx="1057275" cy="885825"/>
    <xdr:pic>
      <xdr:nvPicPr>
        <xdr:cNvPr id="18" name="image2.jpg" descr="Logo Alta Definición.jpg" title="Imagen"/>
        <xdr:cNvPicPr preferRelativeResize="0"/>
      </xdr:nvPicPr>
      <xdr:blipFill>
        <a:blip xmlns:r="http://schemas.openxmlformats.org/officeDocument/2006/relationships" r:embed="rId1" cstate="print"/>
        <a:stretch>
          <a:fillRect/>
        </a:stretch>
      </xdr:blipFill>
      <xdr:spPr>
        <a:xfrm>
          <a:off x="257175" y="76200"/>
          <a:ext cx="1057275" cy="885825"/>
        </a:xfrm>
        <a:prstGeom prst="rect">
          <a:avLst/>
        </a:prstGeom>
        <a:noFill/>
      </xdr:spPr>
    </xdr:pic>
    <xdr:clientData fLocksWithSheet="0"/>
  </xdr:oneCellAnchor>
  <xdr:oneCellAnchor>
    <xdr:from>
      <xdr:col>0</xdr:col>
      <xdr:colOff>257175</xdr:colOff>
      <xdr:row>0</xdr:row>
      <xdr:rowOff>76200</xdr:rowOff>
    </xdr:from>
    <xdr:ext cx="1057275" cy="885825"/>
    <xdr:pic>
      <xdr:nvPicPr>
        <xdr:cNvPr id="19" name="image2.jpg" descr="Logo Alta Definición.jpg" title="Imagen"/>
        <xdr:cNvPicPr preferRelativeResize="0"/>
      </xdr:nvPicPr>
      <xdr:blipFill>
        <a:blip xmlns:r="http://schemas.openxmlformats.org/officeDocument/2006/relationships" r:embed="rId1" cstate="print"/>
        <a:stretch>
          <a:fillRect/>
        </a:stretch>
      </xdr:blipFill>
      <xdr:spPr>
        <a:xfrm>
          <a:off x="257175" y="76200"/>
          <a:ext cx="1057275" cy="885825"/>
        </a:xfrm>
        <a:prstGeom prst="rect">
          <a:avLst/>
        </a:prstGeom>
        <a:noFill/>
      </xdr:spPr>
    </xdr:pic>
    <xdr:clientData fLocksWithSheet="0"/>
  </xdr:oneCellAnchor>
  <xdr:oneCellAnchor>
    <xdr:from>
      <xdr:col>0</xdr:col>
      <xdr:colOff>257175</xdr:colOff>
      <xdr:row>0</xdr:row>
      <xdr:rowOff>76200</xdr:rowOff>
    </xdr:from>
    <xdr:ext cx="1057275" cy="885825"/>
    <xdr:pic>
      <xdr:nvPicPr>
        <xdr:cNvPr id="20" name="image2.jpg" descr="Logo Alta Definición.jpg" title="Imagen"/>
        <xdr:cNvPicPr preferRelativeResize="0"/>
      </xdr:nvPicPr>
      <xdr:blipFill>
        <a:blip xmlns:r="http://schemas.openxmlformats.org/officeDocument/2006/relationships" r:embed="rId1" cstate="print"/>
        <a:stretch>
          <a:fillRect/>
        </a:stretch>
      </xdr:blipFill>
      <xdr:spPr>
        <a:xfrm>
          <a:off x="257175" y="76200"/>
          <a:ext cx="1057275" cy="885825"/>
        </a:xfrm>
        <a:prstGeom prst="rect">
          <a:avLst/>
        </a:prstGeom>
        <a:noFill/>
      </xdr:spPr>
    </xdr:pic>
    <xdr:clientData fLocksWithSheet="0"/>
  </xdr:oneCellAnchor>
  <xdr:oneCellAnchor>
    <xdr:from>
      <xdr:col>0</xdr:col>
      <xdr:colOff>257175</xdr:colOff>
      <xdr:row>0</xdr:row>
      <xdr:rowOff>104775</xdr:rowOff>
    </xdr:from>
    <xdr:ext cx="1047750" cy="857250"/>
    <xdr:pic>
      <xdr:nvPicPr>
        <xdr:cNvPr id="21" name="image2.jpg" descr="Logo Alta Definición.jpg" title="Imagen"/>
        <xdr:cNvPicPr preferRelativeResize="0"/>
      </xdr:nvPicPr>
      <xdr:blipFill>
        <a:blip xmlns:r="http://schemas.openxmlformats.org/officeDocument/2006/relationships" r:embed="rId1" cstate="print"/>
        <a:stretch>
          <a:fillRect/>
        </a:stretch>
      </xdr:blipFill>
      <xdr:spPr>
        <a:xfrm>
          <a:off x="257175" y="104775"/>
          <a:ext cx="1047750" cy="857250"/>
        </a:xfrm>
        <a:prstGeom prst="rect">
          <a:avLst/>
        </a:prstGeom>
        <a:noFill/>
      </xdr:spPr>
    </xdr:pic>
    <xdr:clientData fLocksWithSheet="0"/>
  </xdr:oneCellAnchor>
  <xdr:oneCellAnchor>
    <xdr:from>
      <xdr:col>0</xdr:col>
      <xdr:colOff>257175</xdr:colOff>
      <xdr:row>0</xdr:row>
      <xdr:rowOff>76200</xdr:rowOff>
    </xdr:from>
    <xdr:ext cx="1057275" cy="885825"/>
    <xdr:pic>
      <xdr:nvPicPr>
        <xdr:cNvPr id="22" name="image2.jpg" descr="Logo Alta Definición.jpg" title="Imagen"/>
        <xdr:cNvPicPr preferRelativeResize="0"/>
      </xdr:nvPicPr>
      <xdr:blipFill>
        <a:blip xmlns:r="http://schemas.openxmlformats.org/officeDocument/2006/relationships" r:embed="rId1" cstate="print"/>
        <a:stretch>
          <a:fillRect/>
        </a:stretch>
      </xdr:blipFill>
      <xdr:spPr>
        <a:xfrm>
          <a:off x="257175" y="76200"/>
          <a:ext cx="1057275" cy="885825"/>
        </a:xfrm>
        <a:prstGeom prst="rect">
          <a:avLst/>
        </a:prstGeom>
        <a:noFill/>
      </xdr:spPr>
    </xdr:pic>
    <xdr:clientData fLocksWithSheet="0"/>
  </xdr:oneCellAnchor>
  <xdr:oneCellAnchor>
    <xdr:from>
      <xdr:col>0</xdr:col>
      <xdr:colOff>257175</xdr:colOff>
      <xdr:row>0</xdr:row>
      <xdr:rowOff>76200</xdr:rowOff>
    </xdr:from>
    <xdr:ext cx="1057275" cy="885825"/>
    <xdr:pic>
      <xdr:nvPicPr>
        <xdr:cNvPr id="23" name="image2.jpg" descr="Logo Alta Definición.jpg" title="Imagen"/>
        <xdr:cNvPicPr preferRelativeResize="0"/>
      </xdr:nvPicPr>
      <xdr:blipFill>
        <a:blip xmlns:r="http://schemas.openxmlformats.org/officeDocument/2006/relationships" r:embed="rId1" cstate="print"/>
        <a:stretch>
          <a:fillRect/>
        </a:stretch>
      </xdr:blipFill>
      <xdr:spPr>
        <a:xfrm>
          <a:off x="257175" y="76200"/>
          <a:ext cx="1057275" cy="885825"/>
        </a:xfrm>
        <a:prstGeom prst="rect">
          <a:avLst/>
        </a:prstGeom>
        <a:noFill/>
      </xdr:spPr>
    </xdr:pic>
    <xdr:clientData fLocksWithSheet="0"/>
  </xdr:oneCellAnchor>
  <xdr:oneCellAnchor>
    <xdr:from>
      <xdr:col>0</xdr:col>
      <xdr:colOff>257175</xdr:colOff>
      <xdr:row>0</xdr:row>
      <xdr:rowOff>76200</xdr:rowOff>
    </xdr:from>
    <xdr:ext cx="1057275" cy="885825"/>
    <xdr:pic>
      <xdr:nvPicPr>
        <xdr:cNvPr id="24" name="image2.jpg" descr="Logo Alta Definición.jpg" title="Imagen"/>
        <xdr:cNvPicPr preferRelativeResize="0"/>
      </xdr:nvPicPr>
      <xdr:blipFill>
        <a:blip xmlns:r="http://schemas.openxmlformats.org/officeDocument/2006/relationships" r:embed="rId1" cstate="print"/>
        <a:stretch>
          <a:fillRect/>
        </a:stretch>
      </xdr:blipFill>
      <xdr:spPr>
        <a:xfrm>
          <a:off x="257175" y="76200"/>
          <a:ext cx="1057275" cy="885825"/>
        </a:xfrm>
        <a:prstGeom prst="rect">
          <a:avLst/>
        </a:prstGeom>
        <a:noFill/>
      </xdr:spPr>
    </xdr:pic>
    <xdr:clientData fLocksWithSheet="0"/>
  </xdr:oneCellAnchor>
  <xdr:oneCellAnchor>
    <xdr:from>
      <xdr:col>0</xdr:col>
      <xdr:colOff>257175</xdr:colOff>
      <xdr:row>0</xdr:row>
      <xdr:rowOff>104775</xdr:rowOff>
    </xdr:from>
    <xdr:ext cx="1047750" cy="857250"/>
    <xdr:pic>
      <xdr:nvPicPr>
        <xdr:cNvPr id="25" name="image2.jpg" descr="Logo Alta Definición.jpg" title="Imagen"/>
        <xdr:cNvPicPr preferRelativeResize="0"/>
      </xdr:nvPicPr>
      <xdr:blipFill>
        <a:blip xmlns:r="http://schemas.openxmlformats.org/officeDocument/2006/relationships" r:embed="rId1" cstate="print"/>
        <a:stretch>
          <a:fillRect/>
        </a:stretch>
      </xdr:blipFill>
      <xdr:spPr>
        <a:xfrm>
          <a:off x="257175" y="104775"/>
          <a:ext cx="1047750" cy="857250"/>
        </a:xfrm>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0</xdr:col>
      <xdr:colOff>190500</xdr:colOff>
      <xdr:row>0</xdr:row>
      <xdr:rowOff>133350</xdr:rowOff>
    </xdr:from>
    <xdr:ext cx="1190625" cy="933450"/>
    <xdr:pic>
      <xdr:nvPicPr>
        <xdr:cNvPr id="2" name="image1.jpg" descr="Logo Alta Definición.jpg">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xfrm>
          <a:off x="190500" y="133350"/>
          <a:ext cx="1190625" cy="933450"/>
        </a:xfrm>
        <a:prstGeom prst="rect">
          <a:avLst/>
        </a:prstGeom>
        <a:noFill/>
      </xdr:spPr>
    </xdr:pic>
    <xdr:clientData fLocksWithSheet="0"/>
  </xdr:oneCellAnchor>
  <xdr:oneCellAnchor>
    <xdr:from>
      <xdr:col>0</xdr:col>
      <xdr:colOff>190500</xdr:colOff>
      <xdr:row>0</xdr:row>
      <xdr:rowOff>133350</xdr:rowOff>
    </xdr:from>
    <xdr:ext cx="1190625" cy="933450"/>
    <xdr:pic>
      <xdr:nvPicPr>
        <xdr:cNvPr id="3" name="image1.jpg" descr="Logo Alta Definición.jpg">
          <a:extLst>
            <a:ext uri="{FF2B5EF4-FFF2-40B4-BE49-F238E27FC236}">
              <a16:creationId xmlns:a16="http://schemas.microsoft.com/office/drawing/2014/main" id="{00000000-0008-0000-0D00-000003000000}"/>
            </a:ext>
          </a:extLst>
        </xdr:cNvPr>
        <xdr:cNvPicPr preferRelativeResize="0"/>
      </xdr:nvPicPr>
      <xdr:blipFill>
        <a:blip xmlns:r="http://schemas.openxmlformats.org/officeDocument/2006/relationships" r:embed="rId1" cstate="print"/>
        <a:stretch>
          <a:fillRect/>
        </a:stretch>
      </xdr:blipFill>
      <xdr:spPr>
        <a:xfrm>
          <a:off x="190500" y="133350"/>
          <a:ext cx="1190625" cy="933450"/>
        </a:xfrm>
        <a:prstGeom prst="rect">
          <a:avLst/>
        </a:prstGeom>
        <a:noFill/>
      </xdr:spPr>
    </xdr:pic>
    <xdr:clientData fLocksWithSheet="0"/>
  </xdr:oneCellAnchor>
  <xdr:oneCellAnchor>
    <xdr:from>
      <xdr:col>0</xdr:col>
      <xdr:colOff>190500</xdr:colOff>
      <xdr:row>0</xdr:row>
      <xdr:rowOff>133350</xdr:rowOff>
    </xdr:from>
    <xdr:ext cx="1190625" cy="933450"/>
    <xdr:pic>
      <xdr:nvPicPr>
        <xdr:cNvPr id="4" name="image2.jpg" descr="Logo Alta Definición.jpg">
          <a:extLst>
            <a:ext uri="{FF2B5EF4-FFF2-40B4-BE49-F238E27FC236}">
              <a16:creationId xmlns:a16="http://schemas.microsoft.com/office/drawing/2014/main" id="{00000000-0008-0000-0D00-000004000000}"/>
            </a:ext>
          </a:extLst>
        </xdr:cNvPr>
        <xdr:cNvPicPr preferRelativeResize="0"/>
      </xdr:nvPicPr>
      <xdr:blipFill>
        <a:blip xmlns:r="http://schemas.openxmlformats.org/officeDocument/2006/relationships" r:embed="rId1" cstate="print"/>
        <a:stretch>
          <a:fillRect/>
        </a:stretch>
      </xdr:blipFill>
      <xdr:spPr>
        <a:xfrm>
          <a:off x="190500" y="133350"/>
          <a:ext cx="1190625" cy="933450"/>
        </a:xfrm>
        <a:prstGeom prst="rect">
          <a:avLst/>
        </a:prstGeom>
        <a:noFill/>
      </xdr:spPr>
    </xdr:pic>
    <xdr:clientData fLocksWithSheet="0"/>
  </xdr:oneCellAnchor>
  <xdr:oneCellAnchor>
    <xdr:from>
      <xdr:col>0</xdr:col>
      <xdr:colOff>190500</xdr:colOff>
      <xdr:row>0</xdr:row>
      <xdr:rowOff>133350</xdr:rowOff>
    </xdr:from>
    <xdr:ext cx="1190625" cy="933450"/>
    <xdr:pic>
      <xdr:nvPicPr>
        <xdr:cNvPr id="5" name="image2.jpg" descr="Logo Alta Definición.jpg">
          <a:extLst>
            <a:ext uri="{FF2B5EF4-FFF2-40B4-BE49-F238E27FC236}">
              <a16:creationId xmlns:a16="http://schemas.microsoft.com/office/drawing/2014/main" id="{00000000-0008-0000-0D00-000005000000}"/>
            </a:ext>
          </a:extLst>
        </xdr:cNvPr>
        <xdr:cNvPicPr preferRelativeResize="0"/>
      </xdr:nvPicPr>
      <xdr:blipFill>
        <a:blip xmlns:r="http://schemas.openxmlformats.org/officeDocument/2006/relationships" r:embed="rId1" cstate="print"/>
        <a:stretch>
          <a:fillRect/>
        </a:stretch>
      </xdr:blipFill>
      <xdr:spPr>
        <a:xfrm>
          <a:off x="190500" y="133350"/>
          <a:ext cx="1190625" cy="933450"/>
        </a:xfrm>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0</xdr:col>
      <xdr:colOff>190500</xdr:colOff>
      <xdr:row>0</xdr:row>
      <xdr:rowOff>133350</xdr:rowOff>
    </xdr:from>
    <xdr:ext cx="1190625" cy="933450"/>
    <xdr:pic>
      <xdr:nvPicPr>
        <xdr:cNvPr id="2" name="image1.jpg" descr="Logo Alta Definición.jpg">
          <a:extLst>
            <a:ext uri="{FF2B5EF4-FFF2-40B4-BE49-F238E27FC236}">
              <a16:creationId xmlns:a16="http://schemas.microsoft.com/office/drawing/2014/main" id="{00000000-0008-0000-0E00-000005000000}"/>
            </a:ext>
          </a:extLst>
        </xdr:cNvPr>
        <xdr:cNvPicPr preferRelativeResize="0"/>
      </xdr:nvPicPr>
      <xdr:blipFill>
        <a:blip xmlns:r="http://schemas.openxmlformats.org/officeDocument/2006/relationships" r:embed="rId1" cstate="print"/>
        <a:stretch>
          <a:fillRect/>
        </a:stretch>
      </xdr:blipFill>
      <xdr:spPr>
        <a:xfrm>
          <a:off x="0" y="133350"/>
          <a:ext cx="1190625" cy="933450"/>
        </a:xfrm>
        <a:prstGeom prst="rect">
          <a:avLst/>
        </a:prstGeom>
        <a:noFill/>
      </xdr:spPr>
    </xdr:pic>
    <xdr:clientData fLocksWithSheet="0"/>
  </xdr:oneCellAnchor>
  <xdr:oneCellAnchor>
    <xdr:from>
      <xdr:col>0</xdr:col>
      <xdr:colOff>190500</xdr:colOff>
      <xdr:row>0</xdr:row>
      <xdr:rowOff>133350</xdr:rowOff>
    </xdr:from>
    <xdr:ext cx="1190625" cy="933450"/>
    <xdr:pic>
      <xdr:nvPicPr>
        <xdr:cNvPr id="3" name="image1.jpg" descr="Logo Alta Definición.jpg">
          <a:extLst>
            <a:ext uri="{FF2B5EF4-FFF2-40B4-BE49-F238E27FC236}">
              <a16:creationId xmlns:a16="http://schemas.microsoft.com/office/drawing/2014/main" id="{00000000-0008-0000-0E00-000003000000}"/>
            </a:ext>
          </a:extLst>
        </xdr:cNvPr>
        <xdr:cNvPicPr preferRelativeResize="0"/>
      </xdr:nvPicPr>
      <xdr:blipFill>
        <a:blip xmlns:r="http://schemas.openxmlformats.org/officeDocument/2006/relationships" r:embed="rId1" cstate="print"/>
        <a:stretch>
          <a:fillRect/>
        </a:stretch>
      </xdr:blipFill>
      <xdr:spPr>
        <a:xfrm>
          <a:off x="0" y="133350"/>
          <a:ext cx="1190625" cy="933450"/>
        </a:xfrm>
        <a:prstGeom prst="rect">
          <a:avLst/>
        </a:prstGeom>
        <a:noFill/>
      </xdr:spPr>
    </xdr:pic>
    <xdr:clientData fLocksWithSheet="0"/>
  </xdr:oneCellAnchor>
  <xdr:oneCellAnchor>
    <xdr:from>
      <xdr:col>1</xdr:col>
      <xdr:colOff>190500</xdr:colOff>
      <xdr:row>0</xdr:row>
      <xdr:rowOff>133350</xdr:rowOff>
    </xdr:from>
    <xdr:ext cx="1190625" cy="933450"/>
    <xdr:pic>
      <xdr:nvPicPr>
        <xdr:cNvPr id="4" name="image1.jpg" descr="Logo Alta Definición.jpg">
          <a:extLst>
            <a:ext uri="{FF2B5EF4-FFF2-40B4-BE49-F238E27FC236}">
              <a16:creationId xmlns:a16="http://schemas.microsoft.com/office/drawing/2014/main" id="{3DF396F9-BA4A-4B2E-A827-361C9AA55C2A}"/>
            </a:ext>
          </a:extLst>
        </xdr:cNvPr>
        <xdr:cNvPicPr preferRelativeResize="0"/>
      </xdr:nvPicPr>
      <xdr:blipFill>
        <a:blip xmlns:r="http://schemas.openxmlformats.org/officeDocument/2006/relationships" r:embed="rId1" cstate="print"/>
        <a:stretch>
          <a:fillRect/>
        </a:stretch>
      </xdr:blipFill>
      <xdr:spPr>
        <a:xfrm>
          <a:off x="190500" y="133350"/>
          <a:ext cx="1190625" cy="933450"/>
        </a:xfrm>
        <a:prstGeom prst="rect">
          <a:avLst/>
        </a:prstGeom>
        <a:noFill/>
      </xdr:spPr>
    </xdr:pic>
    <xdr:clientData fLocksWithSheet="0"/>
  </xdr:oneCellAnchor>
  <xdr:oneCellAnchor>
    <xdr:from>
      <xdr:col>1</xdr:col>
      <xdr:colOff>190500</xdr:colOff>
      <xdr:row>0</xdr:row>
      <xdr:rowOff>133350</xdr:rowOff>
    </xdr:from>
    <xdr:ext cx="1190625" cy="933450"/>
    <xdr:pic>
      <xdr:nvPicPr>
        <xdr:cNvPr id="5" name="image1.jpg" descr="Logo Alta Definición.jpg">
          <a:extLst>
            <a:ext uri="{FF2B5EF4-FFF2-40B4-BE49-F238E27FC236}">
              <a16:creationId xmlns:a16="http://schemas.microsoft.com/office/drawing/2014/main" id="{897D08CF-9F10-46BE-8CFB-3A287B3C8F3C}"/>
            </a:ext>
          </a:extLst>
        </xdr:cNvPr>
        <xdr:cNvPicPr preferRelativeResize="0"/>
      </xdr:nvPicPr>
      <xdr:blipFill>
        <a:blip xmlns:r="http://schemas.openxmlformats.org/officeDocument/2006/relationships" r:embed="rId1" cstate="print"/>
        <a:stretch>
          <a:fillRect/>
        </a:stretch>
      </xdr:blipFill>
      <xdr:spPr>
        <a:xfrm>
          <a:off x="190500" y="133350"/>
          <a:ext cx="1190625" cy="933450"/>
        </a:xfrm>
        <a:prstGeom prst="rect">
          <a:avLst/>
        </a:prstGeom>
        <a:noFill/>
      </xdr:spPr>
    </xdr:pic>
    <xdr:clientData fLocksWithSheet="0"/>
  </xdr:oneCellAnchor>
  <xdr:oneCellAnchor>
    <xdr:from>
      <xdr:col>0</xdr:col>
      <xdr:colOff>190500</xdr:colOff>
      <xdr:row>0</xdr:row>
      <xdr:rowOff>133350</xdr:rowOff>
    </xdr:from>
    <xdr:ext cx="1190625" cy="933450"/>
    <xdr:pic>
      <xdr:nvPicPr>
        <xdr:cNvPr id="6" name="image2.jpg" descr="Logo Alta Definición.jpg"/>
        <xdr:cNvPicPr preferRelativeResize="0"/>
      </xdr:nvPicPr>
      <xdr:blipFill>
        <a:blip xmlns:r="http://schemas.openxmlformats.org/officeDocument/2006/relationships" r:embed="rId1" cstate="print"/>
        <a:stretch>
          <a:fillRect/>
        </a:stretch>
      </xdr:blipFill>
      <xdr:spPr>
        <a:xfrm>
          <a:off x="0" y="133350"/>
          <a:ext cx="1190625" cy="933450"/>
        </a:xfrm>
        <a:prstGeom prst="rect">
          <a:avLst/>
        </a:prstGeom>
        <a:noFill/>
      </xdr:spPr>
    </xdr:pic>
    <xdr:clientData fLocksWithSheet="0"/>
  </xdr:oneCellAnchor>
  <xdr:oneCellAnchor>
    <xdr:from>
      <xdr:col>0</xdr:col>
      <xdr:colOff>190500</xdr:colOff>
      <xdr:row>0</xdr:row>
      <xdr:rowOff>133350</xdr:rowOff>
    </xdr:from>
    <xdr:ext cx="1190625" cy="933450"/>
    <xdr:pic>
      <xdr:nvPicPr>
        <xdr:cNvPr id="7" name="image2.jpg" descr="Logo Alta Definición.jpg"/>
        <xdr:cNvPicPr preferRelativeResize="0"/>
      </xdr:nvPicPr>
      <xdr:blipFill>
        <a:blip xmlns:r="http://schemas.openxmlformats.org/officeDocument/2006/relationships" r:embed="rId1" cstate="print"/>
        <a:stretch>
          <a:fillRect/>
        </a:stretch>
      </xdr:blipFill>
      <xdr:spPr>
        <a:xfrm>
          <a:off x="0" y="133350"/>
          <a:ext cx="1190625" cy="933450"/>
        </a:xfrm>
        <a:prstGeom prst="rect">
          <a:avLst/>
        </a:prstGeom>
        <a:noFill/>
      </xdr:spPr>
    </xdr:pic>
    <xdr:clientData fLocksWithSheet="0"/>
  </xdr:oneCellAnchor>
  <xdr:oneCellAnchor>
    <xdr:from>
      <xdr:col>1</xdr:col>
      <xdr:colOff>190500</xdr:colOff>
      <xdr:row>0</xdr:row>
      <xdr:rowOff>133350</xdr:rowOff>
    </xdr:from>
    <xdr:ext cx="1190625" cy="933450"/>
    <xdr:pic>
      <xdr:nvPicPr>
        <xdr:cNvPr id="8" name="image2.jpg" descr="Logo Alta Definición.jpg"/>
        <xdr:cNvPicPr preferRelativeResize="0"/>
      </xdr:nvPicPr>
      <xdr:blipFill>
        <a:blip xmlns:r="http://schemas.openxmlformats.org/officeDocument/2006/relationships" r:embed="rId1" cstate="print"/>
        <a:stretch>
          <a:fillRect/>
        </a:stretch>
      </xdr:blipFill>
      <xdr:spPr>
        <a:xfrm>
          <a:off x="190500" y="133350"/>
          <a:ext cx="1190625" cy="933450"/>
        </a:xfrm>
        <a:prstGeom prst="rect">
          <a:avLst/>
        </a:prstGeom>
        <a:noFill/>
      </xdr:spPr>
    </xdr:pic>
    <xdr:clientData fLocksWithSheet="0"/>
  </xdr:oneCellAnchor>
  <xdr:oneCellAnchor>
    <xdr:from>
      <xdr:col>1</xdr:col>
      <xdr:colOff>190500</xdr:colOff>
      <xdr:row>0</xdr:row>
      <xdr:rowOff>133350</xdr:rowOff>
    </xdr:from>
    <xdr:ext cx="1190625" cy="933450"/>
    <xdr:pic>
      <xdr:nvPicPr>
        <xdr:cNvPr id="9" name="image2.jpg" descr="Logo Alta Definición.jpg"/>
        <xdr:cNvPicPr preferRelativeResize="0"/>
      </xdr:nvPicPr>
      <xdr:blipFill>
        <a:blip xmlns:r="http://schemas.openxmlformats.org/officeDocument/2006/relationships" r:embed="rId1" cstate="print"/>
        <a:stretch>
          <a:fillRect/>
        </a:stretch>
      </xdr:blipFill>
      <xdr:spPr>
        <a:xfrm>
          <a:off x="190500" y="133350"/>
          <a:ext cx="1190625" cy="933450"/>
        </a:xfrm>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twoCellAnchor editAs="oneCell">
    <xdr:from>
      <xdr:col>0</xdr:col>
      <xdr:colOff>197418</xdr:colOff>
      <xdr:row>0</xdr:row>
      <xdr:rowOff>119743</xdr:rowOff>
    </xdr:from>
    <xdr:to>
      <xdr:col>0</xdr:col>
      <xdr:colOff>1320210</xdr:colOff>
      <xdr:row>3</xdr:row>
      <xdr:rowOff>105833</xdr:rowOff>
    </xdr:to>
    <xdr:pic>
      <xdr:nvPicPr>
        <xdr:cNvPr id="26" name="10 Imagen" descr="Logo Alta Definición.jpg">
          <a:extLst>
            <a:ext uri="{FF2B5EF4-FFF2-40B4-BE49-F238E27FC236}">
              <a16:creationId xmlns:a16="http://schemas.microsoft.com/office/drawing/2014/main" id="{00000000-0008-0000-0F00-00001A000000}"/>
            </a:ext>
          </a:extLst>
        </xdr:cNvPr>
        <xdr:cNvPicPr>
          <a:picLocks noChangeAspect="1"/>
        </xdr:cNvPicPr>
      </xdr:nvPicPr>
      <xdr:blipFill>
        <a:blip xmlns:r="http://schemas.openxmlformats.org/officeDocument/2006/relationships" r:embed="rId1" cstate="print"/>
        <a:srcRect/>
        <a:stretch>
          <a:fillRect/>
        </a:stretch>
      </xdr:blipFill>
      <xdr:spPr bwMode="auto">
        <a:xfrm>
          <a:off x="197418" y="119743"/>
          <a:ext cx="1122792" cy="906840"/>
        </a:xfrm>
        <a:prstGeom prst="rect">
          <a:avLst/>
        </a:prstGeom>
        <a:noFill/>
        <a:ln w="9525">
          <a:noFill/>
          <a:miter lim="800000"/>
          <a:headEnd/>
          <a:tailEnd/>
        </a:ln>
      </xdr:spPr>
    </xdr:pic>
    <xdr:clientData/>
  </xdr:twoCellAnchor>
  <xdr:twoCellAnchor editAs="oneCell">
    <xdr:from>
      <xdr:col>0</xdr:col>
      <xdr:colOff>197418</xdr:colOff>
      <xdr:row>0</xdr:row>
      <xdr:rowOff>119743</xdr:rowOff>
    </xdr:from>
    <xdr:to>
      <xdr:col>0</xdr:col>
      <xdr:colOff>1320210</xdr:colOff>
      <xdr:row>3</xdr:row>
      <xdr:rowOff>105833</xdr:rowOff>
    </xdr:to>
    <xdr:pic>
      <xdr:nvPicPr>
        <xdr:cNvPr id="3" name="10 Imagen" descr="Logo Alta Definición.jpg">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197418" y="119743"/>
          <a:ext cx="1122792" cy="900490"/>
        </a:xfrm>
        <a:prstGeom prst="rect">
          <a:avLst/>
        </a:prstGeom>
        <a:noFill/>
        <a:ln w="9525">
          <a:noFill/>
          <a:miter lim="800000"/>
          <a:headEnd/>
          <a:tailEnd/>
        </a:ln>
      </xdr:spPr>
    </xdr:pic>
    <xdr:clientData/>
  </xdr:twoCellAnchor>
  <xdr:twoCellAnchor editAs="oneCell">
    <xdr:from>
      <xdr:col>0</xdr:col>
      <xdr:colOff>197418</xdr:colOff>
      <xdr:row>0</xdr:row>
      <xdr:rowOff>119743</xdr:rowOff>
    </xdr:from>
    <xdr:to>
      <xdr:col>0</xdr:col>
      <xdr:colOff>1320210</xdr:colOff>
      <xdr:row>3</xdr:row>
      <xdr:rowOff>105833</xdr:rowOff>
    </xdr:to>
    <xdr:pic>
      <xdr:nvPicPr>
        <xdr:cNvPr id="4" name="10 Imagen" descr="Logo Alta Definición.jpg">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cstate="print"/>
        <a:srcRect/>
        <a:stretch>
          <a:fillRect/>
        </a:stretch>
      </xdr:blipFill>
      <xdr:spPr bwMode="auto">
        <a:xfrm>
          <a:off x="197418" y="119743"/>
          <a:ext cx="1122792" cy="900490"/>
        </a:xfrm>
        <a:prstGeom prst="rect">
          <a:avLst/>
        </a:prstGeom>
        <a:noFill/>
        <a:ln w="9525">
          <a:noFill/>
          <a:miter lim="800000"/>
          <a:headEnd/>
          <a:tailEnd/>
        </a:ln>
      </xdr:spPr>
    </xdr:pic>
    <xdr:clientData/>
  </xdr:twoCellAnchor>
  <xdr:twoCellAnchor editAs="oneCell">
    <xdr:from>
      <xdr:col>0</xdr:col>
      <xdr:colOff>197418</xdr:colOff>
      <xdr:row>0</xdr:row>
      <xdr:rowOff>119743</xdr:rowOff>
    </xdr:from>
    <xdr:to>
      <xdr:col>0</xdr:col>
      <xdr:colOff>1320210</xdr:colOff>
      <xdr:row>3</xdr:row>
      <xdr:rowOff>105833</xdr:rowOff>
    </xdr:to>
    <xdr:pic>
      <xdr:nvPicPr>
        <xdr:cNvPr id="5" name="10 Imagen" descr="Logo Alta Definición.jpg">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197418" y="119743"/>
          <a:ext cx="1122792" cy="90049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www.suin.gov.co/viewDocument.asp?id=1542400" TargetMode="External"/><Relationship Id="rId18" Type="http://schemas.openxmlformats.org/officeDocument/2006/relationships/hyperlink" Target="http://www.alcaldiabogota.gov.co/sisjur/normas/Norma1.jsp?i=40685" TargetMode="External"/><Relationship Id="rId26" Type="http://schemas.openxmlformats.org/officeDocument/2006/relationships/hyperlink" Target="http://www.idep.edu.co/sites/default/files/RESOLUCION-83-DE-2014-GOBIERNO-LINEA_0.pdf" TargetMode="External"/><Relationship Id="rId39" Type="http://schemas.openxmlformats.org/officeDocument/2006/relationships/hyperlink" Target="http://www.idep.edu.co/sites/default/files/PO-AC-10-01_Politica_PAAA_V1.pdf" TargetMode="External"/><Relationship Id="rId21" Type="http://schemas.openxmlformats.org/officeDocument/2006/relationships/hyperlink" Target="http://www.alcaldiabogota.gov.co/sisjur/normas/Norma1.jsp?i=29233" TargetMode="External"/><Relationship Id="rId34" Type="http://schemas.openxmlformats.org/officeDocument/2006/relationships/hyperlink" Target="https://www.funcionpublica.gov.co/eva/gestornormativo/norma.php?i=46942" TargetMode="External"/><Relationship Id="rId42" Type="http://schemas.openxmlformats.org/officeDocument/2006/relationships/printerSettings" Target="../printerSettings/printerSettings2.bin"/><Relationship Id="rId7" Type="http://schemas.openxmlformats.org/officeDocument/2006/relationships/hyperlink" Target="http://www.secretariasenado.gov.co/senado/basedoc/ley_0098_1993.html" TargetMode="External"/><Relationship Id="rId2" Type="http://schemas.openxmlformats.org/officeDocument/2006/relationships/hyperlink" Target="http://www.alcaldiabogota.gov.co/sisjur/normas/Norma1.jsp?i=49981" TargetMode="External"/><Relationship Id="rId16" Type="http://schemas.openxmlformats.org/officeDocument/2006/relationships/hyperlink" Target="http://www.suin-juriscol.gov.co/viewDocument.asp?ruta=Decretos/1276081" TargetMode="External"/><Relationship Id="rId20" Type="http://schemas.openxmlformats.org/officeDocument/2006/relationships/hyperlink" Target="http://www.alcaldiabogota.gov.co/sisjur/normas/Norma1.jsp?i=29348" TargetMode="External"/><Relationship Id="rId29" Type="http://schemas.openxmlformats.org/officeDocument/2006/relationships/hyperlink" Target="http://www.suin-juriscol.gov.co/viewDocument.asp?id=30035329" TargetMode="External"/><Relationship Id="rId41" Type="http://schemas.openxmlformats.org/officeDocument/2006/relationships/hyperlink" Target="http://www.idep.edu.co/sites/default/files/PO-AC-10-01_Politica_PAAA_V1.pdf" TargetMode="External"/><Relationship Id="rId1" Type="http://schemas.openxmlformats.org/officeDocument/2006/relationships/hyperlink" Target="http://www.alcaldiabogota.gov.co/sisjur/normas/Norma1.jsp?i=43292" TargetMode="External"/><Relationship Id="rId6" Type="http://schemas.openxmlformats.org/officeDocument/2006/relationships/hyperlink" Target="http://www.secretariasenado.gov.co/senado/basedoc/ley_1680_2013.html" TargetMode="External"/><Relationship Id="rId11" Type="http://schemas.openxmlformats.org/officeDocument/2006/relationships/hyperlink" Target="https://www.alcaldiabogota.gov.co/sisjur/normas/Norma1.jsp?i=44953&amp;dt=S" TargetMode="External"/><Relationship Id="rId24" Type="http://schemas.openxmlformats.org/officeDocument/2006/relationships/hyperlink" Target="https://wipolex.wipo.int/es/text/126035" TargetMode="External"/><Relationship Id="rId32" Type="http://schemas.openxmlformats.org/officeDocument/2006/relationships/hyperlink" Target="https://normativa.archivogeneral.gov.co/decreto-1080-de-2015/" TargetMode="External"/><Relationship Id="rId37" Type="http://schemas.openxmlformats.org/officeDocument/2006/relationships/hyperlink" Target="http://www.idep.edu.co/sites/default/files/PO-AC-10-01_Politica_PAAA_V1.pdf" TargetMode="External"/><Relationship Id="rId40" Type="http://schemas.openxmlformats.org/officeDocument/2006/relationships/hyperlink" Target="http://www.idep.edu.co/sites/default/files/PO-AC-10-01_Politica_PAAA_V1.pdf" TargetMode="External"/><Relationship Id="rId5" Type="http://schemas.openxmlformats.org/officeDocument/2006/relationships/hyperlink" Target="https://www.alcaldiabogota.gov.co/sisjur/normas/Norma1.jsp?i=3429" TargetMode="External"/><Relationship Id="rId15" Type="http://schemas.openxmlformats.org/officeDocument/2006/relationships/hyperlink" Target="https://www.sic.gov.co/sites/default/files/normatividad/082020/CIRCULAR%20DATOS%2018%20DE%20AGOSTO.pdf" TargetMode="External"/><Relationship Id="rId23" Type="http://schemas.openxmlformats.org/officeDocument/2006/relationships/hyperlink" Target="http://www.alcaldiabogota.gov.co/sisjur/normas/Norma1.jsp?dt=S&amp;i=6076" TargetMode="External"/><Relationship Id="rId28" Type="http://schemas.openxmlformats.org/officeDocument/2006/relationships/hyperlink" Target="https://www.alcaldiabogota.gov.co/sisjur/normas/Norma1.jsp?i=64231" TargetMode="External"/><Relationship Id="rId36" Type="http://schemas.openxmlformats.org/officeDocument/2006/relationships/hyperlink" Target="https://www.alcaldiabogota.gov.co/sisjur/normas/Norma1.jsp?dt=S&amp;i=71552" TargetMode="External"/><Relationship Id="rId10" Type="http://schemas.openxmlformats.org/officeDocument/2006/relationships/hyperlink" Target="https://www.alcaldiabogota.gov.co/sisjur/normas/Norma1.jsp?i=95985" TargetMode="External"/><Relationship Id="rId19" Type="http://schemas.openxmlformats.org/officeDocument/2006/relationships/hyperlink" Target="http://www.alcaldiabogota.gov.co/sisjur/normas/Norma1.jsp?i=3237" TargetMode="External"/><Relationship Id="rId31" Type="http://schemas.openxmlformats.org/officeDocument/2006/relationships/hyperlink" Target="http://www.idep.edu.co/sites/default/files/PO-AC-10-01_Politica_PAAA_V1.pdf" TargetMode="External"/><Relationship Id="rId4" Type="http://schemas.openxmlformats.org/officeDocument/2006/relationships/hyperlink" Target="http://www.alcaldiabogota.gov.co/sisjur/normas/Norma1.jsp?i=62230" TargetMode="External"/><Relationship Id="rId9" Type="http://schemas.openxmlformats.org/officeDocument/2006/relationships/hyperlink" Target="http://www.secretariasenado.gov.co/senado/basedoc/ley_1379_2010.html" TargetMode="External"/><Relationship Id="rId14" Type="http://schemas.openxmlformats.org/officeDocument/2006/relationships/hyperlink" Target="https://www.funcionpublica.gov.co/eva/gestornormativo/norma.php?i=53776" TargetMode="External"/><Relationship Id="rId22" Type="http://schemas.openxmlformats.org/officeDocument/2006/relationships/hyperlink" Target="http://www.alcaldiabogota.gov.co/sisjur/normas/Norma1.jsp?i=60556" TargetMode="External"/><Relationship Id="rId27" Type="http://schemas.openxmlformats.org/officeDocument/2006/relationships/hyperlink" Target="http://www.idep.edu.co/sites/default/files/RES040DE2017.pdf" TargetMode="External"/><Relationship Id="rId30" Type="http://schemas.openxmlformats.org/officeDocument/2006/relationships/hyperlink" Target="http://www.alcaldiabogota.gov.co/sisjur/normas/Norma1.jsp?dt=S&amp;i=4784" TargetMode="External"/><Relationship Id="rId35" Type="http://schemas.openxmlformats.org/officeDocument/2006/relationships/hyperlink" Target="https://www.alcaldiabogota.gov.co/sisjur/normas/Norma1.jsp?i=87968&amp;dt=S" TargetMode="External"/><Relationship Id="rId43" Type="http://schemas.openxmlformats.org/officeDocument/2006/relationships/drawing" Target="../drawings/drawing2.xml"/><Relationship Id="rId8" Type="http://schemas.openxmlformats.org/officeDocument/2006/relationships/hyperlink" Target="http://derechodeautor.gov.co:8080/documents/10181/182597/23.pdf/a97b8750-8451-4529-ab87-bb82160dd226" TargetMode="External"/><Relationship Id="rId3" Type="http://schemas.openxmlformats.org/officeDocument/2006/relationships/hyperlink" Target="http://www.alcaldiabogota.gov.co/sisjur/normas/Norma1.jsp?i=56882" TargetMode="External"/><Relationship Id="rId12" Type="http://schemas.openxmlformats.org/officeDocument/2006/relationships/hyperlink" Target="https://propiedadintelectual.unal.edu.co/fileadmin/recursos/innovacion/docs/normatividad_pi/decreto1360_1989.pdf" TargetMode="External"/><Relationship Id="rId17" Type="http://schemas.openxmlformats.org/officeDocument/2006/relationships/hyperlink" Target="https://www.secretariageneral.gov.co/sites/default/files/marco-legal/acuerdo_no._744_de_2019.pdf" TargetMode="External"/><Relationship Id="rId25" Type="http://schemas.openxmlformats.org/officeDocument/2006/relationships/hyperlink" Target="https://www.alcaldiabogota.gov.co/sisjur/normas/Norma1.jsp?i=62110" TargetMode="External"/><Relationship Id="rId33" Type="http://schemas.openxmlformats.org/officeDocument/2006/relationships/hyperlink" Target="https://www.funcionpublica.gov.co/eva/gestornormativo/norma.php?i=179486" TargetMode="External"/><Relationship Id="rId38" Type="http://schemas.openxmlformats.org/officeDocument/2006/relationships/hyperlink" Target="http://www.idep.edu.co/sites/default/files/PO-AC-10-01_Politica_PAAA_V1.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alcaldiabogota.gov.co/sisjur/normas/Norma1.jsp?i=1693" TargetMode="External"/><Relationship Id="rId13" Type="http://schemas.openxmlformats.org/officeDocument/2006/relationships/hyperlink" Target="https://www.alcaldiabogota.gov.co/sisjur/normas/Norma1.jsp?i=88449&amp;dt=S" TargetMode="External"/><Relationship Id="rId18" Type="http://schemas.openxmlformats.org/officeDocument/2006/relationships/hyperlink" Target="https://www.alcaldiabogota.gov.co/sisjur/normas/Norma1.jsp?i=94889&amp;dt=S" TargetMode="External"/><Relationship Id="rId26" Type="http://schemas.openxmlformats.org/officeDocument/2006/relationships/hyperlink" Target="https://colaboracion.dnp.gov.co/CDT/portalDNP/PND-2023/Ley_2294_del_19_de_mayo_de_2023.pdf" TargetMode="External"/><Relationship Id="rId3" Type="http://schemas.openxmlformats.org/officeDocument/2006/relationships/hyperlink" Target="https://www.alcaldiabogota.gov.co/sisjur/normas/Norma1.jsp?i=327" TargetMode="External"/><Relationship Id="rId21" Type="http://schemas.openxmlformats.org/officeDocument/2006/relationships/hyperlink" Target="https://www.alcaldiabogota.gov.co/sisjur/normas/Norma1.jsp?i=94889&amp;dt=S" TargetMode="External"/><Relationship Id="rId7" Type="http://schemas.openxmlformats.org/officeDocument/2006/relationships/hyperlink" Target="https://www.alcaldiabogota.gov.co/sisjur/normas/Norma1.jsp?i=71261" TargetMode="External"/><Relationship Id="rId12" Type="http://schemas.openxmlformats.org/officeDocument/2006/relationships/hyperlink" Target="http://www.alcaldiabogota.gov.co/sisjur/normas/Norma1.jsp?i=40685" TargetMode="External"/><Relationship Id="rId17" Type="http://schemas.openxmlformats.org/officeDocument/2006/relationships/hyperlink" Target="https://colaboracion.dnp.gov.co/CDT/Inversiones%20y%20finanzas%20pblicas/MGA_WEB/RESOLUCION%204788-2016.pdf" TargetMode="External"/><Relationship Id="rId25" Type="http://schemas.openxmlformats.org/officeDocument/2006/relationships/hyperlink" Target="https://www.alcaldiabogota.gov.co/sisjur/normas/Norma1.jsp?i=142858" TargetMode="External"/><Relationship Id="rId2" Type="http://schemas.openxmlformats.org/officeDocument/2006/relationships/hyperlink" Target="http://www.funcionpublica.gov.co/eva/gestornormativo/norma.php?i=85742" TargetMode="External"/><Relationship Id="rId16" Type="http://schemas.openxmlformats.org/officeDocument/2006/relationships/hyperlink" Target="https://www.alcaldiabogota.gov.co/sisjur/normas/Norma1.jsp?i=22900" TargetMode="External"/><Relationship Id="rId20" Type="http://schemas.openxmlformats.org/officeDocument/2006/relationships/hyperlink" Target="https://www.alcaldiabogota.gov.co/sisjur/normas/Norma1.jsp?i=93649" TargetMode="External"/><Relationship Id="rId1" Type="http://schemas.openxmlformats.org/officeDocument/2006/relationships/hyperlink" Target="http://www.idep.edu.co/sites/default/files/Resolucion%20133%20%202020%20%20CIGD.pdf" TargetMode="External"/><Relationship Id="rId6" Type="http://schemas.openxmlformats.org/officeDocument/2006/relationships/hyperlink" Target="https://www.alcaldiabogota.gov.co/sisjur/normas/Norma1.jsp?i=524" TargetMode="External"/><Relationship Id="rId11" Type="http://schemas.openxmlformats.org/officeDocument/2006/relationships/hyperlink" Target="http://www.alcaldiabogota.gov.co/sisjur/normas/Norma1.jsp?i=60556" TargetMode="External"/><Relationship Id="rId24" Type="http://schemas.openxmlformats.org/officeDocument/2006/relationships/hyperlink" Target="https://www.alcaldiabogota.gov.co/sisjur/normas/Norma1.jsp?i=94889&amp;dt=S" TargetMode="External"/><Relationship Id="rId5" Type="http://schemas.openxmlformats.org/officeDocument/2006/relationships/hyperlink" Target="https://www.alcaldiabogota.gov.co/sisjur/normas/Norma1.jsp?i=27232" TargetMode="External"/><Relationship Id="rId15" Type="http://schemas.openxmlformats.org/officeDocument/2006/relationships/hyperlink" Target="http://www.bogotajuridica.gov.co/sisjur/normas/Norma1.jsp?i=1744" TargetMode="External"/><Relationship Id="rId23" Type="http://schemas.openxmlformats.org/officeDocument/2006/relationships/hyperlink" Target="https://www.alcaldiabogota.gov.co/sisjur/normas/Norma1.jsp?i=94889&amp;dt=S" TargetMode="External"/><Relationship Id="rId28" Type="http://schemas.openxmlformats.org/officeDocument/2006/relationships/drawing" Target="../drawings/drawing3.xml"/><Relationship Id="rId10" Type="http://schemas.openxmlformats.org/officeDocument/2006/relationships/hyperlink" Target="https://www.alcaldiabogota.gov.co/sisjur/normas/Norma1.jsp?i=56882" TargetMode="External"/><Relationship Id="rId19" Type="http://schemas.openxmlformats.org/officeDocument/2006/relationships/hyperlink" Target="http://www.idep.edu.co/sites/default/files/RESOLUCION_024_de_2019.pdf" TargetMode="External"/><Relationship Id="rId4" Type="http://schemas.openxmlformats.org/officeDocument/2006/relationships/hyperlink" Target="https://www.alcaldiabogota.gov.co/sisjur/normas/Norma1.jsp?i=13712" TargetMode="External"/><Relationship Id="rId9" Type="http://schemas.openxmlformats.org/officeDocument/2006/relationships/hyperlink" Target="https://www.alcaldiabogota.gov.co/sisjur/normas/Norma1.jsp?i=43292" TargetMode="External"/><Relationship Id="rId14" Type="http://schemas.openxmlformats.org/officeDocument/2006/relationships/hyperlink" Target="https://www.alcaldiabogota.gov.co/sisjur/normas/Norma1.jsp?i=22800&amp;dt=S" TargetMode="External"/><Relationship Id="rId22" Type="http://schemas.openxmlformats.org/officeDocument/2006/relationships/hyperlink" Target="https://www.alcaldiabogota.gov.co/sisjur/normas/Norma1.jsp?i=94889&amp;dt=S" TargetMode="External"/><Relationship Id="rId27"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idep.edu.co/sites/default/files/Resolucion%20133%20%202020%20%20CIGD.pdf" TargetMode="External"/><Relationship Id="rId13" Type="http://schemas.openxmlformats.org/officeDocument/2006/relationships/hyperlink" Target="https://www.alcaldiabogota.gov.co/sisjur/normas/Norma1.jsp?i=142858" TargetMode="External"/><Relationship Id="rId3" Type="http://schemas.openxmlformats.org/officeDocument/2006/relationships/hyperlink" Target="http://www.funcionpublica.gov.co/eva/gestornormativo/norma.php?i=83433" TargetMode="External"/><Relationship Id="rId7" Type="http://schemas.openxmlformats.org/officeDocument/2006/relationships/hyperlink" Target="https://www.funcionpublica.gov.co/eva/gestornormativo/norma.php?i=67541" TargetMode="External"/><Relationship Id="rId12" Type="http://schemas.openxmlformats.org/officeDocument/2006/relationships/hyperlink" Target="https://normograma.mintic.gov.co/mintic/docs/resolucion_mintic_1519_2020.htm" TargetMode="External"/><Relationship Id="rId17" Type="http://schemas.openxmlformats.org/officeDocument/2006/relationships/drawing" Target="../drawings/drawing4.xml"/><Relationship Id="rId2" Type="http://schemas.openxmlformats.org/officeDocument/2006/relationships/hyperlink" Target="https://www.funcionpublica.gov.co/eva/gestornormativo/norma.php?i=43292" TargetMode="External"/><Relationship Id="rId16" Type="http://schemas.openxmlformats.org/officeDocument/2006/relationships/printerSettings" Target="../printerSettings/printerSettings5.bin"/><Relationship Id="rId1" Type="http://schemas.openxmlformats.org/officeDocument/2006/relationships/hyperlink" Target="http://www.funcionpublica.gov.co/eva/gestornormativo/norma.php?i=300" TargetMode="External"/><Relationship Id="rId6" Type="http://schemas.openxmlformats.org/officeDocument/2006/relationships/hyperlink" Target="http://www.idep.edu.co/sites/default/files/RESOLUCION_024_de_2019_0.pdf" TargetMode="External"/><Relationship Id="rId11" Type="http://schemas.openxmlformats.org/officeDocument/2006/relationships/hyperlink" Target="https://www.funcionpublica.gov.co/eva/gestornormativo/norma.php?i=56882" TargetMode="External"/><Relationship Id="rId5" Type="http://schemas.openxmlformats.org/officeDocument/2006/relationships/hyperlink" Target="https://www.alcaldiabogota.gov.co/sisjur/normas/Norma1.jsp?i=40685" TargetMode="External"/><Relationship Id="rId15" Type="http://schemas.openxmlformats.org/officeDocument/2006/relationships/hyperlink" Target="https://www.funcionpublica.gov.co/eva/gestornormativo/norma.php?i=62866" TargetMode="External"/><Relationship Id="rId10" Type="http://schemas.openxmlformats.org/officeDocument/2006/relationships/hyperlink" Target="https://www.alcaldiabogota.gov.co/sisjur/normas/Norma1.jsp?i=81190&amp;dt=S" TargetMode="External"/><Relationship Id="rId4" Type="http://schemas.openxmlformats.org/officeDocument/2006/relationships/hyperlink" Target="http://www.funcionpublica.gov.co/eva/gestornormativo/norma.php?i=85742" TargetMode="External"/><Relationship Id="rId9" Type="http://schemas.openxmlformats.org/officeDocument/2006/relationships/hyperlink" Target="https://www.alcaldiabogota.gov.co/sisjur/normas/Norma1.jsp?i=94889&amp;dt=S" TargetMode="External"/><Relationship Id="rId14" Type="http://schemas.openxmlformats.org/officeDocument/2006/relationships/hyperlink" Target="https://www.funcionpublica.gov.co/documents/418548/34150781/Gu%C3%ADa+para+la+administraci%C3%B3n+del+riesgo+y+el+dise%C3%B1o+de+controles+en+entidades+p%C3%BAblicas+-+Versi%C3%B3n+5+-+Diciembre+de+2020.pdf/68d324dd-55c5-11e0-9f37-2e5516b48a87?t=161124703"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www.bogotajuridica.gov.co/sisjurMantenimiento/normas/Norma1.jsp?i=64114" TargetMode="External"/><Relationship Id="rId18" Type="http://schemas.openxmlformats.org/officeDocument/2006/relationships/hyperlink" Target="http://www.alcaldiabogota.gov.co/sisjur/normas/Norma1.jsp?i=5353" TargetMode="External"/><Relationship Id="rId26" Type="http://schemas.openxmlformats.org/officeDocument/2006/relationships/hyperlink" Target="https://legislacion.vlex.com.co/vid/resolucion-rd-445786782" TargetMode="External"/><Relationship Id="rId39" Type="http://schemas.openxmlformats.org/officeDocument/2006/relationships/hyperlink" Target="http://www.suin-juriscol.gov.co/viewDocument.asp?id=30038589" TargetMode="External"/><Relationship Id="rId21" Type="http://schemas.openxmlformats.org/officeDocument/2006/relationships/hyperlink" Target="http://www.idep.edu.co/sites/default/files/RES001DE2000.pdf" TargetMode="External"/><Relationship Id="rId34" Type="http://schemas.openxmlformats.org/officeDocument/2006/relationships/hyperlink" Target="http://www.alcaldiabogota.gov.co/sisjur/normas/Norma1.jsp?i=4125" TargetMode="External"/><Relationship Id="rId42" Type="http://schemas.openxmlformats.org/officeDocument/2006/relationships/hyperlink" Target="http://www.suin-juriscol.gov.co/viewDocument.asp?ruta=Decretos/1124363" TargetMode="External"/><Relationship Id="rId47" Type="http://schemas.openxmlformats.org/officeDocument/2006/relationships/hyperlink" Target="https://www.alcaldiabogota.gov.co/sisjur/normas/Norma1.jsp?dt=S&amp;i=119280" TargetMode="External"/><Relationship Id="rId7" Type="http://schemas.openxmlformats.org/officeDocument/2006/relationships/hyperlink" Target="http://www.alcaldiabogota.gov.co/sisjur/normas/Norma1.jsp?i=52287" TargetMode="External"/><Relationship Id="rId2" Type="http://schemas.openxmlformats.org/officeDocument/2006/relationships/hyperlink" Target="http://www.icbf.gov.co/cargues/avance/docs/ley_0115_1994.htm" TargetMode="External"/><Relationship Id="rId16" Type="http://schemas.openxmlformats.org/officeDocument/2006/relationships/hyperlink" Target="http://www.suin-juriscol.gov.co/viewDocument.asp?ruta=Decretos/1378136" TargetMode="External"/><Relationship Id="rId29" Type="http://schemas.openxmlformats.org/officeDocument/2006/relationships/hyperlink" Target="http://www.idep.edu.co/sites/default/files/Acuerdo%20273%20de%202007.pdf" TargetMode="External"/><Relationship Id="rId11" Type="http://schemas.openxmlformats.org/officeDocument/2006/relationships/hyperlink" Target="https://www.alcaldiabogota.gov.co/sisjurMantenimiento/normas/Norma1.jsp?i=32511" TargetMode="External"/><Relationship Id="rId24" Type="http://schemas.openxmlformats.org/officeDocument/2006/relationships/hyperlink" Target="http://www.idep.edu.co/sites/default/files/RES%20195%20DE%202015.pdf" TargetMode="External"/><Relationship Id="rId32" Type="http://schemas.openxmlformats.org/officeDocument/2006/relationships/hyperlink" Target="https://www.bogotajuridica.gov.co/BJV/awdoc.jsp?idn=&amp;i=2231" TargetMode="External"/><Relationship Id="rId37" Type="http://schemas.openxmlformats.org/officeDocument/2006/relationships/hyperlink" Target="https://www.funcionpublica.gov.co/eva/gestornormativo/norma.php?i=3429" TargetMode="External"/><Relationship Id="rId40" Type="http://schemas.openxmlformats.org/officeDocument/2006/relationships/hyperlink" Target="https://www.mineducacion.gov.co/1621/articles-187765_archivo_pdf_decreto_1290.pdf" TargetMode="External"/><Relationship Id="rId45" Type="http://schemas.openxmlformats.org/officeDocument/2006/relationships/hyperlink" Target="http://www.idep.edu.co/sites/default/files/RESOLUCION%20107%20DE%202020%20Comit%C3%A9%20Ciencia%20y%20Tecnolog%C3%ADa%20IDEP%20%281%29.pdf" TargetMode="External"/><Relationship Id="rId5" Type="http://schemas.openxmlformats.org/officeDocument/2006/relationships/hyperlink" Target="http://www.alcaldiabogota.gov.co/sisjur/normas/Norma1.jsp?i=22106" TargetMode="External"/><Relationship Id="rId15" Type="http://schemas.openxmlformats.org/officeDocument/2006/relationships/hyperlink" Target="https://www.alcaldiabogota.gov.co/sisjur/normas/Norma1.jsp?i=15833" TargetMode="External"/><Relationship Id="rId23" Type="http://schemas.openxmlformats.org/officeDocument/2006/relationships/hyperlink" Target="http://www.idep.edu.co/sites/default/files/RES075DE2010.pdf" TargetMode="External"/><Relationship Id="rId28" Type="http://schemas.openxmlformats.org/officeDocument/2006/relationships/hyperlink" Target="http://www.gobiernobogota.gov.co/sgdapp/sites/default/files/normograma/Acuerdo%20257%20de%202006.pdf" TargetMode="External"/><Relationship Id="rId36" Type="http://schemas.openxmlformats.org/officeDocument/2006/relationships/hyperlink" Target="https://www.funcionpublica.gov.co/eva/gestornormativo/norma.php?i=6076" TargetMode="External"/><Relationship Id="rId49" Type="http://schemas.openxmlformats.org/officeDocument/2006/relationships/drawing" Target="../drawings/drawing5.xml"/><Relationship Id="rId10" Type="http://schemas.openxmlformats.org/officeDocument/2006/relationships/hyperlink" Target="https://www.alcaldiabogota.gov.co/sisjurMantenimiento/normas/Norma1.jsp?i=27232" TargetMode="External"/><Relationship Id="rId19" Type="http://schemas.openxmlformats.org/officeDocument/2006/relationships/hyperlink" Target="http://www.alcaldiabogota.gov.co/sisjur/normas/Norma1.jsp?i=5353" TargetMode="External"/><Relationship Id="rId31" Type="http://schemas.openxmlformats.org/officeDocument/2006/relationships/hyperlink" Target="https://www.alcaldiabogota.gov.co/sisjur/normas/Norma1.jsp?i=39291" TargetMode="External"/><Relationship Id="rId44" Type="http://schemas.openxmlformats.org/officeDocument/2006/relationships/hyperlink" Target="http://www.suin-juriscol.gov.co/viewDocument.asp?ruta=Decretos/30019930" TargetMode="External"/><Relationship Id="rId4" Type="http://schemas.openxmlformats.org/officeDocument/2006/relationships/hyperlink" Target="http://www.mineducacion.gov.co/1621/articles-86098_archivo_pdf.pdf" TargetMode="External"/><Relationship Id="rId9" Type="http://schemas.openxmlformats.org/officeDocument/2006/relationships/hyperlink" Target="https://www.educacionbogota.edu.co/portal_institucional/sites/default/files/2019-03/decreto_546_de_2011_SE_REGLAMENTA_ELACUERDO_434.pdf" TargetMode="External"/><Relationship Id="rId14" Type="http://schemas.openxmlformats.org/officeDocument/2006/relationships/hyperlink" Target="https://educacionbogota.edu.co/portal_institucional/sites/default/files/inline-files/Decreto%20421%20de%202019.pdf" TargetMode="External"/><Relationship Id="rId22" Type="http://schemas.openxmlformats.org/officeDocument/2006/relationships/hyperlink" Target="http://www.idep.edu.co/sites/default/files/RES04DE2007ConsejoDirectivo.pdf" TargetMode="External"/><Relationship Id="rId27" Type="http://schemas.openxmlformats.org/officeDocument/2006/relationships/hyperlink" Target="http://www.alcaldiabogota.gov.co/sisjur/normas/Norma1.jsp?i=3237" TargetMode="External"/><Relationship Id="rId30" Type="http://schemas.openxmlformats.org/officeDocument/2006/relationships/hyperlink" Target="http://www.alcaldiabogota.gov.co/sisjur/normas/Norma1.jsp?i=39405" TargetMode="External"/><Relationship Id="rId35" Type="http://schemas.openxmlformats.org/officeDocument/2006/relationships/hyperlink" Target="https://www.funcionpublica.gov.co/eva/gestornormativo/norma.php?i=3431" TargetMode="External"/><Relationship Id="rId43" Type="http://schemas.openxmlformats.org/officeDocument/2006/relationships/hyperlink" Target="http://www.suin-juriscol.gov.co/viewDocument.asp?ruta=Decretos/1088238" TargetMode="External"/><Relationship Id="rId48" Type="http://schemas.openxmlformats.org/officeDocument/2006/relationships/printerSettings" Target="../printerSettings/printerSettings6.bin"/><Relationship Id="rId8" Type="http://schemas.openxmlformats.org/officeDocument/2006/relationships/hyperlink" Target="https://www.alcaldiabogota.gov.co/sisjur/normas/Norma1.jsp?i=1344" TargetMode="External"/><Relationship Id="rId3" Type="http://schemas.openxmlformats.org/officeDocument/2006/relationships/hyperlink" Target="http://www.icbf.gov.co/cargues/avance/docs/ley_0115_1994.htm" TargetMode="External"/><Relationship Id="rId12" Type="http://schemas.openxmlformats.org/officeDocument/2006/relationships/hyperlink" Target="https://www.alcaldiabogota.gov.co/sisjur/normas/Norma1.jsp?i=45220" TargetMode="External"/><Relationship Id="rId17" Type="http://schemas.openxmlformats.org/officeDocument/2006/relationships/hyperlink" Target="https://www.mineducacion.gov.co/1621/articles-172061_archivo_pdf_decreto1860_94.pdf" TargetMode="External"/><Relationship Id="rId25" Type="http://schemas.openxmlformats.org/officeDocument/2006/relationships/hyperlink" Target="http://www.idep.edu.co/sites/default/files/RES040DE2017.pdf" TargetMode="External"/><Relationship Id="rId33" Type="http://schemas.openxmlformats.org/officeDocument/2006/relationships/hyperlink" Target="http://www.alcaldiabogota.gov.co/sisjur/normas/Norma1.jsp?i=4125" TargetMode="External"/><Relationship Id="rId38" Type="http://schemas.openxmlformats.org/officeDocument/2006/relationships/hyperlink" Target="https://www.funcionpublica.gov.co/eva/gestornormativo/norma.php?i=3431" TargetMode="External"/><Relationship Id="rId46" Type="http://schemas.openxmlformats.org/officeDocument/2006/relationships/hyperlink" Target="https://www.alcaldiabogota.gov.co/sisjur/normas/Norma1.jsp?i=34850" TargetMode="External"/><Relationship Id="rId20" Type="http://schemas.openxmlformats.org/officeDocument/2006/relationships/hyperlink" Target="http://www.alcaldiabogota.gov.co/sisjur/normas/Norma1.jsp?i=5353" TargetMode="External"/><Relationship Id="rId41" Type="http://schemas.openxmlformats.org/officeDocument/2006/relationships/hyperlink" Target="http://www.suin-juriscol.gov.co/viewDocument.asp?ruta=Decretos/1125662" TargetMode="External"/><Relationship Id="rId1" Type="http://schemas.openxmlformats.org/officeDocument/2006/relationships/hyperlink" Target="http://www.alcaldiabogota.gov.co/sisjur/normas/Norma1.jsp?i=3431" TargetMode="External"/><Relationship Id="rId6" Type="http://schemas.openxmlformats.org/officeDocument/2006/relationships/hyperlink" Target="http://www.alcaldiabogota.gov.co/sisjur/normas/Norma1.jsp?i=52287"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http://www.alcaldiabogota.gov.co/sisjur/normas/Norma1.jsp?i=1208" TargetMode="External"/><Relationship Id="rId21" Type="http://schemas.openxmlformats.org/officeDocument/2006/relationships/hyperlink" Target="https://normativa.archivogeneral.gov.co/ley-1437-de-2011/" TargetMode="External"/><Relationship Id="rId42" Type="http://schemas.openxmlformats.org/officeDocument/2006/relationships/hyperlink" Target="http://www.alcaldiabogota.gov.co/sisjur/normas/Norma1.jsp?i=60640" TargetMode="External"/><Relationship Id="rId47" Type="http://schemas.openxmlformats.org/officeDocument/2006/relationships/hyperlink" Target="http://www.suin-juriscol.gov.co/viewDocument.asp?ruta=Decretos/30020275" TargetMode="External"/><Relationship Id="rId63" Type="http://schemas.openxmlformats.org/officeDocument/2006/relationships/hyperlink" Target="https://normativa.archivogeneral.gov.co/acuerdo-27-de-2006/" TargetMode="External"/><Relationship Id="rId68" Type="http://schemas.openxmlformats.org/officeDocument/2006/relationships/hyperlink" Target="http://www.funcionpublica.gov.co/eva/gestornormativo/norma.php?i=61790" TargetMode="External"/><Relationship Id="rId84" Type="http://schemas.openxmlformats.org/officeDocument/2006/relationships/hyperlink" Target="http://www.informacionpublicapgr.gob.sv/descargables/sia/normativa-internacional/GEStexto1(CS).pdf" TargetMode="External"/><Relationship Id="rId89" Type="http://schemas.openxmlformats.org/officeDocument/2006/relationships/printerSettings" Target="../printerSettings/printerSettings7.bin"/><Relationship Id="rId16" Type="http://schemas.openxmlformats.org/officeDocument/2006/relationships/hyperlink" Target="https://normativa.archivogeneral.gov.co/ley-1150-de-2007/" TargetMode="External"/><Relationship Id="rId11" Type="http://schemas.openxmlformats.org/officeDocument/2006/relationships/hyperlink" Target="https://normativa.archivogeneral.gov.co/ley-794-de-2003/" TargetMode="External"/><Relationship Id="rId32" Type="http://schemas.openxmlformats.org/officeDocument/2006/relationships/hyperlink" Target="http://www.alcaldiabogota.gov.co/sisjur/normas/Norma1.jsp?i=50958" TargetMode="External"/><Relationship Id="rId37" Type="http://schemas.openxmlformats.org/officeDocument/2006/relationships/hyperlink" Target="http://www.funcionpublica.gov.co/eva/gestornormativo/norma.php?i=61834" TargetMode="External"/><Relationship Id="rId53" Type="http://schemas.openxmlformats.org/officeDocument/2006/relationships/hyperlink" Target="https://www.funcionpublica.gov.co/eva/gestornormativo/norma.php?i=103352" TargetMode="External"/><Relationship Id="rId58" Type="http://schemas.openxmlformats.org/officeDocument/2006/relationships/hyperlink" Target="http://www.alcaldiabogota.gov.co/sisjur/normas/Norma1.jsp?i=10551" TargetMode="External"/><Relationship Id="rId74" Type="http://schemas.openxmlformats.org/officeDocument/2006/relationships/hyperlink" Target="http://www.idep.edu.co/sites/default/files/RES158DE2011.pdf" TargetMode="External"/><Relationship Id="rId79" Type="http://schemas.openxmlformats.org/officeDocument/2006/relationships/hyperlink" Target="https://normativa.archivogeneral.gov.co/circular-externa-002-de-2012/" TargetMode="External"/><Relationship Id="rId5" Type="http://schemas.openxmlformats.org/officeDocument/2006/relationships/hyperlink" Target="http://www.alcaldiabogota.gov.co/sisjur/normas/Norma1.jsp?i=4276" TargetMode="External"/><Relationship Id="rId90" Type="http://schemas.openxmlformats.org/officeDocument/2006/relationships/drawing" Target="../drawings/drawing6.xml"/><Relationship Id="rId14" Type="http://schemas.openxmlformats.org/officeDocument/2006/relationships/hyperlink" Target="https://normativa.archivogeneral.gov.co/ley-962-de-2005/" TargetMode="External"/><Relationship Id="rId22" Type="http://schemas.openxmlformats.org/officeDocument/2006/relationships/hyperlink" Target="http://www.suin-juriscol.gov.co/viewDocument.asp?id=1680917" TargetMode="External"/><Relationship Id="rId27" Type="http://schemas.openxmlformats.org/officeDocument/2006/relationships/hyperlink" Target="http://www.alcaldiabogota.gov.co/sisjurMantenimiento/normas/Norma1.jsp?i=22475" TargetMode="External"/><Relationship Id="rId30" Type="http://schemas.openxmlformats.org/officeDocument/2006/relationships/hyperlink" Target="http://www.alcaldiabogota.gov.co/sisjur/normas/Norma1.jsp?i=45322" TargetMode="External"/><Relationship Id="rId35" Type="http://schemas.openxmlformats.org/officeDocument/2006/relationships/hyperlink" Target="http://www.funcionpublica.gov.co/eva/gestornormativo/norma.php?i=53776" TargetMode="External"/><Relationship Id="rId43" Type="http://schemas.openxmlformats.org/officeDocument/2006/relationships/hyperlink" Target="https://www.funcionpublica.gov.co/eva/gestornormativo/norma.php?i=76833" TargetMode="External"/><Relationship Id="rId48" Type="http://schemas.openxmlformats.org/officeDocument/2006/relationships/hyperlink" Target="http://www.suin-juriscol.gov.co/viewDocument.asp?ruta=Decretos/30022889" TargetMode="External"/><Relationship Id="rId56" Type="http://schemas.openxmlformats.org/officeDocument/2006/relationships/hyperlink" Target="http://media.utp.edu.co/gestion-documentos/archivos/Acuerdo_050-2000.pdf" TargetMode="External"/><Relationship Id="rId64" Type="http://schemas.openxmlformats.org/officeDocument/2006/relationships/hyperlink" Target="https://normativa.archivogeneral.gov.co/acuerdo-003-de-2013/" TargetMode="External"/><Relationship Id="rId69" Type="http://schemas.openxmlformats.org/officeDocument/2006/relationships/hyperlink" Target="http://www.funcionpublica.gov.co/eva/gestornormativo/norma.php?i=61791" TargetMode="External"/><Relationship Id="rId77" Type="http://schemas.openxmlformats.org/officeDocument/2006/relationships/hyperlink" Target="https://normativa.archivogeneral.gov.co/circular-2-de-1997/" TargetMode="External"/><Relationship Id="rId8" Type="http://schemas.openxmlformats.org/officeDocument/2006/relationships/hyperlink" Target="http://www.alcaldiabogota.gov.co/sisjur/normas/Norma1.jsp?i=6388" TargetMode="External"/><Relationship Id="rId51" Type="http://schemas.openxmlformats.org/officeDocument/2006/relationships/hyperlink" Target="https://secretariageneral.gov.co/sites/default/files/marco-legal/decreto_distrital_828_2018.pdf" TargetMode="External"/><Relationship Id="rId72" Type="http://schemas.openxmlformats.org/officeDocument/2006/relationships/hyperlink" Target="http://www.mintic.gov.co/portal/604/articles-3647_documento.pdf" TargetMode="External"/><Relationship Id="rId80" Type="http://schemas.openxmlformats.org/officeDocument/2006/relationships/hyperlink" Target="https://www.archivogeneral.gov.co/sites/default/files/Estructura_Web/5_Consulte/SalaDePrensa/Noticias/2020/CircularExterna001.pdf" TargetMode="External"/><Relationship Id="rId85" Type="http://schemas.openxmlformats.org/officeDocument/2006/relationships/hyperlink" Target="http://www.informacionpublicapgr.gob.sv/descargables/sia/normativa-internacional/GEStexto1(CS).pdf" TargetMode="External"/><Relationship Id="rId3" Type="http://schemas.openxmlformats.org/officeDocument/2006/relationships/hyperlink" Target="http://www.suin-juriscol.gov.co/viewDocument.asp?id=1656025" TargetMode="External"/><Relationship Id="rId12" Type="http://schemas.openxmlformats.org/officeDocument/2006/relationships/hyperlink" Target="http://www.alcaldiabogota.gov.co/sisjur/normas/Norma1.jsp?i=14787" TargetMode="External"/><Relationship Id="rId17" Type="http://schemas.openxmlformats.org/officeDocument/2006/relationships/hyperlink" Target="https://normativa.archivogeneral.gov.co/ley-1273-de-2009/" TargetMode="External"/><Relationship Id="rId25" Type="http://schemas.openxmlformats.org/officeDocument/2006/relationships/hyperlink" Target="https://normativa.archivogeneral.gov.co/ley-1712-de-2014/" TargetMode="External"/><Relationship Id="rId33" Type="http://schemas.openxmlformats.org/officeDocument/2006/relationships/hyperlink" Target="https://normativa.archivogeneral.gov.co/decreto-2364-de-2012/" TargetMode="External"/><Relationship Id="rId38" Type="http://schemas.openxmlformats.org/officeDocument/2006/relationships/hyperlink" Target="https://normativa.archivogeneral.gov.co/decreto-333-de-2014/" TargetMode="External"/><Relationship Id="rId46" Type="http://schemas.openxmlformats.org/officeDocument/2006/relationships/hyperlink" Target="https://normativa.archivogeneral.gov.co/decreto-2242-de-2015/" TargetMode="External"/><Relationship Id="rId59" Type="http://schemas.openxmlformats.org/officeDocument/2006/relationships/hyperlink" Target="https://normativa.archivogeneral.gov.co/acuerdo-37-de-2002/" TargetMode="External"/><Relationship Id="rId67" Type="http://schemas.openxmlformats.org/officeDocument/2006/relationships/hyperlink" Target="http://www.alcaldiabogota.gov.co/sisjur/normas/Norma1.jsp?i=61770" TargetMode="External"/><Relationship Id="rId20" Type="http://schemas.openxmlformats.org/officeDocument/2006/relationships/hyperlink" Target="https://normativa.archivogeneral.gov.co/ley-1409-de-2010/" TargetMode="External"/><Relationship Id="rId41" Type="http://schemas.openxmlformats.org/officeDocument/2006/relationships/hyperlink" Target="http://wsp.presidencia.gov.co/secretaria-transparencia/Prensa/2015/Documents/decreto_presidencial_103_del_20_de_enero_2015.pdf" TargetMode="External"/><Relationship Id="rId54" Type="http://schemas.openxmlformats.org/officeDocument/2006/relationships/hyperlink" Target="http://www.alcaldiabogota.gov.co/sisjur/normas/Norma1.jsp?i=27903" TargetMode="External"/><Relationship Id="rId62" Type="http://schemas.openxmlformats.org/officeDocument/2006/relationships/hyperlink" Target="https://normativa.archivogeneral.gov.co/acuerdo-002-de-2014-2/" TargetMode="External"/><Relationship Id="rId70" Type="http://schemas.openxmlformats.org/officeDocument/2006/relationships/hyperlink" Target="http://www.alcaldiabogota.gov.co/sisjur/normas/Norma1.jsp?i=61731" TargetMode="External"/><Relationship Id="rId75" Type="http://schemas.openxmlformats.org/officeDocument/2006/relationships/hyperlink" Target="http://www.idep.edu.co/sites/default/files/RESOLUCION_060_DE_2018.pdf" TargetMode="External"/><Relationship Id="rId83" Type="http://schemas.openxmlformats.org/officeDocument/2006/relationships/hyperlink" Target="http://www.funcionpublica.gov.co/eva/gestornormativo/norma.php?i=61815" TargetMode="External"/><Relationship Id="rId88" Type="http://schemas.openxmlformats.org/officeDocument/2006/relationships/hyperlink" Target="http://www.informacionpublicapgr.gob.sv/descargables/sia/normativa-internacional/GEStexto1(CS).pdf" TargetMode="External"/><Relationship Id="rId1" Type="http://schemas.openxmlformats.org/officeDocument/2006/relationships/hyperlink" Target="http://www.alcaldiabogota.gov.co/sisjur/normas/Norma1.jsp?i=4125" TargetMode="External"/><Relationship Id="rId6" Type="http://schemas.openxmlformats.org/officeDocument/2006/relationships/hyperlink" Target="http://www.alcaldiabogota.gov.co/sisjur/normas/Norma1.jsp?i=4275" TargetMode="External"/><Relationship Id="rId15" Type="http://schemas.openxmlformats.org/officeDocument/2006/relationships/hyperlink" Target="http://www.secretariasenado.gov.co/senado/basedoc/ley_0970_2005.html" TargetMode="External"/><Relationship Id="rId23" Type="http://schemas.openxmlformats.org/officeDocument/2006/relationships/hyperlink" Target="http://www.suin-juriscol.gov.co/viewDocument.asp?ruta=Leyes/1683572" TargetMode="External"/><Relationship Id="rId28" Type="http://schemas.openxmlformats.org/officeDocument/2006/relationships/hyperlink" Target="https://normativa.archivogeneral.gov.co/decreto-1929-de-2007/" TargetMode="External"/><Relationship Id="rId36" Type="http://schemas.openxmlformats.org/officeDocument/2006/relationships/hyperlink" Target="http://www.alcaldiabogota.gov.co/sisjur/normas/Norma1.jsp?i=53880" TargetMode="External"/><Relationship Id="rId49" Type="http://schemas.openxmlformats.org/officeDocument/2006/relationships/hyperlink" Target="http://www.suin-juriscol.gov.co/viewDocument.asp?ruta=Decretos/30033063" TargetMode="External"/><Relationship Id="rId57" Type="http://schemas.openxmlformats.org/officeDocument/2006/relationships/hyperlink" Target="http://www.alcaldiabogota.gov.co/sisjur/normas/Norma1.jsp?i=10549" TargetMode="External"/><Relationship Id="rId10" Type="http://schemas.openxmlformats.org/officeDocument/2006/relationships/hyperlink" Target="http://www.alcaldiabogota.gov.co/sisjur/normas/Norma1.jsp?i=4589" TargetMode="External"/><Relationship Id="rId31" Type="http://schemas.openxmlformats.org/officeDocument/2006/relationships/hyperlink" Target="http://www.alcaldiabogota.gov.co/sisjur/normas/Norma1.jsp?i=50875" TargetMode="External"/><Relationship Id="rId44" Type="http://schemas.openxmlformats.org/officeDocument/2006/relationships/hyperlink" Target="http://www.suin-juriscol.gov.co/viewDocument.asp?ruta=Decretos/30019925" TargetMode="External"/><Relationship Id="rId52" Type="http://schemas.openxmlformats.org/officeDocument/2006/relationships/hyperlink" Target="http://www.suin-juriscol.gov.co/viewDocument.asp?ruta=Decretos/30035329" TargetMode="External"/><Relationship Id="rId60" Type="http://schemas.openxmlformats.org/officeDocument/2006/relationships/hyperlink" Target="https://normativa.archivogeneral.gov.co/acuerdo-002-de-2014-2/" TargetMode="External"/><Relationship Id="rId65" Type="http://schemas.openxmlformats.org/officeDocument/2006/relationships/hyperlink" Target="http://www.alcaldiabogota.gov.co/sisjur/normas/Norma1.jsp?i=52521" TargetMode="External"/><Relationship Id="rId73" Type="http://schemas.openxmlformats.org/officeDocument/2006/relationships/hyperlink" Target="https://archivobogota.secretariageneral.gov.co/sites/default/files/Directiva%20003%20de%202021%20%281%29.pdf" TargetMode="External"/><Relationship Id="rId78" Type="http://schemas.openxmlformats.org/officeDocument/2006/relationships/hyperlink" Target="http://www.funcionpublica.gov.co/eva/gestornormativo/norma.php?i=61830" TargetMode="External"/><Relationship Id="rId81" Type="http://schemas.openxmlformats.org/officeDocument/2006/relationships/hyperlink" Target="http://archivobogota.secretariageneral.gov.co/sites/default/files/Circular%20047%20de%202020%20Documento%20Electro%CC%81nico.pdf" TargetMode="External"/><Relationship Id="rId86" Type="http://schemas.openxmlformats.org/officeDocument/2006/relationships/hyperlink" Target="http://www.informacionpublicapgr.gob.sv/descargables/sia/normativa-internacional/GEStexto1(CS).pdf" TargetMode="External"/><Relationship Id="rId4" Type="http://schemas.openxmlformats.org/officeDocument/2006/relationships/hyperlink" Target="http://www.alcaldiabogota.gov.co/sisjur/normas/Norma1.jsp?i=6548" TargetMode="External"/><Relationship Id="rId9" Type="http://schemas.openxmlformats.org/officeDocument/2006/relationships/hyperlink" Target="http://www.alcaldiabogota.gov.co/sisjur/normas/Norma1.jsp?i=4589" TargetMode="External"/><Relationship Id="rId13" Type="http://schemas.openxmlformats.org/officeDocument/2006/relationships/hyperlink" Target="http://www.alcaldiabogota.gov.co/sisjur/normas/Norma1.jsp?i=14787" TargetMode="External"/><Relationship Id="rId18" Type="http://schemas.openxmlformats.org/officeDocument/2006/relationships/hyperlink" Target="http://www.secretariasenado.gov.co/senado/basedoc/ley_1286_2009.html" TargetMode="External"/><Relationship Id="rId39" Type="http://schemas.openxmlformats.org/officeDocument/2006/relationships/hyperlink" Target="http://www.alcaldiabogota.gov.co/sisjur/normas/Norma1.jsp?i=57728" TargetMode="External"/><Relationship Id="rId34" Type="http://schemas.openxmlformats.org/officeDocument/2006/relationships/hyperlink" Target="http://www.alcaldiabogota.gov.co/sisjur/normas/Norma1.jsp?dt=S&amp;i=53899" TargetMode="External"/><Relationship Id="rId50" Type="http://schemas.openxmlformats.org/officeDocument/2006/relationships/hyperlink" Target="https://normativa.archivogeneral.gov.co/decreto-612-de-2018/" TargetMode="External"/><Relationship Id="rId55" Type="http://schemas.openxmlformats.org/officeDocument/2006/relationships/hyperlink" Target="http://www.alcaldiabogota.gov.co/sisjur/normas/Norma1.jsp?i=6275" TargetMode="External"/><Relationship Id="rId76" Type="http://schemas.openxmlformats.org/officeDocument/2006/relationships/hyperlink" Target="http://www.idep.edu.co/sites/default/files/RESOLUCION_079_DE_2018.pdf" TargetMode="External"/><Relationship Id="rId7" Type="http://schemas.openxmlformats.org/officeDocument/2006/relationships/hyperlink" Target="http://www.alcaldiabogota.gov.co/sisjur/normas/Norma1.jsp?i=6388" TargetMode="External"/><Relationship Id="rId71" Type="http://schemas.openxmlformats.org/officeDocument/2006/relationships/hyperlink" Target="https://normativa.archivogeneral.gov.co/acuerdo-004-de-2019/" TargetMode="External"/><Relationship Id="rId2" Type="http://schemas.openxmlformats.org/officeDocument/2006/relationships/hyperlink" Target="http://www.alcaldiabogota.gov.co/sisjur/normas/Norma1.jsp?i=5998" TargetMode="External"/><Relationship Id="rId29" Type="http://schemas.openxmlformats.org/officeDocument/2006/relationships/hyperlink" Target="https://normativa.archivogeneral.gov.co/decreto-1151-de-2008/" TargetMode="External"/><Relationship Id="rId24" Type="http://schemas.openxmlformats.org/officeDocument/2006/relationships/hyperlink" Target="https://normativa.archivogeneral.gov.co/ley-estatutaria-1581-de-2012/" TargetMode="External"/><Relationship Id="rId40" Type="http://schemas.openxmlformats.org/officeDocument/2006/relationships/hyperlink" Target="http://www.suin-juriscol.gov.co/viewDocument.asp?ruta=Decretos/1468897" TargetMode="External"/><Relationship Id="rId45" Type="http://schemas.openxmlformats.org/officeDocument/2006/relationships/hyperlink" Target="http://www.suin-juriscol.gov.co/viewDocument.asp?ruta=Decretos/30019891" TargetMode="External"/><Relationship Id="rId66" Type="http://schemas.openxmlformats.org/officeDocument/2006/relationships/hyperlink" Target="https://colaboracion.dnp.gov.co/CDT/Normograma/Acuerdo%202%20de%202014.pdf" TargetMode="External"/><Relationship Id="rId87" Type="http://schemas.openxmlformats.org/officeDocument/2006/relationships/hyperlink" Target="http://www.informacionpublicapgr.gob.sv/descargables/sia/normativa-internacional/GEStexto1(CS).pdf" TargetMode="External"/><Relationship Id="rId61" Type="http://schemas.openxmlformats.org/officeDocument/2006/relationships/hyperlink" Target="https://normativa.archivogeneral.gov.co/acuerdo-002-de-2014-2/ma1.jsp?i=6349" TargetMode="External"/><Relationship Id="rId82" Type="http://schemas.openxmlformats.org/officeDocument/2006/relationships/hyperlink" Target="https://normativa.archivogeneral.gov.co/circular-externa-001-de-2015/" TargetMode="External"/><Relationship Id="rId19" Type="http://schemas.openxmlformats.org/officeDocument/2006/relationships/hyperlink" Target="http://www.suin-juriscol.gov.co/viewDocument.asp?ruta=Leyes/1677762"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s://www.dnp.gov.co/Paginas/Normativa/Decreto-1082-de-2015.aspx" TargetMode="External"/><Relationship Id="rId18" Type="http://schemas.openxmlformats.org/officeDocument/2006/relationships/hyperlink" Target="http://www.idep.edu.co/sites/default/files/Circular010de2015.pdf" TargetMode="External"/><Relationship Id="rId26" Type="http://schemas.openxmlformats.org/officeDocument/2006/relationships/hyperlink" Target="http://www.secretariasenado.gov.co/senado/basedoc/ley_1955_2019.html" TargetMode="External"/><Relationship Id="rId39" Type="http://schemas.openxmlformats.org/officeDocument/2006/relationships/printerSettings" Target="../printerSettings/printerSettings8.bin"/><Relationship Id="rId21" Type="http://schemas.openxmlformats.org/officeDocument/2006/relationships/hyperlink" Target="http://www.idep.edu.co/sites/default/files/MN-GC-08-01%20Manual%20contratacion%20V6.pdf" TargetMode="External"/><Relationship Id="rId34" Type="http://schemas.openxmlformats.org/officeDocument/2006/relationships/hyperlink" Target="https://www.funcionpublica.gov.co/eva/gestornormativo/norma.php?i=160961" TargetMode="External"/><Relationship Id="rId7" Type="http://schemas.openxmlformats.org/officeDocument/2006/relationships/hyperlink" Target="http://www.secretariasenado.gov.co/senado/basedoc/ley_1564_2012.html" TargetMode="External"/><Relationship Id="rId12" Type="http://schemas.openxmlformats.org/officeDocument/2006/relationships/hyperlink" Target="http://www.funcionpublica.gov.co/eva/gestornormativo/norma.php?i=60596" TargetMode="External"/><Relationship Id="rId17" Type="http://schemas.openxmlformats.org/officeDocument/2006/relationships/hyperlink" Target="http://www.idep.edu.co/sites/default/files/circular2_2017_0.pdf" TargetMode="External"/><Relationship Id="rId25" Type="http://schemas.openxmlformats.org/officeDocument/2006/relationships/hyperlink" Target="http://www.idep.edu.co/sites/default/files/RES%20077%20DE%202014.pdf" TargetMode="External"/><Relationship Id="rId33" Type="http://schemas.openxmlformats.org/officeDocument/2006/relationships/hyperlink" Target="https://www.funcionpublica.gov.co/eva/gestornormativo/norma.php?i=136375" TargetMode="External"/><Relationship Id="rId38" Type="http://schemas.openxmlformats.org/officeDocument/2006/relationships/hyperlink" Target="http://www.idep.edu.co/sites/default/files/MN-GC-08-01%20Manual%20contratacion%20V6.pdf" TargetMode="External"/><Relationship Id="rId2" Type="http://schemas.openxmlformats.org/officeDocument/2006/relationships/hyperlink" Target="http://www.secretariasenado.gov.co/senado/basedoc/ley_0190_1995.html" TargetMode="External"/><Relationship Id="rId16" Type="http://schemas.openxmlformats.org/officeDocument/2006/relationships/hyperlink" Target="http://www.idep.edu.co/sites/default/files/Circular012de2014.pdf" TargetMode="External"/><Relationship Id="rId20" Type="http://schemas.openxmlformats.org/officeDocument/2006/relationships/hyperlink" Target="http://www.idep.edu.co/sites/default/files/RES099DE2008_COMITE_ASESOR_CONTRATACION.pdf" TargetMode="External"/><Relationship Id="rId29" Type="http://schemas.openxmlformats.org/officeDocument/2006/relationships/hyperlink" Target="https://www.alcaldiabogota.gov.co/sisjur/normas/Norma1.jsp?i=44643" TargetMode="External"/><Relationship Id="rId1" Type="http://schemas.openxmlformats.org/officeDocument/2006/relationships/hyperlink" Target="http://www.secretariasenado.gov.co/senado/basedoc/ley_0080_1993.html" TargetMode="External"/><Relationship Id="rId6" Type="http://schemas.openxmlformats.org/officeDocument/2006/relationships/hyperlink" Target="http://www.secretariasenado.gov.co/senado/basedoc/ley_1150_2007.html" TargetMode="External"/><Relationship Id="rId11" Type="http://schemas.openxmlformats.org/officeDocument/2006/relationships/hyperlink" Target="http://wsp.presidencia.gov.co/Normativa/Decretos/2012/Documents/NOVIEMBRE/22/DECRETO%202364%20DEL%2022%20DE%20NOVIEMBRE%20DE%202012.pdf" TargetMode="External"/><Relationship Id="rId24" Type="http://schemas.openxmlformats.org/officeDocument/2006/relationships/hyperlink" Target="http://www.secretariasenado.gov.co/senado/basedoc/codigo_comercio.html" TargetMode="External"/><Relationship Id="rId32" Type="http://schemas.openxmlformats.org/officeDocument/2006/relationships/hyperlink" Target="https://dapre.presidencia.gov.co/normativa/normativa/LEY%202069%20DEL%2031%20DE%20DICIEMBRE%20DE%202020.pdf" TargetMode="External"/><Relationship Id="rId37" Type="http://schemas.openxmlformats.org/officeDocument/2006/relationships/hyperlink" Target="https://www.alcaldiabogota.gov.co/sisjur/normas/Norma1.jsp?i=104165" TargetMode="External"/><Relationship Id="rId40" Type="http://schemas.openxmlformats.org/officeDocument/2006/relationships/drawing" Target="../drawings/drawing7.xml"/><Relationship Id="rId5" Type="http://schemas.openxmlformats.org/officeDocument/2006/relationships/hyperlink" Target="http://www.secretariasenado.gov.co/senado/basedoc/ley_0816_2003.html" TargetMode="External"/><Relationship Id="rId15" Type="http://schemas.openxmlformats.org/officeDocument/2006/relationships/hyperlink" Target="https://www.colombiacompra.gov.co/content/consulta-la-circular-externa-unica" TargetMode="External"/><Relationship Id="rId23" Type="http://schemas.openxmlformats.org/officeDocument/2006/relationships/hyperlink" Target="http://www.idep.edu.co/sites/default/files/Resolucion_No_064_de_2019.pdf" TargetMode="External"/><Relationship Id="rId28" Type="http://schemas.openxmlformats.org/officeDocument/2006/relationships/hyperlink" Target="http://www.secretariasenado.gov.co/senado/basedoc/ley_0361_1997.html" TargetMode="External"/><Relationship Id="rId36" Type="http://schemas.openxmlformats.org/officeDocument/2006/relationships/hyperlink" Target="https://www.funcionpublica.gov.co/eva/gestornormativo/norma.php?i=175187" TargetMode="External"/><Relationship Id="rId10" Type="http://schemas.openxmlformats.org/officeDocument/2006/relationships/hyperlink" Target="http://www.secretariasenado.gov.co/senado/basedoc/decreto_0019_2012.html" TargetMode="External"/><Relationship Id="rId19" Type="http://schemas.openxmlformats.org/officeDocument/2006/relationships/hyperlink" Target="http://www.idep.edu.co/sites/default/files/circular1_2017_0.pdf" TargetMode="External"/><Relationship Id="rId31" Type="http://schemas.openxmlformats.org/officeDocument/2006/relationships/hyperlink" Target="https://dapre.presidencia.gov.co/normativa/normativa/DECRETO%20440%20DEL%2020%20DE%20MARZO%20DE%202020.pdf" TargetMode="External"/><Relationship Id="rId4" Type="http://schemas.openxmlformats.org/officeDocument/2006/relationships/hyperlink" Target="http://www.secretariasenado.gov.co/senado/basedoc/ley_0734_2002.html" TargetMode="External"/><Relationship Id="rId9" Type="http://schemas.openxmlformats.org/officeDocument/2006/relationships/hyperlink" Target="http://www.secretariasenado.gov.co/senado/basedoc/decreto_0111_1996.html" TargetMode="External"/><Relationship Id="rId14" Type="http://schemas.openxmlformats.org/officeDocument/2006/relationships/hyperlink" Target="https://www.colombiacompra.gov.co/manuales-guias-y-pliegos-tipo/manuales-y-guias" TargetMode="External"/><Relationship Id="rId22" Type="http://schemas.openxmlformats.org/officeDocument/2006/relationships/hyperlink" Target="http://www.secretariasenado.gov.co/senado/basedoc/ley_1437_2011.html" TargetMode="External"/><Relationship Id="rId27" Type="http://schemas.openxmlformats.org/officeDocument/2006/relationships/hyperlink" Target="http://www.secretariasenado.gov.co/senado/basedoc/ley_1474_2011.html" TargetMode="External"/><Relationship Id="rId30" Type="http://schemas.openxmlformats.org/officeDocument/2006/relationships/hyperlink" Target="https://dapre.presidencia.gov.co/normativa/normativa/DECRETO%20537%20DEL%2012%20DE%20ABRIL%20DE%202020.pdf" TargetMode="External"/><Relationship Id="rId35" Type="http://schemas.openxmlformats.org/officeDocument/2006/relationships/hyperlink" Target="https://www.funcionpublica.gov.co/eva/gestornormativo/norma.php?i=161571" TargetMode="External"/><Relationship Id="rId8" Type="http://schemas.openxmlformats.org/officeDocument/2006/relationships/hyperlink" Target="http://www.secretariasenado.gov.co/senado/basedoc/decreto_0092_2017.html" TargetMode="External"/><Relationship Id="rId3" Type="http://schemas.openxmlformats.org/officeDocument/2006/relationships/hyperlink" Target="http://www.secretariasenado.gov.co/senado/basedoc/ley_0590_2000.htm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www.secretariasenado.gov.co/senado/basedoc/ley_1564_2012.html" TargetMode="External"/><Relationship Id="rId13" Type="http://schemas.openxmlformats.org/officeDocument/2006/relationships/hyperlink" Target="http://secretariageneral.gov.co/transparencia/marco-legal/normatividad/decreto-nacional-2573-2014" TargetMode="External"/><Relationship Id="rId18" Type="http://schemas.openxmlformats.org/officeDocument/2006/relationships/hyperlink" Target="http://www.idep.edu.co/sites/default/files/RESOLUCION%20136%20de%202019.pdf" TargetMode="External"/><Relationship Id="rId26" Type="http://schemas.openxmlformats.org/officeDocument/2006/relationships/printerSettings" Target="../printerSettings/printerSettings9.bin"/><Relationship Id="rId3" Type="http://schemas.openxmlformats.org/officeDocument/2006/relationships/hyperlink" Target="http://www.secretariasenado.gov.co/senado/basedoc/ley_0489_1998.html" TargetMode="External"/><Relationship Id="rId21" Type="http://schemas.openxmlformats.org/officeDocument/2006/relationships/hyperlink" Target="http://www.secretariasenado.gov.co/senado/basedoc/ley_2080_2021.html" TargetMode="External"/><Relationship Id="rId7" Type="http://schemas.openxmlformats.org/officeDocument/2006/relationships/hyperlink" Target="http://www.secretariasenado.gov.co/senado/basedoc/ley_0678_2001.html" TargetMode="External"/><Relationship Id="rId12" Type="http://schemas.openxmlformats.org/officeDocument/2006/relationships/hyperlink" Target="http://wsp.presidencia.gov.co/Normativa/Decretos/2013/Documents/JULIO/17/DECRETO%201510%20DEL%2017%20DE%20JULIO%20DE%202013.pdf" TargetMode="External"/><Relationship Id="rId17" Type="http://schemas.openxmlformats.org/officeDocument/2006/relationships/hyperlink" Target="https://www.alcaldiabogota.gov.co/sisjurMantenimiento/normas/Norma1.jsp?i=80062" TargetMode="External"/><Relationship Id="rId25" Type="http://schemas.openxmlformats.org/officeDocument/2006/relationships/hyperlink" Target="https://www.alcaldiabogota.gov.co/sisjur/normas/Norma1.jsp?i=93553" TargetMode="External"/><Relationship Id="rId2" Type="http://schemas.openxmlformats.org/officeDocument/2006/relationships/hyperlink" Target="http://www.secretariasenado.gov.co/senado/basedoc/ley_0190_1995.html" TargetMode="External"/><Relationship Id="rId16" Type="http://schemas.openxmlformats.org/officeDocument/2006/relationships/hyperlink" Target="http://www.idep.edu.co/sites/default/files/RES_051_2019ReglamentoComiteConciliacionIDEP.pdf" TargetMode="External"/><Relationship Id="rId20" Type="http://schemas.openxmlformats.org/officeDocument/2006/relationships/hyperlink" Target="https://www.secretariajuridica.gov.co/transparencia/marco-legal/normatividad/decreto-distrital-839-2018" TargetMode="External"/><Relationship Id="rId1" Type="http://schemas.openxmlformats.org/officeDocument/2006/relationships/hyperlink" Target="http://www.secretariasenado.gov.co/senado/basedoc/codigo_civil.html" TargetMode="External"/><Relationship Id="rId6" Type="http://schemas.openxmlformats.org/officeDocument/2006/relationships/hyperlink" Target="http://www.secretariasenado.gov.co/senado/basedoc/ley_1285_2009.html" TargetMode="External"/><Relationship Id="rId11" Type="http://schemas.openxmlformats.org/officeDocument/2006/relationships/hyperlink" Target="http://wsp.presidencia.gov.co/Normativa/Decretos/2012/Documents/NOVIEMBRE/22/DECRETO%202364%20DEL%2022%20DE%20NOVIEMBRE%20DE%202012.pdf" TargetMode="External"/><Relationship Id="rId24" Type="http://schemas.openxmlformats.org/officeDocument/2006/relationships/hyperlink" Target="https://www.funcionpublica.gov.co/eva/gestornormativo/norma.php?i=186809" TargetMode="External"/><Relationship Id="rId5" Type="http://schemas.openxmlformats.org/officeDocument/2006/relationships/hyperlink" Target="http://www.secretariasenado.gov.co/senado/basedoc/ley_1437_2011.html" TargetMode="External"/><Relationship Id="rId15" Type="http://schemas.openxmlformats.org/officeDocument/2006/relationships/hyperlink" Target="http://www.idep.edu.co/sites/default/files/RESOLUCION_98_DE_2001.pdf" TargetMode="External"/><Relationship Id="rId23" Type="http://schemas.openxmlformats.org/officeDocument/2006/relationships/hyperlink" Target="https://dapre.presidencia.gov.co/normativa/normativa/Decreto-491-28-marzo-2020.pdf" TargetMode="External"/><Relationship Id="rId10" Type="http://schemas.openxmlformats.org/officeDocument/2006/relationships/hyperlink" Target="http://www.secretariasenado.gov.co/senado/basedoc/decreto_0019_2012.html" TargetMode="External"/><Relationship Id="rId19" Type="http://schemas.openxmlformats.org/officeDocument/2006/relationships/hyperlink" Target="http://www.secretariasenado.gov.co/senado/basedoc/ley_1952_2019.html" TargetMode="External"/><Relationship Id="rId4" Type="http://schemas.openxmlformats.org/officeDocument/2006/relationships/hyperlink" Target="http://www.secretariasenado.gov.co/senado/basedoc/ley_0734_2002.html" TargetMode="External"/><Relationship Id="rId9" Type="http://schemas.openxmlformats.org/officeDocument/2006/relationships/hyperlink" Target="http://www.secretariasenado.gov.co/senado/basedoc/codigo_comercio.html" TargetMode="External"/><Relationship Id="rId14" Type="http://schemas.openxmlformats.org/officeDocument/2006/relationships/hyperlink" Target="https://www.defensajuridica.gov.co/gestion/publicaciones-andje/Documents/cartilla13_250215.pdf" TargetMode="External"/><Relationship Id="rId22" Type="http://schemas.openxmlformats.org/officeDocument/2006/relationships/hyperlink" Target="http://www.secretariasenado.gov.co/senado/basedoc/ley_1755_2015.html" TargetMode="External"/><Relationship Id="rId27"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3" Type="http://schemas.openxmlformats.org/officeDocument/2006/relationships/hyperlink" Target="http://www.alcaldiabogota.gov.co/sisjur/normas/Norma1.jsp?i=62503" TargetMode="External"/><Relationship Id="rId18" Type="http://schemas.openxmlformats.org/officeDocument/2006/relationships/hyperlink" Target="http://www.alcaldiabogota.gov.co/sisjur/normas/Norma1.jsp?i=50959" TargetMode="External"/><Relationship Id="rId26" Type="http://schemas.openxmlformats.org/officeDocument/2006/relationships/hyperlink" Target="http://www.alcaldiabogota.gov.co/sisjur/normas/Norma1.jsp?i=1208" TargetMode="External"/><Relationship Id="rId39" Type="http://schemas.openxmlformats.org/officeDocument/2006/relationships/hyperlink" Target="http://www.alcaldiabogota.gov.co/sisjur/normas/Norma1.jsp?i=62586" TargetMode="External"/><Relationship Id="rId21" Type="http://schemas.openxmlformats.org/officeDocument/2006/relationships/hyperlink" Target="http://www.alcaldiabogota.gov.co/sisjur/normas/Norma1.jsp?i=18630" TargetMode="External"/><Relationship Id="rId34" Type="http://schemas.openxmlformats.org/officeDocument/2006/relationships/hyperlink" Target="http://www.idep.edu.co/sites/default/files/RESOLUCION-83-DE-2014-GOBIERNO-LINEA_0.pdf" TargetMode="External"/><Relationship Id="rId42" Type="http://schemas.openxmlformats.org/officeDocument/2006/relationships/hyperlink" Target="http://www.idep.edu.co/sites/default/files/MN-AC-10-01%20Manual%20de%20Atenci%C3%B3n%20al%20Ciudadano%20V3.pdf" TargetMode="External"/><Relationship Id="rId47" Type="http://schemas.openxmlformats.org/officeDocument/2006/relationships/hyperlink" Target="http://www.idep.edu.co/sites/default/files/PO-AC-10-01_Politica_PAAA_V1.pdf" TargetMode="External"/><Relationship Id="rId50" Type="http://schemas.openxmlformats.org/officeDocument/2006/relationships/drawing" Target="../drawings/drawing9.xml"/><Relationship Id="rId7" Type="http://schemas.openxmlformats.org/officeDocument/2006/relationships/hyperlink" Target="http://www.alcaldiabogota.gov.co/sisjur/normas/Norma1.jsp?i=17004" TargetMode="External"/><Relationship Id="rId2" Type="http://schemas.openxmlformats.org/officeDocument/2006/relationships/hyperlink" Target="http://www.funcionpublica.gov.co/eva/gestornormativo/norma.php?i=90324" TargetMode="External"/><Relationship Id="rId16" Type="http://schemas.openxmlformats.org/officeDocument/2006/relationships/hyperlink" Target="http://www.alcaldiabogota.gov.co/sisjur/normas/Norma1.jsp?i=53646" TargetMode="External"/><Relationship Id="rId29" Type="http://schemas.openxmlformats.org/officeDocument/2006/relationships/hyperlink" Target="http://www.alcaldiabogota.gov.co/sisjur/normas/Norma1.jsp?i=64349" TargetMode="External"/><Relationship Id="rId11" Type="http://schemas.openxmlformats.org/officeDocument/2006/relationships/hyperlink" Target="http://www.secretariasenado.gov.co/senado/basedoc/decreto_2106_2019.html" TargetMode="External"/><Relationship Id="rId24" Type="http://schemas.openxmlformats.org/officeDocument/2006/relationships/hyperlink" Target="http://www.alcaldiabogota.gov.co/sisjur/normas/Norma1.jsp?i=1208" TargetMode="External"/><Relationship Id="rId32" Type="http://schemas.openxmlformats.org/officeDocument/2006/relationships/hyperlink" Target="http://www.alcaldiabogota.gov.co/sisjur/normas/Norma1.jsp?i=596" TargetMode="External"/><Relationship Id="rId37" Type="http://schemas.openxmlformats.org/officeDocument/2006/relationships/hyperlink" Target="http://www.alcaldiabogota.gov.co/sisjur/normas/Norma1.jsp?i=36303" TargetMode="External"/><Relationship Id="rId40" Type="http://schemas.openxmlformats.org/officeDocument/2006/relationships/hyperlink" Target="http://www.alcaldiabogota.gov.co/sisjur/normas/Norma1.jsp?i=62586" TargetMode="External"/><Relationship Id="rId45" Type="http://schemas.openxmlformats.org/officeDocument/2006/relationships/hyperlink" Target="http://www.idep.edu.co/sites/default/files/PO-AC-10-01_Politica_PAAA_V1.pdf" TargetMode="External"/><Relationship Id="rId5" Type="http://schemas.openxmlformats.org/officeDocument/2006/relationships/hyperlink" Target="http://www.alcaldiabogota.gov.co/sisjur/normas/Norma1.jsp?i=49981" TargetMode="External"/><Relationship Id="rId15" Type="http://schemas.openxmlformats.org/officeDocument/2006/relationships/hyperlink" Target="http://www.alcaldiabogota.gov.co/sisjur/normas/Norma1.jsp?i=57396" TargetMode="External"/><Relationship Id="rId23" Type="http://schemas.openxmlformats.org/officeDocument/2006/relationships/hyperlink" Target="http://www.alcaldiabogota.gov.co/sisjur/normas/Norma1.jsp?i=1208" TargetMode="External"/><Relationship Id="rId28" Type="http://schemas.openxmlformats.org/officeDocument/2006/relationships/hyperlink" Target="http://www.alcaldiabogota.gov.co/sisjur/normas/Norma1.jsp?i=1929" TargetMode="External"/><Relationship Id="rId36" Type="http://schemas.openxmlformats.org/officeDocument/2006/relationships/hyperlink" Target="http://www.alcaldiabogota.gov.co/sisjur/normas/Norma1.jsp?i=36303" TargetMode="External"/><Relationship Id="rId49" Type="http://schemas.openxmlformats.org/officeDocument/2006/relationships/printerSettings" Target="../printerSettings/printerSettings10.bin"/><Relationship Id="rId10" Type="http://schemas.openxmlformats.org/officeDocument/2006/relationships/hyperlink" Target="http://www.alcaldiabogota.gov.co/sisjur/normas/Norma1.jsp?i=10160" TargetMode="External"/><Relationship Id="rId19" Type="http://schemas.openxmlformats.org/officeDocument/2006/relationships/hyperlink" Target="http://www.alcaldiabogota.gov.co/sisjur/normas/Norma1.jsp?i=40685" TargetMode="External"/><Relationship Id="rId31" Type="http://schemas.openxmlformats.org/officeDocument/2006/relationships/hyperlink" Target="http://www.alcaldiabogota.gov.co/sisjur/normas/Norma1.jsp?i=55965" TargetMode="External"/><Relationship Id="rId44" Type="http://schemas.openxmlformats.org/officeDocument/2006/relationships/hyperlink" Target="http://www.idep.edu.co/sites/default/files/PO-AC-10-01_Politica_PAAA_V1.pdf" TargetMode="External"/><Relationship Id="rId4" Type="http://schemas.openxmlformats.org/officeDocument/2006/relationships/hyperlink" Target="http://www.alcaldiabogota.gov.co/sisjur/normas/Norma1.jsp?i=62152" TargetMode="External"/><Relationship Id="rId9" Type="http://schemas.openxmlformats.org/officeDocument/2006/relationships/hyperlink" Target="http://www.alcaldiabogota.gov.co/sisjur/normas/Norma1.jsp?i=276" TargetMode="External"/><Relationship Id="rId14" Type="http://schemas.openxmlformats.org/officeDocument/2006/relationships/hyperlink" Target="http://www.alcaldiabogota.gov.co/sisjur/normas/Norma1.jsp?i=60556" TargetMode="External"/><Relationship Id="rId22" Type="http://schemas.openxmlformats.org/officeDocument/2006/relationships/hyperlink" Target="http://www.alcaldiabogota.gov.co/sisjur/normas/Norma1.jsp?i=1208" TargetMode="External"/><Relationship Id="rId27" Type="http://schemas.openxmlformats.org/officeDocument/2006/relationships/hyperlink" Target="http://www.alcaldiabogota.gov.co/sisjur/normas/Norma1.jsp?i=1208" TargetMode="External"/><Relationship Id="rId30" Type="http://schemas.openxmlformats.org/officeDocument/2006/relationships/hyperlink" Target="http://www.alcaldiabogota.gov.co/sisjur/normas/Norma1.jsp?i=58273" TargetMode="External"/><Relationship Id="rId35" Type="http://schemas.openxmlformats.org/officeDocument/2006/relationships/hyperlink" Target="http://www.idep.edu.co/sites/default/files/RES204DE2008.pdf" TargetMode="External"/><Relationship Id="rId43" Type="http://schemas.openxmlformats.org/officeDocument/2006/relationships/hyperlink" Target="http://www.idep.edu.co/sites/default/files/MN-AC-10-03%20Manual%20Gestion%20Peticiones%20V2.pdf" TargetMode="External"/><Relationship Id="rId48" Type="http://schemas.openxmlformats.org/officeDocument/2006/relationships/hyperlink" Target="http://www.alcaldiabogota.gov.co/sisjur/normas/Norma1.jsp?i=56882" TargetMode="External"/><Relationship Id="rId8" Type="http://schemas.openxmlformats.org/officeDocument/2006/relationships/hyperlink" Target="http://www.alcaldiabogota.gov.co/sisjur/normas/Norma1.jsp?i=4276" TargetMode="External"/><Relationship Id="rId3" Type="http://schemas.openxmlformats.org/officeDocument/2006/relationships/hyperlink" Target="http://www.funcionpublica.gov.co/eva/gestornormativo/norma.php?i=90324" TargetMode="External"/><Relationship Id="rId12" Type="http://schemas.openxmlformats.org/officeDocument/2006/relationships/hyperlink" Target="http://www.alcaldiabogota.gov.co/sisjur/normas/Norma1.jsp?i=67879" TargetMode="External"/><Relationship Id="rId17" Type="http://schemas.openxmlformats.org/officeDocument/2006/relationships/hyperlink" Target="http://www.alcaldiabogota.gov.co/sisjur/normas/Norma1.jsp?i=45322" TargetMode="External"/><Relationship Id="rId25" Type="http://schemas.openxmlformats.org/officeDocument/2006/relationships/hyperlink" Target="http://www.alcaldiabogota.gov.co/sisjur/normas/Norma1.jsp?i=1208" TargetMode="External"/><Relationship Id="rId33" Type="http://schemas.openxmlformats.org/officeDocument/2006/relationships/hyperlink" Target="http://www.idep.edu.co/sites/default/files/RES040DE2017.pdf" TargetMode="External"/><Relationship Id="rId38" Type="http://schemas.openxmlformats.org/officeDocument/2006/relationships/hyperlink" Target="http://www.alcaldiabogota.gov.co/sisjur/normas/Norma1.jsp?i=62586" TargetMode="External"/><Relationship Id="rId46" Type="http://schemas.openxmlformats.org/officeDocument/2006/relationships/hyperlink" Target="http://www.idep.edu.co/sites/default/files/PO-AC-10-01_Politica_PAAA_V1.pdf" TargetMode="External"/><Relationship Id="rId20" Type="http://schemas.openxmlformats.org/officeDocument/2006/relationships/hyperlink" Target="http://www.alcaldiabogota.gov.co/sisjur/normas/Norma1.jsp?i=36842" TargetMode="External"/><Relationship Id="rId41" Type="http://schemas.openxmlformats.org/officeDocument/2006/relationships/hyperlink" Target="http://www.alcaldiabogota.gov.co/sisjur/normas/Norma1.jsp?i=31404" TargetMode="External"/><Relationship Id="rId1" Type="http://schemas.openxmlformats.org/officeDocument/2006/relationships/hyperlink" Target="http://www.alcaldiabogota.gov.co/sisjur/normas/Norma1.jsp?i=4125" TargetMode="External"/><Relationship Id="rId6" Type="http://schemas.openxmlformats.org/officeDocument/2006/relationships/hyperlink" Target="http://www.alcaldiabogota.gov.co/sisjur/normas/Norma1.jsp?i=41249" TargetMode="External"/></Relationships>
</file>

<file path=xl/worksheets/_rels/sheet11.xml.rels><?xml version="1.0" encoding="UTF-8" standalone="yes"?>
<Relationships xmlns="http://schemas.openxmlformats.org/package/2006/relationships"><Relationship Id="rId26" Type="http://schemas.openxmlformats.org/officeDocument/2006/relationships/hyperlink" Target="https://www.alcaldiabogota.gov.co/sisjur/normas/Norma1.jsp?i=25479" TargetMode="External"/><Relationship Id="rId21" Type="http://schemas.openxmlformats.org/officeDocument/2006/relationships/hyperlink" Target="https://www.alcaldiabogota.gov.co/sisjur/normas/Norma1.jsp?i=61596" TargetMode="External"/><Relationship Id="rId42" Type="http://schemas.openxmlformats.org/officeDocument/2006/relationships/hyperlink" Target="https://www.alcaldiabogota.gov.co/sisjur/normas/Norma1.jsp?i=38067" TargetMode="External"/><Relationship Id="rId47" Type="http://schemas.openxmlformats.org/officeDocument/2006/relationships/hyperlink" Target="https://www.alcaldiabogota.gov.co/sisjur/normas/Norma1.jsp?i=90298&amp;dt=S" TargetMode="External"/><Relationship Id="rId63" Type="http://schemas.openxmlformats.org/officeDocument/2006/relationships/hyperlink" Target="http://www.idep.edu.co/sites/default/files/RESOLUCION_024_de_2019.pdf" TargetMode="External"/><Relationship Id="rId68" Type="http://schemas.openxmlformats.org/officeDocument/2006/relationships/hyperlink" Target="https://www.bogotajuridica.gov.co/sisjur/normas/Norma1.jsp?i=53825" TargetMode="External"/><Relationship Id="rId84" Type="http://schemas.openxmlformats.org/officeDocument/2006/relationships/printerSettings" Target="../printerSettings/printerSettings11.bin"/><Relationship Id="rId16" Type="http://schemas.openxmlformats.org/officeDocument/2006/relationships/hyperlink" Target="https://www.alcaldiabogota.gov.co/sisjur/normas/Norma1.jsp?i=65909" TargetMode="External"/><Relationship Id="rId11" Type="http://schemas.openxmlformats.org/officeDocument/2006/relationships/hyperlink" Target="https://www.alcaldiabogota.gov.co/sisjur/normas/Norma1.jsp?i=85976" TargetMode="External"/><Relationship Id="rId32" Type="http://schemas.openxmlformats.org/officeDocument/2006/relationships/hyperlink" Target="https://www.alcaldiabogota.gov.co/sisjur/normas/Norma1.jsp?i=3333" TargetMode="External"/><Relationship Id="rId37" Type="http://schemas.openxmlformats.org/officeDocument/2006/relationships/hyperlink" Target="http://concejodebogota.gov.co/cbogota/site/artic/20170616/asocfile/20170616162503/acuerdo_no__668_de_2017.pdf" TargetMode="External"/><Relationship Id="rId53" Type="http://schemas.openxmlformats.org/officeDocument/2006/relationships/hyperlink" Target="https://www.alcaldiabogota.gov.co/sisjur/normas/Norma1.jsp?i=55870&amp;dt=S" TargetMode="External"/><Relationship Id="rId58" Type="http://schemas.openxmlformats.org/officeDocument/2006/relationships/hyperlink" Target="https://www.alcaldiabogota.gov.co/sisjur/normas/Norma1.jsp?i=26053" TargetMode="External"/><Relationship Id="rId74" Type="http://schemas.openxmlformats.org/officeDocument/2006/relationships/hyperlink" Target="https://www.alcaldiabogota.gov.co/sisjur/normas/Norma1.jsp?i=55750" TargetMode="External"/><Relationship Id="rId79" Type="http://schemas.openxmlformats.org/officeDocument/2006/relationships/hyperlink" Target="https://www.alcaldiabogota.gov.co/sisjur/normas/Norma1.jsp?i=137537" TargetMode="External"/><Relationship Id="rId5" Type="http://schemas.openxmlformats.org/officeDocument/2006/relationships/hyperlink" Target="https://www.alcaldiabogota.gov.co/sisjur/normas/Norma1.jsp?i=4449" TargetMode="External"/><Relationship Id="rId19" Type="http://schemas.openxmlformats.org/officeDocument/2006/relationships/hyperlink" Target="https://www.alcaldiabogota.gov.co/sisjur/normas/Norma1.jsp?i=62511" TargetMode="External"/><Relationship Id="rId14" Type="http://schemas.openxmlformats.org/officeDocument/2006/relationships/hyperlink" Target="https://www.alcaldiabogota.gov.co/sisjur/normas/Norma1.jsp?i=71261" TargetMode="External"/><Relationship Id="rId22" Type="http://schemas.openxmlformats.org/officeDocument/2006/relationships/hyperlink" Target="https://www.alcaldiabogota.gov.co/sisjur/normas/Norma1.jsp?i=56035" TargetMode="External"/><Relationship Id="rId27" Type="http://schemas.openxmlformats.org/officeDocument/2006/relationships/hyperlink" Target="https://www.alcaldiabogota.gov.co/sisjur/normas/Norma1.jsp?i=30007" TargetMode="External"/><Relationship Id="rId30" Type="http://schemas.openxmlformats.org/officeDocument/2006/relationships/hyperlink" Target="https://www.alcaldiabogota.gov.co/sisjur/normas/Norma1.jsp?i=15484" TargetMode="External"/><Relationship Id="rId35" Type="http://schemas.openxmlformats.org/officeDocument/2006/relationships/hyperlink" Target="https://www.alcaldiabogota.gov.co/sisjur/normas/Norma1.jsp?i=107948" TargetMode="External"/><Relationship Id="rId43" Type="http://schemas.openxmlformats.org/officeDocument/2006/relationships/hyperlink" Target="https://www.alcaldiabogota.gov.co/sisjur/normas/Norma1.jsp?i=32776" TargetMode="External"/><Relationship Id="rId48" Type="http://schemas.openxmlformats.org/officeDocument/2006/relationships/hyperlink" Target="https://www.alcaldiabogota.gov.co/sisjur/normas/Norma1.jsp?i=80429&amp;dt=S" TargetMode="External"/><Relationship Id="rId56" Type="http://schemas.openxmlformats.org/officeDocument/2006/relationships/hyperlink" Target="https://www.alcaldiabogota.gov.co/sisjur/normas/Norma1.jsp?i=40106&amp;dt=S" TargetMode="External"/><Relationship Id="rId64" Type="http://schemas.openxmlformats.org/officeDocument/2006/relationships/hyperlink" Target="https://www.idep.edu.co/sites/default/files/2023-05/RES_155_2018.pdf" TargetMode="External"/><Relationship Id="rId69" Type="http://schemas.openxmlformats.org/officeDocument/2006/relationships/hyperlink" Target="https://www.alcaldiabogota.gov.co/sisjur/normas/Norma1.jsp?i=125439&amp;dt=S" TargetMode="External"/><Relationship Id="rId77" Type="http://schemas.openxmlformats.org/officeDocument/2006/relationships/hyperlink" Target="https://www.idep.edu.co/node/1313" TargetMode="External"/><Relationship Id="rId8" Type="http://schemas.openxmlformats.org/officeDocument/2006/relationships/hyperlink" Target="https://www.alcaldiabogota.gov.co/sisjur/normas/Norma1.jsp?i=1177" TargetMode="External"/><Relationship Id="rId51" Type="http://schemas.openxmlformats.org/officeDocument/2006/relationships/hyperlink" Target="https://www.alcaldiabogota.gov.co/sisjur/normas/Norma1.jsp?i=65014&amp;dt=S" TargetMode="External"/><Relationship Id="rId72" Type="http://schemas.openxmlformats.org/officeDocument/2006/relationships/hyperlink" Target="https://www.alcaldiabogota.gov.co/sisjur/normas/Norma1.jsp?i=70346&amp;dt=S" TargetMode="External"/><Relationship Id="rId80" Type="http://schemas.openxmlformats.org/officeDocument/2006/relationships/hyperlink" Target="https://www.alcaldiabogota.gov.co/sisjur/normas/Norma1.jsp?i=37051&amp;dt=S" TargetMode="External"/><Relationship Id="rId85" Type="http://schemas.openxmlformats.org/officeDocument/2006/relationships/drawing" Target="../drawings/drawing10.xml"/><Relationship Id="rId3" Type="http://schemas.openxmlformats.org/officeDocument/2006/relationships/hyperlink" Target="http://www.secretariasenado.gov.co/senado/basedoc/ley_1314_2009.html" TargetMode="External"/><Relationship Id="rId12" Type="http://schemas.openxmlformats.org/officeDocument/2006/relationships/hyperlink" Target="https://www.movilidadbogota.gov.co/web/sites/default/files/Paginas/2019-04-03/Decreto%20037%20de%202019.pdf" TargetMode="External"/><Relationship Id="rId17" Type="http://schemas.openxmlformats.org/officeDocument/2006/relationships/hyperlink" Target="https://www.alcaldiabogota.gov.co/sisjur/normas/Norma1.jsp?i=62514" TargetMode="External"/><Relationship Id="rId25" Type="http://schemas.openxmlformats.org/officeDocument/2006/relationships/hyperlink" Target="https://www.alcaldiabogota.gov.co/sisjur/normas/Norma1.jsp?i=34284" TargetMode="External"/><Relationship Id="rId33" Type="http://schemas.openxmlformats.org/officeDocument/2006/relationships/hyperlink" Target="https://www.alcaldiabogota.gov.co/sisjur/normas/Norma1.jsp?i=1479" TargetMode="External"/><Relationship Id="rId38" Type="http://schemas.openxmlformats.org/officeDocument/2006/relationships/hyperlink" Target="http://concejodebogota.gov.co/cbogota/site/artic/20160803/asocfile/20160803124436/acuerdo_660_de_2016.pdf" TargetMode="External"/><Relationship Id="rId46" Type="http://schemas.openxmlformats.org/officeDocument/2006/relationships/hyperlink" Target="https://www.alcaldiabogota.gov.co/sisjur/normas/Norma1.jsp?i=11024" TargetMode="External"/><Relationship Id="rId59" Type="http://schemas.openxmlformats.org/officeDocument/2006/relationships/hyperlink" Target="https://www.icbf.gov.co/cargues/avance/docs/resolucion_minambientevdt_1023_2005.htm" TargetMode="External"/><Relationship Id="rId67" Type="http://schemas.openxmlformats.org/officeDocument/2006/relationships/hyperlink" Target="https://www.alcaldiabogota.gov.co/sisjur/normas/Norma1.jsp?i=22063" TargetMode="External"/><Relationship Id="rId20" Type="http://schemas.openxmlformats.org/officeDocument/2006/relationships/hyperlink" Target="https://www.alcaldiabogota.gov.co/sisjur/normas/Norma1.jsp?i=63644" TargetMode="External"/><Relationship Id="rId41" Type="http://schemas.openxmlformats.org/officeDocument/2006/relationships/hyperlink" Target="https://www.alcaldiabogota.gov.co/sisjur/normas/Norma1.jsp?i=38262" TargetMode="External"/><Relationship Id="rId54" Type="http://schemas.openxmlformats.org/officeDocument/2006/relationships/hyperlink" Target="https://www.alcaldiabogota.gov.co/sisjur/normas/Norma1.jsp?i=49822" TargetMode="External"/><Relationship Id="rId62" Type="http://schemas.openxmlformats.org/officeDocument/2006/relationships/hyperlink" Target="https://www.idep.edu.co/sites/default/files/2023-05/Resolucion%20133%20%202020%20%20CIGD_0.pdf" TargetMode="External"/><Relationship Id="rId70" Type="http://schemas.openxmlformats.org/officeDocument/2006/relationships/hyperlink" Target="https://www.alcaldiabogota.gov.co/sisjur/normas/Norma1.jsp?i=66474" TargetMode="External"/><Relationship Id="rId75" Type="http://schemas.openxmlformats.org/officeDocument/2006/relationships/hyperlink" Target="https://www.uaesp.gov.co/uaesp_jo/images/SubdAprovechamiento/Resolucion799.PDF" TargetMode="External"/><Relationship Id="rId83" Type="http://schemas.openxmlformats.org/officeDocument/2006/relationships/hyperlink" Target="https://www.alcaldiabogota.gov.co/sisjur/normas/Norma1.jsp?i=87123" TargetMode="External"/><Relationship Id="rId1" Type="http://schemas.openxmlformats.org/officeDocument/2006/relationships/hyperlink" Target="https://www.alcaldiabogota.gov.co/sisjur/normas/Norma1.jsp?i=67295" TargetMode="External"/><Relationship Id="rId6" Type="http://schemas.openxmlformats.org/officeDocument/2006/relationships/hyperlink" Target="https://www.alcaldiabogota.gov.co/sisjur/normas/Norma1.jsp?i=342" TargetMode="External"/><Relationship Id="rId15" Type="http://schemas.openxmlformats.org/officeDocument/2006/relationships/hyperlink" Target="https://www.alcaldiabogota.gov.co/sisjur/normas/Norma1.jsp?i=75162" TargetMode="External"/><Relationship Id="rId23" Type="http://schemas.openxmlformats.org/officeDocument/2006/relationships/hyperlink" Target="https://www.alcaldiabogota.gov.co/sisjur/normas/Norma1.jsp?i=45322" TargetMode="External"/><Relationship Id="rId28" Type="http://schemas.openxmlformats.org/officeDocument/2006/relationships/hyperlink" Target="https://www.alcaldiabogota.gov.co/sisjur/normas/Norma1.jsp?i=21579" TargetMode="External"/><Relationship Id="rId36" Type="http://schemas.openxmlformats.org/officeDocument/2006/relationships/hyperlink" Target="http://concejodebogota.gov.co/cbogota/site/artic/20170616/asocfile/20170616162503/acuerdo_no__663_de_2017.pdf" TargetMode="External"/><Relationship Id="rId49" Type="http://schemas.openxmlformats.org/officeDocument/2006/relationships/hyperlink" Target="https://www.contaduria.gov.co/documents/20127/36435/Resoluci%c3%b3n+523+de+2018.pdf/bd9358b8-843c-7bdc-3890-e5dc06c69e11?t=1558381951392" TargetMode="External"/><Relationship Id="rId57" Type="http://schemas.openxmlformats.org/officeDocument/2006/relationships/hyperlink" Target="https://www.alcaldiabogota.gov.co/sisjur/normas/Norma1.jsp?i=40019" TargetMode="External"/><Relationship Id="rId10" Type="http://schemas.openxmlformats.org/officeDocument/2006/relationships/hyperlink" Target="https://www.alcaldiabogota.gov.co/sisjur/normas/Norma1.jsp?i=104052&amp;dt=S" TargetMode="External"/><Relationship Id="rId31" Type="http://schemas.openxmlformats.org/officeDocument/2006/relationships/hyperlink" Target="https://www.alcaldiabogota.gov.co/sisjur/normas/Norma1.jsp?i=6101" TargetMode="External"/><Relationship Id="rId44" Type="http://schemas.openxmlformats.org/officeDocument/2006/relationships/hyperlink" Target="https://www.alcaldiabogota.gov.co/sisjur/normas/Norma1.jsp?i=25613" TargetMode="External"/><Relationship Id="rId52" Type="http://schemas.openxmlformats.org/officeDocument/2006/relationships/hyperlink" Target="https://www.alcaldiabogota.gov.co/sisjur/normas/Norma1.jsp?i=61973" TargetMode="External"/><Relationship Id="rId60" Type="http://schemas.openxmlformats.org/officeDocument/2006/relationships/hyperlink" Target="https://www.alcaldiabogota.gov.co/sisjur/normas/Norma1.jsp?i=7983" TargetMode="External"/><Relationship Id="rId65" Type="http://schemas.openxmlformats.org/officeDocument/2006/relationships/hyperlink" Target="https://www.alcaldiabogota.gov.co/sisjur/normas/Norma1.jsp?i=50155" TargetMode="External"/><Relationship Id="rId73" Type="http://schemas.openxmlformats.org/officeDocument/2006/relationships/hyperlink" Target="https://www.alcaldiabogota.gov.co/sisjur/normas/Norma1.jsp?i=56692" TargetMode="External"/><Relationship Id="rId78" Type="http://schemas.openxmlformats.org/officeDocument/2006/relationships/hyperlink" Target="https://sisjur.bogotajuridica.gov.co/sisjur/normas/Norma1.jsp?i=132877" TargetMode="External"/><Relationship Id="rId81" Type="http://schemas.openxmlformats.org/officeDocument/2006/relationships/hyperlink" Target="https://www.alcaldiabogota.gov.co/sisjur/normas/Norma1.jsp?dt=S&amp;i=142858" TargetMode="External"/><Relationship Id="rId4" Type="http://schemas.openxmlformats.org/officeDocument/2006/relationships/hyperlink" Target="https://www.alcaldiabogota.gov.co/sisjur/normas/Norma1.jsp?i=33965" TargetMode="External"/><Relationship Id="rId9" Type="http://schemas.openxmlformats.org/officeDocument/2006/relationships/hyperlink" Target="https://www.alcaldiabogota.gov.co/sisjur/normas/Norma1.jsp?i=116137" TargetMode="External"/><Relationship Id="rId13" Type="http://schemas.openxmlformats.org/officeDocument/2006/relationships/hyperlink" Target="https://www.alcaldiabogota.gov.co/sisjur/normas/Norma1.jsp?i=74622&amp;dt=S" TargetMode="External"/><Relationship Id="rId18" Type="http://schemas.openxmlformats.org/officeDocument/2006/relationships/hyperlink" Target="https://www.alcaldiabogota.gov.co/sisjur/normas/Norma1.jsp?i=62512&amp;dt=S" TargetMode="External"/><Relationship Id="rId39" Type="http://schemas.openxmlformats.org/officeDocument/2006/relationships/hyperlink" Target="http://concejodebogota.gov.co/concejo/site/artic/20150825/asocfile/20150825145357/acuerdo_600_15.pdf" TargetMode="External"/><Relationship Id="rId34" Type="http://schemas.openxmlformats.org/officeDocument/2006/relationships/hyperlink" Target="https://sisjur.bogotajuridica.gov.co/sisjur/normas/Norma1.jsp?i=113880" TargetMode="External"/><Relationship Id="rId50" Type="http://schemas.openxmlformats.org/officeDocument/2006/relationships/hyperlink" Target="https://www.minambiente.gov.co/wp-content/uploads/2021/10/resolucion-1326-de-2017.pdf" TargetMode="External"/><Relationship Id="rId55" Type="http://schemas.openxmlformats.org/officeDocument/2006/relationships/hyperlink" Target="https://www.alcaldiabogota.gov.co/sisjur/normas/Norma1.jsp?i=40105&amp;dt=S" TargetMode="External"/><Relationship Id="rId76" Type="http://schemas.openxmlformats.org/officeDocument/2006/relationships/hyperlink" Target="https://www.alcaldiabogota.gov.co/sisjur/normas/Norma1.jsp?i=124461" TargetMode="External"/><Relationship Id="rId7" Type="http://schemas.openxmlformats.org/officeDocument/2006/relationships/hyperlink" Target="https://www.funcionpublica.gov.co/eva/gestornormativo/norma.php?i=272" TargetMode="External"/><Relationship Id="rId71" Type="http://schemas.openxmlformats.org/officeDocument/2006/relationships/hyperlink" Target="https://www.alcaldiabogota.gov.co/sisjur/normas/Norma1.jsp?i=21059&amp;dt=S" TargetMode="External"/><Relationship Id="rId2" Type="http://schemas.openxmlformats.org/officeDocument/2006/relationships/hyperlink" Target="https://www.alcaldiabogota.gov.co/sisjur/normas/Norma1.jsp?i=39180" TargetMode="External"/><Relationship Id="rId29" Type="http://schemas.openxmlformats.org/officeDocument/2006/relationships/hyperlink" Target="https://www.alcaldiabogota.gov.co/sisjur/normas/Norma1.jsp?i=18718" TargetMode="External"/><Relationship Id="rId24" Type="http://schemas.openxmlformats.org/officeDocument/2006/relationships/hyperlink" Target="https://www.alcaldiabogota.gov.co/sisjur/normas/Norma1.jsp?i=29344" TargetMode="External"/><Relationship Id="rId40" Type="http://schemas.openxmlformats.org/officeDocument/2006/relationships/hyperlink" Target="https://www.alcaldiabogota.gov.co/sisjur/normas/Norma1.jsp?i=56074" TargetMode="External"/><Relationship Id="rId45" Type="http://schemas.openxmlformats.org/officeDocument/2006/relationships/hyperlink" Target="https://www.alcaldiabogota.gov.co/sisjur/normas/Norma1.jsp?i=18566" TargetMode="External"/><Relationship Id="rId66" Type="http://schemas.openxmlformats.org/officeDocument/2006/relationships/hyperlink" Target="https://www.alcaldiabogota.gov.co/sisjur/normas/Norma1.jsp?i=37610" TargetMode="External"/><Relationship Id="rId61" Type="http://schemas.openxmlformats.org/officeDocument/2006/relationships/hyperlink" Target="https://www.alcaldiabogota.gov.co/sisjur/normas/Norma1.jsp?i=9846" TargetMode="External"/><Relationship Id="rId82" Type="http://schemas.openxmlformats.org/officeDocument/2006/relationships/hyperlink" Target="https://www.alcaldiabogota.gov.co/sisjur/normas/Norma1.jsp?i=66661" TargetMode="External"/></Relationships>
</file>

<file path=xl/worksheets/_rels/sheet12.xml.rels><?xml version="1.0" encoding="UTF-8" standalone="yes"?>
<Relationships xmlns="http://schemas.openxmlformats.org/package/2006/relationships"><Relationship Id="rId13" Type="http://schemas.openxmlformats.org/officeDocument/2006/relationships/hyperlink" Target="https://www.alcaldiabogota.gov.co/sisjur/normas/Norma1.jsp?i=62513" TargetMode="External"/><Relationship Id="rId18" Type="http://schemas.openxmlformats.org/officeDocument/2006/relationships/hyperlink" Target="https://normograma.mintic.gov.co/mintic/docs/resolucion_mintic_3564_2015.htm" TargetMode="External"/><Relationship Id="rId26" Type="http://schemas.openxmlformats.org/officeDocument/2006/relationships/hyperlink" Target="https://normograma.mintic.gov.co/mintic/docs/directiva_presidencia_0002_2019.htm" TargetMode="External"/><Relationship Id="rId39" Type="http://schemas.openxmlformats.org/officeDocument/2006/relationships/hyperlink" Target="http://www.secretariasenado.gov.co/senado/basedoc/ley_1955_2019.html" TargetMode="External"/><Relationship Id="rId21" Type="http://schemas.openxmlformats.org/officeDocument/2006/relationships/hyperlink" Target="https://www.alcaldiabogota.gov.co/sisjur/normas/Norma1.jsp?i=4759" TargetMode="External"/><Relationship Id="rId34" Type="http://schemas.openxmlformats.org/officeDocument/2006/relationships/hyperlink" Target="https://normativa.archivogeneral.gov.co/ley-594-de-2000/" TargetMode="External"/><Relationship Id="rId42" Type="http://schemas.openxmlformats.org/officeDocument/2006/relationships/hyperlink" Target="http://www.secretariasenado.gov.co/senado/basedoc/ley_1704_2014.html" TargetMode="External"/><Relationship Id="rId47" Type="http://schemas.openxmlformats.org/officeDocument/2006/relationships/hyperlink" Target="https://gobiernodigital.mintic.gov.co/692/articles-178658_Estandares_informacion.pdf" TargetMode="External"/><Relationship Id="rId50" Type="http://schemas.openxmlformats.org/officeDocument/2006/relationships/hyperlink" Target="https://www.mincit.gov.co/ministerio/ministerio-en-breve/docs/5854-1.aspx" TargetMode="External"/><Relationship Id="rId55" Type="http://schemas.openxmlformats.org/officeDocument/2006/relationships/hyperlink" Target="https://dapre.presidencia.gov.co/normativa/normativa/DIRECTIVA%20PRESIDENCIAL%2002%20DEL%2024%20DE%20FEBRERO%20DE%202022.pdf" TargetMode="External"/><Relationship Id="rId7" Type="http://schemas.openxmlformats.org/officeDocument/2006/relationships/hyperlink" Target="https://normograma.mintic.gov.co/docs/decreto_0338_2022.htm" TargetMode="External"/><Relationship Id="rId2" Type="http://schemas.openxmlformats.org/officeDocument/2006/relationships/hyperlink" Target="https://normograma.mintic.gov.co/docs/ley_2195_2022.htm" TargetMode="External"/><Relationship Id="rId16" Type="http://schemas.openxmlformats.org/officeDocument/2006/relationships/hyperlink" Target="https://gobiernodigital.mintic.gov.co/692/articles-161263_Resolucion_2893_2020.pdf" TargetMode="External"/><Relationship Id="rId29" Type="http://schemas.openxmlformats.org/officeDocument/2006/relationships/hyperlink" Target="https://colaboracion.dnp.gov.co/CDT/Conpes/Econ%C3%B3micos/3975.pdf" TargetMode="External"/><Relationship Id="rId11" Type="http://schemas.openxmlformats.org/officeDocument/2006/relationships/hyperlink" Target="http://es.presidencia.gov.co/normativa/normativa/Decreto-1081-2015.pdf" TargetMode="External"/><Relationship Id="rId24" Type="http://schemas.openxmlformats.org/officeDocument/2006/relationships/hyperlink" Target="https://www.secretariageneral.gov.co/transparencia/marco-legal/normatividad/acuerdo-559-2014" TargetMode="External"/><Relationship Id="rId32" Type="http://schemas.openxmlformats.org/officeDocument/2006/relationships/hyperlink" Target="https://www.corteconstitucional.gov.co/inicio/Constitucion%20politica%20de%20Colombia%20-%202015.pdf" TargetMode="External"/><Relationship Id="rId37" Type="http://schemas.openxmlformats.org/officeDocument/2006/relationships/hyperlink" Target="http://www.secretariasenado.gov.co/senado/basedoc/ley_1437_2011.html" TargetMode="External"/><Relationship Id="rId40" Type="http://schemas.openxmlformats.org/officeDocument/2006/relationships/hyperlink" Target="https://www.alcaldiabogota.gov.co/sisjur/normas/Norma1.jsp?i=29774" TargetMode="External"/><Relationship Id="rId45" Type="http://schemas.openxmlformats.org/officeDocument/2006/relationships/hyperlink" Target="https://normograma.mintic.gov.co/mintic/docs/pdf/resolucion_crc_3067_2011.pdf" TargetMode="External"/><Relationship Id="rId53" Type="http://schemas.openxmlformats.org/officeDocument/2006/relationships/hyperlink" Target="https://www.idep.edu.co/sites/default/files/RES040DE2017.pdf" TargetMode="External"/><Relationship Id="rId58" Type="http://schemas.openxmlformats.org/officeDocument/2006/relationships/drawing" Target="../drawings/drawing11.xml"/><Relationship Id="rId5" Type="http://schemas.openxmlformats.org/officeDocument/2006/relationships/hyperlink" Target="https://www.alcaldiabogota.gov.co/sisjur/normas/Norma1.jsp?i=36913&amp;dt=S" TargetMode="External"/><Relationship Id="rId19" Type="http://schemas.openxmlformats.org/officeDocument/2006/relationships/hyperlink" Target="https://tic.bogota.gov.co/documentos/Guia-Sitios-Web-para-las-entidades-del-Distrito-Capital" TargetMode="External"/><Relationship Id="rId4" Type="http://schemas.openxmlformats.org/officeDocument/2006/relationships/hyperlink" Target="https://www.alcaldiabogota.gov.co/sisjur/normas/Norma1.jsp?i=56882" TargetMode="External"/><Relationship Id="rId9" Type="http://schemas.openxmlformats.org/officeDocument/2006/relationships/hyperlink" Target="https://www.alcaldiabogota.gov.co/sisjur/normas/Norma1.jsp?i=34492" TargetMode="External"/><Relationship Id="rId14" Type="http://schemas.openxmlformats.org/officeDocument/2006/relationships/hyperlink" Target="http://www.suin-juriscol.gov.co/viewDocument.asp?ruta=Decretos/1468897" TargetMode="External"/><Relationship Id="rId22" Type="http://schemas.openxmlformats.org/officeDocument/2006/relationships/hyperlink" Target="https://tic.bogota.gov.co/sites/default/files/marco-legal/Circular015de2017-2-2017-10963.pdf" TargetMode="External"/><Relationship Id="rId27" Type="http://schemas.openxmlformats.org/officeDocument/2006/relationships/hyperlink" Target="https://colaboracion.dnp.gov.co/CDT/Conpes/Econ%C3%B3micos/3072.pdf" TargetMode="External"/><Relationship Id="rId30" Type="http://schemas.openxmlformats.org/officeDocument/2006/relationships/hyperlink" Target="http://www.funcionpublica.gov.co/eva/gestornormativo/norma.php?i=76608" TargetMode="External"/><Relationship Id="rId35" Type="http://schemas.openxmlformats.org/officeDocument/2006/relationships/hyperlink" Target="https://www.funcionpublica.gov.co/eva/gestornormativo/norma.php?i=17004" TargetMode="External"/><Relationship Id="rId43" Type="http://schemas.openxmlformats.org/officeDocument/2006/relationships/hyperlink" Target="https://www.alcaldiabogota.gov.co/sisjur/normas/Norma1.jsp?i=38743&amp;dt=S" TargetMode="External"/><Relationship Id="rId48" Type="http://schemas.openxmlformats.org/officeDocument/2006/relationships/hyperlink" Target="https://www.alcaldiabogota.gov.co/sisjur/normas/Norma1.jsp?i=87123" TargetMode="External"/><Relationship Id="rId56" Type="http://schemas.openxmlformats.org/officeDocument/2006/relationships/hyperlink" Target="https://gobiernodigital.mintic.gov.co/692/articles-272972_Res_1126_2021.pdf" TargetMode="External"/><Relationship Id="rId8" Type="http://schemas.openxmlformats.org/officeDocument/2006/relationships/hyperlink" Target="https://www.alcaldiabogota.gov.co/sisjur/normas/Norma1.jsp?i=93213&amp;dt=S" TargetMode="External"/><Relationship Id="rId51" Type="http://schemas.openxmlformats.org/officeDocument/2006/relationships/hyperlink" Target="https://www.alcaldiabogota.gov.co/sisjur/normas/Norma1.jsp?i=33486" TargetMode="External"/><Relationship Id="rId3" Type="http://schemas.openxmlformats.org/officeDocument/2006/relationships/hyperlink" Target="http://sisjur.bogotajuridica.gov.co/sisjur/normas/Norma1.jsp?i=105225" TargetMode="External"/><Relationship Id="rId12" Type="http://schemas.openxmlformats.org/officeDocument/2006/relationships/hyperlink" Target="https://www.alcaldiabogota.gov.co/sisjur/normas/Norma1.jsp?i=60556" TargetMode="External"/><Relationship Id="rId17" Type="http://schemas.openxmlformats.org/officeDocument/2006/relationships/hyperlink" Target="https://normograma.mintic.gov.co/mintic/docs/resolucion_mintic_2710_2017.htm" TargetMode="External"/><Relationship Id="rId25" Type="http://schemas.openxmlformats.org/officeDocument/2006/relationships/hyperlink" Target="http://archivobogota.secretariageneral.gov.co/sites/default/files/documentacion-archivo/0_Gu%C3%ADa%20Documento%20Electr%C3%B3nico%202020.pdf" TargetMode="External"/><Relationship Id="rId33" Type="http://schemas.openxmlformats.org/officeDocument/2006/relationships/hyperlink" Target="https://www.funcionpublica.gov.co/eva/gestornormativo/norma.php?i=4276" TargetMode="External"/><Relationship Id="rId38" Type="http://schemas.openxmlformats.org/officeDocument/2006/relationships/hyperlink" Target="http://www.secretariasenado.gov.co/senado/basedoc/ley_1564_2012.html" TargetMode="External"/><Relationship Id="rId46" Type="http://schemas.openxmlformats.org/officeDocument/2006/relationships/hyperlink" Target="https://www.crcom.gov.co/sites/default/files/normatividad/00003502.pdf" TargetMode="External"/><Relationship Id="rId20" Type="http://schemas.openxmlformats.org/officeDocument/2006/relationships/hyperlink" Target="https://www.alcaldiabogota.gov.co/sisjur/normas/Norma1.jsp?i=65545" TargetMode="External"/><Relationship Id="rId41" Type="http://schemas.openxmlformats.org/officeDocument/2006/relationships/hyperlink" Target="https://www.alcaldiabogota.gov.co/sisjur/normas/Norma1.jsp?i=120303" TargetMode="External"/><Relationship Id="rId54" Type="http://schemas.openxmlformats.org/officeDocument/2006/relationships/hyperlink" Target="https://archivobogota.secretariageneral.gov.co/sites/default/files/documentacion-archivo/04_Sistema_Gesti%C3%B3n_Documento_Electronico_Archivo_SGDEA_RTF_1.0.pdf" TargetMode="External"/><Relationship Id="rId1" Type="http://schemas.openxmlformats.org/officeDocument/2006/relationships/hyperlink" Target="http://sisjur.bogotajuridica.gov.co/sisjur/normas/Norma1.jsp?i=105225" TargetMode="External"/><Relationship Id="rId6" Type="http://schemas.openxmlformats.org/officeDocument/2006/relationships/hyperlink" Target="http://www.bogotajuridica.gov.co/sisjur/normas/Norma1.jsp?i=34488" TargetMode="External"/><Relationship Id="rId15" Type="http://schemas.openxmlformats.org/officeDocument/2006/relationships/hyperlink" Target="https://tic.bogota.gov.co/sites/default/files/documentos/Decreto%20680%20de%202001.pdf" TargetMode="External"/><Relationship Id="rId23" Type="http://schemas.openxmlformats.org/officeDocument/2006/relationships/hyperlink" Target="https://tic.bogota.gov.co/sites/default/files/marco-legal/2-2018-9004_1-circular-23-2018.pdf" TargetMode="External"/><Relationship Id="rId28" Type="http://schemas.openxmlformats.org/officeDocument/2006/relationships/hyperlink" Target="https://tic.bogota.gov.co/sites/default/files/marco-legal/CONPES%203701%20DE%202011.pdf" TargetMode="External"/><Relationship Id="rId36" Type="http://schemas.openxmlformats.org/officeDocument/2006/relationships/hyperlink" Target="http://www.secretariasenado.gov.co/senado/basedoc/ley_1341_2009.html" TargetMode="External"/><Relationship Id="rId49" Type="http://schemas.openxmlformats.org/officeDocument/2006/relationships/hyperlink" Target="https://www.minjusticia.gov.co/programas-co/control-para-el-manejo-sustancias-quimicas/Documents/normatividad/Resoluci%C3%B3n%200002%20de%2028%20de%20marzo%202018.pdf" TargetMode="External"/><Relationship Id="rId57" Type="http://schemas.openxmlformats.org/officeDocument/2006/relationships/printerSettings" Target="../printerSettings/printerSettings12.bin"/><Relationship Id="rId10" Type="http://schemas.openxmlformats.org/officeDocument/2006/relationships/hyperlink" Target="https://www.alcaldiabogota.gov.co/sisjur/normas/Norma1.jsp?i=78955" TargetMode="External"/><Relationship Id="rId31" Type="http://schemas.openxmlformats.org/officeDocument/2006/relationships/hyperlink" Target="https://www.funcionpublica.gov.co/eva/gestornormativo/norma.php?i=171926" TargetMode="External"/><Relationship Id="rId44" Type="http://schemas.openxmlformats.org/officeDocument/2006/relationships/hyperlink" Target="https://www.crcom.gov.co/sites/default/files/normatividad/00003066.pdf" TargetMode="External"/><Relationship Id="rId52" Type="http://schemas.openxmlformats.org/officeDocument/2006/relationships/hyperlink" Target="https://www.educacionbogota.edu.co/portal_institucional/sites/default/files/2019-03/Resoluci%C3%B3n%20Distrital%20003%20de%202017.pdf" TargetMode="External"/></Relationships>
</file>

<file path=xl/worksheets/_rels/sheet13.xml.rels><?xml version="1.0" encoding="UTF-8" standalone="yes"?>
<Relationships xmlns="http://schemas.openxmlformats.org/package/2006/relationships"><Relationship Id="rId117" Type="http://schemas.openxmlformats.org/officeDocument/2006/relationships/hyperlink" Target="http://www.idep.edu.co/sites/default/files/RESOLUCION_081_DE_2018.pdf" TargetMode="External"/><Relationship Id="rId21" Type="http://schemas.openxmlformats.org/officeDocument/2006/relationships/hyperlink" Target="https://www.bogotajuridica.gov.co/sisjur/normas/Norma1.jsp?i=31431" TargetMode="External"/><Relationship Id="rId42" Type="http://schemas.openxmlformats.org/officeDocument/2006/relationships/hyperlink" Target="https://www.alcaldiabogota.gov.co/sisjur/normas/Norma1.jsp?i=122957" TargetMode="External"/><Relationship Id="rId63" Type="http://schemas.openxmlformats.org/officeDocument/2006/relationships/hyperlink" Target="http://www.suin-juriscol.gov.co/viewDocument.asp?ruta=Decretos/30019522" TargetMode="External"/><Relationship Id="rId84" Type="http://schemas.openxmlformats.org/officeDocument/2006/relationships/hyperlink" Target="https://www.funcionpublica.gov.co/eva/gestornormativo/norma.php?i=6229" TargetMode="External"/><Relationship Id="rId138" Type="http://schemas.openxmlformats.org/officeDocument/2006/relationships/hyperlink" Target="https://www.alcaldiabogota.gov.co/sisjur/normas/Norma1.jsp?i=15861&amp;dt=S" TargetMode="External"/><Relationship Id="rId159" Type="http://schemas.openxmlformats.org/officeDocument/2006/relationships/hyperlink" Target="http://sisjur.bogotajuridica.gov.co/sisjur/normas/Norma1.jsp?i=92961" TargetMode="External"/><Relationship Id="rId170" Type="http://schemas.openxmlformats.org/officeDocument/2006/relationships/hyperlink" Target="https://www.serviciocivil.gov.co/portal/sites/default/files/marco-legal/Circular%20004%20de%202019%20(1).pdf" TargetMode="External"/><Relationship Id="rId107" Type="http://schemas.openxmlformats.org/officeDocument/2006/relationships/hyperlink" Target="http://www.idep.edu.co/sites/default/files/RESOLUCIO%CC%81N%20064%20DE%202020.pdf" TargetMode="External"/><Relationship Id="rId11" Type="http://schemas.openxmlformats.org/officeDocument/2006/relationships/hyperlink" Target="https://www.funcionpublica.gov.co/eva/gestornormativo/norma.php?i=78874" TargetMode="External"/><Relationship Id="rId32" Type="http://schemas.openxmlformats.org/officeDocument/2006/relationships/hyperlink" Target="http://www.secretariasenado.gov.co/senado/basedoc/ley_0322_1996.html" TargetMode="External"/><Relationship Id="rId53" Type="http://schemas.openxmlformats.org/officeDocument/2006/relationships/hyperlink" Target="https://www.alcaldiabogota.gov.co/sisjur/normas/Norma1.jsp?i=79862" TargetMode="External"/><Relationship Id="rId74" Type="http://schemas.openxmlformats.org/officeDocument/2006/relationships/hyperlink" Target="http://www.funcionpublica.gov.co/eva/gestornormativo/norma.php?i=52627" TargetMode="External"/><Relationship Id="rId128" Type="http://schemas.openxmlformats.org/officeDocument/2006/relationships/hyperlink" Target="https://www.nuevaeps.com.co/sites/default/files/inline-files/resolucion-2266-de-1998_9.pdf" TargetMode="External"/><Relationship Id="rId149" Type="http://schemas.openxmlformats.org/officeDocument/2006/relationships/hyperlink" Target="https://www.mintrabajo.gov.co/documents/20147/61442826/Circular+No.+0014.pdf/28cc3b57-1464-43d6-4fbd-f8a7bdf87fbc?t=1612224186726" TargetMode="External"/><Relationship Id="rId5" Type="http://schemas.openxmlformats.org/officeDocument/2006/relationships/hyperlink" Target="https://dapre.presidencia.gov.co/normativa/normativa/LEY%202088%20DEL%2012%20DE%20MAYO%20DE%202021.pdf" TargetMode="External"/><Relationship Id="rId95" Type="http://schemas.openxmlformats.org/officeDocument/2006/relationships/hyperlink" Target="http://www.bogotajuridica.gov.co/sisjur/normas/Norma1.jsp?i=32779" TargetMode="External"/><Relationship Id="rId160" Type="http://schemas.openxmlformats.org/officeDocument/2006/relationships/hyperlink" Target="https://www.alcaldiabogota.gov.co/sisjur/normas/Norma1.jsp?i=92820" TargetMode="External"/><Relationship Id="rId181" Type="http://schemas.openxmlformats.org/officeDocument/2006/relationships/hyperlink" Target="http://sisjur.bogotajuridica.gov.co/sisjur/normas/Norma1.jsp?i=89962" TargetMode="External"/><Relationship Id="rId22" Type="http://schemas.openxmlformats.org/officeDocument/2006/relationships/hyperlink" Target="https://www.alcaldiabogota.gov.co/sisjur/normas/Norma1.jsp?i=22600" TargetMode="External"/><Relationship Id="rId43" Type="http://schemas.openxmlformats.org/officeDocument/2006/relationships/hyperlink" Target="http://www.bogotajuridica.gov.co/sisjur/normas/Norma1.jsp?i=119124" TargetMode="External"/><Relationship Id="rId64" Type="http://schemas.openxmlformats.org/officeDocument/2006/relationships/hyperlink" Target="http://www.suin-juriscol.gov.co/viewDocument.asp?ruta=Decretos/30019522" TargetMode="External"/><Relationship Id="rId118" Type="http://schemas.openxmlformats.org/officeDocument/2006/relationships/hyperlink" Target="http://www.idep.edu.co/sites/default/files/RES_037_2018.pdf" TargetMode="External"/><Relationship Id="rId139" Type="http://schemas.openxmlformats.org/officeDocument/2006/relationships/hyperlink" Target="https://www.nuevaeps.com.co/sites/default/files/inline-files/resolucion-2266-de-1998_9.pdf" TargetMode="External"/><Relationship Id="rId85" Type="http://schemas.openxmlformats.org/officeDocument/2006/relationships/hyperlink" Target="https://www.alcaldiabogota.gov.co/sisjur/normas/Norma1.jsp?i=2386" TargetMode="External"/><Relationship Id="rId150" Type="http://schemas.openxmlformats.org/officeDocument/2006/relationships/hyperlink" Target="https://www.serviciocivil.gov.co/portal/sites/default/files/marco-legal/CIrcular%20Conjunta%20002%20de%202021.pdf" TargetMode="External"/><Relationship Id="rId171" Type="http://schemas.openxmlformats.org/officeDocument/2006/relationships/hyperlink" Target="https://www.funcionpublica.gov.co/eva/gestornormativo/norma.php?i=84436" TargetMode="External"/><Relationship Id="rId12" Type="http://schemas.openxmlformats.org/officeDocument/2006/relationships/hyperlink" Target="http://www.bogotajuridica.gov.co/sisjur/normas/Norma1.jsp?i=53411" TargetMode="External"/><Relationship Id="rId33" Type="http://schemas.openxmlformats.org/officeDocument/2006/relationships/hyperlink" Target="http://www.secretariasenado.gov.co/senado/basedoc/ley_0100_1993.html" TargetMode="External"/><Relationship Id="rId108" Type="http://schemas.openxmlformats.org/officeDocument/2006/relationships/hyperlink" Target="http://www.idep.edu.co/sites/default/files/RESOLUCIO%CC%81N%20063%20DE%202020.pdf" TargetMode="External"/><Relationship Id="rId129" Type="http://schemas.openxmlformats.org/officeDocument/2006/relationships/hyperlink" Target="https://www.nuevaeps.com.co/sites/default/files/inline-files/resolucion-2266-de-1998_9.pdf" TargetMode="External"/><Relationship Id="rId54" Type="http://schemas.openxmlformats.org/officeDocument/2006/relationships/hyperlink" Target="http://www.bogotajuridica.gov.co/sisjur/normas/Norma1.jsp?i=73698" TargetMode="External"/><Relationship Id="rId75" Type="http://schemas.openxmlformats.org/officeDocument/2006/relationships/hyperlink" Target="http://www.bogotajuridica.gov.co/sisjur/normas/Norma1.jsp?i=50140" TargetMode="External"/><Relationship Id="rId96" Type="http://schemas.openxmlformats.org/officeDocument/2006/relationships/hyperlink" Target="https://www.alcaldiabogota.gov.co/sisjur/normas/Norma1.jsp?i=22960" TargetMode="External"/><Relationship Id="rId140" Type="http://schemas.openxmlformats.org/officeDocument/2006/relationships/hyperlink" Target="https://www.nuevaeps.com.co/sites/default/files/inline-files/resolucion-2266-de-1998_9.pdf" TargetMode="External"/><Relationship Id="rId161" Type="http://schemas.openxmlformats.org/officeDocument/2006/relationships/hyperlink" Target="https://www.mintrabajo.gov.co/documents/20147/0/Circular+No.0029_compressed.pdf/c1776bac-eede-fa25-d1d1-ab53eac1051b?t=1585973572797" TargetMode="External"/><Relationship Id="rId182" Type="http://schemas.openxmlformats.org/officeDocument/2006/relationships/hyperlink" Target="https://www.funcionpublica.gov.co/eva/gestornormativo/norma.php?i=191486" TargetMode="External"/><Relationship Id="rId6" Type="http://schemas.openxmlformats.org/officeDocument/2006/relationships/hyperlink" Target="http://sisjur.bogotajuridica.gov.co/sisjur/normas/Norma1.jsp?i=90900" TargetMode="External"/><Relationship Id="rId23" Type="http://schemas.openxmlformats.org/officeDocument/2006/relationships/hyperlink" Target="http://www.alcaldiabogota.gov.co/sisjur/normas/Norma1.jsp?i=20870" TargetMode="External"/><Relationship Id="rId119" Type="http://schemas.openxmlformats.org/officeDocument/2006/relationships/hyperlink" Target="http://www.idep.edu.co/sites/default/files/RESOLUCION_029_DE_2018.pdf" TargetMode="External"/><Relationship Id="rId44" Type="http://schemas.openxmlformats.org/officeDocument/2006/relationships/hyperlink" Target="http://sisjur.bogotajuridica.gov.co/sisjur/normas/Norma1.jsp?i=108925" TargetMode="External"/><Relationship Id="rId65" Type="http://schemas.openxmlformats.org/officeDocument/2006/relationships/hyperlink" Target="http://www.suin-juriscol.gov.co/viewDocument.asp?ruta=Decretos/30019522" TargetMode="External"/><Relationship Id="rId86" Type="http://schemas.openxmlformats.org/officeDocument/2006/relationships/hyperlink" Target="https://www.alcaldiabogota.gov.co/sisjur/normas/Norma1.jsp?i=2402" TargetMode="External"/><Relationship Id="rId130" Type="http://schemas.openxmlformats.org/officeDocument/2006/relationships/hyperlink" Target="https://www.alcaldiabogota.gov.co/sisjur/normas/Norma1.jsp?i=36469" TargetMode="External"/><Relationship Id="rId151" Type="http://schemas.openxmlformats.org/officeDocument/2006/relationships/hyperlink" Target="https://www.serviciocivil.gov.co/portal/sites/default/files/marco-legal/2021_EE_0953.pdf" TargetMode="External"/><Relationship Id="rId172" Type="http://schemas.openxmlformats.org/officeDocument/2006/relationships/hyperlink" Target="https://www.funcionpublica.gov.co/eva/gestornormativo/norma.php?i=71324" TargetMode="External"/><Relationship Id="rId13" Type="http://schemas.openxmlformats.org/officeDocument/2006/relationships/hyperlink" Target="http://www.alcaldiabogota.gov.co/sisjur/normas/Norma1.jsp?i=51292" TargetMode="External"/><Relationship Id="rId18" Type="http://schemas.openxmlformats.org/officeDocument/2006/relationships/hyperlink" Target="http://www.secretariasenado.gov.co/senado/basedoc/ley_1438_2011.html" TargetMode="External"/><Relationship Id="rId39" Type="http://schemas.openxmlformats.org/officeDocument/2006/relationships/hyperlink" Target="https://www.alcaldiabogota.gov.co/sisjurMantenimiento/normas/Norma1.jsp?i=33104" TargetMode="External"/><Relationship Id="rId109" Type="http://schemas.openxmlformats.org/officeDocument/2006/relationships/hyperlink" Target="http://www.idep.edu.co/sites/default/files/RESOLUCION%20052%20DE%202020.pdf" TargetMode="External"/><Relationship Id="rId34" Type="http://schemas.openxmlformats.org/officeDocument/2006/relationships/hyperlink" Target="https://www.funcionpublica.gov.co/eva/gestornormativo/norma.php?i=248" TargetMode="External"/><Relationship Id="rId50" Type="http://schemas.openxmlformats.org/officeDocument/2006/relationships/hyperlink" Target="http://www.bogotajuridica.gov.co/sisjur/normas/Norma1.jsp?i=88774" TargetMode="External"/><Relationship Id="rId55" Type="http://schemas.openxmlformats.org/officeDocument/2006/relationships/hyperlink" Target="http://www.gobiernobogota.gov.co/sgdapp/sites/default/files/normograma/Decreto%20118%20de%202018%20CODIGO%20DE%20INTEGRIDAD.pdf" TargetMode="External"/><Relationship Id="rId76" Type="http://schemas.openxmlformats.org/officeDocument/2006/relationships/hyperlink" Target="http://www.suin-juriscol.gov.co/viewDocument.asp?ruta=Decretos/1183842" TargetMode="External"/><Relationship Id="rId97" Type="http://schemas.openxmlformats.org/officeDocument/2006/relationships/hyperlink" Target="http://www.bogotajuridica.gov.co/sisjur/normas/Norma1.jsp?i=8550" TargetMode="External"/><Relationship Id="rId104" Type="http://schemas.openxmlformats.org/officeDocument/2006/relationships/hyperlink" Target="http://www.idep.edu.co/?q=content/resoluciones" TargetMode="External"/><Relationship Id="rId120" Type="http://schemas.openxmlformats.org/officeDocument/2006/relationships/hyperlink" Target="http://www.idep.edu.co/sites/default/files/RESOLUCION_025_DE_2018.pdf" TargetMode="External"/><Relationship Id="rId125" Type="http://schemas.openxmlformats.org/officeDocument/2006/relationships/hyperlink" Target="https://www.nuevaeps.com.co/sites/default/files/inline-files/resolucion-2266-de-1998_9.pdf" TargetMode="External"/><Relationship Id="rId141" Type="http://schemas.openxmlformats.org/officeDocument/2006/relationships/hyperlink" Target="https://www.mincit.gov.co/ministerio/normograma-sig/procesos-de-apoyo/gestion-documental/subsistemas/subsistema-de-seguridad-y-salud-en-el-trabajo/resoluciones/resolucion-4050-de-1994.aspx" TargetMode="External"/><Relationship Id="rId146" Type="http://schemas.openxmlformats.org/officeDocument/2006/relationships/hyperlink" Target="https://www.alcaldiabogota.gov.co/sisjur/normas/Norma1.jsp?i=122602" TargetMode="External"/><Relationship Id="rId167" Type="http://schemas.openxmlformats.org/officeDocument/2006/relationships/hyperlink" Target="https://www.cnsc.gov.co/index.php/informacion-y-capacitaciones/comunicaciones-cnsc/cnsc-al-dia/2593-circular-20191000000127-por-la-cual-se-imparten-instrucciones-sobre-el-tramite-de-reclamaciones-laborales-de-competencia-de-la-comision-de-personal-y-de-la-comision-nacional-del-servicio-civil" TargetMode="External"/><Relationship Id="rId7" Type="http://schemas.openxmlformats.org/officeDocument/2006/relationships/hyperlink" Target="https://www.bogotajuridica.gov.co/sisjur/normas/Norma1.jsp?i=85638" TargetMode="External"/><Relationship Id="rId71" Type="http://schemas.openxmlformats.org/officeDocument/2006/relationships/hyperlink" Target="https://www.alcaldiabogota.gov.co/sisjur/normas/Norma1.jsp?i=58849" TargetMode="External"/><Relationship Id="rId92" Type="http://schemas.openxmlformats.org/officeDocument/2006/relationships/hyperlink" Target="https://www.bogotajuridica.gov.co/sisjur/normas/Norma1.jsp?i=86568" TargetMode="External"/><Relationship Id="rId162" Type="http://schemas.openxmlformats.org/officeDocument/2006/relationships/hyperlink" Target="https://www.mintrabajo.gov.co/documents/20147/0/Circular+0017.pdf/05096a91-e470-e980-2ad9-775e8419d6b1?t=1582647828087" TargetMode="External"/><Relationship Id="rId183" Type="http://schemas.openxmlformats.org/officeDocument/2006/relationships/hyperlink" Target="https://www.alcaldiabogota.gov.co/sisjur/normas/Norma1.jsp?i=136097" TargetMode="External"/><Relationship Id="rId2" Type="http://schemas.openxmlformats.org/officeDocument/2006/relationships/hyperlink" Target="https://www.alcaldiabogota.gov.co/sisjur/normas/Norma1.jsp?i=115687" TargetMode="External"/><Relationship Id="rId29" Type="http://schemas.openxmlformats.org/officeDocument/2006/relationships/hyperlink" Target="http://www.secretariasenado.gov.co/senado/basedoc/ley_0378_1997.html" TargetMode="External"/><Relationship Id="rId24" Type="http://schemas.openxmlformats.org/officeDocument/2006/relationships/hyperlink" Target="http://www.secretariasenado.gov.co/senado/basedoc/ley_1093_2006.html" TargetMode="External"/><Relationship Id="rId40" Type="http://schemas.openxmlformats.org/officeDocument/2006/relationships/hyperlink" Target="https://www.alcaldiabogota.gov.co/sisjurMantenimiento/normas/Norma1.jsp?i=33104" TargetMode="External"/><Relationship Id="rId45" Type="http://schemas.openxmlformats.org/officeDocument/2006/relationships/hyperlink" Target="https://dapre.presidencia.gov.co/normativa/normativa/DECRETO%20676%20DEL%2019%20DE%20MAYO%20DE%202020.pdf" TargetMode="External"/><Relationship Id="rId66" Type="http://schemas.openxmlformats.org/officeDocument/2006/relationships/hyperlink" Target="http://www.suin-juriscol.gov.co/viewDocument.asp?ruta=Decretos/30019522" TargetMode="External"/><Relationship Id="rId87" Type="http://schemas.openxmlformats.org/officeDocument/2006/relationships/hyperlink" Target="http://www.suin-juriscol.gov.co/clp/contenidos.dll/Decretos/1475751?fn=document-frame.htm$f=templates$3.0" TargetMode="External"/><Relationship Id="rId110" Type="http://schemas.openxmlformats.org/officeDocument/2006/relationships/hyperlink" Target="https://www.minsalud.gov.co/sites/rid/Lists/BibliotecaDigital/RIDE/DE/DIJ/resolucion-385-de-2020.pdf" TargetMode="External"/><Relationship Id="rId115" Type="http://schemas.openxmlformats.org/officeDocument/2006/relationships/hyperlink" Target="https://www.funcionpublica.gov.co/documents/418537/616038/RESOLUCI%C3%93N+DE+COMPETENCIAS+FUNCIONALES.pdf/c13f04b8-02e0-908a-b831-ef15f80da4ab" TargetMode="External"/><Relationship Id="rId131" Type="http://schemas.openxmlformats.org/officeDocument/2006/relationships/hyperlink" Target="https://www.alcaldiabogota.gov.co/sisjur/normas/Norma1.jsp?i=31607" TargetMode="External"/><Relationship Id="rId136" Type="http://schemas.openxmlformats.org/officeDocument/2006/relationships/hyperlink" Target="https://www.alcaldiabogota.gov.co/sisjur/normas/Norma1.jsp?i=31885&amp;dt=S" TargetMode="External"/><Relationship Id="rId157" Type="http://schemas.openxmlformats.org/officeDocument/2006/relationships/hyperlink" Target="https://www.mintrabajo.gov.co/documents/20147/60876961/Circular+0041-2020.PDF/98d19065-352d-33d2-978e-9e9069374144?t=1591222484807" TargetMode="External"/><Relationship Id="rId178" Type="http://schemas.openxmlformats.org/officeDocument/2006/relationships/hyperlink" Target="https://www.alcaldiabogota.gov.co/sisjur/normas/Norma1.jsp?i=114017" TargetMode="External"/><Relationship Id="rId61" Type="http://schemas.openxmlformats.org/officeDocument/2006/relationships/hyperlink" Target="https://www.alcaldiabogota.gov.co/sisjur/normas/Norma1.jsp?i=62518" TargetMode="External"/><Relationship Id="rId82" Type="http://schemas.openxmlformats.org/officeDocument/2006/relationships/hyperlink" Target="https://www.funcionpublica.gov.co/eva/gestornormativo/norma.php?i=16124" TargetMode="External"/><Relationship Id="rId152" Type="http://schemas.openxmlformats.org/officeDocument/2006/relationships/hyperlink" Target="https://www.serviciocivil.gov.co/portal/sites/default/files/marco-legal/2-2021-793_1%20%20CIRCULAR%201%202021.pdf" TargetMode="External"/><Relationship Id="rId173" Type="http://schemas.openxmlformats.org/officeDocument/2006/relationships/hyperlink" Target="https://www.cancilleria.gov.co/sites/default/files/Normograma/docs/circular_minproteccion_0038_2010.htm" TargetMode="External"/><Relationship Id="rId19" Type="http://schemas.openxmlformats.org/officeDocument/2006/relationships/hyperlink" Target="https://www.alcaldiabogota.gov.co/sisjur/normas/Norma1.jsp?i=36878" TargetMode="External"/><Relationship Id="rId14" Type="http://schemas.openxmlformats.org/officeDocument/2006/relationships/hyperlink" Target="https://www.alcaldiabogota.gov.co/sisjur/normas/Norma1.jsp?i=48365" TargetMode="External"/><Relationship Id="rId30" Type="http://schemas.openxmlformats.org/officeDocument/2006/relationships/hyperlink" Target="http://www.secretariasenado.gov.co/senado/basedoc/ley_0378_1997.html" TargetMode="External"/><Relationship Id="rId35" Type="http://schemas.openxmlformats.org/officeDocument/2006/relationships/hyperlink" Target="https://www.alcaldiabogota.gov.co/sisjur/normas/Norma1.jsp?i=1177" TargetMode="External"/><Relationship Id="rId56" Type="http://schemas.openxmlformats.org/officeDocument/2006/relationships/hyperlink" Target="https://www.alcaldiabogota.gov.co/sisjur/normas/Norma1.jsp?i=71261" TargetMode="External"/><Relationship Id="rId77" Type="http://schemas.openxmlformats.org/officeDocument/2006/relationships/hyperlink" Target="https://www.alcaldiabogota.gov.co/sisjur/normas/Norma1.jsp?i=49366" TargetMode="External"/><Relationship Id="rId100" Type="http://schemas.openxmlformats.org/officeDocument/2006/relationships/hyperlink" Target="http://www.idep.edu.co/?q=content/resoluciones" TargetMode="External"/><Relationship Id="rId105" Type="http://schemas.openxmlformats.org/officeDocument/2006/relationships/hyperlink" Target="http://www.idep.edu.co/?q=content/resoluciones" TargetMode="External"/><Relationship Id="rId126" Type="http://schemas.openxmlformats.org/officeDocument/2006/relationships/hyperlink" Target="https://www.alcaldiabogota.gov.co/sisjur/normas/Norma1.jsp?i=48587" TargetMode="External"/><Relationship Id="rId147" Type="http://schemas.openxmlformats.org/officeDocument/2006/relationships/hyperlink" Target="https://www.alcaldiabogota.gov.co/sisjur/normas/Norma1.jsp?i=122701" TargetMode="External"/><Relationship Id="rId168" Type="http://schemas.openxmlformats.org/officeDocument/2006/relationships/hyperlink" Target="https://www.funcionpublica.gov.co/eva/gestornormativo/norma.php?i=98371" TargetMode="External"/><Relationship Id="rId8" Type="http://schemas.openxmlformats.org/officeDocument/2006/relationships/hyperlink" Target="https://secretariageneral.gov.co/transparencia/normatividad/normatividad/ley-1902-2018" TargetMode="External"/><Relationship Id="rId51" Type="http://schemas.openxmlformats.org/officeDocument/2006/relationships/hyperlink" Target="https://www.bogotajuridica.gov.co/sisjur/normas/Norma1.jsp?i=86954" TargetMode="External"/><Relationship Id="rId72" Type="http://schemas.openxmlformats.org/officeDocument/2006/relationships/hyperlink" Target="http://www.bogotajuridica.gov.co/sisjur/normas/Norma1.jsp?i=55977" TargetMode="External"/><Relationship Id="rId93" Type="http://schemas.openxmlformats.org/officeDocument/2006/relationships/hyperlink" Target="https://www.alcaldiabogota.gov.co/sisjur/normas/Norma1.jsp?i=116483" TargetMode="External"/><Relationship Id="rId98" Type="http://schemas.openxmlformats.org/officeDocument/2006/relationships/hyperlink" Target="https://www.redjurista.com/Documents/acuerdo_9_de_1999.aspx" TargetMode="External"/><Relationship Id="rId121" Type="http://schemas.openxmlformats.org/officeDocument/2006/relationships/hyperlink" Target="https://www.alcaldiabogota.gov.co/sisjur/normas/Norma1.jsp?i=70993" TargetMode="External"/><Relationship Id="rId142" Type="http://schemas.openxmlformats.org/officeDocument/2006/relationships/hyperlink" Target="https://www.icbf.gov.co/cargues/avance/docs/resolucion_minsalud_r4225_92.htm" TargetMode="External"/><Relationship Id="rId163" Type="http://schemas.openxmlformats.org/officeDocument/2006/relationships/hyperlink" Target="https://www.serviciocivil.gov.co/portal/sites/default/files/marco-legal/2020_EE_1170.pdf" TargetMode="External"/><Relationship Id="rId184" Type="http://schemas.openxmlformats.org/officeDocument/2006/relationships/hyperlink" Target="https://www.funcionpublica.gov.co/eva/gestornormativo/norma.php?i=90685" TargetMode="External"/><Relationship Id="rId3" Type="http://schemas.openxmlformats.org/officeDocument/2006/relationships/hyperlink" Target="https://www.alcaldiabogota.gov.co/sisjur/normas/Norma1.jsp?i=115619" TargetMode="External"/><Relationship Id="rId25" Type="http://schemas.openxmlformats.org/officeDocument/2006/relationships/hyperlink" Target="https://www.alcaldiabogota.gov.co/sisjur/normas/Norma1.jsp?i=18843" TargetMode="External"/><Relationship Id="rId46" Type="http://schemas.openxmlformats.org/officeDocument/2006/relationships/hyperlink" Target="http://sisjur.bogotajuridica.gov.co/sisjur/normas/Norma1.jsp?i=92860" TargetMode="External"/><Relationship Id="rId67" Type="http://schemas.openxmlformats.org/officeDocument/2006/relationships/hyperlink" Target="http://www.suin-juriscol.gov.co/viewDocument.asp?ruta=Decretos/30019522" TargetMode="External"/><Relationship Id="rId116" Type="http://schemas.openxmlformats.org/officeDocument/2006/relationships/hyperlink" Target="http://www.idep.edu.co/sites/default/files/RES_155_2018.pdf" TargetMode="External"/><Relationship Id="rId137" Type="http://schemas.openxmlformats.org/officeDocument/2006/relationships/hyperlink" Target="https://www.arlsura.com/index.php/component/content/article?id=188:resolucion-957-de-2005-comunidad-andina" TargetMode="External"/><Relationship Id="rId158" Type="http://schemas.openxmlformats.org/officeDocument/2006/relationships/hyperlink" Target="https://www.alcaldiabogota.gov.co/sisjur/normas/Norma1.jsp?i=94384" TargetMode="External"/><Relationship Id="rId20" Type="http://schemas.openxmlformats.org/officeDocument/2006/relationships/hyperlink" Target="http://www.secretariasenado.gov.co/senado/basedoc/ley_1257_2008.html" TargetMode="External"/><Relationship Id="rId41" Type="http://schemas.openxmlformats.org/officeDocument/2006/relationships/hyperlink" Target="https://www.alcaldiabogota.gov.co/sisjur/normas/Norma1.jsp?i=122939" TargetMode="External"/><Relationship Id="rId62" Type="http://schemas.openxmlformats.org/officeDocument/2006/relationships/hyperlink" Target="http://www.suin-juriscol.gov.co/viewDocument.asp?ruta=Decretos/30019522" TargetMode="External"/><Relationship Id="rId83" Type="http://schemas.openxmlformats.org/officeDocument/2006/relationships/hyperlink" Target="http://www.bogotajuridica.gov.co/sisjur/normas/Norma1.jsp?i=5496" TargetMode="External"/><Relationship Id="rId88" Type="http://schemas.openxmlformats.org/officeDocument/2006/relationships/hyperlink" Target="https://www.alcaldiabogota.gov.co/sisjur/normas/Norma1.jsp?i=2629" TargetMode="External"/><Relationship Id="rId111" Type="http://schemas.openxmlformats.org/officeDocument/2006/relationships/hyperlink" Target="https://www.alcaldiabogota.gov.co/sisjur/normas/Norma1.jsp?i=85641" TargetMode="External"/><Relationship Id="rId132" Type="http://schemas.openxmlformats.org/officeDocument/2006/relationships/hyperlink" Target="https://www.alcaldiabogota.gov.co/sisjur/normas/Norma1.jsp?i=30565" TargetMode="External"/><Relationship Id="rId153" Type="http://schemas.openxmlformats.org/officeDocument/2006/relationships/hyperlink" Target="https://www.serviciocivil.gov.co/portal/transparencia/marco-legal/lineamientos/circular-externa-018" TargetMode="External"/><Relationship Id="rId174" Type="http://schemas.openxmlformats.org/officeDocument/2006/relationships/hyperlink" Target="https://www.alcaldiabogota.gov.co/sisjur/normas/Norma1.jsp?i=8794" TargetMode="External"/><Relationship Id="rId179" Type="http://schemas.openxmlformats.org/officeDocument/2006/relationships/hyperlink" Target="http://sisjur.bogotajuridica.gov.co/sisjur/normas/Norma1.jsp?i=89962" TargetMode="External"/><Relationship Id="rId15" Type="http://schemas.openxmlformats.org/officeDocument/2006/relationships/hyperlink" Target="http://www.secretariasenado.gov.co/senado/basedoc/ley_1527_2012.html" TargetMode="External"/><Relationship Id="rId36" Type="http://schemas.openxmlformats.org/officeDocument/2006/relationships/hyperlink" Target="http://www.suin-juriscol.gov.co/viewDocument.asp?ruta=Leyes/1583391" TargetMode="External"/><Relationship Id="rId57" Type="http://schemas.openxmlformats.org/officeDocument/2006/relationships/hyperlink" Target="https://www.funcionpublica.gov.co/eva/gestornormativo/norma.php?i=79754" TargetMode="External"/><Relationship Id="rId106" Type="http://schemas.openxmlformats.org/officeDocument/2006/relationships/hyperlink" Target="http://www.idep.edu.co/sites/default/files/Resolucio%CC%81n%20009%20del%208.02.2020.pdf" TargetMode="External"/><Relationship Id="rId127" Type="http://schemas.openxmlformats.org/officeDocument/2006/relationships/hyperlink" Target="https://www.alcaldiabogota.gov.co/sisjur/normas/Norma1.jsp?i=47374" TargetMode="External"/><Relationship Id="rId10" Type="http://schemas.openxmlformats.org/officeDocument/2006/relationships/hyperlink" Target="http://www.bogotajuridica.gov.co/sisjur/normas/Norma1.jsp?i=67857" TargetMode="External"/><Relationship Id="rId31" Type="http://schemas.openxmlformats.org/officeDocument/2006/relationships/hyperlink" Target="http://suin.gov.co/viewDocument.asp?id=1794245" TargetMode="External"/><Relationship Id="rId52" Type="http://schemas.openxmlformats.org/officeDocument/2006/relationships/hyperlink" Target="http://es.presidencia.gov.co/normativa/normativa/DECRETO%201496%20DEL%2006%20DE%20AGOSTO%20DE%202018.pdf" TargetMode="External"/><Relationship Id="rId73" Type="http://schemas.openxmlformats.org/officeDocument/2006/relationships/hyperlink" Target="https://www.alcaldiabogota.gov.co/sisjur/normas/Norma1.jsp?i=55853" TargetMode="External"/><Relationship Id="rId78" Type="http://schemas.openxmlformats.org/officeDocument/2006/relationships/hyperlink" Target="http://www.suin-juriscol.gov.co/viewDocument.asp?ruta=Decretos/1429045" TargetMode="External"/><Relationship Id="rId94" Type="http://schemas.openxmlformats.org/officeDocument/2006/relationships/hyperlink" Target="https://www.bogotajuridica.gov.co/sisjur/normas/Norma1.jsp?i=82858" TargetMode="External"/><Relationship Id="rId99" Type="http://schemas.openxmlformats.org/officeDocument/2006/relationships/hyperlink" Target="https://www.alcaldiabogota.gov.co/sisjur/normas/Norma1.jsp?i=1992&amp;dt=S" TargetMode="External"/><Relationship Id="rId101" Type="http://schemas.openxmlformats.org/officeDocument/2006/relationships/hyperlink" Target="http://www.idep.edu.co/sites/default/files/Resolucio%CC%81n%20004%20de%202022%20Increnento%20Salarial.pdf" TargetMode="External"/><Relationship Id="rId122" Type="http://schemas.openxmlformats.org/officeDocument/2006/relationships/hyperlink" Target="https://www.alcaldiabogota.gov.co/sisjur/normas/Norma1.jsp?i=70919" TargetMode="External"/><Relationship Id="rId143" Type="http://schemas.openxmlformats.org/officeDocument/2006/relationships/hyperlink" Target="https://www.alcaldiabogota.gov.co/sisjur/normas/Norma1.jsp?i=57841" TargetMode="External"/><Relationship Id="rId148" Type="http://schemas.openxmlformats.org/officeDocument/2006/relationships/hyperlink" Target="https://www.alcaldiabogota.gov.co/sisjur/normas/Norma1.jsp?i=108848" TargetMode="External"/><Relationship Id="rId164" Type="http://schemas.openxmlformats.org/officeDocument/2006/relationships/hyperlink" Target="https://www.serviciocivil.gov.co/portal/transparencia/marco-legal/lineamientos/circular-externa-038" TargetMode="External"/><Relationship Id="rId169" Type="http://schemas.openxmlformats.org/officeDocument/2006/relationships/hyperlink" Target="https://www.funcionpublica.gov.co/eva/gestornormativo/norma.php?i=90628" TargetMode="External"/><Relationship Id="rId185" Type="http://schemas.openxmlformats.org/officeDocument/2006/relationships/printerSettings" Target="../printerSettings/printerSettings13.bin"/><Relationship Id="rId4" Type="http://schemas.openxmlformats.org/officeDocument/2006/relationships/hyperlink" Target="https://sisjur.bogotajuridica.gov.co/sisjur/normas/Norma1.jsp?i=115620" TargetMode="External"/><Relationship Id="rId9" Type="http://schemas.openxmlformats.org/officeDocument/2006/relationships/hyperlink" Target="http://www.bogotajuridica.gov.co/sisjur/normas/Norma1.jsp?i=70135" TargetMode="External"/><Relationship Id="rId180" Type="http://schemas.openxmlformats.org/officeDocument/2006/relationships/hyperlink" Target="http://sisjur.bogotajuridica.gov.co/sisjur/normas/Norma1.jsp?i=89962" TargetMode="External"/><Relationship Id="rId26" Type="http://schemas.openxmlformats.org/officeDocument/2006/relationships/hyperlink" Target="http://www.secretariasenado.gov.co/senado/basedoc/ley_0909_2004.html" TargetMode="External"/><Relationship Id="rId47" Type="http://schemas.openxmlformats.org/officeDocument/2006/relationships/hyperlink" Target="https://dapre.presidencia.gov.co/normativa/normativa/Decreto-491-28-marzo-2020.pdf" TargetMode="External"/><Relationship Id="rId68" Type="http://schemas.openxmlformats.org/officeDocument/2006/relationships/hyperlink" Target="http://www.suin-juriscol.gov.co/viewDocument.asp?ruta=Decretos/30019522" TargetMode="External"/><Relationship Id="rId89" Type="http://schemas.openxmlformats.org/officeDocument/2006/relationships/hyperlink" Target="https://www.alcaldiabogota.gov.co/sisjur/normas/Norma1.jsp?i=6966" TargetMode="External"/><Relationship Id="rId112" Type="http://schemas.openxmlformats.org/officeDocument/2006/relationships/hyperlink" Target="https://www.alcaldiabogota.gov.co/sisjur/normas/Norma1.jsp?i=82666" TargetMode="External"/><Relationship Id="rId133" Type="http://schemas.openxmlformats.org/officeDocument/2006/relationships/hyperlink" Target="https://www.icbf.gov.co/cargues/avance/docs/resolucion_minproteccion_2844_2007.htm" TargetMode="External"/><Relationship Id="rId154" Type="http://schemas.openxmlformats.org/officeDocument/2006/relationships/hyperlink" Target="https://www.mintrabajo.gov.co/documents/20147/60876961/circular+0071.pdf/f7f84d25-fcb2-e957-d9ce-cb4c87e84be3?t=1606771091887" TargetMode="External"/><Relationship Id="rId175" Type="http://schemas.openxmlformats.org/officeDocument/2006/relationships/hyperlink" Target="https://www.alcaldiabogota.gov.co/sisjur/normas/Norma1.jsp?i=8794" TargetMode="External"/><Relationship Id="rId16" Type="http://schemas.openxmlformats.org/officeDocument/2006/relationships/hyperlink" Target="http://www.alcaldiabogota.gov.co/sisjur/normas/Norma1.jsp?i=47141" TargetMode="External"/><Relationship Id="rId37" Type="http://schemas.openxmlformats.org/officeDocument/2006/relationships/hyperlink" Target="http://www.suin-juriscol.gov.co/viewDocument.asp?ruta=Leyes/1582563" TargetMode="External"/><Relationship Id="rId58" Type="http://schemas.openxmlformats.org/officeDocument/2006/relationships/hyperlink" Target="http://www.bogotajuridica.gov.co/sisjur/normas/Norma1.jsp?i=68824" TargetMode="External"/><Relationship Id="rId79" Type="http://schemas.openxmlformats.org/officeDocument/2006/relationships/hyperlink" Target="https://www.alcaldiabogota.gov.co/sisjur/normas/Norma1.jsp?i=22478" TargetMode="External"/><Relationship Id="rId102" Type="http://schemas.openxmlformats.org/officeDocument/2006/relationships/hyperlink" Target="https://www.alcaldiabogota.gov.co/sisjur/normas/Norma1.jsp?i=123019" TargetMode="External"/><Relationship Id="rId123" Type="http://schemas.openxmlformats.org/officeDocument/2006/relationships/hyperlink" Target="https://www.alcaldiabogota.gov.co/sisjur/normas/Norma1.jsp?dt=S&amp;i=80437" TargetMode="External"/><Relationship Id="rId144" Type="http://schemas.openxmlformats.org/officeDocument/2006/relationships/hyperlink" Target="https://www.alcaldiabogota.gov.co/sisjur/normas/Norma1.jsp?i=5411" TargetMode="External"/><Relationship Id="rId90" Type="http://schemas.openxmlformats.org/officeDocument/2006/relationships/hyperlink" Target="https://www.funcionpublica.gov.co/eva/gestornormativo/norma.php?i=6779" TargetMode="External"/><Relationship Id="rId165" Type="http://schemas.openxmlformats.org/officeDocument/2006/relationships/hyperlink" Target="https://www.cnsc.gov.co/index.php/normatividad/circulares/category/240-circulares-vigentes" TargetMode="External"/><Relationship Id="rId186" Type="http://schemas.openxmlformats.org/officeDocument/2006/relationships/drawing" Target="../drawings/drawing12.xml"/><Relationship Id="rId27" Type="http://schemas.openxmlformats.org/officeDocument/2006/relationships/hyperlink" Target="http://www.secretariasenado.gov.co/senado/basedoc/ley_0797_2003.html" TargetMode="External"/><Relationship Id="rId48" Type="http://schemas.openxmlformats.org/officeDocument/2006/relationships/hyperlink" Target="https://dapre.presidencia.gov.co/normativa/normativa/DECRETO%20488%20DEL%2027%20DE%20MARZO%20DE%202020.pdf" TargetMode="External"/><Relationship Id="rId69" Type="http://schemas.openxmlformats.org/officeDocument/2006/relationships/hyperlink" Target="https://www.alcaldiabogota.gov.co/sisjur/normas/Norma1.jsp?i=60645" TargetMode="External"/><Relationship Id="rId113" Type="http://schemas.openxmlformats.org/officeDocument/2006/relationships/hyperlink" Target="https://www.minsalud.gov.co/sites/rid/Lists/BibliotecaDigital/RIDE/DE/DIJ/resolucion-089-de-2019.pdf" TargetMode="External"/><Relationship Id="rId134" Type="http://schemas.openxmlformats.org/officeDocument/2006/relationships/hyperlink" Target="https://www.alcaldiabogota.gov.co/sisjur/normas/Norma1.jsp?i=25815" TargetMode="External"/><Relationship Id="rId80" Type="http://schemas.openxmlformats.org/officeDocument/2006/relationships/hyperlink" Target="https://www.alcaldiabogota.gov.co/sisjur/normas/Norma1.jsp?i=21916&amp;dt=S" TargetMode="External"/><Relationship Id="rId155" Type="http://schemas.openxmlformats.org/officeDocument/2006/relationships/hyperlink" Target="https://www.mintrabajo.gov.co/documents/20147/0/Circular+0064.PDF/a3370954-2e5c-72fd-0801-f359a91ba67c?t=1602107574701" TargetMode="External"/><Relationship Id="rId176" Type="http://schemas.openxmlformats.org/officeDocument/2006/relationships/hyperlink" Target="https://www.alcaldiabogota.gov.co/sisjur/normas/Norma1.jsp?i=117162&amp;dt=S" TargetMode="External"/><Relationship Id="rId17" Type="http://schemas.openxmlformats.org/officeDocument/2006/relationships/hyperlink" Target="http://www.alcaldiabogota.gov.co/sisjur/normas/Norma1.jsp?i=41355" TargetMode="External"/><Relationship Id="rId38" Type="http://schemas.openxmlformats.org/officeDocument/2006/relationships/hyperlink" Target="https://www.alcaldiabogota.gov.co/sisjur/normas/Norma1.jsp?i=45322" TargetMode="External"/><Relationship Id="rId59" Type="http://schemas.openxmlformats.org/officeDocument/2006/relationships/hyperlink" Target="https://www.alcaldiabogota.gov.co/sisjur/normas/Norma1.jsp?i=67905&amp;dt=S" TargetMode="External"/><Relationship Id="rId103" Type="http://schemas.openxmlformats.org/officeDocument/2006/relationships/hyperlink" Target="https://www.minsalud.gov.co/Normatividad_Nuevo/Resoluci%C3%B3n%20No.%20666%20de%202022.pdf" TargetMode="External"/><Relationship Id="rId124" Type="http://schemas.openxmlformats.org/officeDocument/2006/relationships/hyperlink" Target="https://www.nuevaeps.com.co/sites/default/files/inline-files/resolucion-2266-de-1998_9.pdf" TargetMode="External"/><Relationship Id="rId70" Type="http://schemas.openxmlformats.org/officeDocument/2006/relationships/hyperlink" Target="http://www.suin-juriscol.gov.co/clp/contenidos.dll/Decretos/30030556?fn=document-frame.htm$f=templates$3.0" TargetMode="External"/><Relationship Id="rId91" Type="http://schemas.openxmlformats.org/officeDocument/2006/relationships/hyperlink" Target="https://www.alcaldiabogota.gov.co/sisjur/normas/Norma1.jsp?i=10813" TargetMode="External"/><Relationship Id="rId145" Type="http://schemas.openxmlformats.org/officeDocument/2006/relationships/hyperlink" Target="https://www.alcaldiabogota.gov.co/sisjur/normas/Norma1.jsp?i=53565" TargetMode="External"/><Relationship Id="rId166" Type="http://schemas.openxmlformats.org/officeDocument/2006/relationships/hyperlink" Target="https://www.cnsc.gov.co/index.php/normatividad/circulares/category/240-circulares-vigentes" TargetMode="External"/><Relationship Id="rId1" Type="http://schemas.openxmlformats.org/officeDocument/2006/relationships/hyperlink" Target="https://www.alcaldiabogota.gov.co/sisjur/normas/Norma1.jsp?i=119802" TargetMode="External"/><Relationship Id="rId28" Type="http://schemas.openxmlformats.org/officeDocument/2006/relationships/hyperlink" Target="https://www.alcaldiabogota.gov.co/sisjur/normas/Norma1.jsp?i=16752" TargetMode="External"/><Relationship Id="rId49" Type="http://schemas.openxmlformats.org/officeDocument/2006/relationships/hyperlink" Target="https://dapre.presidencia.gov.co/normativa/normativa/DECRETO%20417%20DEL%2017%20DE%20MARZO%20DE%202020.pdf" TargetMode="External"/><Relationship Id="rId114" Type="http://schemas.openxmlformats.org/officeDocument/2006/relationships/hyperlink" Target="https://www.minsalud.gov.co/Normatividad_Nuevo/Resoluci%C3%B3n%20No.%204886%20de%202018.pdf" TargetMode="External"/><Relationship Id="rId60" Type="http://schemas.openxmlformats.org/officeDocument/2006/relationships/hyperlink" Target="https://www.alcaldiabogota.gov.co/sisjur/normas/Norma1.jsp?i=65994" TargetMode="External"/><Relationship Id="rId81" Type="http://schemas.openxmlformats.org/officeDocument/2006/relationships/hyperlink" Target="https://www.funcionpublica.gov.co/eva/gestornormativo/norma.php?i=16127" TargetMode="External"/><Relationship Id="rId135" Type="http://schemas.openxmlformats.org/officeDocument/2006/relationships/hyperlink" Target="https://www.alcaldiabogota.gov.co/sisjur/normas/Norma1.jsp?i=53497" TargetMode="External"/><Relationship Id="rId156" Type="http://schemas.openxmlformats.org/officeDocument/2006/relationships/hyperlink" Target="https://www.mintrabajo.gov.co/documents/20147/60876961/Circular+0047.PDF/eec34933-a185-b352-46b2-3dcc2eab9446?t=1592603709555" TargetMode="External"/><Relationship Id="rId177" Type="http://schemas.openxmlformats.org/officeDocument/2006/relationships/hyperlink" Target="https://www.alcaldiabogota.gov.co/sisjur/normas/Norma1.jsp?i=121508" TargetMode="External"/></Relationships>
</file>

<file path=xl/worksheets/_rels/sheet14.xml.rels><?xml version="1.0" encoding="UTF-8" standalone="yes"?>
<Relationships xmlns="http://schemas.openxmlformats.org/package/2006/relationships"><Relationship Id="rId13" Type="http://schemas.openxmlformats.org/officeDocument/2006/relationships/hyperlink" Target="https://www.contaduria.gov.co/documents/20127/36435/Res_386_2018.pdf/2f30b8d8-5dc4-2824-acc7-e2b6ba86827a" TargetMode="External"/><Relationship Id="rId18" Type="http://schemas.openxmlformats.org/officeDocument/2006/relationships/hyperlink" Target="https://back.haciendabogota.gov.co/sites/default/files/normatividad/circular-8-2022-programacion-pagos-y-cierre-operaciones-tesoreria-2023.pdf" TargetMode="External"/><Relationship Id="rId26" Type="http://schemas.openxmlformats.org/officeDocument/2006/relationships/hyperlink" Target="https://contadorespublicossantander.com/wp-content/uploads/2020/11/Resoluci%C3%B3n-000098-de-28-10-2020-EXOGENA-2021.pdf" TargetMode="External"/><Relationship Id="rId39" Type="http://schemas.openxmlformats.org/officeDocument/2006/relationships/printerSettings" Target="../printerSettings/printerSettings14.bin"/><Relationship Id="rId21" Type="http://schemas.openxmlformats.org/officeDocument/2006/relationships/hyperlink" Target="https://back.haciendabogota.gov.co/sites/default/files/dib/impuestos/calendario-tributario/2023/resolucion-sdh-000522-calendario-tributario-2023.pdf" TargetMode="External"/><Relationship Id="rId34" Type="http://schemas.openxmlformats.org/officeDocument/2006/relationships/hyperlink" Target="https://www.contaduria.gov.co/documents/20127/36441/ResO_%2B087.pdf/8a05d01a-abdb-174f-7fe2-24337eb5d274" TargetMode="External"/><Relationship Id="rId7" Type="http://schemas.openxmlformats.org/officeDocument/2006/relationships/hyperlink" Target="http://suin.gov.co/viewDocument.asp?id=30019761" TargetMode="External"/><Relationship Id="rId2" Type="http://schemas.openxmlformats.org/officeDocument/2006/relationships/hyperlink" Target="https://www.contaduria.gov.co/documents/20127/2375773/RESOLUCI%C3%93N+036+DE+2021+-+Aplazamiento+EFE+ENT+Gob+%282021-ene%29+V4.pdf/09a0417a-27ab-abdb-047d-18a2b36a4969" TargetMode="External"/><Relationship Id="rId16" Type="http://schemas.openxmlformats.org/officeDocument/2006/relationships/hyperlink" Target="https://www.contaduria.gov.co/documents/20127/225823/RESOLUCION+No.+167+DE+2020+-+Acto+administrativo+MNG.pdf/5ca2fe14-01c2-1a99-eaa6-2d5b3d865843" TargetMode="External"/><Relationship Id="rId20" Type="http://schemas.openxmlformats.org/officeDocument/2006/relationships/hyperlink" Target="https://bogota.gov.co/sites/default/files/inline-files/resolucion-sdh-295-24-11-2017-pac-.pdf" TargetMode="External"/><Relationship Id="rId29" Type="http://schemas.openxmlformats.org/officeDocument/2006/relationships/hyperlink" Target="https://www.bogotajuridica.gov.co/sisjur/normas/Norma1.jsp?dt=S&amp;i=87467" TargetMode="External"/><Relationship Id="rId41" Type="http://schemas.openxmlformats.org/officeDocument/2006/relationships/drawing" Target="../drawings/drawing13.xml"/><Relationship Id="rId1" Type="http://schemas.openxmlformats.org/officeDocument/2006/relationships/hyperlink" Target="https://www.contaduria.gov.co/documents/20127/2375773/RESOLUCI%C3%93N+036+DE+2021+-+Aplazamiento+EFE+ENT+Gob+%282021-ene%29+V4.pdf/09a0417a-27ab-abdb-047d-18a2b36a4969" TargetMode="External"/><Relationship Id="rId6" Type="http://schemas.openxmlformats.org/officeDocument/2006/relationships/hyperlink" Target="https://actualicese.com/decreto-1851-de-29-08-2013/" TargetMode="External"/><Relationship Id="rId11" Type="http://schemas.openxmlformats.org/officeDocument/2006/relationships/hyperlink" Target="https://www.contaduria.gov.co/documents/20127/36435/Res_349_2018_c.pdf/cb76b6d3-65c8-4d35-9aea-716ee50698a8" TargetMode="External"/><Relationship Id="rId24" Type="http://schemas.openxmlformats.org/officeDocument/2006/relationships/hyperlink" Target="https://www.alcaldiabogota.gov.co/sisjur/normas/Norma1.jsp?i=76948" TargetMode="External"/><Relationship Id="rId32" Type="http://schemas.openxmlformats.org/officeDocument/2006/relationships/hyperlink" Target="https://www.contaduria.gov.co/documents/20127/36441/Res693-2016.pdf/266a5bc6-bb1f-b3bf-1c2a-0ecf46877359" TargetMode="External"/><Relationship Id="rId37" Type="http://schemas.openxmlformats.org/officeDocument/2006/relationships/hyperlink" Target="https://www.contaduria.gov.co/documents/20127/36438/ResO_182_2017.pdf/3adf6a57-ae18-3df8-18cc-f10f227f491f" TargetMode="External"/><Relationship Id="rId40" Type="http://schemas.openxmlformats.org/officeDocument/2006/relationships/customProperty" Target="../customProperty1.bin"/><Relationship Id="rId5" Type="http://schemas.openxmlformats.org/officeDocument/2006/relationships/hyperlink" Target="http://www.alcaldiabogota.gov.co/sisjur/normas/Norma1.jsp?i=5306" TargetMode="External"/><Relationship Id="rId15" Type="http://schemas.openxmlformats.org/officeDocument/2006/relationships/hyperlink" Target="https://www.contaduria.gov.co/documents/20127/36432/Resol_441-2019.pdf/5ab03c6a-39f0-2d5c-0c2c-1c9aef522add" TargetMode="External"/><Relationship Id="rId23" Type="http://schemas.openxmlformats.org/officeDocument/2006/relationships/hyperlink" Target="https://back.haciendabogota.gov.co/sites/default/files/normatividad/RESOLUCIO%CC%81N%20DDI%20-006006%2004%20ABRIL%202022%20ICA%20EXO%CC%81GENA.pdf" TargetMode="External"/><Relationship Id="rId28" Type="http://schemas.openxmlformats.org/officeDocument/2006/relationships/hyperlink" Target="https://www.alcaldiabogota.gov.co/sisjur/normas/Norma1.jsp?i=74264" TargetMode="External"/><Relationship Id="rId36" Type="http://schemas.openxmlformats.org/officeDocument/2006/relationships/hyperlink" Target="https://www.contaduria.gov.co/documents/20127/36441/Resolucion%2B193%2B18%2B10%2B18%2B2016%2B11-05-04.314.pdf/f74d053d-5804-9df5-6d80-31b6ae715938" TargetMode="External"/><Relationship Id="rId10" Type="http://schemas.openxmlformats.org/officeDocument/2006/relationships/hyperlink" Target="https://www.contaduria.gov.co/documents/20127/36435/Res_037_2018.pdf/0dc888fb-3bf9-7b63-df9d-a15f7d64dec4" TargetMode="External"/><Relationship Id="rId19" Type="http://schemas.openxmlformats.org/officeDocument/2006/relationships/hyperlink" Target="https://back.haciendabogota.gov.co/sites/default/files/documento/direccion-distrital-de-tesoreria/PAC/Circulares/Circular%20No.%209-%20DDT-2022.pdf" TargetMode="External"/><Relationship Id="rId31" Type="http://schemas.openxmlformats.org/officeDocument/2006/relationships/hyperlink" Target="https://www.contaduria.gov.co/documents/20127/36444/Res_%2B620.pdf/811738c6-9709-4bcf-f281-9930b26feb92?t=1558381850382" TargetMode="External"/><Relationship Id="rId4" Type="http://schemas.openxmlformats.org/officeDocument/2006/relationships/hyperlink" Target="https://www.contaduria.gov.co/documents/20127/2375773/RESOLUCI%C3%93N+036+DE+2021+-+Aplazamiento+EFE+ENT+Gob+%282021-ene%29+V4.pdf/09a0417a-27ab-abdb-047d-18a2b36a4969" TargetMode="External"/><Relationship Id="rId9" Type="http://schemas.openxmlformats.org/officeDocument/2006/relationships/hyperlink" Target="https://www.contaduria.gov.co/documents/20127/36447/Res357-08.pdf/7344f3a2-d214-cd70-e5e2-7df980e568e6" TargetMode="External"/><Relationship Id="rId14" Type="http://schemas.openxmlformats.org/officeDocument/2006/relationships/hyperlink" Target="https://www.contaduria.gov.co/documents/20127/36432/Reso_432_%2B2019.pdf/bfdaa31b-b1f7-460b-d044-726ec9bd22f4" TargetMode="External"/><Relationship Id="rId22" Type="http://schemas.openxmlformats.org/officeDocument/2006/relationships/hyperlink" Target="https://back.haciendabogota.gov.co/sites/default/files/normatividad/resSDH-265_rd7103.pdf" TargetMode="External"/><Relationship Id="rId27" Type="http://schemas.openxmlformats.org/officeDocument/2006/relationships/hyperlink" Target="https://antiguoportal.shd.gov.co/shd/sites/default/files/files/tesoreria/Resoluci%C3%B3n%20SDH-323%20de%202017%2029-12-2017%20Apertura%20y%20control%20cuentas%20bancarias%20distritales.pdf" TargetMode="External"/><Relationship Id="rId30" Type="http://schemas.openxmlformats.org/officeDocument/2006/relationships/hyperlink" Target="https://www.alcaldiabogota.gov.co/sisjur/normas/Norma1.jsp?i=1637&amp;dt=S" TargetMode="External"/><Relationship Id="rId35" Type="http://schemas.openxmlformats.org/officeDocument/2006/relationships/hyperlink" Target="https://www.contaduria.gov.co/documents/20127/36441/Resolucion%2B192%2B18%2B10%2B18%2B2016%2B11-04-44.299.pdf/5b0dc7b3-ad87-653c-ae33-ae0636a12c57" TargetMode="External"/><Relationship Id="rId8" Type="http://schemas.openxmlformats.org/officeDocument/2006/relationships/hyperlink" Target="https://www.alcaldiabogota.gov.co/sisjurMantenimiento/normas/Norma1.jsp?i=79862" TargetMode="External"/><Relationship Id="rId3" Type="http://schemas.openxmlformats.org/officeDocument/2006/relationships/hyperlink" Target="https://www.contaduria.gov.co/documents/20127/2375773/RESOLUCI%C3%93N+036+DE+2021+-+Aplazamiento+EFE+ENT+Gob+%282021-ene%29+V4.pdf/09a0417a-27ab-abdb-047d-18a2b36a4969" TargetMode="External"/><Relationship Id="rId12" Type="http://schemas.openxmlformats.org/officeDocument/2006/relationships/hyperlink" Target="https://www.contaduria.gov.co/documents/20127/36435/Res_385_2018.pdf/c56b8c81-b899-bd7f-5a17-860cadc7e819" TargetMode="External"/><Relationship Id="rId17" Type="http://schemas.openxmlformats.org/officeDocument/2006/relationships/hyperlink" Target="https://www.contaduria.gov.co/documents/20127/2375773/RESOLUCI%C3%93N+036+DE+2021+-+Aplazamiento+EFE+ENT+Gob+%282021-ene%29+V4.pdf/09a0417a-27ab-abdb-047d-18a2b36a4969" TargetMode="External"/><Relationship Id="rId25" Type="http://schemas.openxmlformats.org/officeDocument/2006/relationships/hyperlink" Target="https://antiguoportal.shd.gov.co/shd/sites/default/files/files/tesoreria/RES-000217-26032021-modificaResSDH3152019.pdf" TargetMode="External"/><Relationship Id="rId33" Type="http://schemas.openxmlformats.org/officeDocument/2006/relationships/hyperlink" Target="https://www.contaduria.gov.co/documents/20127/36441/Resoluci%C3%B3n%2B468%2B18%2B10%2B18%2B2016%2B11-22-09.617.pdf/46cea6ca-e872-4d4e-47c2-a3f12cffd85a" TargetMode="External"/><Relationship Id="rId38" Type="http://schemas.openxmlformats.org/officeDocument/2006/relationships/hyperlink" Target="https://www.contaduria.gov.co/documents/20127/36438/ResO_116_2017.pdf/efaf09e5-4a8c-2cdc-408b-d00243892a44"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www.funcionpublica.gov.co/eva/gestornormativo/norma.php?i=175606" TargetMode="External"/><Relationship Id="rId13" Type="http://schemas.openxmlformats.org/officeDocument/2006/relationships/hyperlink" Target="https://www.apccolombia.gov.co/node/2798" TargetMode="External"/><Relationship Id="rId18" Type="http://schemas.openxmlformats.org/officeDocument/2006/relationships/hyperlink" Target="http://www.secretariasenado.gov.co/senado/basedoc/ley_2094_2021.html" TargetMode="External"/><Relationship Id="rId26" Type="http://schemas.openxmlformats.org/officeDocument/2006/relationships/drawing" Target="../drawings/drawing14.xml"/><Relationship Id="rId3" Type="http://schemas.openxmlformats.org/officeDocument/2006/relationships/hyperlink" Target="http://www.alcaldiabogota.gov.co/sisjur/normas/Norma1.jsp?i=4969" TargetMode="External"/><Relationship Id="rId21" Type="http://schemas.openxmlformats.org/officeDocument/2006/relationships/hyperlink" Target="https://sisjur.bogotajuridica.gov.co/sisjur/normas/Norma1.jsp?i=87425" TargetMode="External"/><Relationship Id="rId7" Type="http://schemas.openxmlformats.org/officeDocument/2006/relationships/hyperlink" Target="https://www.funcionpublica.gov.co/eva/gestornormativo/norma.php?i=176046" TargetMode="External"/><Relationship Id="rId12" Type="http://schemas.openxmlformats.org/officeDocument/2006/relationships/hyperlink" Target="https://www.funcionpublica.gov.co/eva/gestornormativo/norma.php?i=173954" TargetMode="External"/><Relationship Id="rId17" Type="http://schemas.openxmlformats.org/officeDocument/2006/relationships/hyperlink" Target="https://www.funcionpublica.gov.co/eva/gestornormativo/norma.php?i=304" TargetMode="External"/><Relationship Id="rId25" Type="http://schemas.openxmlformats.org/officeDocument/2006/relationships/printerSettings" Target="../printerSettings/printerSettings15.bin"/><Relationship Id="rId2" Type="http://schemas.openxmlformats.org/officeDocument/2006/relationships/hyperlink" Target="http://www.alcaldiabogota.gov.co/sisjur/normas/Norma1.jsp?i=56882" TargetMode="External"/><Relationship Id="rId16" Type="http://schemas.openxmlformats.org/officeDocument/2006/relationships/hyperlink" Target="https://www.alcaldiabogota.gov.co/sisjur/normas/Norma1.jsp?i=48425" TargetMode="External"/><Relationship Id="rId20" Type="http://schemas.openxmlformats.org/officeDocument/2006/relationships/hyperlink" Target="https://www.alcaldiabogota.gov.co/sisjur/normas/Norma1.jsp?i=88580&amp;dt=S" TargetMode="External"/><Relationship Id="rId1" Type="http://schemas.openxmlformats.org/officeDocument/2006/relationships/hyperlink" Target="http://www.corteconstitucional.gov.co/RELATORIA/2011/C-899-11.htm" TargetMode="External"/><Relationship Id="rId6" Type="http://schemas.openxmlformats.org/officeDocument/2006/relationships/hyperlink" Target="https://www.funcionpublica.gov.co/eva/gestornormativo/norma.php?i=176406" TargetMode="External"/><Relationship Id="rId11" Type="http://schemas.openxmlformats.org/officeDocument/2006/relationships/hyperlink" Target="https://www.funcionpublica.gov.co/eva/gestornormativo/norma.php?i=156590" TargetMode="External"/><Relationship Id="rId24" Type="http://schemas.openxmlformats.org/officeDocument/2006/relationships/hyperlink" Target="https://www.alcaldiabogota.gov.co/sisjur/normas/Norma1.jsp?i=77029" TargetMode="External"/><Relationship Id="rId5" Type="http://schemas.openxmlformats.org/officeDocument/2006/relationships/hyperlink" Target="http://www.corteconstitucional.gov.co/RELATORIA/2011/C-899-11.htm" TargetMode="External"/><Relationship Id="rId15" Type="http://schemas.openxmlformats.org/officeDocument/2006/relationships/hyperlink" Target="https://www.itrc.gov.co/observatorio/ley-2014-de-2019/" TargetMode="External"/><Relationship Id="rId23" Type="http://schemas.openxmlformats.org/officeDocument/2006/relationships/hyperlink" Target="https://www.alcaldiabogota.gov.co/sisjur/normas/Norma1.jsp?dt=S&amp;i=76371" TargetMode="External"/><Relationship Id="rId10" Type="http://schemas.openxmlformats.org/officeDocument/2006/relationships/hyperlink" Target="https://www.idep.edu.co/sites/default/files/2023-04/Acuerdo%2026%20de%201994.pdf" TargetMode="External"/><Relationship Id="rId19" Type="http://schemas.openxmlformats.org/officeDocument/2006/relationships/hyperlink" Target="https://www.alcaldiabogota.gov.co/sisjur/normas/Norma1.jsp?dt=S&amp;i=119740" TargetMode="External"/><Relationship Id="rId4" Type="http://schemas.openxmlformats.org/officeDocument/2006/relationships/hyperlink" Target="http://www.alcaldiabogota.gov.co/sisjur/normas/Norma1.jsp?i=43292" TargetMode="External"/><Relationship Id="rId9" Type="http://schemas.openxmlformats.org/officeDocument/2006/relationships/hyperlink" Target="https://www.idep.edu.co/sites/default/files/2023-04/Resolucion%20Modifica%20Estructura%20firma%20SED.pdf" TargetMode="External"/><Relationship Id="rId14" Type="http://schemas.openxmlformats.org/officeDocument/2006/relationships/hyperlink" Target="https://www.funcionpublica.gov.co/eva/gestornormativo/norma_pdf.php?i=107254" TargetMode="External"/><Relationship Id="rId22" Type="http://schemas.openxmlformats.org/officeDocument/2006/relationships/hyperlink" Target="https://www.alcaldiabogota.gov.co/sisjur/normas/Norma1.jsp?i=87426&amp;dt=S" TargetMode="External"/></Relationships>
</file>

<file path=xl/worksheets/_rels/sheet16.xml.rels><?xml version="1.0" encoding="UTF-8" standalone="yes"?>
<Relationships xmlns="http://schemas.openxmlformats.org/package/2006/relationships"><Relationship Id="rId26" Type="http://schemas.openxmlformats.org/officeDocument/2006/relationships/hyperlink" Target="http://www.alcaldiabogota.gov.co/sisjur/normas/Norma1.jsp?i=71261" TargetMode="External"/><Relationship Id="rId21" Type="http://schemas.openxmlformats.org/officeDocument/2006/relationships/hyperlink" Target="http://www.alcaldiabogota.gov.co/sisjur/normas/Norma1.jsp?i=60640" TargetMode="External"/><Relationship Id="rId42" Type="http://schemas.openxmlformats.org/officeDocument/2006/relationships/hyperlink" Target="http://www.alcaldiabogota.gov.co/sisjur/normas/Norma1.jsp?i=27902" TargetMode="External"/><Relationship Id="rId47" Type="http://schemas.openxmlformats.org/officeDocument/2006/relationships/hyperlink" Target="http://www.funcionpublica.gov.co/documents/418537/616038/Circular+01+2016+Consejo+Asesor+de+Control+Interno/b2f9fcf1-4d2e-430d-86e9-2380d74d1264" TargetMode="External"/><Relationship Id="rId63" Type="http://schemas.openxmlformats.org/officeDocument/2006/relationships/hyperlink" Target="https://www.alcaldiabogota.gov.co/sisjur/normas/Norma1.jsp?i=48203&amp;dt=S" TargetMode="External"/><Relationship Id="rId68" Type="http://schemas.openxmlformats.org/officeDocument/2006/relationships/printerSettings" Target="../printerSettings/printerSettings16.bin"/><Relationship Id="rId7" Type="http://schemas.openxmlformats.org/officeDocument/2006/relationships/hyperlink" Target="http://www.alcaldiabogota.gov.co/sisjur/normas/Norma1.jsp?i=4589" TargetMode="External"/><Relationship Id="rId2" Type="http://schemas.openxmlformats.org/officeDocument/2006/relationships/hyperlink" Target="http://www.alcaldiabogota.gov.co/sisjur/normas/Norma1.jsp?i=289" TargetMode="External"/><Relationship Id="rId16" Type="http://schemas.openxmlformats.org/officeDocument/2006/relationships/hyperlink" Target="http://www.alcaldiabogota.gov.co/sisjur/normas/Norma1.jsp?i=45322" TargetMode="External"/><Relationship Id="rId29" Type="http://schemas.openxmlformats.org/officeDocument/2006/relationships/hyperlink" Target="http://www.alcaldiabogota.gov.co/sisjur/normas/Norma1.jsp?i=5340" TargetMode="External"/><Relationship Id="rId11" Type="http://schemas.openxmlformats.org/officeDocument/2006/relationships/hyperlink" Target="http://www.alcaldiabogota.gov.co/sisjur/normas/Norma1.jsp?i=16313" TargetMode="External"/><Relationship Id="rId24" Type="http://schemas.openxmlformats.org/officeDocument/2006/relationships/hyperlink" Target="http://www.alcaldiabogota.gov.co/sisjur/normas/Norma1.jsp?i=62506" TargetMode="External"/><Relationship Id="rId32" Type="http://schemas.openxmlformats.org/officeDocument/2006/relationships/hyperlink" Target="http://www.alcaldiabogota.gov.co/sisjur/normas/Norma1.jsp?i=68399" TargetMode="External"/><Relationship Id="rId37" Type="http://schemas.openxmlformats.org/officeDocument/2006/relationships/hyperlink" Target="http://www.idep.edu.co/sites/default/files/RES050DE2007.pdf" TargetMode="External"/><Relationship Id="rId40" Type="http://schemas.openxmlformats.org/officeDocument/2006/relationships/hyperlink" Target="http://www.idep.edu.co/sites/default/files/RES_157_2018.pdf" TargetMode="External"/><Relationship Id="rId45" Type="http://schemas.openxmlformats.org/officeDocument/2006/relationships/hyperlink" Target="http://es.presidencia.gov.co/normativa/normativa/Circular-01-2015.pdf" TargetMode="External"/><Relationship Id="rId53" Type="http://schemas.openxmlformats.org/officeDocument/2006/relationships/hyperlink" Target="http://www.alcaldiabogota.gov.co/sisjur/normas/Norma1.jsp?i=65191" TargetMode="External"/><Relationship Id="rId58" Type="http://schemas.openxmlformats.org/officeDocument/2006/relationships/hyperlink" Target="http://www.shd.gov.co/shd/sites/default/files/documentos/Circular%20001%20de%202019_.pdf" TargetMode="External"/><Relationship Id="rId66" Type="http://schemas.openxmlformats.org/officeDocument/2006/relationships/hyperlink" Target="https://secretariageneral.gov.co/sites/default/files/linemientos-distritales/ruta_metodologica_implementacion_sarlaft.pdf" TargetMode="External"/><Relationship Id="rId5" Type="http://schemas.openxmlformats.org/officeDocument/2006/relationships/hyperlink" Target="http://www.alcaldiabogota.gov.co/sisjur/normas/Norma1.jsp?i=16161" TargetMode="External"/><Relationship Id="rId61" Type="http://schemas.openxmlformats.org/officeDocument/2006/relationships/hyperlink" Target="https://www.funcionpublica.gov.co/eva/gestornormativo/norma.php?i=85568" TargetMode="External"/><Relationship Id="rId19" Type="http://schemas.openxmlformats.org/officeDocument/2006/relationships/hyperlink" Target="http://www.alcaldiabogota.gov.co/sisjur/normas/Norma1.jsp?i=50803" TargetMode="External"/><Relationship Id="rId14" Type="http://schemas.openxmlformats.org/officeDocument/2006/relationships/hyperlink" Target="http://www.alcaldiabogota.gov.co/sisjur/normas/Norma1.jsp?i=40685" TargetMode="External"/><Relationship Id="rId22" Type="http://schemas.openxmlformats.org/officeDocument/2006/relationships/hyperlink" Target="http://www.alcaldiabogota.gov.co/sisjur/normas/Norma1.jsp?i=62518" TargetMode="External"/><Relationship Id="rId27" Type="http://schemas.openxmlformats.org/officeDocument/2006/relationships/hyperlink" Target="http://www.alcaldiabogota.gov.co/sisjur/normas/Norma1.jsp?i=80343" TargetMode="External"/><Relationship Id="rId30" Type="http://schemas.openxmlformats.org/officeDocument/2006/relationships/hyperlink" Target="http://www.alcaldiabogota.gov.co/sisjur/normas/Norma1.jsp?i=21594" TargetMode="External"/><Relationship Id="rId35" Type="http://schemas.openxmlformats.org/officeDocument/2006/relationships/hyperlink" Target="http://www.alcaldiabogota.gov.co/sisjur/normas/Norma1.jsp?i=57002" TargetMode="External"/><Relationship Id="rId43" Type="http://schemas.openxmlformats.org/officeDocument/2006/relationships/hyperlink" Target="http://www.funcionpublica.gov.co/eva/gestornormativo/norma.php?i=71319" TargetMode="External"/><Relationship Id="rId48" Type="http://schemas.openxmlformats.org/officeDocument/2006/relationships/hyperlink" Target="http://www.alcaldiabogota.gov.co/sisjur/normas/Norma1.jsp?i=73674" TargetMode="External"/><Relationship Id="rId56" Type="http://schemas.openxmlformats.org/officeDocument/2006/relationships/hyperlink" Target="http://www.alcaldiabogota.gov.co/sisjur/adminverblobawa?tabla=T_NORMA_ARCHIVO&amp;p_NORMFIL_ID=269&amp;f_NORMFIL_FILE=X&amp;inputfileext=NORMFIL_FILENAME" TargetMode="External"/><Relationship Id="rId64" Type="http://schemas.openxmlformats.org/officeDocument/2006/relationships/hyperlink" Target="https://www.alcaldiabogota.gov.co/sisjur/normas/Norma1.jsp?i=81146&amp;dt=S" TargetMode="External"/><Relationship Id="rId69" Type="http://schemas.openxmlformats.org/officeDocument/2006/relationships/drawing" Target="../drawings/drawing15.xml"/><Relationship Id="rId8" Type="http://schemas.openxmlformats.org/officeDocument/2006/relationships/hyperlink" Target="http://www.alcaldiabogota.gov.co/sisjur/normas/Norma1.jsp?i=56882" TargetMode="External"/><Relationship Id="rId51" Type="http://schemas.openxmlformats.org/officeDocument/2006/relationships/hyperlink" Target="http://www.alcaldiabogota.gov.co/sisjur/normas/Norma1.jsp?i=66249" TargetMode="External"/><Relationship Id="rId3" Type="http://schemas.openxmlformats.org/officeDocument/2006/relationships/hyperlink" Target="http://www.alcaldiabogota.gov.co/sisjur/normas/Norma1.jsp?i=300" TargetMode="External"/><Relationship Id="rId12" Type="http://schemas.openxmlformats.org/officeDocument/2006/relationships/hyperlink" Target="http://www.alcaldiabogota.gov.co/sisjur/normas/Norma1.jsp?i=36199" TargetMode="External"/><Relationship Id="rId17" Type="http://schemas.openxmlformats.org/officeDocument/2006/relationships/hyperlink" Target="http://www.alcaldiabogota.gov.co/sisjur/normas/Norma1.jsp?i=47466" TargetMode="External"/><Relationship Id="rId25" Type="http://schemas.openxmlformats.org/officeDocument/2006/relationships/hyperlink" Target="http://www.alcaldiabogota.gov.co/sisjur/normas/Norma1.jsp?i=68824" TargetMode="External"/><Relationship Id="rId33" Type="http://schemas.openxmlformats.org/officeDocument/2006/relationships/hyperlink" Target="http://www.alcaldiabogota.gov.co/sisjur/normas/Norma1.jsp?i=4969" TargetMode="External"/><Relationship Id="rId38" Type="http://schemas.openxmlformats.org/officeDocument/2006/relationships/hyperlink" Target="http://www.idep.edu.co/sites/default/files/RED069DE2011.pdf" TargetMode="External"/><Relationship Id="rId46" Type="http://schemas.openxmlformats.org/officeDocument/2006/relationships/hyperlink" Target="http://www.alcaldiabogota.gov.co/sisjur/normas/Norma1.jsp?i=61451" TargetMode="External"/><Relationship Id="rId59" Type="http://schemas.openxmlformats.org/officeDocument/2006/relationships/hyperlink" Target="https://www.alcaldiabogota.gov.co/sisjur/normas/Norma1.jsp?i=14144" TargetMode="External"/><Relationship Id="rId67" Type="http://schemas.openxmlformats.org/officeDocument/2006/relationships/hyperlink" Target="https://www.funcionpublica.gov.co/eva/gestornormativo/norma.php?i=72893" TargetMode="External"/><Relationship Id="rId20" Type="http://schemas.openxmlformats.org/officeDocument/2006/relationships/hyperlink" Target="http://www.alcaldiabogota.gov.co/sisjur/normas/Norma1.jsp?i=59048" TargetMode="External"/><Relationship Id="rId41" Type="http://schemas.openxmlformats.org/officeDocument/2006/relationships/hyperlink" Target="http://www.contaduria.gov.co/wps/wcm/connect/035b0749-e135-4ca7-baad-d8be90153ba0/CE014-96.pdf?MOD=AJPERES&amp;CONVERT_TO=url&amp;CACHEID=035b0749-e135-4ca7-baad-d8be90153ba0" TargetMode="External"/><Relationship Id="rId54" Type="http://schemas.openxmlformats.org/officeDocument/2006/relationships/hyperlink" Target="http://www.idep.edu.co/sites/default/files/MN-EC-16-01%20Manual%20de%20Auditor%C3%ADa_IDEP_V1_0.pdf" TargetMode="External"/><Relationship Id="rId62" Type="http://schemas.openxmlformats.org/officeDocument/2006/relationships/hyperlink" Target="https://www.funcionpublica.gov.co/eva/gestornormativo/norma.php?i=5324" TargetMode="External"/><Relationship Id="rId1" Type="http://schemas.openxmlformats.org/officeDocument/2006/relationships/hyperlink" Target="http://www.alcaldiabogota.gov.co/sisjur/normas/Norma1.jsp?i=4125" TargetMode="External"/><Relationship Id="rId6" Type="http://schemas.openxmlformats.org/officeDocument/2006/relationships/hyperlink" Target="http://www.alcaldiabogota.gov.co/sisjur/normas/Norma1.jsp?i=43292" TargetMode="External"/><Relationship Id="rId15" Type="http://schemas.openxmlformats.org/officeDocument/2006/relationships/hyperlink" Target="http://www.alcaldiabogota.gov.co/sisjur/normas/Norma1.jsp?i=5324" TargetMode="External"/><Relationship Id="rId23" Type="http://schemas.openxmlformats.org/officeDocument/2006/relationships/hyperlink" Target="http://www.alcaldiabogota.gov.co/sisjur/normas/Norma1.jsp?i=64787" TargetMode="External"/><Relationship Id="rId28" Type="http://schemas.openxmlformats.org/officeDocument/2006/relationships/hyperlink" Target="https://www.alcaldiabogota.gov.co/sisjur/normas/Norma1.jsp?i=65635" TargetMode="External"/><Relationship Id="rId36" Type="http://schemas.openxmlformats.org/officeDocument/2006/relationships/hyperlink" Target="http://www.ideam.gov.co/documents/24024/26921/res.+48+de+2004.pdf/478deca9-aa9e-437f-a3aa-80f537d21b7e" TargetMode="External"/><Relationship Id="rId49" Type="http://schemas.openxmlformats.org/officeDocument/2006/relationships/hyperlink" Target="http://www.alcaldiabogota.gov.co/sisjur/normas/Norma1.jsp?i=32142" TargetMode="External"/><Relationship Id="rId57" Type="http://schemas.openxmlformats.org/officeDocument/2006/relationships/hyperlink" Target="http://www.funcionpublica.gov.co/documents/28587410/34112007/Manual+Operativo+MIPG.pdf/ce5461b4-97b7-be3b-b243-781bbd1575f3" TargetMode="External"/><Relationship Id="rId10" Type="http://schemas.openxmlformats.org/officeDocument/2006/relationships/hyperlink" Target="http://www.alcaldiabogota.gov.co/sisjur/normas/Norma1.jsp?i=4558" TargetMode="External"/><Relationship Id="rId31" Type="http://schemas.openxmlformats.org/officeDocument/2006/relationships/hyperlink" Target="http://www.alcaldiabogota.gov.co/sisjur/normas/Norma1.jsp?i=53751" TargetMode="External"/><Relationship Id="rId44" Type="http://schemas.openxmlformats.org/officeDocument/2006/relationships/hyperlink" Target="http://www.derechodeautor.gov.co/documents/10181/287765/Circular+17+de+2011/3e6df29e-fef6-45ac-aa83-65423db86a62" TargetMode="External"/><Relationship Id="rId52" Type="http://schemas.openxmlformats.org/officeDocument/2006/relationships/hyperlink" Target="https://www.apccolombia.gov.co/sites/default/files/archivos_usuario/normograma_2017/resolucion_706_de_2016_contaduria.pdf" TargetMode="External"/><Relationship Id="rId60" Type="http://schemas.openxmlformats.org/officeDocument/2006/relationships/hyperlink" Target="https://www.funcionpublica.gov.co/documents/418548/34150781/Gu%C3%ADa+para+la+administraci%C3%B3n+del+riesgo+y+el+dise%C3%B1o+de+controles+en+entidades+p%C3%BAblicas+-+Riesgos+de+gesti%C3%B3n%2C+corrupci%C3%B3n+y+seguridad+digital+-+Versi%C3%B3n+4+-+Octubre+de+2018.pdf/68d324dd-55c5-11e0-9f37-2e5516b48a87?t=1542226781163&amp;download=true" TargetMode="External"/><Relationship Id="rId65" Type="http://schemas.openxmlformats.org/officeDocument/2006/relationships/hyperlink" Target="https://secretariageneral.gov.co/sites/default/files/decreto_807_de_2019.pdf" TargetMode="External"/><Relationship Id="rId4" Type="http://schemas.openxmlformats.org/officeDocument/2006/relationships/hyperlink" Target="http://www.alcaldiabogota.gov.co/sisjur/normas/Norma1.jsp?i=329" TargetMode="External"/><Relationship Id="rId9" Type="http://schemas.openxmlformats.org/officeDocument/2006/relationships/hyperlink" Target="http://www.alcaldiabogota.gov.co/sisjur/normas/Norma1.jsp?i=1209" TargetMode="External"/><Relationship Id="rId13" Type="http://schemas.openxmlformats.org/officeDocument/2006/relationships/hyperlink" Target="http://www.alcaldiabogota.gov.co/sisjur/normas/Norma1.jsp?i=37853" TargetMode="External"/><Relationship Id="rId18" Type="http://schemas.openxmlformats.org/officeDocument/2006/relationships/hyperlink" Target="http://www.alcaldiabogota.gov.co/sisjur/normas/Norma1.jsp?i=50959" TargetMode="External"/><Relationship Id="rId39" Type="http://schemas.openxmlformats.org/officeDocument/2006/relationships/hyperlink" Target="http://www.idep.edu.co/sites/default/files/RES007DE2014.pdf" TargetMode="External"/><Relationship Id="rId34" Type="http://schemas.openxmlformats.org/officeDocument/2006/relationships/hyperlink" Target="http://www.alcaldiabogota.gov.co/sisjur/normas/Norma1.jsp?i=28748" TargetMode="External"/><Relationship Id="rId50" Type="http://schemas.openxmlformats.org/officeDocument/2006/relationships/hyperlink" Target="http://www.alcaldiabogota.gov.co/sisjur/normas/Norma1.jsp?i=75845" TargetMode="External"/><Relationship Id="rId55" Type="http://schemas.openxmlformats.org/officeDocument/2006/relationships/hyperlink" Target="http://www.idep.edu.co/sites/default/files/Res_51_2018_Comite_Institucional_Coordinacion_Control_Intern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V40"/>
  <sheetViews>
    <sheetView showGridLines="0" tabSelected="1" zoomScale="89" zoomScaleNormal="80" workbookViewId="0">
      <selection activeCell="A2" sqref="A2"/>
    </sheetView>
  </sheetViews>
  <sheetFormatPr baseColWidth="10" defaultRowHeight="12.75" x14ac:dyDescent="0.2"/>
  <sheetData>
    <row r="2" spans="1:22" x14ac:dyDescent="0.2">
      <c r="O2" s="352"/>
      <c r="P2" s="353"/>
      <c r="Q2" s="353"/>
      <c r="R2" s="353"/>
    </row>
    <row r="3" spans="1:22" x14ac:dyDescent="0.2">
      <c r="O3" s="353"/>
      <c r="P3" s="353"/>
      <c r="Q3" s="353"/>
      <c r="R3" s="353"/>
    </row>
    <row r="4" spans="1:22" ht="15" x14ac:dyDescent="0.2">
      <c r="O4" s="353"/>
      <c r="P4" s="353"/>
      <c r="Q4" s="353"/>
      <c r="R4" s="353"/>
      <c r="V4" s="4"/>
    </row>
    <row r="5" spans="1:22" x14ac:dyDescent="0.2">
      <c r="O5" s="353"/>
      <c r="P5" s="353"/>
      <c r="Q5" s="353"/>
      <c r="R5" s="353"/>
    </row>
    <row r="6" spans="1:22" x14ac:dyDescent="0.2">
      <c r="O6" s="353"/>
      <c r="P6" s="353"/>
      <c r="Q6" s="353"/>
      <c r="R6" s="353"/>
    </row>
    <row r="7" spans="1:22" x14ac:dyDescent="0.2">
      <c r="O7" s="353"/>
      <c r="P7" s="353"/>
      <c r="Q7" s="353"/>
      <c r="R7" s="353"/>
    </row>
    <row r="8" spans="1:22" x14ac:dyDescent="0.2">
      <c r="O8" s="353"/>
      <c r="P8" s="353"/>
      <c r="Q8" s="353"/>
      <c r="R8" s="353"/>
    </row>
    <row r="9" spans="1:22" x14ac:dyDescent="0.2">
      <c r="O9" s="353"/>
      <c r="P9" s="353"/>
      <c r="Q9" s="353"/>
      <c r="R9" s="353"/>
    </row>
    <row r="10" spans="1:22" x14ac:dyDescent="0.2">
      <c r="O10" s="353"/>
      <c r="P10" s="353"/>
      <c r="Q10" s="353"/>
      <c r="R10" s="353"/>
    </row>
    <row r="11" spans="1:22" ht="23.25" x14ac:dyDescent="0.35">
      <c r="A11" s="351"/>
      <c r="B11" s="351"/>
      <c r="C11" s="351"/>
      <c r="D11" s="351"/>
      <c r="E11" s="351"/>
      <c r="F11" s="351"/>
      <c r="G11" s="351"/>
      <c r="H11" s="351"/>
      <c r="I11" s="351"/>
      <c r="J11" s="351"/>
      <c r="K11" s="351"/>
      <c r="L11" s="351"/>
      <c r="M11" s="351"/>
      <c r="O11" s="353"/>
      <c r="P11" s="353"/>
      <c r="Q11" s="353"/>
      <c r="R11" s="353"/>
    </row>
    <row r="40" spans="8:8" x14ac:dyDescent="0.2">
      <c r="H40" s="7"/>
    </row>
  </sheetData>
  <mergeCells count="2">
    <mergeCell ref="A11:M11"/>
    <mergeCell ref="O2:R11"/>
  </mergeCell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O50"/>
  <sheetViews>
    <sheetView showGridLines="0" topLeftCell="A46" zoomScale="90" zoomScaleNormal="90" workbookViewId="0">
      <selection activeCell="F12" sqref="F12"/>
    </sheetView>
  </sheetViews>
  <sheetFormatPr baseColWidth="10" defaultRowHeight="14.25" x14ac:dyDescent="0.2"/>
  <cols>
    <col min="1" max="1" width="23.85546875" style="58" customWidth="1"/>
    <col min="2" max="2" width="22.28515625" style="64" customWidth="1"/>
    <col min="3" max="3" width="10" style="67" customWidth="1"/>
    <col min="4" max="4" width="39" style="65" customWidth="1"/>
    <col min="5" max="5" width="17.42578125" style="65" customWidth="1"/>
    <col min="6" max="6" width="94.42578125" style="65" customWidth="1"/>
    <col min="7" max="7" width="39.42578125" style="65" customWidth="1"/>
    <col min="8" max="8" width="25.85546875" style="65" customWidth="1"/>
    <col min="9" max="9" width="22.85546875" style="65" customWidth="1"/>
    <col min="10" max="10" width="20.140625" style="65" customWidth="1"/>
    <col min="11" max="13" width="11.42578125" style="65"/>
    <col min="14" max="14" width="58.42578125" style="65" hidden="1" customWidth="1"/>
    <col min="15" max="15" width="0" style="65" hidden="1" customWidth="1"/>
    <col min="16" max="16384" width="11.42578125" style="65"/>
  </cols>
  <sheetData>
    <row r="1" spans="1:15" customFormat="1" ht="24" customHeight="1" x14ac:dyDescent="0.2">
      <c r="A1" s="354"/>
      <c r="B1" s="355" t="s">
        <v>551</v>
      </c>
      <c r="C1" s="355"/>
      <c r="D1" s="355"/>
      <c r="E1" s="355"/>
      <c r="F1" s="102" t="s">
        <v>552</v>
      </c>
    </row>
    <row r="2" spans="1:15" customFormat="1" ht="24" customHeight="1" x14ac:dyDescent="0.2">
      <c r="A2" s="354"/>
      <c r="B2" s="355"/>
      <c r="C2" s="355"/>
      <c r="D2" s="355"/>
      <c r="E2" s="355"/>
      <c r="F2" s="102" t="s">
        <v>553</v>
      </c>
    </row>
    <row r="3" spans="1:15" customFormat="1" ht="24" customHeight="1" x14ac:dyDescent="0.2">
      <c r="A3" s="354"/>
      <c r="B3" s="355"/>
      <c r="C3" s="355"/>
      <c r="D3" s="355"/>
      <c r="E3" s="355"/>
      <c r="F3" s="102" t="s">
        <v>554</v>
      </c>
    </row>
    <row r="4" spans="1:15" customFormat="1" ht="24" customHeight="1" x14ac:dyDescent="0.2">
      <c r="A4" s="354"/>
      <c r="B4" s="355"/>
      <c r="C4" s="355"/>
      <c r="D4" s="355"/>
      <c r="E4" s="355"/>
      <c r="F4" s="102" t="s">
        <v>570</v>
      </c>
    </row>
    <row r="5" spans="1:15" s="76" customFormat="1" ht="12" customHeight="1" x14ac:dyDescent="0.2">
      <c r="A5" s="356" t="s">
        <v>571</v>
      </c>
      <c r="B5" s="356"/>
      <c r="C5" s="356"/>
      <c r="D5" s="356"/>
      <c r="E5" s="356"/>
      <c r="F5" s="356"/>
      <c r="G5" s="75"/>
      <c r="H5" s="75"/>
      <c r="I5" s="75"/>
      <c r="J5" s="75"/>
      <c r="O5" s="77"/>
    </row>
    <row r="6" spans="1:15" s="76" customFormat="1" ht="21.75" customHeight="1" x14ac:dyDescent="0.2">
      <c r="A6" s="356"/>
      <c r="B6" s="356"/>
      <c r="C6" s="356"/>
      <c r="D6" s="356"/>
      <c r="E6" s="356"/>
      <c r="F6" s="356"/>
      <c r="G6" s="75"/>
      <c r="H6" s="75"/>
      <c r="I6" s="75"/>
      <c r="J6" s="75"/>
      <c r="O6" s="77"/>
    </row>
    <row r="7" spans="1:15" ht="14.25" customHeight="1" x14ac:dyDescent="0.2">
      <c r="A7" s="357" t="s">
        <v>8</v>
      </c>
      <c r="B7" s="357" t="s">
        <v>9</v>
      </c>
      <c r="C7" s="357" t="s">
        <v>10</v>
      </c>
      <c r="D7" s="357" t="s">
        <v>87</v>
      </c>
      <c r="E7" s="357" t="s">
        <v>11</v>
      </c>
      <c r="F7" s="357" t="s">
        <v>555</v>
      </c>
    </row>
    <row r="8" spans="1:15" ht="22.5" customHeight="1" x14ac:dyDescent="0.2">
      <c r="A8" s="358"/>
      <c r="B8" s="357"/>
      <c r="C8" s="358"/>
      <c r="D8" s="358"/>
      <c r="E8" s="358"/>
      <c r="F8" s="358"/>
    </row>
    <row r="9" spans="1:15" s="84" customFormat="1" ht="53.25" customHeight="1" x14ac:dyDescent="0.2">
      <c r="A9" s="119" t="s">
        <v>44</v>
      </c>
      <c r="B9" s="103">
        <v>2199</v>
      </c>
      <c r="C9" s="119">
        <v>2022</v>
      </c>
      <c r="D9" s="104" t="s">
        <v>1508</v>
      </c>
      <c r="E9" s="118" t="s">
        <v>264</v>
      </c>
      <c r="F9" s="104" t="s">
        <v>1510</v>
      </c>
    </row>
    <row r="10" spans="1:15" ht="38.25" x14ac:dyDescent="0.2">
      <c r="A10" s="103" t="s">
        <v>44</v>
      </c>
      <c r="B10" s="103">
        <v>1757</v>
      </c>
      <c r="C10" s="103">
        <v>2015</v>
      </c>
      <c r="D10" s="104" t="s">
        <v>352</v>
      </c>
      <c r="E10" s="105" t="s">
        <v>952</v>
      </c>
      <c r="F10" s="104" t="s">
        <v>353</v>
      </c>
    </row>
    <row r="11" spans="1:15" ht="51" x14ac:dyDescent="0.2">
      <c r="A11" s="103" t="s">
        <v>44</v>
      </c>
      <c r="B11" s="103">
        <v>1712</v>
      </c>
      <c r="C11" s="103">
        <v>2014</v>
      </c>
      <c r="D11" s="104" t="s">
        <v>65</v>
      </c>
      <c r="E11" s="105" t="s">
        <v>100</v>
      </c>
      <c r="F11" s="104" t="s">
        <v>66</v>
      </c>
    </row>
    <row r="12" spans="1:15" ht="178.5" x14ac:dyDescent="0.2">
      <c r="A12" s="103" t="s">
        <v>44</v>
      </c>
      <c r="B12" s="103">
        <v>1680</v>
      </c>
      <c r="C12" s="103">
        <v>2013</v>
      </c>
      <c r="D12" s="104" t="s">
        <v>536</v>
      </c>
      <c r="E12" s="106" t="s">
        <v>537</v>
      </c>
      <c r="F12" s="104" t="s">
        <v>538</v>
      </c>
    </row>
    <row r="13" spans="1:15" ht="204" x14ac:dyDescent="0.2">
      <c r="A13" s="103" t="s">
        <v>102</v>
      </c>
      <c r="B13" s="103">
        <v>1520</v>
      </c>
      <c r="C13" s="103">
        <v>2012</v>
      </c>
      <c r="D13" s="104" t="s">
        <v>1524</v>
      </c>
      <c r="E13" s="118" t="s">
        <v>1511</v>
      </c>
      <c r="F13" s="104" t="s">
        <v>1512</v>
      </c>
    </row>
    <row r="14" spans="1:15" ht="38.25" x14ac:dyDescent="0.2">
      <c r="A14" s="103" t="s">
        <v>44</v>
      </c>
      <c r="B14" s="103">
        <v>1581</v>
      </c>
      <c r="C14" s="103">
        <v>2012</v>
      </c>
      <c r="D14" s="104" t="s">
        <v>63</v>
      </c>
      <c r="E14" s="105" t="s">
        <v>100</v>
      </c>
      <c r="F14" s="104" t="s">
        <v>64</v>
      </c>
    </row>
    <row r="15" spans="1:15" ht="63.75" x14ac:dyDescent="0.2">
      <c r="A15" s="103" t="s">
        <v>44</v>
      </c>
      <c r="B15" s="103">
        <v>1474</v>
      </c>
      <c r="C15" s="103">
        <v>2011</v>
      </c>
      <c r="D15" s="104" t="s">
        <v>62</v>
      </c>
      <c r="E15" s="105" t="s">
        <v>100</v>
      </c>
      <c r="F15" s="104" t="s">
        <v>1367</v>
      </c>
    </row>
    <row r="16" spans="1:15" ht="51" x14ac:dyDescent="0.2">
      <c r="A16" s="107" t="s">
        <v>44</v>
      </c>
      <c r="B16" s="103">
        <v>1379</v>
      </c>
      <c r="C16" s="103">
        <v>2010</v>
      </c>
      <c r="D16" s="104" t="s">
        <v>1179</v>
      </c>
      <c r="E16" s="108" t="s">
        <v>100</v>
      </c>
      <c r="F16" s="104" t="s">
        <v>1366</v>
      </c>
    </row>
    <row r="17" spans="1:6" ht="127.5" x14ac:dyDescent="0.2">
      <c r="A17" s="103" t="s">
        <v>44</v>
      </c>
      <c r="B17" s="103">
        <v>98</v>
      </c>
      <c r="C17" s="103">
        <v>1993</v>
      </c>
      <c r="D17" s="104" t="s">
        <v>501</v>
      </c>
      <c r="E17" s="109" t="s">
        <v>577</v>
      </c>
      <c r="F17" s="104" t="s">
        <v>544</v>
      </c>
    </row>
    <row r="18" spans="1:6" ht="25.5" x14ac:dyDescent="0.2">
      <c r="A18" s="103" t="s">
        <v>102</v>
      </c>
      <c r="B18" s="103">
        <v>44</v>
      </c>
      <c r="C18" s="103">
        <v>1993</v>
      </c>
      <c r="D18" s="104" t="s">
        <v>534</v>
      </c>
      <c r="E18" s="105" t="s">
        <v>264</v>
      </c>
      <c r="F18" s="104" t="s">
        <v>535</v>
      </c>
    </row>
    <row r="19" spans="1:6" ht="51" x14ac:dyDescent="0.2">
      <c r="A19" s="107" t="s">
        <v>44</v>
      </c>
      <c r="B19" s="103">
        <v>23</v>
      </c>
      <c r="C19" s="103">
        <v>1982</v>
      </c>
      <c r="D19" s="104" t="s">
        <v>1177</v>
      </c>
      <c r="E19" s="108" t="s">
        <v>100</v>
      </c>
      <c r="F19" s="104" t="s">
        <v>1365</v>
      </c>
    </row>
    <row r="20" spans="1:6" ht="63.75" x14ac:dyDescent="0.2">
      <c r="A20" s="110" t="s">
        <v>67</v>
      </c>
      <c r="B20" s="111">
        <v>189</v>
      </c>
      <c r="C20" s="103">
        <v>2020</v>
      </c>
      <c r="D20" s="112" t="s">
        <v>1376</v>
      </c>
      <c r="E20" s="109" t="s">
        <v>100</v>
      </c>
      <c r="F20" s="112" t="s">
        <v>1377</v>
      </c>
    </row>
    <row r="21" spans="1:6" ht="71.25" customHeight="1" x14ac:dyDescent="0.2">
      <c r="A21" s="110" t="s">
        <v>1513</v>
      </c>
      <c r="B21" s="111">
        <v>2106</v>
      </c>
      <c r="C21" s="103">
        <v>2019</v>
      </c>
      <c r="D21" s="113" t="s">
        <v>992</v>
      </c>
      <c r="E21" s="120" t="s">
        <v>1509</v>
      </c>
      <c r="F21" s="112" t="s">
        <v>1514</v>
      </c>
    </row>
    <row r="22" spans="1:6" ht="89.25" x14ac:dyDescent="0.2">
      <c r="A22" s="110" t="s">
        <v>94</v>
      </c>
      <c r="B22" s="111">
        <v>1008</v>
      </c>
      <c r="C22" s="103">
        <v>2018</v>
      </c>
      <c r="D22" s="113" t="s">
        <v>1374</v>
      </c>
      <c r="E22" s="114" t="s">
        <v>100</v>
      </c>
      <c r="F22" s="115" t="s">
        <v>1375</v>
      </c>
    </row>
    <row r="23" spans="1:6" ht="153" x14ac:dyDescent="0.2">
      <c r="A23" s="110" t="s">
        <v>94</v>
      </c>
      <c r="B23" s="111">
        <v>1080</v>
      </c>
      <c r="C23" s="103">
        <v>2015</v>
      </c>
      <c r="D23" s="113" t="s">
        <v>1515</v>
      </c>
      <c r="E23" s="120" t="s">
        <v>1516</v>
      </c>
      <c r="F23" s="115" t="s">
        <v>1517</v>
      </c>
    </row>
    <row r="24" spans="1:6" ht="63.75" x14ac:dyDescent="0.2">
      <c r="A24" s="107" t="s">
        <v>1518</v>
      </c>
      <c r="B24" s="103">
        <v>1082</v>
      </c>
      <c r="C24" s="103">
        <v>2015</v>
      </c>
      <c r="D24" s="104" t="s">
        <v>1519</v>
      </c>
      <c r="E24" s="118" t="s">
        <v>1520</v>
      </c>
      <c r="F24" s="104" t="s">
        <v>1521</v>
      </c>
    </row>
    <row r="25" spans="1:6" ht="51" x14ac:dyDescent="0.2">
      <c r="A25" s="107" t="s">
        <v>1210</v>
      </c>
      <c r="B25" s="103">
        <v>103</v>
      </c>
      <c r="C25" s="103">
        <v>2015</v>
      </c>
      <c r="D25" s="104" t="s">
        <v>1522</v>
      </c>
      <c r="E25" s="105" t="s">
        <v>100</v>
      </c>
      <c r="F25" s="104" t="s">
        <v>71</v>
      </c>
    </row>
    <row r="26" spans="1:6" ht="409.5" x14ac:dyDescent="0.2">
      <c r="A26" s="103" t="s">
        <v>1523</v>
      </c>
      <c r="B26" s="103">
        <v>1066</v>
      </c>
      <c r="C26" s="103">
        <v>2015</v>
      </c>
      <c r="D26" s="104" t="s">
        <v>1373</v>
      </c>
      <c r="E26" s="106" t="s">
        <v>354</v>
      </c>
      <c r="F26" s="104" t="s">
        <v>581</v>
      </c>
    </row>
    <row r="27" spans="1:6" ht="51" x14ac:dyDescent="0.2">
      <c r="A27" s="107" t="s">
        <v>1212</v>
      </c>
      <c r="B27" s="103">
        <v>1377</v>
      </c>
      <c r="C27" s="103">
        <v>2013</v>
      </c>
      <c r="D27" s="104" t="s">
        <v>1174</v>
      </c>
      <c r="E27" s="108" t="s">
        <v>100</v>
      </c>
      <c r="F27" s="104" t="s">
        <v>1371</v>
      </c>
    </row>
    <row r="28" spans="1:6" ht="25.5" x14ac:dyDescent="0.2">
      <c r="A28" s="107" t="s">
        <v>1210</v>
      </c>
      <c r="B28" s="103">
        <v>1510</v>
      </c>
      <c r="C28" s="103">
        <v>2013</v>
      </c>
      <c r="D28" s="104" t="s">
        <v>1176</v>
      </c>
      <c r="E28" s="108" t="s">
        <v>100</v>
      </c>
      <c r="F28" s="104" t="s">
        <v>1372</v>
      </c>
    </row>
    <row r="29" spans="1:6" ht="51" x14ac:dyDescent="0.2">
      <c r="A29" s="107" t="s">
        <v>1210</v>
      </c>
      <c r="B29" s="103">
        <v>4141</v>
      </c>
      <c r="C29" s="103">
        <v>2011</v>
      </c>
      <c r="D29" s="104" t="s">
        <v>1178</v>
      </c>
      <c r="E29" s="108" t="s">
        <v>100</v>
      </c>
      <c r="F29" s="104" t="s">
        <v>1369</v>
      </c>
    </row>
    <row r="30" spans="1:6" ht="76.5" x14ac:dyDescent="0.2">
      <c r="A30" s="107" t="s">
        <v>1210</v>
      </c>
      <c r="B30" s="103">
        <v>4632</v>
      </c>
      <c r="C30" s="103">
        <v>2011</v>
      </c>
      <c r="D30" s="104" t="s">
        <v>1199</v>
      </c>
      <c r="E30" s="108" t="s">
        <v>264</v>
      </c>
      <c r="F30" s="104" t="s">
        <v>1370</v>
      </c>
    </row>
    <row r="31" spans="1:6" ht="51" x14ac:dyDescent="0.2">
      <c r="A31" s="116" t="s">
        <v>67</v>
      </c>
      <c r="B31" s="117">
        <v>371</v>
      </c>
      <c r="C31" s="117">
        <v>2010</v>
      </c>
      <c r="D31" s="104" t="s">
        <v>988</v>
      </c>
      <c r="E31" s="106" t="s">
        <v>100</v>
      </c>
      <c r="F31" s="104" t="s">
        <v>429</v>
      </c>
    </row>
    <row r="32" spans="1:6" ht="38.25" x14ac:dyDescent="0.2">
      <c r="A32" s="103" t="s">
        <v>67</v>
      </c>
      <c r="B32" s="103">
        <v>54</v>
      </c>
      <c r="C32" s="103">
        <v>2008</v>
      </c>
      <c r="D32" s="104" t="s">
        <v>579</v>
      </c>
      <c r="E32" s="105" t="s">
        <v>100</v>
      </c>
      <c r="F32" s="104" t="s">
        <v>72</v>
      </c>
    </row>
    <row r="33" spans="1:6" ht="63.75" x14ac:dyDescent="0.2">
      <c r="A33" s="103" t="s">
        <v>67</v>
      </c>
      <c r="B33" s="103">
        <v>84</v>
      </c>
      <c r="C33" s="103">
        <v>2008</v>
      </c>
      <c r="D33" s="104" t="s">
        <v>580</v>
      </c>
      <c r="E33" s="105" t="s">
        <v>100</v>
      </c>
      <c r="F33" s="104" t="s">
        <v>73</v>
      </c>
    </row>
    <row r="34" spans="1:6" ht="76.5" x14ac:dyDescent="0.2">
      <c r="A34" s="103" t="s">
        <v>67</v>
      </c>
      <c r="B34" s="103">
        <v>1474</v>
      </c>
      <c r="C34" s="103">
        <v>2002</v>
      </c>
      <c r="D34" s="104" t="s">
        <v>505</v>
      </c>
      <c r="E34" s="109" t="s">
        <v>506</v>
      </c>
      <c r="F34" s="104" t="s">
        <v>582</v>
      </c>
    </row>
    <row r="35" spans="1:6" ht="63.75" x14ac:dyDescent="0.2">
      <c r="A35" s="103" t="s">
        <v>67</v>
      </c>
      <c r="B35" s="103">
        <v>460</v>
      </c>
      <c r="C35" s="103">
        <v>1995</v>
      </c>
      <c r="D35" s="212" t="s">
        <v>502</v>
      </c>
      <c r="E35" s="109" t="s">
        <v>1772</v>
      </c>
      <c r="F35" s="104" t="s">
        <v>504</v>
      </c>
    </row>
    <row r="36" spans="1:6" ht="38.25" x14ac:dyDescent="0.2">
      <c r="A36" s="107" t="s">
        <v>1467</v>
      </c>
      <c r="B36" s="103">
        <v>1360</v>
      </c>
      <c r="C36" s="103">
        <v>1989</v>
      </c>
      <c r="D36" s="212" t="s">
        <v>1180</v>
      </c>
      <c r="E36" s="108" t="s">
        <v>100</v>
      </c>
      <c r="F36" s="104" t="s">
        <v>1368</v>
      </c>
    </row>
    <row r="37" spans="1:6" ht="62.25" customHeight="1" x14ac:dyDescent="0.2">
      <c r="A37" s="107" t="s">
        <v>75</v>
      </c>
      <c r="B37" s="103">
        <v>744</v>
      </c>
      <c r="C37" s="103">
        <v>2019</v>
      </c>
      <c r="D37" s="212" t="s">
        <v>989</v>
      </c>
      <c r="E37" s="105" t="s">
        <v>1773</v>
      </c>
      <c r="F37" s="104" t="s">
        <v>990</v>
      </c>
    </row>
    <row r="38" spans="1:6" ht="140.25" x14ac:dyDescent="0.2">
      <c r="A38" s="103" t="s">
        <v>75</v>
      </c>
      <c r="B38" s="103">
        <v>57</v>
      </c>
      <c r="C38" s="103">
        <v>2002</v>
      </c>
      <c r="D38" s="104" t="s">
        <v>507</v>
      </c>
      <c r="E38" s="109" t="s">
        <v>508</v>
      </c>
      <c r="F38" s="104" t="s">
        <v>509</v>
      </c>
    </row>
    <row r="39" spans="1:6" ht="229.5" x14ac:dyDescent="0.2">
      <c r="A39" s="103" t="s">
        <v>75</v>
      </c>
      <c r="B39" s="103">
        <v>26</v>
      </c>
      <c r="C39" s="103">
        <v>1994</v>
      </c>
      <c r="D39" s="104" t="s">
        <v>76</v>
      </c>
      <c r="E39" s="105" t="s">
        <v>77</v>
      </c>
      <c r="F39" s="104" t="s">
        <v>78</v>
      </c>
    </row>
    <row r="40" spans="1:6" ht="38.25" x14ac:dyDescent="0.2">
      <c r="A40" s="103" t="s">
        <v>229</v>
      </c>
      <c r="B40" s="103">
        <v>40</v>
      </c>
      <c r="C40" s="103">
        <v>2017</v>
      </c>
      <c r="D40" s="104" t="s">
        <v>546</v>
      </c>
      <c r="E40" s="105" t="s">
        <v>100</v>
      </c>
      <c r="F40" s="104" t="s">
        <v>510</v>
      </c>
    </row>
    <row r="41" spans="1:6" ht="38.25" x14ac:dyDescent="0.2">
      <c r="A41" s="103" t="s">
        <v>229</v>
      </c>
      <c r="B41" s="103">
        <v>83</v>
      </c>
      <c r="C41" s="103">
        <v>2014</v>
      </c>
      <c r="D41" s="104" t="s">
        <v>83</v>
      </c>
      <c r="E41" s="105" t="s">
        <v>100</v>
      </c>
      <c r="F41" s="104" t="s">
        <v>84</v>
      </c>
    </row>
    <row r="42" spans="1:6" ht="63.75" x14ac:dyDescent="0.2">
      <c r="A42" s="110" t="s">
        <v>230</v>
      </c>
      <c r="B42" s="111">
        <v>5</v>
      </c>
      <c r="C42" s="103">
        <v>2020</v>
      </c>
      <c r="D42" s="112" t="s">
        <v>1378</v>
      </c>
      <c r="E42" s="109" t="s">
        <v>100</v>
      </c>
      <c r="F42" s="115" t="s">
        <v>1379</v>
      </c>
    </row>
    <row r="43" spans="1:6" ht="229.5" x14ac:dyDescent="0.2">
      <c r="A43" s="110" t="s">
        <v>598</v>
      </c>
      <c r="B43" s="111">
        <v>161</v>
      </c>
      <c r="C43" s="103">
        <v>2015</v>
      </c>
      <c r="D43" s="112" t="s">
        <v>1380</v>
      </c>
      <c r="E43" s="114" t="s">
        <v>100</v>
      </c>
      <c r="F43" s="115" t="s">
        <v>1381</v>
      </c>
    </row>
    <row r="44" spans="1:6" ht="102" x14ac:dyDescent="0.2">
      <c r="A44" s="107" t="s">
        <v>1211</v>
      </c>
      <c r="B44" s="103">
        <v>8</v>
      </c>
      <c r="C44" s="103">
        <v>2020</v>
      </c>
      <c r="D44" s="104" t="s">
        <v>1175</v>
      </c>
      <c r="E44" s="108" t="s">
        <v>100</v>
      </c>
      <c r="F44" s="104" t="s">
        <v>1382</v>
      </c>
    </row>
    <row r="45" spans="1:6" ht="153" x14ac:dyDescent="0.2">
      <c r="A45" s="107" t="s">
        <v>575</v>
      </c>
      <c r="B45" s="103" t="s">
        <v>576</v>
      </c>
      <c r="C45" s="103">
        <v>2018</v>
      </c>
      <c r="D45" s="104" t="s">
        <v>539</v>
      </c>
      <c r="E45" s="118" t="s">
        <v>100</v>
      </c>
      <c r="F45" s="104" t="s">
        <v>540</v>
      </c>
    </row>
    <row r="46" spans="1:6" ht="63.75" x14ac:dyDescent="0.2">
      <c r="A46" s="107" t="s">
        <v>1146</v>
      </c>
      <c r="B46" s="103">
        <v>196</v>
      </c>
      <c r="C46" s="103">
        <v>2020</v>
      </c>
      <c r="D46" s="104" t="s">
        <v>1634</v>
      </c>
      <c r="E46" s="118" t="s">
        <v>100</v>
      </c>
      <c r="F46" s="104" t="s">
        <v>1635</v>
      </c>
    </row>
    <row r="47" spans="1:6" ht="38.25" x14ac:dyDescent="0.2">
      <c r="A47" s="107" t="s">
        <v>888</v>
      </c>
      <c r="B47" s="103" t="s">
        <v>1636</v>
      </c>
      <c r="C47" s="103"/>
      <c r="D47" s="104" t="s">
        <v>1637</v>
      </c>
      <c r="E47" s="118" t="s">
        <v>100</v>
      </c>
      <c r="F47" s="104" t="s">
        <v>1637</v>
      </c>
    </row>
    <row r="48" spans="1:6" ht="76.5" x14ac:dyDescent="0.2">
      <c r="A48" s="107" t="s">
        <v>1638</v>
      </c>
      <c r="B48" s="103" t="s">
        <v>1639</v>
      </c>
      <c r="C48" s="103"/>
      <c r="D48" s="104" t="s">
        <v>1639</v>
      </c>
      <c r="E48" s="118" t="s">
        <v>100</v>
      </c>
      <c r="F48" s="104" t="s">
        <v>1640</v>
      </c>
    </row>
    <row r="49" spans="1:6" ht="76.5" x14ac:dyDescent="0.2">
      <c r="A49" s="107" t="s">
        <v>80</v>
      </c>
      <c r="B49" s="103" t="s">
        <v>1641</v>
      </c>
      <c r="C49" s="103">
        <v>2021</v>
      </c>
      <c r="D49" s="104" t="s">
        <v>1642</v>
      </c>
      <c r="E49" s="118" t="s">
        <v>100</v>
      </c>
      <c r="F49" s="104" t="s">
        <v>1642</v>
      </c>
    </row>
    <row r="50" spans="1:6" ht="76.5" x14ac:dyDescent="0.2">
      <c r="A50" s="107" t="s">
        <v>80</v>
      </c>
      <c r="B50" s="103" t="s">
        <v>1643</v>
      </c>
      <c r="C50" s="103">
        <v>2020</v>
      </c>
      <c r="D50" s="104" t="s">
        <v>1644</v>
      </c>
      <c r="E50" s="118" t="s">
        <v>100</v>
      </c>
      <c r="F50" s="104" t="s">
        <v>1644</v>
      </c>
    </row>
  </sheetData>
  <mergeCells count="9">
    <mergeCell ref="A1:A4"/>
    <mergeCell ref="B1:E4"/>
    <mergeCell ref="A5:F6"/>
    <mergeCell ref="A7:A8"/>
    <mergeCell ref="B7:B8"/>
    <mergeCell ref="C7:C8"/>
    <mergeCell ref="D7:D8"/>
    <mergeCell ref="E7:E8"/>
    <mergeCell ref="F7:F8"/>
  </mergeCells>
  <hyperlinks>
    <hyperlink ref="E15" r:id="rId1"/>
    <hyperlink ref="E14" r:id="rId2"/>
    <hyperlink ref="E11" r:id="rId3"/>
    <hyperlink ref="E10" r:id="rId4" display="http://www.alcaldiabogota.gov.co/sisjur/normas/Norma1.jsp?i=62230"/>
    <hyperlink ref="E18" r:id="rId5" location="1"/>
    <hyperlink ref="E12" r:id="rId6" display="http://www.secretariasenado.gov.co/senado/basedoc/ley_1680_2013.html"/>
    <hyperlink ref="E17" r:id="rId7"/>
    <hyperlink ref="E19" r:id="rId8"/>
    <hyperlink ref="E16" r:id="rId9" location=":~:text=Por%20la%20cual%20se%20organiza,T%C3%8DTULO%20I.&amp;text=Esta%20ley%20tiene%20por%20objeto,su%20desarrollo%20integral%20y%20sostenible."/>
    <hyperlink ref="E20" r:id="rId10"/>
    <hyperlink ref="E30" r:id="rId11"/>
    <hyperlink ref="E36" r:id="rId12"/>
    <hyperlink ref="E29" r:id="rId13"/>
    <hyperlink ref="E28" r:id="rId14"/>
    <hyperlink ref="E44" r:id="rId15"/>
    <hyperlink ref="E27" r:id="rId16"/>
    <hyperlink ref="E37" r:id="rId17" display="Todos"/>
    <hyperlink ref="E31" r:id="rId18"/>
    <hyperlink ref="E39" r:id="rId19"/>
    <hyperlink ref="E33" r:id="rId20"/>
    <hyperlink ref="E32" r:id="rId21"/>
    <hyperlink ref="E25" r:id="rId22"/>
    <hyperlink ref="E34" r:id="rId23"/>
    <hyperlink ref="E35" r:id="rId24" display="Capitulo III "/>
    <hyperlink ref="E26" r:id="rId25" display="https://www.alcaldiabogota.gov.co/sisjur/normas/Norma1.jsp?i=62110"/>
    <hyperlink ref="E41" r:id="rId26"/>
    <hyperlink ref="E40" r:id="rId27"/>
    <hyperlink ref="E43" r:id="rId28"/>
    <hyperlink ref="E22" r:id="rId29"/>
    <hyperlink ref="E38" r:id="rId30"/>
    <hyperlink ref="E45" r:id="rId31"/>
    <hyperlink ref="E23" r:id="rId32" display="https://normativa.archivogeneral.gov.co/decreto-1080-de-2015/"/>
    <hyperlink ref="E9" r:id="rId33" location="0" display="todos "/>
    <hyperlink ref="E13" r:id="rId34"/>
    <hyperlink ref="E21" r:id="rId35"/>
    <hyperlink ref="E24" r:id="rId36" display="https://www.alcaldiabogota.gov.co/sisjur/normas/Norma1.jsp?dt=S&amp;i=71552"/>
    <hyperlink ref="E46" r:id="rId37"/>
    <hyperlink ref="E47" r:id="rId38"/>
    <hyperlink ref="E48" r:id="rId39"/>
    <hyperlink ref="E49" r:id="rId40"/>
    <hyperlink ref="E50" r:id="rId41"/>
  </hyperlinks>
  <pageMargins left="0.7" right="0.7" top="0.75" bottom="0.75" header="0.3" footer="0.3"/>
  <pageSetup orientation="portrait" r:id="rId42"/>
  <drawing r:id="rId4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B34"/>
  <sheetViews>
    <sheetView showGridLines="0" topLeftCell="A22" zoomScale="90" zoomScaleNormal="90" workbookViewId="0">
      <selection activeCell="F20" sqref="F20"/>
    </sheetView>
  </sheetViews>
  <sheetFormatPr baseColWidth="10" defaultColWidth="11.42578125" defaultRowHeight="12.75" x14ac:dyDescent="0.2"/>
  <cols>
    <col min="1" max="1" width="24.28515625" style="301" customWidth="1"/>
    <col min="2" max="2" width="22.28515625" style="302" customWidth="1"/>
    <col min="3" max="3" width="10" style="282" customWidth="1"/>
    <col min="4" max="4" width="47.7109375" style="282" customWidth="1"/>
    <col min="5" max="5" width="18.5703125" style="303" customWidth="1"/>
    <col min="6" max="6" width="47.7109375" style="282" customWidth="1"/>
    <col min="7" max="7" width="24.42578125" style="281" customWidth="1"/>
    <col min="8" max="8" width="39.42578125" style="281" customWidth="1"/>
    <col min="9" max="9" width="21.85546875" style="281" customWidth="1"/>
    <col min="10" max="10" width="23.85546875" style="281" customWidth="1"/>
    <col min="11" max="11" width="1.7109375" style="281" customWidth="1"/>
    <col min="12" max="12" width="24.42578125" style="281" customWidth="1"/>
    <col min="13" max="13" width="39.42578125" style="281" customWidth="1"/>
    <col min="14" max="14" width="25.85546875" style="281" customWidth="1"/>
    <col min="15" max="15" width="22.85546875" style="281" customWidth="1"/>
    <col min="16" max="16" width="20.140625" style="281" customWidth="1"/>
    <col min="17" max="19" width="11.42578125" style="281"/>
    <col min="20" max="20" width="58.42578125" style="281" hidden="1" customWidth="1"/>
    <col min="21" max="21" width="0" style="281" hidden="1" customWidth="1"/>
    <col min="22" max="16384" width="11.42578125" style="281"/>
  </cols>
  <sheetData>
    <row r="1" spans="1:28" s="279" customFormat="1" ht="24" customHeight="1" x14ac:dyDescent="0.2">
      <c r="A1" s="359"/>
      <c r="B1" s="361" t="s">
        <v>551</v>
      </c>
      <c r="C1" s="362"/>
      <c r="D1" s="362"/>
      <c r="E1" s="363"/>
      <c r="F1" s="280" t="s">
        <v>552</v>
      </c>
      <c r="G1" s="281"/>
      <c r="H1" s="281"/>
    </row>
    <row r="2" spans="1:28" s="279" customFormat="1" ht="24" customHeight="1" x14ac:dyDescent="0.2">
      <c r="A2" s="359"/>
      <c r="B2" s="364"/>
      <c r="C2" s="365"/>
      <c r="D2" s="365"/>
      <c r="E2" s="366"/>
      <c r="F2" s="280" t="s">
        <v>553</v>
      </c>
      <c r="G2" s="281"/>
      <c r="H2" s="281"/>
    </row>
    <row r="3" spans="1:28" s="279" customFormat="1" ht="24" customHeight="1" x14ac:dyDescent="0.2">
      <c r="A3" s="359"/>
      <c r="B3" s="364"/>
      <c r="C3" s="365"/>
      <c r="D3" s="365"/>
      <c r="E3" s="366"/>
      <c r="F3" s="280" t="s">
        <v>554</v>
      </c>
      <c r="G3" s="281"/>
      <c r="H3" s="281"/>
    </row>
    <row r="4" spans="1:28" s="279" customFormat="1" ht="24" customHeight="1" x14ac:dyDescent="0.2">
      <c r="A4" s="360"/>
      <c r="B4" s="367"/>
      <c r="C4" s="368"/>
      <c r="D4" s="368"/>
      <c r="E4" s="369"/>
      <c r="F4" s="280" t="s">
        <v>864</v>
      </c>
      <c r="G4" s="281"/>
      <c r="H4" s="281"/>
    </row>
    <row r="5" spans="1:28" s="274" customFormat="1" ht="12" customHeight="1" x14ac:dyDescent="0.2">
      <c r="A5" s="370" t="s">
        <v>913</v>
      </c>
      <c r="B5" s="370"/>
      <c r="C5" s="370"/>
      <c r="D5" s="370"/>
      <c r="E5" s="370"/>
      <c r="F5" s="370"/>
      <c r="G5" s="282"/>
      <c r="H5" s="282"/>
      <c r="I5" s="282"/>
      <c r="J5" s="282"/>
      <c r="K5" s="282"/>
      <c r="L5" s="276"/>
      <c r="M5" s="276"/>
      <c r="N5" s="276"/>
      <c r="O5" s="276"/>
      <c r="P5" s="276"/>
      <c r="U5" s="275"/>
    </row>
    <row r="6" spans="1:28" s="274" customFormat="1" ht="21.75" customHeight="1" x14ac:dyDescent="0.2">
      <c r="A6" s="370"/>
      <c r="B6" s="370"/>
      <c r="C6" s="370"/>
      <c r="D6" s="370"/>
      <c r="E6" s="370"/>
      <c r="F6" s="370"/>
      <c r="G6" s="282"/>
      <c r="H6" s="278"/>
      <c r="I6" s="278"/>
      <c r="J6" s="277"/>
      <c r="K6" s="277"/>
      <c r="L6" s="276"/>
      <c r="M6" s="276"/>
      <c r="N6" s="276"/>
      <c r="O6" s="276"/>
      <c r="P6" s="276"/>
      <c r="U6" s="275"/>
    </row>
    <row r="7" spans="1:28" ht="14.25" customHeight="1" thickBot="1" x14ac:dyDescent="0.25">
      <c r="A7" s="371" t="s">
        <v>8</v>
      </c>
      <c r="B7" s="373" t="s">
        <v>9</v>
      </c>
      <c r="C7" s="373" t="s">
        <v>10</v>
      </c>
      <c r="D7" s="373" t="s">
        <v>87</v>
      </c>
      <c r="E7" s="373" t="s">
        <v>11</v>
      </c>
      <c r="F7" s="373" t="s">
        <v>555</v>
      </c>
    </row>
    <row r="8" spans="1:28" ht="41.25" customHeight="1" thickTop="1" thickBot="1" x14ac:dyDescent="0.25">
      <c r="A8" s="372"/>
      <c r="B8" s="374"/>
      <c r="C8" s="375"/>
      <c r="D8" s="375"/>
      <c r="E8" s="375"/>
      <c r="F8" s="375"/>
    </row>
    <row r="9" spans="1:28" ht="40.5" customHeight="1" thickTop="1" x14ac:dyDescent="0.2">
      <c r="A9" s="283" t="s">
        <v>44</v>
      </c>
      <c r="B9" s="284">
        <v>1712</v>
      </c>
      <c r="C9" s="284">
        <v>2014</v>
      </c>
      <c r="D9" s="285" t="s">
        <v>861</v>
      </c>
      <c r="E9" s="52" t="s">
        <v>93</v>
      </c>
      <c r="F9" s="285" t="s">
        <v>862</v>
      </c>
    </row>
    <row r="10" spans="1:28" ht="59.25" customHeight="1" x14ac:dyDescent="0.2">
      <c r="A10" s="283" t="s">
        <v>102</v>
      </c>
      <c r="B10" s="284">
        <v>1474</v>
      </c>
      <c r="C10" s="284">
        <v>2011</v>
      </c>
      <c r="D10" s="285" t="s">
        <v>62</v>
      </c>
      <c r="E10" s="52" t="s">
        <v>93</v>
      </c>
      <c r="F10" s="285" t="s">
        <v>860</v>
      </c>
    </row>
    <row r="11" spans="1:28" ht="48.75" customHeight="1" x14ac:dyDescent="0.2">
      <c r="A11" s="286" t="s">
        <v>44</v>
      </c>
      <c r="B11" s="287">
        <v>819</v>
      </c>
      <c r="C11" s="287">
        <v>2003</v>
      </c>
      <c r="D11" s="285" t="s">
        <v>266</v>
      </c>
      <c r="E11" s="288" t="s">
        <v>93</v>
      </c>
      <c r="F11" s="285" t="s">
        <v>857</v>
      </c>
    </row>
    <row r="12" spans="1:28" ht="39.75" customHeight="1" x14ac:dyDescent="0.2">
      <c r="A12" s="286" t="s">
        <v>817</v>
      </c>
      <c r="B12" s="287">
        <v>612</v>
      </c>
      <c r="C12" s="287">
        <v>2018</v>
      </c>
      <c r="D12" s="285" t="s">
        <v>822</v>
      </c>
      <c r="E12" s="288" t="s">
        <v>100</v>
      </c>
      <c r="F12" s="285" t="s">
        <v>823</v>
      </c>
    </row>
    <row r="13" spans="1:28" ht="67.5" customHeight="1" x14ac:dyDescent="0.2">
      <c r="A13" s="289" t="s">
        <v>94</v>
      </c>
      <c r="B13" s="287">
        <v>1499</v>
      </c>
      <c r="C13" s="287">
        <v>2017</v>
      </c>
      <c r="D13" s="285" t="s">
        <v>422</v>
      </c>
      <c r="E13" s="290" t="s">
        <v>93</v>
      </c>
      <c r="F13" s="285" t="s">
        <v>858</v>
      </c>
    </row>
    <row r="14" spans="1:28" ht="32.25" customHeight="1" x14ac:dyDescent="0.2">
      <c r="A14" s="286" t="s">
        <v>67</v>
      </c>
      <c r="B14" s="287">
        <v>103</v>
      </c>
      <c r="C14" s="291">
        <v>2015</v>
      </c>
      <c r="D14" s="285" t="s">
        <v>70</v>
      </c>
      <c r="E14" s="180" t="s">
        <v>100</v>
      </c>
      <c r="F14" s="285" t="s">
        <v>71</v>
      </c>
    </row>
    <row r="15" spans="1:28" ht="87.75" customHeight="1" x14ac:dyDescent="0.2">
      <c r="A15" s="286" t="s">
        <v>67</v>
      </c>
      <c r="B15" s="292">
        <v>371</v>
      </c>
      <c r="C15" s="292">
        <v>2010</v>
      </c>
      <c r="D15" s="285" t="s">
        <v>435</v>
      </c>
      <c r="E15" s="288" t="s">
        <v>100</v>
      </c>
      <c r="F15" s="285" t="s">
        <v>429</v>
      </c>
      <c r="G15" s="293"/>
      <c r="H15" s="293"/>
      <c r="I15" s="293"/>
      <c r="J15" s="293"/>
      <c r="K15" s="293"/>
      <c r="L15" s="293"/>
      <c r="M15" s="293"/>
      <c r="N15" s="293"/>
      <c r="O15" s="293"/>
      <c r="P15" s="293"/>
      <c r="Q15" s="293"/>
      <c r="R15" s="293"/>
      <c r="S15" s="293"/>
      <c r="T15" s="293"/>
      <c r="U15" s="293"/>
      <c r="V15" s="293"/>
      <c r="W15" s="293"/>
      <c r="X15" s="293"/>
      <c r="Y15" s="293"/>
      <c r="Z15" s="293"/>
      <c r="AA15" s="293"/>
      <c r="AB15" s="293"/>
    </row>
    <row r="16" spans="1:28" ht="124.5" customHeight="1" x14ac:dyDescent="0.2">
      <c r="A16" s="286" t="s">
        <v>67</v>
      </c>
      <c r="B16" s="287">
        <v>505</v>
      </c>
      <c r="C16" s="287">
        <v>2007</v>
      </c>
      <c r="D16" s="285" t="s">
        <v>267</v>
      </c>
      <c r="E16" s="288" t="s">
        <v>95</v>
      </c>
      <c r="F16" s="285" t="s">
        <v>96</v>
      </c>
    </row>
    <row r="17" spans="1:6" ht="114" customHeight="1" x14ac:dyDescent="0.2">
      <c r="A17" s="289" t="s">
        <v>423</v>
      </c>
      <c r="B17" s="287">
        <v>714</v>
      </c>
      <c r="C17" s="287">
        <v>1996</v>
      </c>
      <c r="D17" s="285" t="s">
        <v>424</v>
      </c>
      <c r="E17" s="288" t="s">
        <v>93</v>
      </c>
      <c r="F17" s="285" t="s">
        <v>859</v>
      </c>
    </row>
    <row r="18" spans="1:6" ht="75" customHeight="1" x14ac:dyDescent="0.2">
      <c r="A18" s="283" t="s">
        <v>229</v>
      </c>
      <c r="B18" s="284">
        <v>24</v>
      </c>
      <c r="C18" s="284">
        <v>2019</v>
      </c>
      <c r="D18" s="285" t="s">
        <v>827</v>
      </c>
      <c r="E18" s="52" t="s">
        <v>93</v>
      </c>
      <c r="F18" s="285" t="s">
        <v>827</v>
      </c>
    </row>
    <row r="19" spans="1:6" ht="75" customHeight="1" x14ac:dyDescent="0.2">
      <c r="A19" s="283" t="s">
        <v>229</v>
      </c>
      <c r="B19" s="284">
        <v>133</v>
      </c>
      <c r="C19" s="284">
        <v>2020</v>
      </c>
      <c r="D19" s="285" t="s">
        <v>1330</v>
      </c>
      <c r="E19" s="52" t="s">
        <v>93</v>
      </c>
      <c r="F19" s="285" t="s">
        <v>1468</v>
      </c>
    </row>
    <row r="20" spans="1:6" ht="54.75" customHeight="1" x14ac:dyDescent="0.2">
      <c r="A20" s="286" t="s">
        <v>824</v>
      </c>
      <c r="B20" s="287">
        <v>221</v>
      </c>
      <c r="C20" s="287">
        <v>2023</v>
      </c>
      <c r="D20" s="285" t="s">
        <v>1681</v>
      </c>
      <c r="E20" s="294" t="s">
        <v>100</v>
      </c>
      <c r="F20" s="285" t="s">
        <v>826</v>
      </c>
    </row>
    <row r="21" spans="1:6" ht="67.5" customHeight="1" x14ac:dyDescent="0.2">
      <c r="A21" s="295" t="s">
        <v>102</v>
      </c>
      <c r="B21" s="287">
        <v>2294</v>
      </c>
      <c r="C21" s="291">
        <v>2023</v>
      </c>
      <c r="D21" s="285" t="s">
        <v>1793</v>
      </c>
      <c r="E21" s="296" t="s">
        <v>100</v>
      </c>
      <c r="F21" s="285"/>
    </row>
    <row r="22" spans="1:6" ht="66.75" customHeight="1" x14ac:dyDescent="0.2">
      <c r="A22" s="295" t="s">
        <v>94</v>
      </c>
      <c r="B22" s="287">
        <v>777</v>
      </c>
      <c r="C22" s="291">
        <v>2019</v>
      </c>
      <c r="D22" s="285" t="s">
        <v>1181</v>
      </c>
      <c r="E22" s="297" t="s">
        <v>100</v>
      </c>
      <c r="F22" s="285" t="s">
        <v>1535</v>
      </c>
    </row>
    <row r="23" spans="1:6" ht="65.25" customHeight="1" x14ac:dyDescent="0.2">
      <c r="A23" s="295" t="s">
        <v>1469</v>
      </c>
      <c r="B23" s="287">
        <v>32</v>
      </c>
      <c r="C23" s="291">
        <v>2007</v>
      </c>
      <c r="D23" s="285" t="s">
        <v>1182</v>
      </c>
      <c r="E23" s="297" t="s">
        <v>100</v>
      </c>
      <c r="F23" s="285"/>
    </row>
    <row r="24" spans="1:6" ht="32.25" customHeight="1" x14ac:dyDescent="0.2">
      <c r="A24" s="286" t="s">
        <v>44</v>
      </c>
      <c r="B24" s="287">
        <v>152</v>
      </c>
      <c r="C24" s="287">
        <v>1994</v>
      </c>
      <c r="D24" s="285" t="s">
        <v>265</v>
      </c>
      <c r="E24" s="288" t="s">
        <v>93</v>
      </c>
      <c r="F24" s="285" t="s">
        <v>856</v>
      </c>
    </row>
    <row r="25" spans="1:6" ht="72.75" customHeight="1" x14ac:dyDescent="0.2">
      <c r="A25" s="286" t="s">
        <v>75</v>
      </c>
      <c r="B25" s="287">
        <v>12</v>
      </c>
      <c r="C25" s="287">
        <v>1994</v>
      </c>
      <c r="D25" s="285" t="s">
        <v>98</v>
      </c>
      <c r="E25" s="288" t="s">
        <v>93</v>
      </c>
      <c r="F25" s="285" t="s">
        <v>1470</v>
      </c>
    </row>
    <row r="26" spans="1:6" ht="58.15" customHeight="1" x14ac:dyDescent="0.2">
      <c r="A26" s="295" t="s">
        <v>94</v>
      </c>
      <c r="B26" s="298">
        <v>449</v>
      </c>
      <c r="C26" s="287">
        <v>1999</v>
      </c>
      <c r="D26" s="299" t="s">
        <v>1471</v>
      </c>
      <c r="E26" s="290" t="s">
        <v>93</v>
      </c>
      <c r="F26" s="300" t="s">
        <v>1472</v>
      </c>
    </row>
    <row r="27" spans="1:6" ht="83.45" customHeight="1" x14ac:dyDescent="0.2">
      <c r="A27" s="295" t="s">
        <v>94</v>
      </c>
      <c r="B27" s="298">
        <v>53</v>
      </c>
      <c r="C27" s="287">
        <v>2007</v>
      </c>
      <c r="D27" s="299" t="s">
        <v>1473</v>
      </c>
      <c r="E27" s="290" t="s">
        <v>93</v>
      </c>
      <c r="F27" s="300" t="s">
        <v>1474</v>
      </c>
    </row>
    <row r="28" spans="1:6" ht="58.15" customHeight="1" x14ac:dyDescent="0.2">
      <c r="A28" s="295" t="s">
        <v>1475</v>
      </c>
      <c r="B28" s="298">
        <v>4788</v>
      </c>
      <c r="C28" s="287">
        <v>2016</v>
      </c>
      <c r="D28" s="299" t="s">
        <v>1476</v>
      </c>
      <c r="E28" s="290" t="s">
        <v>93</v>
      </c>
      <c r="F28" s="299" t="s">
        <v>1476</v>
      </c>
    </row>
    <row r="29" spans="1:6" ht="49.5" customHeight="1" x14ac:dyDescent="0.2">
      <c r="A29" s="286" t="s">
        <v>125</v>
      </c>
      <c r="B29" s="287">
        <v>761</v>
      </c>
      <c r="C29" s="287">
        <v>2020</v>
      </c>
      <c r="D29" s="285" t="s">
        <v>1477</v>
      </c>
      <c r="E29" s="297" t="s">
        <v>93</v>
      </c>
      <c r="F29" s="285" t="s">
        <v>1478</v>
      </c>
    </row>
    <row r="30" spans="1:6" ht="49.5" customHeight="1" x14ac:dyDescent="0.2">
      <c r="A30" s="286" t="s">
        <v>125</v>
      </c>
      <c r="B30" s="287">
        <v>1</v>
      </c>
      <c r="C30" s="287">
        <v>2020</v>
      </c>
      <c r="D30" s="285" t="s">
        <v>1479</v>
      </c>
      <c r="E30" s="297" t="s">
        <v>93</v>
      </c>
      <c r="F30" s="285" t="s">
        <v>1480</v>
      </c>
    </row>
    <row r="31" spans="1:6" ht="29.25" customHeight="1" x14ac:dyDescent="0.2">
      <c r="A31" s="286" t="s">
        <v>94</v>
      </c>
      <c r="B31" s="287">
        <v>111</v>
      </c>
      <c r="C31" s="287">
        <v>1996</v>
      </c>
      <c r="D31" s="285" t="s">
        <v>1645</v>
      </c>
      <c r="E31" s="297" t="s">
        <v>93</v>
      </c>
      <c r="F31" s="285" t="s">
        <v>1645</v>
      </c>
    </row>
    <row r="32" spans="1:6" ht="51" x14ac:dyDescent="0.2">
      <c r="A32" s="286" t="s">
        <v>94</v>
      </c>
      <c r="B32" s="287">
        <v>192</v>
      </c>
      <c r="C32" s="287">
        <v>2021</v>
      </c>
      <c r="D32" s="285" t="s">
        <v>1646</v>
      </c>
      <c r="E32" s="297" t="s">
        <v>93</v>
      </c>
      <c r="F32" s="285" t="s">
        <v>1646</v>
      </c>
    </row>
    <row r="33" spans="1:6" ht="38.25" x14ac:dyDescent="0.2">
      <c r="A33" s="286" t="s">
        <v>1146</v>
      </c>
      <c r="B33" s="287">
        <v>37</v>
      </c>
      <c r="C33" s="287">
        <v>2019</v>
      </c>
      <c r="D33" s="285" t="s">
        <v>1647</v>
      </c>
      <c r="E33" s="297" t="s">
        <v>93</v>
      </c>
      <c r="F33" s="285" t="s">
        <v>1648</v>
      </c>
    </row>
    <row r="34" spans="1:6" ht="51" x14ac:dyDescent="0.2">
      <c r="A34" s="286" t="s">
        <v>1469</v>
      </c>
      <c r="B34" s="287">
        <v>189</v>
      </c>
      <c r="C34" s="287">
        <v>2020</v>
      </c>
      <c r="D34" s="285" t="s">
        <v>1376</v>
      </c>
      <c r="E34" s="297" t="s">
        <v>93</v>
      </c>
      <c r="F34" s="285" t="s">
        <v>1376</v>
      </c>
    </row>
  </sheetData>
  <mergeCells count="9">
    <mergeCell ref="A1:A4"/>
    <mergeCell ref="B1:E4"/>
    <mergeCell ref="A5:F6"/>
    <mergeCell ref="A7:A8"/>
    <mergeCell ref="B7:B8"/>
    <mergeCell ref="C7:C8"/>
    <mergeCell ref="D7:D8"/>
    <mergeCell ref="E7:E8"/>
    <mergeCell ref="F7:F8"/>
  </mergeCells>
  <hyperlinks>
    <hyperlink ref="E19" r:id="rId1"/>
    <hyperlink ref="E12" r:id="rId2"/>
    <hyperlink ref="E24" r:id="rId3"/>
    <hyperlink ref="E11" r:id="rId4"/>
    <hyperlink ref="E16" r:id="rId5"/>
    <hyperlink ref="E25" r:id="rId6"/>
    <hyperlink ref="E13" r:id="rId7"/>
    <hyperlink ref="E17" r:id="rId8"/>
    <hyperlink ref="E10" r:id="rId9"/>
    <hyperlink ref="E9" r:id="rId10"/>
    <hyperlink ref="E14" r:id="rId11"/>
    <hyperlink ref="E15" r:id="rId12"/>
    <hyperlink ref="E22" r:id="rId13"/>
    <hyperlink ref="E23" r:id="rId14"/>
    <hyperlink ref="E26" r:id="rId15"/>
    <hyperlink ref="E27" r:id="rId16"/>
    <hyperlink ref="E28" r:id="rId17"/>
    <hyperlink ref="E30" r:id="rId18"/>
    <hyperlink ref="E18" r:id="rId19"/>
    <hyperlink ref="E29" r:id="rId20"/>
    <hyperlink ref="E31" r:id="rId21"/>
    <hyperlink ref="E32" r:id="rId22"/>
    <hyperlink ref="E33" r:id="rId23"/>
    <hyperlink ref="E34" r:id="rId24"/>
    <hyperlink ref="E20" r:id="rId25"/>
    <hyperlink ref="E21" r:id="rId26"/>
  </hyperlinks>
  <pageMargins left="0.7" right="0.7" top="0.75" bottom="0.75" header="0.3" footer="0.3"/>
  <pageSetup orientation="portrait" r:id="rId27"/>
  <drawing r:id="rId28"/>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M34"/>
  <sheetViews>
    <sheetView zoomScale="94" zoomScaleNormal="94" workbookViewId="0">
      <selection activeCell="G14" sqref="G14"/>
    </sheetView>
  </sheetViews>
  <sheetFormatPr baseColWidth="10" defaultRowHeight="12.75" x14ac:dyDescent="0.2"/>
  <cols>
    <col min="1" max="1" width="10.140625" customWidth="1"/>
    <col min="2" max="2" width="13.85546875" customWidth="1"/>
    <col min="3" max="3" width="12.85546875" customWidth="1"/>
    <col min="4" max="4" width="5" customWidth="1"/>
    <col min="5" max="5" width="16.28515625" style="40" customWidth="1"/>
    <col min="6" max="6" width="10.140625" customWidth="1"/>
    <col min="7" max="7" width="48.140625" customWidth="1"/>
    <col min="8" max="8" width="11.5703125" customWidth="1"/>
    <col min="9" max="9" width="10.42578125" customWidth="1"/>
    <col min="11" max="11" width="15.42578125" customWidth="1"/>
  </cols>
  <sheetData>
    <row r="1" spans="1:39" s="3" customFormat="1" ht="15" x14ac:dyDescent="0.2">
      <c r="A1" s="390"/>
      <c r="B1" s="390"/>
      <c r="C1" s="390"/>
      <c r="D1" s="391" t="s">
        <v>270</v>
      </c>
      <c r="E1" s="391"/>
      <c r="F1" s="391"/>
      <c r="G1" s="391"/>
      <c r="H1" s="391"/>
      <c r="I1" s="391"/>
      <c r="J1" s="391"/>
      <c r="K1" s="391"/>
      <c r="L1" s="391"/>
      <c r="M1" s="391"/>
      <c r="N1" s="391"/>
      <c r="O1" s="391"/>
      <c r="P1" s="391"/>
      <c r="Q1" s="391"/>
      <c r="R1" s="391"/>
      <c r="S1" s="391"/>
      <c r="T1" s="391"/>
      <c r="U1" s="391"/>
      <c r="V1" s="392" t="s">
        <v>272</v>
      </c>
      <c r="W1" s="392"/>
      <c r="X1" s="8"/>
      <c r="Y1" s="8"/>
      <c r="Z1" s="8"/>
      <c r="AA1" s="8"/>
      <c r="AB1" s="8"/>
      <c r="AC1" s="8"/>
      <c r="AD1" s="8"/>
      <c r="AE1" s="8"/>
      <c r="AF1" s="8"/>
      <c r="AG1" s="8"/>
      <c r="AH1" s="8"/>
      <c r="AI1" s="8"/>
      <c r="AJ1" s="8"/>
      <c r="AK1" s="8"/>
      <c r="AL1" s="8"/>
      <c r="AM1" s="8"/>
    </row>
    <row r="2" spans="1:39" s="3" customFormat="1" ht="15" x14ac:dyDescent="0.2">
      <c r="A2" s="390"/>
      <c r="B2" s="390"/>
      <c r="C2" s="390"/>
      <c r="D2" s="391"/>
      <c r="E2" s="391"/>
      <c r="F2" s="391"/>
      <c r="G2" s="391"/>
      <c r="H2" s="391"/>
      <c r="I2" s="391"/>
      <c r="J2" s="391"/>
      <c r="K2" s="391"/>
      <c r="L2" s="391"/>
      <c r="M2" s="391"/>
      <c r="N2" s="391"/>
      <c r="O2" s="391"/>
      <c r="P2" s="391"/>
      <c r="Q2" s="391"/>
      <c r="R2" s="391"/>
      <c r="S2" s="391"/>
      <c r="T2" s="391"/>
      <c r="U2" s="391"/>
      <c r="V2" s="392" t="s">
        <v>273</v>
      </c>
      <c r="W2" s="392"/>
      <c r="X2" s="8"/>
      <c r="Y2" s="8"/>
      <c r="Z2" s="8"/>
      <c r="AA2" s="8"/>
      <c r="AB2" s="8"/>
      <c r="AC2" s="8"/>
      <c r="AD2" s="8"/>
      <c r="AE2" s="8"/>
      <c r="AF2" s="8"/>
      <c r="AG2" s="8"/>
      <c r="AH2" s="8"/>
      <c r="AI2" s="8"/>
      <c r="AJ2" s="8"/>
      <c r="AK2" s="8"/>
      <c r="AL2" s="8"/>
      <c r="AM2" s="8"/>
    </row>
    <row r="3" spans="1:39" s="3" customFormat="1" ht="15" x14ac:dyDescent="0.2">
      <c r="A3" s="390"/>
      <c r="B3" s="390"/>
      <c r="C3" s="390"/>
      <c r="D3" s="391"/>
      <c r="E3" s="391"/>
      <c r="F3" s="391"/>
      <c r="G3" s="391"/>
      <c r="H3" s="391"/>
      <c r="I3" s="391"/>
      <c r="J3" s="391"/>
      <c r="K3" s="391"/>
      <c r="L3" s="391"/>
      <c r="M3" s="391"/>
      <c r="N3" s="391"/>
      <c r="O3" s="391"/>
      <c r="P3" s="391"/>
      <c r="Q3" s="391"/>
      <c r="R3" s="391"/>
      <c r="S3" s="391"/>
      <c r="T3" s="391"/>
      <c r="U3" s="391"/>
      <c r="V3" s="392" t="s">
        <v>271</v>
      </c>
      <c r="W3" s="392"/>
      <c r="X3" s="8"/>
      <c r="Y3" s="8"/>
      <c r="Z3" s="8"/>
      <c r="AA3" s="8"/>
      <c r="AB3" s="8"/>
      <c r="AC3" s="8"/>
      <c r="AD3" s="8"/>
      <c r="AE3" s="8"/>
      <c r="AF3" s="8"/>
      <c r="AG3" s="8"/>
      <c r="AH3" s="8"/>
      <c r="AI3" s="8"/>
      <c r="AJ3" s="8"/>
      <c r="AK3" s="8"/>
      <c r="AL3" s="8"/>
      <c r="AM3" s="8"/>
    </row>
    <row r="4" spans="1:39" s="3" customFormat="1" ht="15" x14ac:dyDescent="0.2">
      <c r="A4" s="390"/>
      <c r="B4" s="390"/>
      <c r="C4" s="390"/>
      <c r="D4" s="391"/>
      <c r="E4" s="391"/>
      <c r="F4" s="391"/>
      <c r="G4" s="391"/>
      <c r="H4" s="391"/>
      <c r="I4" s="391"/>
      <c r="J4" s="391"/>
      <c r="K4" s="391"/>
      <c r="L4" s="391"/>
      <c r="M4" s="391"/>
      <c r="N4" s="391"/>
      <c r="O4" s="391"/>
      <c r="P4" s="391"/>
      <c r="Q4" s="391"/>
      <c r="R4" s="391"/>
      <c r="S4" s="391"/>
      <c r="T4" s="391"/>
      <c r="U4" s="391"/>
      <c r="V4" s="392" t="s">
        <v>274</v>
      </c>
      <c r="W4" s="392"/>
      <c r="X4" s="8"/>
      <c r="Y4" s="8"/>
      <c r="Z4" s="8"/>
      <c r="AA4" s="8"/>
      <c r="AB4" s="8"/>
      <c r="AC4" s="8"/>
      <c r="AD4" s="8"/>
      <c r="AE4" s="8"/>
      <c r="AF4" s="8"/>
      <c r="AG4" s="8"/>
      <c r="AH4" s="8"/>
      <c r="AI4" s="8"/>
      <c r="AJ4" s="8"/>
      <c r="AK4" s="8"/>
      <c r="AL4" s="8"/>
      <c r="AM4" s="8"/>
    </row>
    <row r="5" spans="1:39" s="3" customFormat="1" ht="26.25" x14ac:dyDescent="0.2">
      <c r="A5" s="9"/>
      <c r="B5" s="386"/>
      <c r="C5" s="386"/>
      <c r="D5" s="386"/>
      <c r="E5" s="10"/>
      <c r="F5" s="10"/>
      <c r="G5" s="18"/>
      <c r="H5" s="10"/>
      <c r="I5" s="10"/>
      <c r="J5" s="11"/>
      <c r="K5" s="12"/>
      <c r="L5" s="11"/>
      <c r="M5" s="11"/>
      <c r="N5" s="11"/>
      <c r="O5" s="11"/>
      <c r="P5" s="13"/>
      <c r="Q5" s="13"/>
      <c r="R5" s="13"/>
      <c r="S5" s="14"/>
      <c r="T5" s="13"/>
      <c r="U5" s="13"/>
      <c r="V5" s="13"/>
      <c r="W5" s="14"/>
      <c r="X5" s="11"/>
      <c r="Y5" s="13"/>
      <c r="Z5" s="13"/>
      <c r="AA5" s="13"/>
      <c r="AB5" s="13"/>
      <c r="AC5" s="13"/>
      <c r="AD5" s="15"/>
      <c r="AE5" s="15"/>
      <c r="AF5" s="15"/>
      <c r="AG5" s="15"/>
      <c r="AH5" s="15"/>
      <c r="AI5" s="16"/>
      <c r="AJ5" s="16"/>
      <c r="AK5" s="16"/>
      <c r="AL5" s="16"/>
      <c r="AM5" s="17"/>
    </row>
    <row r="6" spans="1:39" s="3" customFormat="1" ht="26.25" x14ac:dyDescent="0.2">
      <c r="A6" s="9"/>
      <c r="B6" s="387"/>
      <c r="C6" s="387"/>
      <c r="D6" s="387"/>
      <c r="E6" s="39"/>
      <c r="F6" s="388" t="s">
        <v>351</v>
      </c>
      <c r="G6" s="389"/>
      <c r="H6" s="389"/>
      <c r="I6" s="389"/>
      <c r="J6" s="389"/>
      <c r="K6" s="389"/>
      <c r="L6" s="19"/>
      <c r="M6" s="19"/>
      <c r="N6" s="19"/>
      <c r="O6" s="20"/>
      <c r="P6" s="20"/>
      <c r="Q6" s="20"/>
      <c r="R6" s="20"/>
      <c r="S6" s="21"/>
      <c r="T6" s="20"/>
      <c r="U6" s="20"/>
      <c r="V6" s="20"/>
      <c r="W6" s="21"/>
      <c r="X6" s="11"/>
      <c r="Y6" s="13"/>
      <c r="Z6" s="20"/>
      <c r="AA6" s="20"/>
      <c r="AB6" s="22"/>
      <c r="AC6" s="22"/>
      <c r="AD6" s="15"/>
      <c r="AE6" s="15"/>
      <c r="AF6" s="15"/>
      <c r="AG6" s="15"/>
      <c r="AH6" s="15"/>
      <c r="AI6" s="19"/>
      <c r="AJ6" s="19"/>
      <c r="AK6" s="16"/>
      <c r="AL6" s="16"/>
      <c r="AM6" s="17"/>
    </row>
    <row r="7" spans="1:39" s="3" customFormat="1" ht="19.5" x14ac:dyDescent="0.2">
      <c r="A7" s="9"/>
      <c r="B7" s="23"/>
      <c r="C7" s="11"/>
      <c r="D7" s="11"/>
      <c r="E7" s="39"/>
      <c r="F7" s="11"/>
      <c r="G7" s="24"/>
      <c r="H7" s="11"/>
      <c r="I7" s="11"/>
      <c r="J7" s="11"/>
      <c r="K7" s="12"/>
      <c r="L7" s="11"/>
      <c r="M7" s="11"/>
      <c r="N7" s="11"/>
      <c r="O7" s="11"/>
      <c r="P7" s="20"/>
      <c r="Q7" s="20"/>
      <c r="R7" s="20"/>
      <c r="S7" s="21"/>
      <c r="T7" s="20"/>
      <c r="U7" s="20"/>
      <c r="V7" s="20"/>
      <c r="W7" s="21"/>
      <c r="X7" s="11"/>
      <c r="Y7" s="13"/>
      <c r="Z7" s="20"/>
      <c r="AA7" s="20"/>
      <c r="AB7" s="22"/>
      <c r="AC7" s="22"/>
      <c r="AD7" s="15"/>
      <c r="AE7" s="15"/>
      <c r="AF7" s="15"/>
      <c r="AG7" s="15"/>
      <c r="AH7" s="15"/>
      <c r="AI7" s="19"/>
      <c r="AJ7" s="19"/>
      <c r="AK7" s="16"/>
      <c r="AL7" s="16"/>
      <c r="AM7" s="25"/>
    </row>
    <row r="8" spans="1:39" s="6" customFormat="1" ht="15.75" thickBot="1" x14ac:dyDescent="0.25">
      <c r="A8" s="41"/>
      <c r="B8" s="42"/>
      <c r="E8" s="1"/>
      <c r="G8" s="43"/>
      <c r="K8" s="44"/>
      <c r="O8" s="5"/>
      <c r="S8" s="2"/>
      <c r="W8" s="2"/>
      <c r="X8" s="5"/>
    </row>
    <row r="9" spans="1:39" s="27" customFormat="1" ht="13.5" thickTop="1" thickBot="1" x14ac:dyDescent="0.25">
      <c r="A9" s="383" t="s">
        <v>4</v>
      </c>
      <c r="B9" s="383"/>
      <c r="C9" s="383"/>
      <c r="D9" s="383"/>
      <c r="E9" s="383"/>
      <c r="F9" s="383"/>
      <c r="G9" s="383"/>
      <c r="H9" s="383"/>
      <c r="I9" s="383"/>
      <c r="J9" s="383" t="s">
        <v>5</v>
      </c>
      <c r="K9" s="383"/>
      <c r="L9" s="383"/>
      <c r="M9" s="383"/>
      <c r="N9" s="383"/>
      <c r="O9" s="383" t="s">
        <v>6</v>
      </c>
      <c r="P9" s="383"/>
      <c r="Q9" s="383"/>
      <c r="R9" s="383"/>
      <c r="S9" s="383"/>
      <c r="T9" s="383"/>
      <c r="U9" s="383"/>
      <c r="V9" s="383"/>
      <c r="W9" s="383"/>
      <c r="X9" s="26"/>
    </row>
    <row r="10" spans="1:39" s="27" customFormat="1" ht="13.5" thickTop="1" thickBot="1" x14ac:dyDescent="0.25">
      <c r="A10" s="383"/>
      <c r="B10" s="383"/>
      <c r="C10" s="383"/>
      <c r="D10" s="383"/>
      <c r="E10" s="383"/>
      <c r="F10" s="383"/>
      <c r="G10" s="383"/>
      <c r="H10" s="383"/>
      <c r="I10" s="383"/>
      <c r="J10" s="383"/>
      <c r="K10" s="383"/>
      <c r="L10" s="383"/>
      <c r="M10" s="383"/>
      <c r="N10" s="383"/>
      <c r="O10" s="383"/>
      <c r="P10" s="383"/>
      <c r="Q10" s="383"/>
      <c r="R10" s="383"/>
      <c r="S10" s="383"/>
      <c r="T10" s="383"/>
      <c r="U10" s="383"/>
      <c r="V10" s="383"/>
      <c r="W10" s="383"/>
      <c r="X10" s="26"/>
    </row>
    <row r="11" spans="1:39" s="27" customFormat="1" ht="13.5" thickTop="1" thickBot="1" x14ac:dyDescent="0.25">
      <c r="A11" s="383"/>
      <c r="B11" s="383"/>
      <c r="C11" s="383"/>
      <c r="D11" s="383"/>
      <c r="E11" s="383"/>
      <c r="F11" s="383"/>
      <c r="G11" s="383"/>
      <c r="H11" s="383"/>
      <c r="I11" s="383"/>
      <c r="J11" s="383"/>
      <c r="K11" s="383"/>
      <c r="L11" s="383"/>
      <c r="M11" s="383"/>
      <c r="N11" s="383"/>
      <c r="O11" s="383"/>
      <c r="P11" s="383"/>
      <c r="Q11" s="383"/>
      <c r="R11" s="383"/>
      <c r="S11" s="383"/>
      <c r="T11" s="383"/>
      <c r="U11" s="383"/>
      <c r="V11" s="383"/>
      <c r="W11" s="383"/>
      <c r="X11" s="26"/>
    </row>
    <row r="12" spans="1:39" s="27" customFormat="1" ht="13.5" thickTop="1" thickBot="1" x14ac:dyDescent="0.25">
      <c r="A12" s="384" t="s">
        <v>7</v>
      </c>
      <c r="B12" s="383" t="s">
        <v>8</v>
      </c>
      <c r="C12" s="383" t="s">
        <v>9</v>
      </c>
      <c r="D12" s="383" t="s">
        <v>10</v>
      </c>
      <c r="E12" s="383" t="s">
        <v>87</v>
      </c>
      <c r="F12" s="383" t="s">
        <v>11</v>
      </c>
      <c r="G12" s="383" t="s">
        <v>12</v>
      </c>
      <c r="H12" s="383" t="s">
        <v>13</v>
      </c>
      <c r="I12" s="383" t="s">
        <v>14</v>
      </c>
      <c r="J12" s="383" t="s">
        <v>15</v>
      </c>
      <c r="K12" s="383" t="s">
        <v>16</v>
      </c>
      <c r="L12" s="383" t="s">
        <v>88</v>
      </c>
      <c r="M12" s="383" t="s">
        <v>17</v>
      </c>
      <c r="N12" s="383" t="s">
        <v>18</v>
      </c>
      <c r="O12" s="383" t="s">
        <v>19</v>
      </c>
      <c r="P12" s="383"/>
      <c r="Q12" s="383" t="s">
        <v>20</v>
      </c>
      <c r="R12" s="383" t="s">
        <v>88</v>
      </c>
      <c r="S12" s="383" t="s">
        <v>21</v>
      </c>
      <c r="T12" s="383" t="s">
        <v>22</v>
      </c>
      <c r="U12" s="383"/>
      <c r="V12" s="383" t="s">
        <v>23</v>
      </c>
      <c r="W12" s="383" t="s">
        <v>24</v>
      </c>
      <c r="X12" s="26"/>
    </row>
    <row r="13" spans="1:39" s="27" customFormat="1" ht="25.5" thickTop="1" thickBot="1" x14ac:dyDescent="0.25">
      <c r="A13" s="384"/>
      <c r="B13" s="384"/>
      <c r="C13" s="383"/>
      <c r="D13" s="384"/>
      <c r="E13" s="385"/>
      <c r="F13" s="384"/>
      <c r="G13" s="384"/>
      <c r="H13" s="384"/>
      <c r="I13" s="384"/>
      <c r="J13" s="384"/>
      <c r="K13" s="384"/>
      <c r="L13" s="384"/>
      <c r="M13" s="384"/>
      <c r="N13" s="384"/>
      <c r="O13" s="28" t="s">
        <v>25</v>
      </c>
      <c r="P13" s="28" t="s">
        <v>26</v>
      </c>
      <c r="Q13" s="383"/>
      <c r="R13" s="383"/>
      <c r="S13" s="383"/>
      <c r="T13" s="28" t="s">
        <v>27</v>
      </c>
      <c r="U13" s="28" t="s">
        <v>28</v>
      </c>
      <c r="V13" s="383"/>
      <c r="W13" s="383"/>
      <c r="X13" s="26"/>
    </row>
    <row r="14" spans="1:39" s="27" customFormat="1" ht="93" customHeight="1" thickTop="1" x14ac:dyDescent="0.2">
      <c r="A14" s="29" t="s">
        <v>29</v>
      </c>
      <c r="B14" s="30" t="s">
        <v>30</v>
      </c>
      <c r="C14" s="30" t="s">
        <v>31</v>
      </c>
      <c r="D14" s="30">
        <v>1991</v>
      </c>
      <c r="E14" s="30" t="s">
        <v>32</v>
      </c>
      <c r="F14" s="30" t="s">
        <v>33</v>
      </c>
      <c r="G14" s="31" t="s">
        <v>34</v>
      </c>
      <c r="H14" s="30" t="s">
        <v>35</v>
      </c>
      <c r="I14" s="30" t="s">
        <v>315</v>
      </c>
      <c r="J14" s="30" t="s">
        <v>36</v>
      </c>
      <c r="K14" s="30" t="s">
        <v>37</v>
      </c>
      <c r="L14" s="30" t="s">
        <v>0</v>
      </c>
      <c r="M14" s="30" t="s">
        <v>316</v>
      </c>
      <c r="N14" s="30" t="s">
        <v>317</v>
      </c>
      <c r="O14" s="30" t="s">
        <v>38</v>
      </c>
      <c r="P14" s="30" t="s">
        <v>38</v>
      </c>
      <c r="Q14" s="30" t="s">
        <v>3</v>
      </c>
      <c r="R14" s="30" t="s">
        <v>0</v>
      </c>
      <c r="S14" s="30" t="s">
        <v>232</v>
      </c>
      <c r="T14" s="30" t="s">
        <v>39</v>
      </c>
      <c r="U14" s="30"/>
      <c r="V14" s="30"/>
      <c r="W14" s="30"/>
      <c r="X14" s="26"/>
    </row>
    <row r="15" spans="1:39" s="27" customFormat="1" ht="105.75" customHeight="1" x14ac:dyDescent="0.2">
      <c r="A15" s="29" t="s">
        <v>40</v>
      </c>
      <c r="B15" s="30" t="s">
        <v>30</v>
      </c>
      <c r="C15" s="30" t="s">
        <v>31</v>
      </c>
      <c r="D15" s="30">
        <v>1991</v>
      </c>
      <c r="E15" s="30" t="s">
        <v>32</v>
      </c>
      <c r="F15" s="30" t="s">
        <v>41</v>
      </c>
      <c r="G15" s="31" t="s">
        <v>42</v>
      </c>
      <c r="H15" s="30" t="s">
        <v>35</v>
      </c>
      <c r="I15" s="30" t="s">
        <v>315</v>
      </c>
      <c r="J15" s="30" t="s">
        <v>36</v>
      </c>
      <c r="K15" s="30" t="s">
        <v>318</v>
      </c>
      <c r="L15" s="30" t="s">
        <v>0</v>
      </c>
      <c r="M15" s="30" t="s">
        <v>319</v>
      </c>
      <c r="N15" s="30" t="s">
        <v>320</v>
      </c>
      <c r="O15" s="30" t="s">
        <v>38</v>
      </c>
      <c r="P15" s="30" t="s">
        <v>38</v>
      </c>
      <c r="Q15" s="30" t="s">
        <v>321</v>
      </c>
      <c r="R15" s="30" t="s">
        <v>0</v>
      </c>
      <c r="S15" s="30" t="s">
        <v>232</v>
      </c>
      <c r="T15" s="30" t="s">
        <v>39</v>
      </c>
      <c r="U15" s="30"/>
      <c r="V15" s="30"/>
      <c r="W15" s="30"/>
      <c r="X15" s="26"/>
    </row>
    <row r="16" spans="1:39" s="27" customFormat="1" ht="91.5" customHeight="1" x14ac:dyDescent="0.2">
      <c r="A16" s="376" t="s">
        <v>43</v>
      </c>
      <c r="B16" s="30" t="s">
        <v>44</v>
      </c>
      <c r="C16" s="30">
        <v>23</v>
      </c>
      <c r="D16" s="30">
        <v>1982</v>
      </c>
      <c r="E16" s="30" t="s">
        <v>45</v>
      </c>
      <c r="F16" s="30" t="s">
        <v>46</v>
      </c>
      <c r="G16" s="31" t="s">
        <v>47</v>
      </c>
      <c r="H16" s="379" t="s">
        <v>35</v>
      </c>
      <c r="I16" s="379" t="s">
        <v>315</v>
      </c>
      <c r="J16" s="379" t="s">
        <v>36</v>
      </c>
      <c r="K16" s="379" t="s">
        <v>322</v>
      </c>
      <c r="L16" s="379" t="s">
        <v>323</v>
      </c>
      <c r="M16" s="379" t="s">
        <v>49</v>
      </c>
      <c r="N16" s="379" t="s">
        <v>50</v>
      </c>
      <c r="O16" s="379" t="s">
        <v>38</v>
      </c>
      <c r="P16" s="379" t="s">
        <v>38</v>
      </c>
      <c r="Q16" s="379" t="s">
        <v>324</v>
      </c>
      <c r="R16" s="379" t="s">
        <v>48</v>
      </c>
      <c r="S16" s="379"/>
      <c r="T16" s="379" t="s">
        <v>39</v>
      </c>
      <c r="U16" s="379"/>
      <c r="V16" s="379"/>
      <c r="W16" s="379"/>
      <c r="X16" s="26"/>
    </row>
    <row r="17" spans="1:39" s="27" customFormat="1" ht="409.5" x14ac:dyDescent="0.2">
      <c r="A17" s="377"/>
      <c r="B17" s="32" t="s">
        <v>67</v>
      </c>
      <c r="C17" s="32">
        <v>1066</v>
      </c>
      <c r="D17" s="32">
        <v>2015</v>
      </c>
      <c r="E17" s="30" t="s">
        <v>325</v>
      </c>
      <c r="F17" s="30" t="s">
        <v>326</v>
      </c>
      <c r="G17" s="31" t="s">
        <v>327</v>
      </c>
      <c r="H17" s="381"/>
      <c r="I17" s="381"/>
      <c r="J17" s="381"/>
      <c r="K17" s="381"/>
      <c r="L17" s="381"/>
      <c r="M17" s="381"/>
      <c r="N17" s="381"/>
      <c r="O17" s="381"/>
      <c r="P17" s="381"/>
      <c r="Q17" s="381"/>
      <c r="R17" s="381"/>
      <c r="S17" s="381"/>
      <c r="T17" s="381"/>
      <c r="U17" s="381"/>
      <c r="V17" s="381"/>
      <c r="W17" s="381"/>
      <c r="X17" s="26"/>
    </row>
    <row r="18" spans="1:39" s="26" customFormat="1" ht="132" x14ac:dyDescent="0.2">
      <c r="A18" s="376" t="s">
        <v>29</v>
      </c>
      <c r="B18" s="379" t="s">
        <v>102</v>
      </c>
      <c r="C18" s="379">
        <v>115</v>
      </c>
      <c r="D18" s="379">
        <v>1994</v>
      </c>
      <c r="E18" s="382" t="s">
        <v>103</v>
      </c>
      <c r="F18" s="30" t="s">
        <v>104</v>
      </c>
      <c r="G18" s="31" t="s">
        <v>105</v>
      </c>
      <c r="H18" s="30" t="s">
        <v>35</v>
      </c>
      <c r="I18" s="30" t="s">
        <v>315</v>
      </c>
      <c r="J18" s="30" t="s">
        <v>36</v>
      </c>
      <c r="K18" s="30" t="s">
        <v>328</v>
      </c>
      <c r="L18" s="30" t="s">
        <v>0</v>
      </c>
      <c r="M18" s="30" t="s">
        <v>319</v>
      </c>
      <c r="N18" s="30" t="s">
        <v>320</v>
      </c>
      <c r="O18" s="30" t="s">
        <v>38</v>
      </c>
      <c r="P18" s="30" t="s">
        <v>38</v>
      </c>
      <c r="Q18" s="30" t="s">
        <v>329</v>
      </c>
      <c r="R18" s="30" t="s">
        <v>0</v>
      </c>
      <c r="S18" s="30" t="s">
        <v>232</v>
      </c>
      <c r="T18" s="30" t="s">
        <v>39</v>
      </c>
      <c r="U18" s="30"/>
      <c r="V18" s="30"/>
      <c r="W18" s="30"/>
      <c r="Y18" s="27"/>
      <c r="Z18" s="27"/>
      <c r="AA18" s="27"/>
      <c r="AB18" s="27"/>
      <c r="AC18" s="27"/>
      <c r="AD18" s="27"/>
      <c r="AE18" s="27"/>
      <c r="AF18" s="27"/>
      <c r="AG18" s="27"/>
      <c r="AH18" s="27"/>
      <c r="AI18" s="27"/>
      <c r="AJ18" s="27"/>
      <c r="AK18" s="27"/>
      <c r="AL18" s="27"/>
      <c r="AM18" s="27"/>
    </row>
    <row r="19" spans="1:39" s="26" customFormat="1" ht="96" x14ac:dyDescent="0.2">
      <c r="A19" s="377"/>
      <c r="B19" s="381"/>
      <c r="C19" s="381"/>
      <c r="D19" s="381"/>
      <c r="E19" s="382"/>
      <c r="F19" s="30" t="s">
        <v>106</v>
      </c>
      <c r="G19" s="31" t="s">
        <v>107</v>
      </c>
      <c r="H19" s="30" t="s">
        <v>35</v>
      </c>
      <c r="I19" s="30" t="s">
        <v>315</v>
      </c>
      <c r="J19" s="30" t="s">
        <v>36</v>
      </c>
      <c r="K19" s="30" t="s">
        <v>37</v>
      </c>
      <c r="L19" s="30" t="s">
        <v>0</v>
      </c>
      <c r="M19" s="30" t="s">
        <v>319</v>
      </c>
      <c r="N19" s="30" t="s">
        <v>320</v>
      </c>
      <c r="O19" s="30" t="s">
        <v>38</v>
      </c>
      <c r="P19" s="30" t="s">
        <v>38</v>
      </c>
      <c r="Q19" s="30" t="s">
        <v>3</v>
      </c>
      <c r="R19" s="30" t="s">
        <v>0</v>
      </c>
      <c r="S19" s="30" t="s">
        <v>232</v>
      </c>
      <c r="T19" s="30" t="s">
        <v>39</v>
      </c>
      <c r="U19" s="30"/>
      <c r="V19" s="30"/>
      <c r="W19" s="30"/>
      <c r="Y19" s="27"/>
      <c r="Z19" s="27"/>
      <c r="AA19" s="27"/>
      <c r="AB19" s="27"/>
      <c r="AC19" s="27"/>
      <c r="AD19" s="27"/>
      <c r="AE19" s="27"/>
      <c r="AF19" s="27"/>
      <c r="AG19" s="27"/>
      <c r="AH19" s="27"/>
      <c r="AI19" s="27"/>
      <c r="AJ19" s="27"/>
      <c r="AK19" s="27"/>
      <c r="AL19" s="27"/>
      <c r="AM19" s="27"/>
    </row>
    <row r="20" spans="1:39" s="26" customFormat="1" ht="225" customHeight="1" x14ac:dyDescent="0.2">
      <c r="A20" s="33" t="s">
        <v>29</v>
      </c>
      <c r="B20" s="32" t="s">
        <v>44</v>
      </c>
      <c r="C20" s="32">
        <v>715</v>
      </c>
      <c r="D20" s="32">
        <v>2001</v>
      </c>
      <c r="E20" s="34" t="s">
        <v>108</v>
      </c>
      <c r="F20" s="30" t="s">
        <v>109</v>
      </c>
      <c r="G20" s="31" t="s">
        <v>110</v>
      </c>
      <c r="H20" s="30" t="s">
        <v>35</v>
      </c>
      <c r="I20" s="30" t="s">
        <v>315</v>
      </c>
      <c r="J20" s="30" t="s">
        <v>36</v>
      </c>
      <c r="K20" s="30" t="s">
        <v>37</v>
      </c>
      <c r="L20" s="30" t="s">
        <v>0</v>
      </c>
      <c r="M20" s="30" t="s">
        <v>319</v>
      </c>
      <c r="N20" s="30" t="s">
        <v>320</v>
      </c>
      <c r="O20" s="30" t="s">
        <v>38</v>
      </c>
      <c r="P20" s="30" t="s">
        <v>38</v>
      </c>
      <c r="Q20" s="30" t="s">
        <v>3</v>
      </c>
      <c r="R20" s="30" t="s">
        <v>0</v>
      </c>
      <c r="S20" s="30" t="s">
        <v>232</v>
      </c>
      <c r="T20" s="30" t="s">
        <v>39</v>
      </c>
      <c r="U20" s="30"/>
      <c r="V20" s="30"/>
      <c r="W20" s="30"/>
      <c r="Y20" s="27"/>
      <c r="Z20" s="27"/>
      <c r="AA20" s="27"/>
      <c r="AB20" s="27"/>
      <c r="AC20" s="27"/>
      <c r="AD20" s="27"/>
      <c r="AE20" s="27"/>
      <c r="AF20" s="27"/>
      <c r="AG20" s="27"/>
      <c r="AH20" s="27"/>
      <c r="AI20" s="27"/>
      <c r="AJ20" s="27"/>
      <c r="AK20" s="27"/>
      <c r="AL20" s="27"/>
      <c r="AM20" s="27"/>
    </row>
    <row r="21" spans="1:39" s="26" customFormat="1" ht="180" x14ac:dyDescent="0.2">
      <c r="A21" s="35" t="s">
        <v>111</v>
      </c>
      <c r="B21" s="30" t="s">
        <v>44</v>
      </c>
      <c r="C21" s="30">
        <v>1098</v>
      </c>
      <c r="D21" s="30">
        <v>2006</v>
      </c>
      <c r="E21" s="30" t="s">
        <v>112</v>
      </c>
      <c r="F21" s="30" t="s">
        <v>113</v>
      </c>
      <c r="G21" s="31" t="s">
        <v>114</v>
      </c>
      <c r="H21" s="30" t="s">
        <v>35</v>
      </c>
      <c r="I21" s="30" t="s">
        <v>315</v>
      </c>
      <c r="J21" s="30" t="s">
        <v>36</v>
      </c>
      <c r="K21" s="30" t="s">
        <v>330</v>
      </c>
      <c r="L21" s="30" t="s">
        <v>0</v>
      </c>
      <c r="M21" s="30" t="s">
        <v>319</v>
      </c>
      <c r="N21" s="30" t="s">
        <v>320</v>
      </c>
      <c r="O21" s="30" t="s">
        <v>38</v>
      </c>
      <c r="P21" s="30" t="s">
        <v>38</v>
      </c>
      <c r="Q21" s="30" t="s">
        <v>331</v>
      </c>
      <c r="R21" s="30" t="s">
        <v>0</v>
      </c>
      <c r="S21" s="30" t="s">
        <v>232</v>
      </c>
      <c r="T21" s="30" t="s">
        <v>39</v>
      </c>
      <c r="U21" s="30"/>
      <c r="V21" s="30"/>
      <c r="W21" s="30"/>
      <c r="Y21" s="27"/>
      <c r="Z21" s="27"/>
      <c r="AA21" s="27"/>
      <c r="AB21" s="27"/>
      <c r="AC21" s="27"/>
      <c r="AD21" s="27"/>
      <c r="AE21" s="27"/>
      <c r="AF21" s="27"/>
      <c r="AG21" s="27"/>
      <c r="AH21" s="27"/>
      <c r="AI21" s="27"/>
      <c r="AJ21" s="27"/>
      <c r="AK21" s="27"/>
      <c r="AL21" s="27"/>
      <c r="AM21" s="27"/>
    </row>
    <row r="22" spans="1:39" s="26" customFormat="1" ht="324" x14ac:dyDescent="0.2">
      <c r="A22" s="376" t="s">
        <v>57</v>
      </c>
      <c r="B22" s="379" t="s">
        <v>44</v>
      </c>
      <c r="C22" s="379">
        <v>1286</v>
      </c>
      <c r="D22" s="379">
        <v>2009</v>
      </c>
      <c r="E22" s="382" t="s">
        <v>58</v>
      </c>
      <c r="F22" s="30" t="s">
        <v>59</v>
      </c>
      <c r="G22" s="31" t="s">
        <v>60</v>
      </c>
      <c r="H22" s="30" t="s">
        <v>35</v>
      </c>
      <c r="I22" s="30" t="s">
        <v>315</v>
      </c>
      <c r="J22" s="30" t="s">
        <v>36</v>
      </c>
      <c r="K22" s="30" t="s">
        <v>332</v>
      </c>
      <c r="L22" s="30" t="s">
        <v>0</v>
      </c>
      <c r="M22" s="30" t="s">
        <v>319</v>
      </c>
      <c r="N22" s="30" t="s">
        <v>320</v>
      </c>
      <c r="O22" s="30" t="s">
        <v>38</v>
      </c>
      <c r="P22" s="30" t="s">
        <v>38</v>
      </c>
      <c r="Q22" s="30" t="s">
        <v>333</v>
      </c>
      <c r="R22" s="30" t="s">
        <v>0</v>
      </c>
      <c r="S22" s="30" t="s">
        <v>232</v>
      </c>
      <c r="T22" s="30" t="s">
        <v>39</v>
      </c>
      <c r="U22" s="30"/>
      <c r="V22" s="30"/>
      <c r="W22" s="30"/>
      <c r="Y22" s="27"/>
      <c r="Z22" s="27"/>
      <c r="AA22" s="27"/>
      <c r="AB22" s="27"/>
      <c r="AC22" s="27"/>
      <c r="AD22" s="27"/>
      <c r="AE22" s="27"/>
      <c r="AF22" s="27"/>
      <c r="AG22" s="27"/>
      <c r="AH22" s="27"/>
      <c r="AI22" s="27"/>
      <c r="AJ22" s="27"/>
      <c r="AK22" s="27"/>
      <c r="AL22" s="27"/>
      <c r="AM22" s="27"/>
    </row>
    <row r="23" spans="1:39" s="26" customFormat="1" ht="300" x14ac:dyDescent="0.2">
      <c r="A23" s="378"/>
      <c r="B23" s="380"/>
      <c r="C23" s="380"/>
      <c r="D23" s="380"/>
      <c r="E23" s="382"/>
      <c r="F23" s="32" t="s">
        <v>61</v>
      </c>
      <c r="G23" s="31" t="s">
        <v>334</v>
      </c>
      <c r="H23" s="32" t="s">
        <v>35</v>
      </c>
      <c r="I23" s="30" t="s">
        <v>315</v>
      </c>
      <c r="J23" s="32" t="s">
        <v>36</v>
      </c>
      <c r="K23" s="32" t="s">
        <v>332</v>
      </c>
      <c r="L23" s="32" t="s">
        <v>0</v>
      </c>
      <c r="M23" s="30" t="s">
        <v>319</v>
      </c>
      <c r="N23" s="30" t="s">
        <v>320</v>
      </c>
      <c r="O23" s="32" t="s">
        <v>38</v>
      </c>
      <c r="P23" s="32" t="s">
        <v>38</v>
      </c>
      <c r="Q23" s="30" t="s">
        <v>333</v>
      </c>
      <c r="R23" s="32" t="s">
        <v>0</v>
      </c>
      <c r="S23" s="30" t="s">
        <v>232</v>
      </c>
      <c r="T23" s="32" t="s">
        <v>39</v>
      </c>
      <c r="U23" s="32"/>
      <c r="V23" s="32"/>
      <c r="W23" s="32"/>
      <c r="Y23" s="27"/>
      <c r="Z23" s="27"/>
      <c r="AA23" s="27"/>
      <c r="AB23" s="27"/>
      <c r="AC23" s="27"/>
      <c r="AD23" s="27"/>
      <c r="AE23" s="27"/>
      <c r="AF23" s="27"/>
      <c r="AG23" s="27"/>
      <c r="AH23" s="27"/>
      <c r="AI23" s="27"/>
      <c r="AJ23" s="27"/>
      <c r="AK23" s="27"/>
      <c r="AL23" s="27"/>
      <c r="AM23" s="27"/>
    </row>
    <row r="24" spans="1:39" s="26" customFormat="1" ht="192" x14ac:dyDescent="0.2">
      <c r="A24" s="376" t="s">
        <v>115</v>
      </c>
      <c r="B24" s="30" t="s">
        <v>44</v>
      </c>
      <c r="C24" s="30">
        <v>1753</v>
      </c>
      <c r="D24" s="30">
        <v>2015</v>
      </c>
      <c r="E24" s="30" t="s">
        <v>335</v>
      </c>
      <c r="F24" s="30" t="s">
        <v>336</v>
      </c>
      <c r="G24" s="31" t="s">
        <v>337</v>
      </c>
      <c r="H24" s="30" t="s">
        <v>35</v>
      </c>
      <c r="I24" s="30" t="s">
        <v>315</v>
      </c>
      <c r="J24" s="30" t="s">
        <v>36</v>
      </c>
      <c r="K24" s="30" t="s">
        <v>324</v>
      </c>
      <c r="L24" s="30" t="s">
        <v>0</v>
      </c>
      <c r="M24" s="30" t="s">
        <v>49</v>
      </c>
      <c r="N24" s="30" t="s">
        <v>50</v>
      </c>
      <c r="O24" s="30" t="s">
        <v>38</v>
      </c>
      <c r="P24" s="30" t="s">
        <v>38</v>
      </c>
      <c r="Q24" s="30" t="s">
        <v>324</v>
      </c>
      <c r="R24" s="30" t="s">
        <v>0</v>
      </c>
      <c r="S24" s="30"/>
      <c r="T24" s="30" t="s">
        <v>27</v>
      </c>
      <c r="U24" s="30"/>
      <c r="V24" s="30"/>
      <c r="W24" s="30"/>
      <c r="Y24" s="27"/>
      <c r="Z24" s="27"/>
      <c r="AA24" s="27"/>
      <c r="AB24" s="27"/>
      <c r="AC24" s="27"/>
      <c r="AD24" s="27"/>
      <c r="AE24" s="27"/>
      <c r="AF24" s="27"/>
      <c r="AG24" s="27"/>
      <c r="AH24" s="27"/>
      <c r="AI24" s="27"/>
      <c r="AJ24" s="27"/>
      <c r="AK24" s="27"/>
      <c r="AL24" s="27"/>
      <c r="AM24" s="27"/>
    </row>
    <row r="25" spans="1:39" s="26" customFormat="1" ht="72" x14ac:dyDescent="0.2">
      <c r="A25" s="377"/>
      <c r="B25" s="30" t="s">
        <v>30</v>
      </c>
      <c r="C25" s="30" t="s">
        <v>31</v>
      </c>
      <c r="D25" s="30">
        <v>1991</v>
      </c>
      <c r="E25" s="30" t="s">
        <v>32</v>
      </c>
      <c r="F25" s="30" t="s">
        <v>338</v>
      </c>
      <c r="G25" s="31" t="s">
        <v>339</v>
      </c>
      <c r="H25" s="30" t="s">
        <v>35</v>
      </c>
      <c r="I25" s="30" t="s">
        <v>315</v>
      </c>
      <c r="J25" s="30" t="s">
        <v>36</v>
      </c>
      <c r="K25" s="30" t="s">
        <v>324</v>
      </c>
      <c r="L25" s="30" t="s">
        <v>0</v>
      </c>
      <c r="M25" s="30" t="s">
        <v>49</v>
      </c>
      <c r="N25" s="30" t="s">
        <v>50</v>
      </c>
      <c r="O25" s="30" t="s">
        <v>38</v>
      </c>
      <c r="P25" s="30" t="s">
        <v>38</v>
      </c>
      <c r="Q25" s="30" t="s">
        <v>324</v>
      </c>
      <c r="R25" s="30" t="s">
        <v>0</v>
      </c>
      <c r="S25" s="30"/>
      <c r="T25" s="30" t="s">
        <v>27</v>
      </c>
      <c r="U25" s="36"/>
      <c r="V25" s="36"/>
      <c r="W25" s="36"/>
      <c r="Y25" s="27"/>
      <c r="Z25" s="27"/>
      <c r="AA25" s="27"/>
      <c r="AB25" s="27"/>
      <c r="AC25" s="27"/>
      <c r="AD25" s="27"/>
      <c r="AE25" s="27"/>
      <c r="AF25" s="27"/>
      <c r="AG25" s="27"/>
      <c r="AH25" s="27"/>
      <c r="AI25" s="27"/>
      <c r="AJ25" s="27"/>
      <c r="AK25" s="27"/>
      <c r="AL25" s="27"/>
      <c r="AM25" s="27"/>
    </row>
    <row r="26" spans="1:39" s="26" customFormat="1" ht="231.75" customHeight="1" x14ac:dyDescent="0.2">
      <c r="A26" s="37" t="s">
        <v>116</v>
      </c>
      <c r="B26" s="36" t="s">
        <v>44</v>
      </c>
      <c r="C26" s="36">
        <v>1620</v>
      </c>
      <c r="D26" s="36">
        <v>2013</v>
      </c>
      <c r="E26" s="30" t="s">
        <v>340</v>
      </c>
      <c r="F26" s="36" t="s">
        <v>117</v>
      </c>
      <c r="G26" s="31" t="s">
        <v>341</v>
      </c>
      <c r="H26" s="36" t="s">
        <v>35</v>
      </c>
      <c r="I26" s="30" t="s">
        <v>315</v>
      </c>
      <c r="J26" s="36" t="s">
        <v>36</v>
      </c>
      <c r="K26" s="30" t="s">
        <v>332</v>
      </c>
      <c r="L26" s="36" t="s">
        <v>0</v>
      </c>
      <c r="M26" s="30" t="s">
        <v>319</v>
      </c>
      <c r="N26" s="30" t="s">
        <v>320</v>
      </c>
      <c r="O26" s="36" t="s">
        <v>38</v>
      </c>
      <c r="P26" s="36" t="s">
        <v>38</v>
      </c>
      <c r="Q26" s="30" t="s">
        <v>333</v>
      </c>
      <c r="R26" s="36" t="s">
        <v>0</v>
      </c>
      <c r="S26" s="30" t="s">
        <v>232</v>
      </c>
      <c r="T26" s="36" t="s">
        <v>39</v>
      </c>
      <c r="U26" s="36"/>
      <c r="V26" s="36"/>
      <c r="W26" s="36"/>
      <c r="Y26" s="27"/>
      <c r="Z26" s="27"/>
      <c r="AA26" s="27"/>
      <c r="AB26" s="27"/>
      <c r="AC26" s="27"/>
      <c r="AD26" s="27"/>
      <c r="AE26" s="27"/>
      <c r="AF26" s="27"/>
      <c r="AG26" s="27"/>
      <c r="AH26" s="27"/>
      <c r="AI26" s="27"/>
      <c r="AJ26" s="27"/>
      <c r="AK26" s="27"/>
      <c r="AL26" s="27"/>
      <c r="AM26" s="27"/>
    </row>
    <row r="27" spans="1:39" s="26" customFormat="1" ht="168" x14ac:dyDescent="0.2">
      <c r="A27" s="35" t="s">
        <v>29</v>
      </c>
      <c r="B27" s="30" t="s">
        <v>44</v>
      </c>
      <c r="C27" s="30">
        <v>1620</v>
      </c>
      <c r="D27" s="30">
        <v>2013</v>
      </c>
      <c r="E27" s="30" t="s">
        <v>340</v>
      </c>
      <c r="F27" s="30" t="s">
        <v>118</v>
      </c>
      <c r="G27" s="31" t="s">
        <v>119</v>
      </c>
      <c r="H27" s="30" t="s">
        <v>35</v>
      </c>
      <c r="I27" s="30" t="s">
        <v>315</v>
      </c>
      <c r="J27" s="30" t="s">
        <v>36</v>
      </c>
      <c r="K27" s="36" t="s">
        <v>328</v>
      </c>
      <c r="L27" s="30" t="s">
        <v>0</v>
      </c>
      <c r="M27" s="30" t="s">
        <v>319</v>
      </c>
      <c r="N27" s="30" t="s">
        <v>320</v>
      </c>
      <c r="O27" s="30" t="s">
        <v>38</v>
      </c>
      <c r="P27" s="30" t="s">
        <v>38</v>
      </c>
      <c r="Q27" s="30" t="s">
        <v>331</v>
      </c>
      <c r="R27" s="30" t="s">
        <v>0</v>
      </c>
      <c r="S27" s="30" t="s">
        <v>232</v>
      </c>
      <c r="T27" s="30" t="s">
        <v>39</v>
      </c>
      <c r="U27" s="30"/>
      <c r="V27" s="30"/>
      <c r="W27" s="30"/>
      <c r="Y27" s="27"/>
      <c r="Z27" s="27"/>
      <c r="AA27" s="27"/>
      <c r="AB27" s="27"/>
      <c r="AC27" s="27"/>
      <c r="AD27" s="27"/>
      <c r="AE27" s="27"/>
      <c r="AF27" s="27"/>
      <c r="AG27" s="27"/>
      <c r="AH27" s="27"/>
      <c r="AI27" s="27"/>
      <c r="AJ27" s="27"/>
      <c r="AK27" s="27"/>
      <c r="AL27" s="27"/>
      <c r="AM27" s="27"/>
    </row>
    <row r="28" spans="1:39" s="26" customFormat="1" ht="156" x14ac:dyDescent="0.2">
      <c r="A28" s="376" t="s">
        <v>40</v>
      </c>
      <c r="B28" s="379" t="s">
        <v>67</v>
      </c>
      <c r="C28" s="379">
        <v>1278</v>
      </c>
      <c r="D28" s="379">
        <v>2002</v>
      </c>
      <c r="E28" s="382" t="s">
        <v>120</v>
      </c>
      <c r="F28" s="30" t="s">
        <v>121</v>
      </c>
      <c r="G28" s="31" t="s">
        <v>342</v>
      </c>
      <c r="H28" s="30" t="s">
        <v>35</v>
      </c>
      <c r="I28" s="30" t="s">
        <v>315</v>
      </c>
      <c r="J28" s="30" t="s">
        <v>36</v>
      </c>
      <c r="K28" s="30" t="s">
        <v>343</v>
      </c>
      <c r="L28" s="30" t="s">
        <v>0</v>
      </c>
      <c r="M28" s="30" t="s">
        <v>319</v>
      </c>
      <c r="N28" s="30" t="s">
        <v>320</v>
      </c>
      <c r="O28" s="30" t="s">
        <v>38</v>
      </c>
      <c r="P28" s="30" t="s">
        <v>38</v>
      </c>
      <c r="Q28" s="30" t="s">
        <v>321</v>
      </c>
      <c r="R28" s="30" t="s">
        <v>0</v>
      </c>
      <c r="S28" s="30" t="s">
        <v>232</v>
      </c>
      <c r="T28" s="30" t="s">
        <v>39</v>
      </c>
      <c r="U28" s="30"/>
      <c r="V28" s="30"/>
      <c r="W28" s="30"/>
      <c r="Y28" s="27"/>
      <c r="Z28" s="27"/>
      <c r="AA28" s="27"/>
      <c r="AB28" s="27"/>
      <c r="AC28" s="27"/>
      <c r="AD28" s="27"/>
      <c r="AE28" s="27"/>
      <c r="AF28" s="27"/>
      <c r="AG28" s="27"/>
      <c r="AH28" s="27"/>
      <c r="AI28" s="27"/>
      <c r="AJ28" s="27"/>
      <c r="AK28" s="27"/>
      <c r="AL28" s="27"/>
      <c r="AM28" s="27"/>
    </row>
    <row r="29" spans="1:39" s="26" customFormat="1" ht="144" x14ac:dyDescent="0.2">
      <c r="A29" s="378" t="s">
        <v>40</v>
      </c>
      <c r="B29" s="380" t="s">
        <v>67</v>
      </c>
      <c r="C29" s="380">
        <v>1278</v>
      </c>
      <c r="D29" s="380">
        <v>2012</v>
      </c>
      <c r="E29" s="382" t="s">
        <v>120</v>
      </c>
      <c r="F29" s="30" t="s">
        <v>122</v>
      </c>
      <c r="G29" s="31" t="s">
        <v>344</v>
      </c>
      <c r="H29" s="30" t="s">
        <v>35</v>
      </c>
      <c r="I29" s="30" t="s">
        <v>315</v>
      </c>
      <c r="J29" s="30" t="s">
        <v>36</v>
      </c>
      <c r="K29" s="30" t="s">
        <v>343</v>
      </c>
      <c r="L29" s="30" t="s">
        <v>0</v>
      </c>
      <c r="M29" s="30" t="s">
        <v>319</v>
      </c>
      <c r="N29" s="30" t="s">
        <v>320</v>
      </c>
      <c r="O29" s="30" t="s">
        <v>38</v>
      </c>
      <c r="P29" s="30" t="s">
        <v>38</v>
      </c>
      <c r="Q29" s="30" t="s">
        <v>321</v>
      </c>
      <c r="R29" s="30" t="s">
        <v>0</v>
      </c>
      <c r="S29" s="30" t="s">
        <v>232</v>
      </c>
      <c r="T29" s="30" t="s">
        <v>39</v>
      </c>
      <c r="U29" s="30"/>
      <c r="V29" s="30"/>
      <c r="W29" s="30"/>
      <c r="Y29" s="27"/>
      <c r="Z29" s="27"/>
      <c r="AA29" s="27"/>
      <c r="AB29" s="27"/>
      <c r="AC29" s="27"/>
      <c r="AD29" s="27"/>
      <c r="AE29" s="27"/>
      <c r="AF29" s="27"/>
      <c r="AG29" s="27"/>
      <c r="AH29" s="27"/>
      <c r="AI29" s="27"/>
      <c r="AJ29" s="27"/>
      <c r="AK29" s="27"/>
      <c r="AL29" s="27"/>
      <c r="AM29" s="27"/>
    </row>
    <row r="30" spans="1:39" s="26" customFormat="1" ht="144" x14ac:dyDescent="0.2">
      <c r="A30" s="377" t="s">
        <v>40</v>
      </c>
      <c r="B30" s="381" t="s">
        <v>67</v>
      </c>
      <c r="C30" s="381">
        <v>1278</v>
      </c>
      <c r="D30" s="381">
        <v>2012</v>
      </c>
      <c r="E30" s="382" t="s">
        <v>120</v>
      </c>
      <c r="F30" s="30" t="s">
        <v>123</v>
      </c>
      <c r="G30" s="31" t="s">
        <v>124</v>
      </c>
      <c r="H30" s="30" t="s">
        <v>35</v>
      </c>
      <c r="I30" s="30" t="s">
        <v>315</v>
      </c>
      <c r="J30" s="30" t="s">
        <v>36</v>
      </c>
      <c r="K30" s="30" t="s">
        <v>343</v>
      </c>
      <c r="L30" s="30" t="s">
        <v>0</v>
      </c>
      <c r="M30" s="30" t="s">
        <v>319</v>
      </c>
      <c r="N30" s="30" t="s">
        <v>320</v>
      </c>
      <c r="O30" s="30" t="s">
        <v>38</v>
      </c>
      <c r="P30" s="30" t="s">
        <v>38</v>
      </c>
      <c r="Q30" s="30" t="s">
        <v>321</v>
      </c>
      <c r="R30" s="30" t="s">
        <v>0</v>
      </c>
      <c r="S30" s="30" t="s">
        <v>232</v>
      </c>
      <c r="T30" s="30" t="s">
        <v>39</v>
      </c>
      <c r="U30" s="30"/>
      <c r="V30" s="30"/>
      <c r="W30" s="30"/>
      <c r="Y30" s="27"/>
      <c r="Z30" s="27"/>
      <c r="AA30" s="27"/>
      <c r="AB30" s="27"/>
      <c r="AC30" s="27"/>
      <c r="AD30" s="27"/>
      <c r="AE30" s="27"/>
      <c r="AF30" s="27"/>
      <c r="AG30" s="27"/>
      <c r="AH30" s="27"/>
      <c r="AI30" s="27"/>
      <c r="AJ30" s="27"/>
      <c r="AK30" s="27"/>
      <c r="AL30" s="27"/>
      <c r="AM30" s="27"/>
    </row>
    <row r="31" spans="1:39" s="26" customFormat="1" ht="360" x14ac:dyDescent="0.2">
      <c r="A31" s="29" t="s">
        <v>29</v>
      </c>
      <c r="B31" s="30" t="s">
        <v>75</v>
      </c>
      <c r="C31" s="30">
        <v>26</v>
      </c>
      <c r="D31" s="30">
        <v>1994</v>
      </c>
      <c r="E31" s="30" t="s">
        <v>76</v>
      </c>
      <c r="F31" s="30" t="s">
        <v>77</v>
      </c>
      <c r="G31" s="31" t="s">
        <v>78</v>
      </c>
      <c r="H31" s="30" t="s">
        <v>35</v>
      </c>
      <c r="I31" s="30" t="s">
        <v>315</v>
      </c>
      <c r="J31" s="30" t="s">
        <v>36</v>
      </c>
      <c r="K31" s="30" t="s">
        <v>37</v>
      </c>
      <c r="L31" s="30" t="s">
        <v>0</v>
      </c>
      <c r="M31" s="30" t="s">
        <v>345</v>
      </c>
      <c r="N31" s="30" t="s">
        <v>346</v>
      </c>
      <c r="O31" s="30" t="s">
        <v>38</v>
      </c>
      <c r="P31" s="30" t="s">
        <v>38</v>
      </c>
      <c r="Q31" s="30" t="s">
        <v>3</v>
      </c>
      <c r="R31" s="30" t="s">
        <v>0</v>
      </c>
      <c r="S31" s="30" t="s">
        <v>232</v>
      </c>
      <c r="T31" s="30" t="s">
        <v>39</v>
      </c>
      <c r="U31" s="30"/>
      <c r="V31" s="30"/>
      <c r="W31" s="30"/>
      <c r="Y31" s="27"/>
      <c r="Z31" s="27"/>
      <c r="AA31" s="27"/>
      <c r="AB31" s="27"/>
      <c r="AC31" s="27"/>
      <c r="AD31" s="27"/>
      <c r="AE31" s="27"/>
      <c r="AF31" s="27"/>
      <c r="AG31" s="27"/>
      <c r="AH31" s="27"/>
      <c r="AI31" s="27"/>
      <c r="AJ31" s="27"/>
      <c r="AK31" s="27"/>
      <c r="AL31" s="27"/>
      <c r="AM31" s="27"/>
    </row>
    <row r="32" spans="1:39" s="26" customFormat="1" ht="128.25" customHeight="1" x14ac:dyDescent="0.2">
      <c r="A32" s="29" t="s">
        <v>40</v>
      </c>
      <c r="B32" s="36" t="s">
        <v>125</v>
      </c>
      <c r="C32" s="36">
        <v>1</v>
      </c>
      <c r="D32" s="36">
        <v>2010</v>
      </c>
      <c r="E32" s="30" t="s">
        <v>126</v>
      </c>
      <c r="F32" s="30" t="s">
        <v>117</v>
      </c>
      <c r="G32" s="31" t="s">
        <v>127</v>
      </c>
      <c r="H32" s="30" t="s">
        <v>35</v>
      </c>
      <c r="I32" s="30" t="s">
        <v>315</v>
      </c>
      <c r="J32" s="30" t="s">
        <v>36</v>
      </c>
      <c r="K32" s="30" t="s">
        <v>343</v>
      </c>
      <c r="L32" s="30" t="s">
        <v>0</v>
      </c>
      <c r="M32" s="30" t="s">
        <v>319</v>
      </c>
      <c r="N32" s="30" t="s">
        <v>320</v>
      </c>
      <c r="O32" s="30" t="s">
        <v>74</v>
      </c>
      <c r="P32" s="30" t="s">
        <v>38</v>
      </c>
      <c r="Q32" s="30" t="s">
        <v>347</v>
      </c>
      <c r="R32" s="30" t="s">
        <v>0</v>
      </c>
      <c r="S32" s="30" t="s">
        <v>232</v>
      </c>
      <c r="T32" s="30" t="s">
        <v>39</v>
      </c>
      <c r="U32" s="30"/>
      <c r="V32" s="30"/>
      <c r="W32" s="30"/>
      <c r="Y32" s="27"/>
      <c r="Z32" s="27"/>
      <c r="AA32" s="27"/>
      <c r="AB32" s="27"/>
      <c r="AC32" s="27"/>
      <c r="AD32" s="27"/>
      <c r="AE32" s="27"/>
      <c r="AF32" s="27"/>
      <c r="AG32" s="27"/>
      <c r="AH32" s="27"/>
      <c r="AI32" s="27"/>
      <c r="AJ32" s="27"/>
      <c r="AK32" s="27"/>
      <c r="AL32" s="27"/>
      <c r="AM32" s="27"/>
    </row>
    <row r="33" spans="1:39" s="26" customFormat="1" ht="96" x14ac:dyDescent="0.2">
      <c r="A33" s="29" t="s">
        <v>79</v>
      </c>
      <c r="B33" s="38" t="s">
        <v>80</v>
      </c>
      <c r="C33" s="38">
        <v>75</v>
      </c>
      <c r="D33" s="38">
        <v>2010</v>
      </c>
      <c r="E33" s="30" t="s">
        <v>81</v>
      </c>
      <c r="F33" s="30" t="s">
        <v>55</v>
      </c>
      <c r="G33" s="31" t="s">
        <v>82</v>
      </c>
      <c r="H33" s="30" t="s">
        <v>35</v>
      </c>
      <c r="I33" s="30" t="s">
        <v>315</v>
      </c>
      <c r="J33" s="30" t="s">
        <v>36</v>
      </c>
      <c r="K33" s="30" t="s">
        <v>348</v>
      </c>
      <c r="L33" s="30" t="s">
        <v>0</v>
      </c>
      <c r="M33" s="30" t="s">
        <v>97</v>
      </c>
      <c r="N33" s="30" t="s">
        <v>128</v>
      </c>
      <c r="O33" s="30" t="s">
        <v>74</v>
      </c>
      <c r="P33" s="30" t="s">
        <v>74</v>
      </c>
      <c r="Q33" s="30" t="s">
        <v>349</v>
      </c>
      <c r="R33" s="30" t="s">
        <v>0</v>
      </c>
      <c r="S33" s="30" t="s">
        <v>233</v>
      </c>
      <c r="T33" s="30"/>
      <c r="U33" s="30"/>
      <c r="V33" s="30"/>
      <c r="W33" s="30"/>
      <c r="Y33" s="27"/>
      <c r="Z33" s="27"/>
      <c r="AA33" s="27"/>
      <c r="AB33" s="27"/>
      <c r="AC33" s="27"/>
      <c r="AD33" s="27"/>
      <c r="AE33" s="27"/>
      <c r="AF33" s="27"/>
      <c r="AG33" s="27"/>
      <c r="AH33" s="27"/>
      <c r="AI33" s="27"/>
      <c r="AJ33" s="27"/>
      <c r="AK33" s="27"/>
      <c r="AL33" s="27"/>
      <c r="AM33" s="27"/>
    </row>
    <row r="34" spans="1:39" s="26" customFormat="1" ht="144" x14ac:dyDescent="0.2">
      <c r="A34" s="29" t="s">
        <v>129</v>
      </c>
      <c r="B34" s="30" t="s">
        <v>80</v>
      </c>
      <c r="C34" s="30">
        <v>195</v>
      </c>
      <c r="D34" s="30">
        <v>2015</v>
      </c>
      <c r="E34" s="30" t="s">
        <v>85</v>
      </c>
      <c r="F34" s="30" t="s">
        <v>55</v>
      </c>
      <c r="G34" s="31" t="s">
        <v>85</v>
      </c>
      <c r="H34" s="30" t="s">
        <v>35</v>
      </c>
      <c r="I34" s="30" t="s">
        <v>315</v>
      </c>
      <c r="J34" s="30" t="s">
        <v>36</v>
      </c>
      <c r="K34" s="30" t="s">
        <v>86</v>
      </c>
      <c r="L34" s="30" t="s">
        <v>0</v>
      </c>
      <c r="M34" s="30" t="s">
        <v>130</v>
      </c>
      <c r="N34" s="30" t="s">
        <v>131</v>
      </c>
      <c r="O34" s="30" t="s">
        <v>38</v>
      </c>
      <c r="P34" s="30" t="s">
        <v>38</v>
      </c>
      <c r="Q34" s="30" t="s">
        <v>350</v>
      </c>
      <c r="R34" s="30" t="s">
        <v>0</v>
      </c>
      <c r="S34" s="30"/>
      <c r="T34" s="30" t="s">
        <v>39</v>
      </c>
      <c r="U34" s="30"/>
      <c r="V34" s="30"/>
      <c r="W34" s="30"/>
      <c r="Y34" s="27"/>
      <c r="Z34" s="27"/>
      <c r="AA34" s="27"/>
      <c r="AB34" s="27"/>
      <c r="AC34" s="27"/>
      <c r="AD34" s="27"/>
      <c r="AE34" s="27"/>
      <c r="AF34" s="27"/>
      <c r="AG34" s="27"/>
      <c r="AH34" s="27"/>
      <c r="AI34" s="27"/>
      <c r="AJ34" s="27"/>
      <c r="AK34" s="27"/>
      <c r="AL34" s="27"/>
      <c r="AM34" s="27"/>
    </row>
  </sheetData>
  <mergeCells count="66">
    <mergeCell ref="A1:C4"/>
    <mergeCell ref="D1:U4"/>
    <mergeCell ref="V1:W1"/>
    <mergeCell ref="V2:W2"/>
    <mergeCell ref="V3:W3"/>
    <mergeCell ref="V4:W4"/>
    <mergeCell ref="B5:D5"/>
    <mergeCell ref="B6:D6"/>
    <mergeCell ref="F6:K6"/>
    <mergeCell ref="A9:I11"/>
    <mergeCell ref="J9:N11"/>
    <mergeCell ref="O9:W11"/>
    <mergeCell ref="A12:A13"/>
    <mergeCell ref="B12:B13"/>
    <mergeCell ref="C12:C13"/>
    <mergeCell ref="D12:D13"/>
    <mergeCell ref="E12:E13"/>
    <mergeCell ref="F12:F13"/>
    <mergeCell ref="G12:G13"/>
    <mergeCell ref="H12:H13"/>
    <mergeCell ref="I12:I13"/>
    <mergeCell ref="W12:W13"/>
    <mergeCell ref="J12:J13"/>
    <mergeCell ref="K12:K13"/>
    <mergeCell ref="L12:L13"/>
    <mergeCell ref="M12:M13"/>
    <mergeCell ref="N12:N13"/>
    <mergeCell ref="W16:W17"/>
    <mergeCell ref="A18:A19"/>
    <mergeCell ref="B18:B19"/>
    <mergeCell ref="C18:C19"/>
    <mergeCell ref="D18:D19"/>
    <mergeCell ref="E18:E19"/>
    <mergeCell ref="M16:M17"/>
    <mergeCell ref="N16:N17"/>
    <mergeCell ref="O16:O17"/>
    <mergeCell ref="P16:P17"/>
    <mergeCell ref="Q16:Q17"/>
    <mergeCell ref="R16:R17"/>
    <mergeCell ref="A16:A17"/>
    <mergeCell ref="H16:H17"/>
    <mergeCell ref="I16:I17"/>
    <mergeCell ref="K16:K17"/>
    <mergeCell ref="A22:A23"/>
    <mergeCell ref="B22:B23"/>
    <mergeCell ref="C22:C23"/>
    <mergeCell ref="S16:S17"/>
    <mergeCell ref="D22:D23"/>
    <mergeCell ref="E22:E23"/>
    <mergeCell ref="J16:J17"/>
    <mergeCell ref="E28:E30"/>
    <mergeCell ref="T16:T17"/>
    <mergeCell ref="U16:U17"/>
    <mergeCell ref="V12:V13"/>
    <mergeCell ref="O12:P12"/>
    <mergeCell ref="Q12:Q13"/>
    <mergeCell ref="R12:R13"/>
    <mergeCell ref="S12:S13"/>
    <mergeCell ref="T12:U12"/>
    <mergeCell ref="V16:V17"/>
    <mergeCell ref="L16:L17"/>
    <mergeCell ref="A24:A25"/>
    <mergeCell ref="A28:A30"/>
    <mergeCell ref="B28:B30"/>
    <mergeCell ref="C28:C30"/>
    <mergeCell ref="D28:D30"/>
  </mergeCells>
  <hyperlinks>
    <hyperlink ref="F6:K6" location="MP!A1" display="MP!A1"/>
  </hyperlink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U23"/>
  <sheetViews>
    <sheetView showGridLines="0" topLeftCell="A17" zoomScale="90" zoomScaleNormal="90" workbookViewId="0">
      <selection activeCell="E23" sqref="E23"/>
    </sheetView>
  </sheetViews>
  <sheetFormatPr baseColWidth="10" defaultColWidth="11.42578125" defaultRowHeight="14.25" x14ac:dyDescent="0.2"/>
  <cols>
    <col min="1" max="1" width="26" style="307" customWidth="1"/>
    <col min="2" max="2" width="17.28515625" style="306" customWidth="1"/>
    <col min="3" max="3" width="10" style="304" customWidth="1"/>
    <col min="4" max="4" width="41" style="304" customWidth="1"/>
    <col min="5" max="5" width="18.7109375" style="305" customWidth="1"/>
    <col min="6" max="6" width="53.7109375" style="304" customWidth="1"/>
    <col min="7" max="7" width="24.42578125" style="304" customWidth="1"/>
    <col min="8" max="8" width="39.42578125" style="304" customWidth="1"/>
    <col min="9" max="9" width="21.85546875" style="304" customWidth="1"/>
    <col min="10" max="10" width="23.85546875" style="304" customWidth="1"/>
    <col min="11" max="11" width="1.7109375" style="304" customWidth="1"/>
    <col min="12" max="12" width="24.42578125" style="304" customWidth="1"/>
    <col min="13" max="13" width="39.42578125" style="304" customWidth="1"/>
    <col min="14" max="14" width="25.85546875" style="304" customWidth="1"/>
    <col min="15" max="15" width="22.85546875" style="304" customWidth="1"/>
    <col min="16" max="16" width="20.140625" style="304" customWidth="1"/>
    <col min="17" max="19" width="11.42578125" style="304"/>
    <col min="20" max="20" width="58.42578125" style="304" hidden="1" customWidth="1"/>
    <col min="21" max="21" width="0" style="304" hidden="1" customWidth="1"/>
    <col min="22" max="16384" width="11.42578125" style="304"/>
  </cols>
  <sheetData>
    <row r="1" spans="1:21" s="323" customFormat="1" ht="14.25" customHeight="1" x14ac:dyDescent="0.2">
      <c r="A1" s="393"/>
      <c r="B1" s="395" t="s">
        <v>551</v>
      </c>
      <c r="C1" s="396"/>
      <c r="D1" s="396"/>
      <c r="E1" s="397"/>
      <c r="F1" s="324" t="s">
        <v>552</v>
      </c>
      <c r="G1" s="304"/>
      <c r="H1" s="304"/>
    </row>
    <row r="2" spans="1:21" s="323" customFormat="1" ht="14.25" customHeight="1" x14ac:dyDescent="0.2">
      <c r="A2" s="393"/>
      <c r="B2" s="398"/>
      <c r="C2" s="399"/>
      <c r="D2" s="399"/>
      <c r="E2" s="400"/>
      <c r="F2" s="324" t="s">
        <v>553</v>
      </c>
      <c r="G2" s="304"/>
      <c r="H2" s="304"/>
    </row>
    <row r="3" spans="1:21" s="323" customFormat="1" ht="14.25" customHeight="1" x14ac:dyDescent="0.2">
      <c r="A3" s="393"/>
      <c r="B3" s="398"/>
      <c r="C3" s="399"/>
      <c r="D3" s="399"/>
      <c r="E3" s="400"/>
      <c r="F3" s="324" t="s">
        <v>554</v>
      </c>
      <c r="G3" s="304"/>
      <c r="H3" s="304"/>
    </row>
    <row r="4" spans="1:21" s="323" customFormat="1" ht="36.75" customHeight="1" x14ac:dyDescent="0.2">
      <c r="A4" s="394"/>
      <c r="B4" s="401"/>
      <c r="C4" s="402"/>
      <c r="D4" s="402"/>
      <c r="E4" s="403"/>
      <c r="F4" s="324" t="s">
        <v>570</v>
      </c>
      <c r="G4" s="304"/>
      <c r="H4" s="304"/>
    </row>
    <row r="5" spans="1:21" s="318" customFormat="1" ht="15" customHeight="1" x14ac:dyDescent="0.2">
      <c r="A5" s="404" t="s">
        <v>89</v>
      </c>
      <c r="B5" s="405"/>
      <c r="C5" s="405"/>
      <c r="D5" s="405"/>
      <c r="E5" s="405"/>
      <c r="F5" s="406"/>
      <c r="G5" s="305"/>
      <c r="H5" s="305"/>
      <c r="I5" s="305"/>
      <c r="J5" s="305"/>
      <c r="K5" s="305"/>
      <c r="L5" s="320"/>
      <c r="M5" s="320"/>
      <c r="N5" s="320"/>
      <c r="O5" s="320"/>
      <c r="P5" s="320"/>
      <c r="U5" s="319"/>
    </row>
    <row r="6" spans="1:21" s="318" customFormat="1" ht="19.5" x14ac:dyDescent="0.2">
      <c r="A6" s="407"/>
      <c r="B6" s="408"/>
      <c r="C6" s="408"/>
      <c r="D6" s="408"/>
      <c r="E6" s="408"/>
      <c r="F6" s="409"/>
      <c r="G6" s="305"/>
      <c r="H6" s="322"/>
      <c r="I6" s="322"/>
      <c r="J6" s="321"/>
      <c r="K6" s="321"/>
      <c r="L6" s="320"/>
      <c r="M6" s="320"/>
      <c r="N6" s="320"/>
      <c r="O6" s="320"/>
      <c r="P6" s="320"/>
      <c r="U6" s="319"/>
    </row>
    <row r="7" spans="1:21" ht="13.5" customHeight="1" x14ac:dyDescent="0.2">
      <c r="A7" s="410" t="s">
        <v>8</v>
      </c>
      <c r="B7" s="410" t="s">
        <v>9</v>
      </c>
      <c r="C7" s="410" t="s">
        <v>10</v>
      </c>
      <c r="D7" s="410" t="s">
        <v>87</v>
      </c>
      <c r="E7" s="410" t="s">
        <v>11</v>
      </c>
      <c r="F7" s="410" t="s">
        <v>555</v>
      </c>
    </row>
    <row r="8" spans="1:21" ht="13.5" thickBot="1" x14ac:dyDescent="0.25">
      <c r="A8" s="411"/>
      <c r="B8" s="411"/>
      <c r="C8" s="411"/>
      <c r="D8" s="411"/>
      <c r="E8" s="411"/>
      <c r="F8" s="411"/>
    </row>
    <row r="9" spans="1:21" ht="51.75" thickTop="1" x14ac:dyDescent="0.2">
      <c r="A9" s="312" t="s">
        <v>102</v>
      </c>
      <c r="B9" s="310">
        <v>1712</v>
      </c>
      <c r="C9" s="310">
        <v>2014</v>
      </c>
      <c r="D9" s="308" t="s">
        <v>227</v>
      </c>
      <c r="E9" s="288" t="s">
        <v>100</v>
      </c>
      <c r="F9" s="308" t="s">
        <v>1481</v>
      </c>
    </row>
    <row r="10" spans="1:21" ht="63.75" x14ac:dyDescent="0.2">
      <c r="A10" s="312" t="s">
        <v>102</v>
      </c>
      <c r="B10" s="310">
        <v>1474</v>
      </c>
      <c r="C10" s="310">
        <v>2011</v>
      </c>
      <c r="D10" s="308" t="s">
        <v>99</v>
      </c>
      <c r="E10" s="288" t="s">
        <v>100</v>
      </c>
      <c r="F10" s="308" t="s">
        <v>816</v>
      </c>
    </row>
    <row r="11" spans="1:21" ht="51" x14ac:dyDescent="0.2">
      <c r="A11" s="317" t="s">
        <v>44</v>
      </c>
      <c r="B11" s="316">
        <v>87</v>
      </c>
      <c r="C11" s="316">
        <v>1993</v>
      </c>
      <c r="D11" s="308" t="s">
        <v>814</v>
      </c>
      <c r="E11" s="98" t="s">
        <v>100</v>
      </c>
      <c r="F11" s="308" t="s">
        <v>815</v>
      </c>
    </row>
    <row r="12" spans="1:21" ht="51" x14ac:dyDescent="0.2">
      <c r="A12" s="312" t="s">
        <v>817</v>
      </c>
      <c r="B12" s="310">
        <v>612</v>
      </c>
      <c r="C12" s="310">
        <v>2018</v>
      </c>
      <c r="D12" s="308" t="s">
        <v>822</v>
      </c>
      <c r="E12" s="288" t="s">
        <v>100</v>
      </c>
      <c r="F12" s="308" t="s">
        <v>823</v>
      </c>
    </row>
    <row r="13" spans="1:21" ht="63.75" x14ac:dyDescent="0.2">
      <c r="A13" s="310" t="s">
        <v>817</v>
      </c>
      <c r="B13" s="310">
        <v>1499</v>
      </c>
      <c r="C13" s="310">
        <v>2017</v>
      </c>
      <c r="D13" s="308" t="s">
        <v>369</v>
      </c>
      <c r="E13" s="288" t="s">
        <v>100</v>
      </c>
      <c r="F13" s="308" t="s">
        <v>821</v>
      </c>
    </row>
    <row r="14" spans="1:21" ht="51" x14ac:dyDescent="0.2">
      <c r="A14" s="310" t="s">
        <v>817</v>
      </c>
      <c r="B14" s="310">
        <v>124</v>
      </c>
      <c r="C14" s="310">
        <v>2016</v>
      </c>
      <c r="D14" s="308" t="s">
        <v>1482</v>
      </c>
      <c r="E14" s="288" t="s">
        <v>100</v>
      </c>
      <c r="F14" s="308" t="s">
        <v>1483</v>
      </c>
    </row>
    <row r="15" spans="1:21" ht="68.25" customHeight="1" x14ac:dyDescent="0.2">
      <c r="A15" s="310" t="s">
        <v>817</v>
      </c>
      <c r="B15" s="310">
        <v>1083</v>
      </c>
      <c r="C15" s="310">
        <v>2015</v>
      </c>
      <c r="D15" s="308" t="s">
        <v>818</v>
      </c>
      <c r="E15" s="315" t="s">
        <v>819</v>
      </c>
      <c r="F15" s="308" t="s">
        <v>820</v>
      </c>
    </row>
    <row r="16" spans="1:21" ht="51" x14ac:dyDescent="0.2">
      <c r="A16" s="287" t="s">
        <v>824</v>
      </c>
      <c r="B16" s="287">
        <v>221</v>
      </c>
      <c r="C16" s="287">
        <v>2023</v>
      </c>
      <c r="D16" s="285" t="s">
        <v>1681</v>
      </c>
      <c r="E16" s="314" t="s">
        <v>100</v>
      </c>
      <c r="F16" s="285" t="s">
        <v>826</v>
      </c>
    </row>
    <row r="17" spans="1:6" ht="38.25" x14ac:dyDescent="0.2">
      <c r="A17" s="312" t="s">
        <v>824</v>
      </c>
      <c r="B17" s="312">
        <v>591</v>
      </c>
      <c r="C17" s="312">
        <v>2018</v>
      </c>
      <c r="D17" s="313" t="s">
        <v>529</v>
      </c>
      <c r="E17" s="288" t="s">
        <v>100</v>
      </c>
      <c r="F17" s="313" t="s">
        <v>826</v>
      </c>
    </row>
    <row r="18" spans="1:6" ht="51" x14ac:dyDescent="0.2">
      <c r="A18" s="310" t="s">
        <v>824</v>
      </c>
      <c r="B18" s="310">
        <v>371</v>
      </c>
      <c r="C18" s="310">
        <v>2010</v>
      </c>
      <c r="D18" s="308" t="s">
        <v>217</v>
      </c>
      <c r="E18" s="288" t="s">
        <v>100</v>
      </c>
      <c r="F18" s="308" t="s">
        <v>825</v>
      </c>
    </row>
    <row r="19" spans="1:6" ht="63.75" x14ac:dyDescent="0.2">
      <c r="A19" s="310" t="s">
        <v>229</v>
      </c>
      <c r="B19" s="310">
        <v>24</v>
      </c>
      <c r="C19" s="310">
        <v>2019</v>
      </c>
      <c r="D19" s="308" t="s">
        <v>827</v>
      </c>
      <c r="E19" s="288" t="s">
        <v>100</v>
      </c>
      <c r="F19" s="308" t="s">
        <v>828</v>
      </c>
    </row>
    <row r="20" spans="1:6" ht="63.75" x14ac:dyDescent="0.2">
      <c r="A20" s="310" t="s">
        <v>229</v>
      </c>
      <c r="B20" s="310">
        <v>133</v>
      </c>
      <c r="C20" s="310">
        <v>2020</v>
      </c>
      <c r="D20" s="308" t="s">
        <v>1484</v>
      </c>
      <c r="E20" s="288" t="s">
        <v>100</v>
      </c>
      <c r="F20" s="308" t="s">
        <v>828</v>
      </c>
    </row>
    <row r="21" spans="1:6" ht="84.75" customHeight="1" x14ac:dyDescent="0.2">
      <c r="A21" s="312" t="s">
        <v>1485</v>
      </c>
      <c r="B21" s="310">
        <v>1519</v>
      </c>
      <c r="C21" s="310">
        <v>2020</v>
      </c>
      <c r="D21" s="308" t="s">
        <v>1486</v>
      </c>
      <c r="E21" s="288" t="s">
        <v>100</v>
      </c>
      <c r="F21" s="308" t="s">
        <v>1487</v>
      </c>
    </row>
    <row r="22" spans="1:6" ht="76.5" x14ac:dyDescent="0.2">
      <c r="A22" s="312" t="s">
        <v>893</v>
      </c>
      <c r="B22" s="311">
        <v>1</v>
      </c>
      <c r="C22" s="310">
        <v>2020</v>
      </c>
      <c r="D22" s="308" t="s">
        <v>1479</v>
      </c>
      <c r="E22" s="288" t="s">
        <v>100</v>
      </c>
      <c r="F22" s="308" t="s">
        <v>1488</v>
      </c>
    </row>
    <row r="23" spans="1:6" ht="76.5" x14ac:dyDescent="0.2">
      <c r="A23" s="312" t="s">
        <v>1638</v>
      </c>
      <c r="B23" s="311">
        <v>6</v>
      </c>
      <c r="C23" s="310">
        <v>2022</v>
      </c>
      <c r="D23" s="308" t="s">
        <v>1795</v>
      </c>
      <c r="E23" s="309" t="s">
        <v>100</v>
      </c>
      <c r="F23" s="308" t="s">
        <v>1794</v>
      </c>
    </row>
  </sheetData>
  <mergeCells count="9">
    <mergeCell ref="A1:A4"/>
    <mergeCell ref="B1:E4"/>
    <mergeCell ref="A5:F6"/>
    <mergeCell ref="A7:A8"/>
    <mergeCell ref="B7:B8"/>
    <mergeCell ref="C7:C8"/>
    <mergeCell ref="D7:D8"/>
    <mergeCell ref="E7:E8"/>
    <mergeCell ref="F7:F8"/>
  </mergeCells>
  <hyperlinks>
    <hyperlink ref="E11" r:id="rId1" display="TODOS"/>
    <hyperlink ref="E10" r:id="rId2"/>
    <hyperlink ref="E13" r:id="rId3" display="TODOS"/>
    <hyperlink ref="E12" r:id="rId4" display="TODOS"/>
    <hyperlink ref="E18" r:id="rId5" display="TODOS"/>
    <hyperlink ref="E19" r:id="rId6"/>
    <hyperlink ref="E14" r:id="rId7" location="1"/>
    <hyperlink ref="E20" r:id="rId8"/>
    <hyperlink ref="E22" r:id="rId9"/>
    <hyperlink ref="E17" r:id="rId10"/>
    <hyperlink ref="E9" r:id="rId11"/>
    <hyperlink ref="E21" r:id="rId12"/>
    <hyperlink ref="E16" r:id="rId13"/>
    <hyperlink ref="E23" r:id="rId14"/>
    <hyperlink ref="E15" r:id="rId15"/>
  </hyperlinks>
  <pageMargins left="0.7" right="0.7" top="0.75" bottom="0.75" header="0.3" footer="0.3"/>
  <pageSetup orientation="portrait" r:id="rId16"/>
  <drawing r:id="rId1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J58"/>
  <sheetViews>
    <sheetView showGridLines="0" topLeftCell="A31" zoomScaleNormal="100" workbookViewId="0">
      <selection activeCell="E31" sqref="E31"/>
    </sheetView>
  </sheetViews>
  <sheetFormatPr baseColWidth="10" defaultRowHeight="14.25" x14ac:dyDescent="0.2"/>
  <cols>
    <col min="1" max="1" width="20.85546875" style="59" customWidth="1"/>
    <col min="2" max="2" width="22.7109375" style="64" customWidth="1"/>
    <col min="3" max="3" width="10" style="65" customWidth="1"/>
    <col min="4" max="4" width="35.140625" style="66" customWidth="1"/>
    <col min="5" max="5" width="20.5703125" style="67" customWidth="1"/>
    <col min="6" max="6" width="61" style="65" customWidth="1"/>
    <col min="7" max="8" width="11.42578125" style="65"/>
    <col min="9" max="9" width="58.42578125" style="65" hidden="1" customWidth="1"/>
    <col min="10" max="10" width="0" style="65" hidden="1" customWidth="1"/>
    <col min="11" max="16384" width="11.42578125" style="65"/>
  </cols>
  <sheetData>
    <row r="1" spans="1:10" customFormat="1" x14ac:dyDescent="0.2">
      <c r="A1" s="354"/>
      <c r="B1" s="355" t="s">
        <v>551</v>
      </c>
      <c r="C1" s="355"/>
      <c r="D1" s="355"/>
      <c r="E1" s="355"/>
      <c r="F1" s="102" t="s">
        <v>552</v>
      </c>
    </row>
    <row r="2" spans="1:10" customFormat="1" x14ac:dyDescent="0.2">
      <c r="A2" s="354"/>
      <c r="B2" s="355"/>
      <c r="C2" s="355"/>
      <c r="D2" s="355"/>
      <c r="E2" s="355"/>
      <c r="F2" s="102" t="s">
        <v>553</v>
      </c>
    </row>
    <row r="3" spans="1:10" customFormat="1" x14ac:dyDescent="0.2">
      <c r="A3" s="354"/>
      <c r="B3" s="355"/>
      <c r="C3" s="355"/>
      <c r="D3" s="355"/>
      <c r="E3" s="355"/>
      <c r="F3" s="102" t="s">
        <v>554</v>
      </c>
    </row>
    <row r="4" spans="1:10" customFormat="1" ht="40.5" customHeight="1" x14ac:dyDescent="0.2">
      <c r="A4" s="354"/>
      <c r="B4" s="355"/>
      <c r="C4" s="355"/>
      <c r="D4" s="355"/>
      <c r="E4" s="355"/>
      <c r="F4" s="102" t="s">
        <v>570</v>
      </c>
    </row>
    <row r="5" spans="1:10" s="76" customFormat="1" ht="15" x14ac:dyDescent="0.2">
      <c r="A5" s="414" t="s">
        <v>583</v>
      </c>
      <c r="B5" s="414"/>
      <c r="C5" s="414"/>
      <c r="D5" s="414"/>
      <c r="E5" s="414"/>
      <c r="F5" s="414"/>
      <c r="J5" s="77"/>
    </row>
    <row r="6" spans="1:10" s="76" customFormat="1" ht="15" x14ac:dyDescent="0.2">
      <c r="A6" s="414"/>
      <c r="B6" s="414"/>
      <c r="C6" s="414"/>
      <c r="D6" s="414"/>
      <c r="E6" s="414"/>
      <c r="F6" s="414"/>
      <c r="J6" s="77"/>
    </row>
    <row r="7" spans="1:10" ht="13.5" customHeight="1" x14ac:dyDescent="0.2">
      <c r="A7" s="357" t="s">
        <v>8</v>
      </c>
      <c r="B7" s="357" t="s">
        <v>9</v>
      </c>
      <c r="C7" s="357" t="s">
        <v>10</v>
      </c>
      <c r="D7" s="357" t="s">
        <v>87</v>
      </c>
      <c r="E7" s="357" t="s">
        <v>11</v>
      </c>
      <c r="F7" s="357" t="s">
        <v>555</v>
      </c>
    </row>
    <row r="8" spans="1:10" ht="12.75" x14ac:dyDescent="0.2">
      <c r="A8" s="358"/>
      <c r="B8" s="358"/>
      <c r="C8" s="358"/>
      <c r="D8" s="358"/>
      <c r="E8" s="358"/>
      <c r="F8" s="358"/>
    </row>
    <row r="9" spans="1:10" ht="89.25" x14ac:dyDescent="0.2">
      <c r="A9" s="412" t="s">
        <v>30</v>
      </c>
      <c r="B9" s="412" t="s">
        <v>31</v>
      </c>
      <c r="C9" s="412">
        <v>1991</v>
      </c>
      <c r="D9" s="413" t="s">
        <v>584</v>
      </c>
      <c r="E9" s="106" t="s">
        <v>33</v>
      </c>
      <c r="F9" s="121" t="s">
        <v>34</v>
      </c>
    </row>
    <row r="10" spans="1:10" ht="33" customHeight="1" x14ac:dyDescent="0.2">
      <c r="A10" s="412"/>
      <c r="B10" s="412"/>
      <c r="C10" s="412"/>
      <c r="D10" s="413"/>
      <c r="E10" s="106" t="s">
        <v>41</v>
      </c>
      <c r="F10" s="121" t="s">
        <v>42</v>
      </c>
    </row>
    <row r="11" spans="1:10" ht="76.5" x14ac:dyDescent="0.2">
      <c r="A11" s="103" t="s">
        <v>44</v>
      </c>
      <c r="B11" s="103">
        <v>23</v>
      </c>
      <c r="C11" s="103">
        <v>1982</v>
      </c>
      <c r="D11" s="104" t="s">
        <v>45</v>
      </c>
      <c r="E11" s="106" t="s">
        <v>46</v>
      </c>
      <c r="F11" s="121" t="s">
        <v>47</v>
      </c>
    </row>
    <row r="12" spans="1:10" ht="76.5" x14ac:dyDescent="0.2">
      <c r="A12" s="103" t="s">
        <v>44</v>
      </c>
      <c r="B12" s="122">
        <v>23</v>
      </c>
      <c r="C12" s="123">
        <v>1982</v>
      </c>
      <c r="D12" s="104" t="s">
        <v>1333</v>
      </c>
      <c r="E12" s="114" t="s">
        <v>100</v>
      </c>
      <c r="F12" s="121" t="s">
        <v>1334</v>
      </c>
    </row>
    <row r="13" spans="1:10" ht="153" x14ac:dyDescent="0.2">
      <c r="A13" s="103" t="s">
        <v>44</v>
      </c>
      <c r="B13" s="122">
        <v>44</v>
      </c>
      <c r="C13" s="124" t="s">
        <v>1335</v>
      </c>
      <c r="D13" s="104" t="s">
        <v>1336</v>
      </c>
      <c r="E13" s="114" t="s">
        <v>100</v>
      </c>
      <c r="F13" s="121" t="s">
        <v>1337</v>
      </c>
    </row>
    <row r="14" spans="1:10" ht="63.75" x14ac:dyDescent="0.2">
      <c r="A14" s="412" t="s">
        <v>102</v>
      </c>
      <c r="B14" s="412">
        <v>115</v>
      </c>
      <c r="C14" s="412">
        <v>1994</v>
      </c>
      <c r="D14" s="415" t="s">
        <v>103</v>
      </c>
      <c r="E14" s="106" t="s">
        <v>1774</v>
      </c>
      <c r="F14" s="213" t="s">
        <v>105</v>
      </c>
    </row>
    <row r="15" spans="1:10" ht="89.25" x14ac:dyDescent="0.2">
      <c r="A15" s="412"/>
      <c r="B15" s="412"/>
      <c r="C15" s="412"/>
      <c r="D15" s="416"/>
      <c r="E15" s="106" t="s">
        <v>1775</v>
      </c>
      <c r="F15" s="213" t="s">
        <v>547</v>
      </c>
    </row>
    <row r="16" spans="1:10" ht="216.75" x14ac:dyDescent="0.2">
      <c r="A16" s="103" t="s">
        <v>44</v>
      </c>
      <c r="B16" s="103">
        <v>715</v>
      </c>
      <c r="C16" s="103">
        <v>2001</v>
      </c>
      <c r="D16" s="212" t="s">
        <v>355</v>
      </c>
      <c r="E16" s="106" t="s">
        <v>109</v>
      </c>
      <c r="F16" s="213" t="s">
        <v>110</v>
      </c>
    </row>
    <row r="17" spans="1:6" ht="63.75" customHeight="1" x14ac:dyDescent="0.2">
      <c r="A17" s="103" t="s">
        <v>44</v>
      </c>
      <c r="B17" s="122">
        <v>1474</v>
      </c>
      <c r="C17" s="125">
        <v>2002</v>
      </c>
      <c r="D17" s="212" t="s">
        <v>1338</v>
      </c>
      <c r="E17" s="114" t="s">
        <v>1339</v>
      </c>
      <c r="F17" s="213" t="s">
        <v>1340</v>
      </c>
    </row>
    <row r="18" spans="1:6" ht="153" x14ac:dyDescent="0.2">
      <c r="A18" s="103" t="s">
        <v>44</v>
      </c>
      <c r="B18" s="103">
        <v>1098</v>
      </c>
      <c r="C18" s="103">
        <v>2006</v>
      </c>
      <c r="D18" s="212" t="s">
        <v>112</v>
      </c>
      <c r="E18" s="106" t="s">
        <v>113</v>
      </c>
      <c r="F18" s="213" t="s">
        <v>114</v>
      </c>
    </row>
    <row r="19" spans="1:6" ht="89.25" x14ac:dyDescent="0.2">
      <c r="A19" s="103" t="s">
        <v>102</v>
      </c>
      <c r="B19" s="103">
        <v>1286</v>
      </c>
      <c r="C19" s="103">
        <v>2009</v>
      </c>
      <c r="D19" s="214" t="s">
        <v>58</v>
      </c>
      <c r="E19" s="118" t="s">
        <v>1525</v>
      </c>
      <c r="F19" s="213" t="s">
        <v>1526</v>
      </c>
    </row>
    <row r="20" spans="1:6" ht="140.25" x14ac:dyDescent="0.2">
      <c r="A20" s="412" t="s">
        <v>44</v>
      </c>
      <c r="B20" s="412">
        <v>1620</v>
      </c>
      <c r="C20" s="412">
        <v>2013</v>
      </c>
      <c r="D20" s="415" t="s">
        <v>1341</v>
      </c>
      <c r="E20" s="106" t="s">
        <v>117</v>
      </c>
      <c r="F20" s="213" t="s">
        <v>548</v>
      </c>
    </row>
    <row r="21" spans="1:6" ht="89.25" x14ac:dyDescent="0.2">
      <c r="A21" s="412"/>
      <c r="B21" s="412"/>
      <c r="C21" s="412"/>
      <c r="D21" s="416"/>
      <c r="E21" s="106" t="s">
        <v>118</v>
      </c>
      <c r="F21" s="213" t="s">
        <v>119</v>
      </c>
    </row>
    <row r="22" spans="1:6" ht="129" customHeight="1" x14ac:dyDescent="0.2">
      <c r="A22" s="107" t="s">
        <v>102</v>
      </c>
      <c r="B22" s="128">
        <v>2162</v>
      </c>
      <c r="C22" s="122">
        <v>2021</v>
      </c>
      <c r="D22" s="127" t="s">
        <v>1527</v>
      </c>
      <c r="E22" s="120" t="s">
        <v>1520</v>
      </c>
      <c r="F22" s="215" t="s">
        <v>1528</v>
      </c>
    </row>
    <row r="23" spans="1:6" ht="54.75" customHeight="1" x14ac:dyDescent="0.2">
      <c r="A23" s="103" t="s">
        <v>67</v>
      </c>
      <c r="B23" s="122">
        <v>591</v>
      </c>
      <c r="C23" s="103">
        <v>1991</v>
      </c>
      <c r="D23" s="212" t="s">
        <v>1342</v>
      </c>
      <c r="E23" s="114" t="s">
        <v>100</v>
      </c>
      <c r="F23" s="213" t="s">
        <v>1343</v>
      </c>
    </row>
    <row r="24" spans="1:6" ht="114.75" x14ac:dyDescent="0.2">
      <c r="A24" s="103" t="s">
        <v>67</v>
      </c>
      <c r="B24" s="122">
        <v>584</v>
      </c>
      <c r="C24" s="103">
        <v>1991</v>
      </c>
      <c r="D24" s="212" t="s">
        <v>1344</v>
      </c>
      <c r="E24" s="114" t="s">
        <v>100</v>
      </c>
      <c r="F24" s="213" t="s">
        <v>1345</v>
      </c>
    </row>
    <row r="25" spans="1:6" ht="127.5" x14ac:dyDescent="0.2">
      <c r="A25" s="103" t="s">
        <v>67</v>
      </c>
      <c r="B25" s="122">
        <v>393</v>
      </c>
      <c r="C25" s="103">
        <v>1991</v>
      </c>
      <c r="D25" s="212" t="s">
        <v>1346</v>
      </c>
      <c r="E25" s="114" t="s">
        <v>100</v>
      </c>
      <c r="F25" s="213" t="s">
        <v>1347</v>
      </c>
    </row>
    <row r="26" spans="1:6" ht="89.25" x14ac:dyDescent="0.2">
      <c r="A26" s="107" t="s">
        <v>94</v>
      </c>
      <c r="B26" s="103">
        <v>1860</v>
      </c>
      <c r="C26" s="103">
        <v>1994</v>
      </c>
      <c r="D26" s="212" t="s">
        <v>1184</v>
      </c>
      <c r="E26" s="126" t="s">
        <v>100</v>
      </c>
      <c r="F26" s="213" t="s">
        <v>1348</v>
      </c>
    </row>
    <row r="27" spans="1:6" ht="409.5" x14ac:dyDescent="0.2">
      <c r="A27" s="107" t="s">
        <v>94</v>
      </c>
      <c r="B27" s="122">
        <v>709</v>
      </c>
      <c r="C27" s="103">
        <v>1996</v>
      </c>
      <c r="D27" s="212" t="s">
        <v>865</v>
      </c>
      <c r="E27" s="114" t="s">
        <v>866</v>
      </c>
      <c r="F27" s="213" t="s">
        <v>867</v>
      </c>
    </row>
    <row r="28" spans="1:6" ht="127.5" x14ac:dyDescent="0.2">
      <c r="A28" s="412" t="s">
        <v>67</v>
      </c>
      <c r="B28" s="412">
        <v>1278</v>
      </c>
      <c r="C28" s="412">
        <v>2002</v>
      </c>
      <c r="D28" s="212" t="s">
        <v>1349</v>
      </c>
      <c r="E28" s="106" t="s">
        <v>121</v>
      </c>
      <c r="F28" s="213" t="s">
        <v>342</v>
      </c>
    </row>
    <row r="29" spans="1:6" ht="102" x14ac:dyDescent="0.2">
      <c r="A29" s="412" t="s">
        <v>67</v>
      </c>
      <c r="B29" s="412">
        <v>1278</v>
      </c>
      <c r="C29" s="412"/>
      <c r="D29" s="212" t="s">
        <v>120</v>
      </c>
      <c r="E29" s="106" t="s">
        <v>122</v>
      </c>
      <c r="F29" s="213" t="s">
        <v>588</v>
      </c>
    </row>
    <row r="30" spans="1:6" ht="89.25" x14ac:dyDescent="0.2">
      <c r="A30" s="412" t="s">
        <v>67</v>
      </c>
      <c r="B30" s="412">
        <v>1278</v>
      </c>
      <c r="C30" s="412"/>
      <c r="D30" s="212" t="s">
        <v>120</v>
      </c>
      <c r="E30" s="106" t="s">
        <v>123</v>
      </c>
      <c r="F30" s="213" t="s">
        <v>124</v>
      </c>
    </row>
    <row r="31" spans="1:6" ht="409.5" x14ac:dyDescent="0.2">
      <c r="A31" s="107" t="s">
        <v>94</v>
      </c>
      <c r="B31" s="122">
        <v>24</v>
      </c>
      <c r="C31" s="103">
        <v>2005</v>
      </c>
      <c r="D31" s="212" t="s">
        <v>874</v>
      </c>
      <c r="E31" s="126" t="s">
        <v>869</v>
      </c>
      <c r="F31" s="213" t="s">
        <v>1350</v>
      </c>
    </row>
    <row r="32" spans="1:6" ht="114.75" x14ac:dyDescent="0.2">
      <c r="A32" s="107" t="s">
        <v>94</v>
      </c>
      <c r="B32" s="122">
        <v>505</v>
      </c>
      <c r="C32" s="103">
        <v>2007</v>
      </c>
      <c r="D32" s="127" t="s">
        <v>868</v>
      </c>
      <c r="E32" s="114" t="s">
        <v>869</v>
      </c>
      <c r="F32" s="213" t="s">
        <v>870</v>
      </c>
    </row>
    <row r="33" spans="1:6" ht="71.25" customHeight="1" x14ac:dyDescent="0.2">
      <c r="A33" s="107" t="s">
        <v>94</v>
      </c>
      <c r="B33" s="122">
        <v>293</v>
      </c>
      <c r="C33" s="103">
        <v>2008</v>
      </c>
      <c r="D33" s="127" t="s">
        <v>871</v>
      </c>
      <c r="E33" s="114" t="s">
        <v>872</v>
      </c>
      <c r="F33" s="213" t="s">
        <v>873</v>
      </c>
    </row>
    <row r="34" spans="1:6" ht="54" customHeight="1" x14ac:dyDescent="0.2">
      <c r="A34" s="103" t="s">
        <v>94</v>
      </c>
      <c r="B34" s="122">
        <v>1290</v>
      </c>
      <c r="C34" s="123">
        <v>2009</v>
      </c>
      <c r="D34" s="212" t="s">
        <v>1351</v>
      </c>
      <c r="E34" s="114" t="s">
        <v>100</v>
      </c>
      <c r="F34" s="213" t="s">
        <v>1352</v>
      </c>
    </row>
    <row r="35" spans="1:6" ht="54.75" customHeight="1" x14ac:dyDescent="0.2">
      <c r="A35" s="107" t="s">
        <v>67</v>
      </c>
      <c r="B35" s="122">
        <v>546</v>
      </c>
      <c r="C35" s="103">
        <v>2011</v>
      </c>
      <c r="D35" s="127" t="s">
        <v>875</v>
      </c>
      <c r="E35" s="114" t="s">
        <v>264</v>
      </c>
      <c r="F35" s="213" t="s">
        <v>876</v>
      </c>
    </row>
    <row r="36" spans="1:6" ht="409.5" x14ac:dyDescent="0.2">
      <c r="A36" s="107" t="s">
        <v>94</v>
      </c>
      <c r="B36" s="122">
        <v>675</v>
      </c>
      <c r="C36" s="103">
        <v>2011</v>
      </c>
      <c r="D36" s="212" t="s">
        <v>877</v>
      </c>
      <c r="E36" s="114" t="s">
        <v>878</v>
      </c>
      <c r="F36" s="213" t="s">
        <v>879</v>
      </c>
    </row>
    <row r="37" spans="1:6" ht="76.5" customHeight="1" x14ac:dyDescent="0.2">
      <c r="A37" s="107" t="s">
        <v>1210</v>
      </c>
      <c r="B37" s="103">
        <v>1965</v>
      </c>
      <c r="C37" s="103">
        <v>2013</v>
      </c>
      <c r="D37" s="212" t="s">
        <v>1183</v>
      </c>
      <c r="E37" s="126" t="s">
        <v>100</v>
      </c>
      <c r="F37" s="213" t="s">
        <v>1353</v>
      </c>
    </row>
    <row r="38" spans="1:6" ht="409.5" x14ac:dyDescent="0.2">
      <c r="A38" s="107" t="s">
        <v>67</v>
      </c>
      <c r="B38" s="122">
        <v>541</v>
      </c>
      <c r="C38" s="103">
        <v>2015</v>
      </c>
      <c r="D38" s="212" t="s">
        <v>880</v>
      </c>
      <c r="E38" s="114" t="s">
        <v>585</v>
      </c>
      <c r="F38" s="213" t="s">
        <v>881</v>
      </c>
    </row>
    <row r="39" spans="1:6" ht="89.25" x14ac:dyDescent="0.2">
      <c r="A39" s="103" t="s">
        <v>94</v>
      </c>
      <c r="B39" s="122">
        <v>1075</v>
      </c>
      <c r="C39" s="103">
        <v>2015</v>
      </c>
      <c r="D39" s="212" t="s">
        <v>1354</v>
      </c>
      <c r="E39" s="114" t="s">
        <v>100</v>
      </c>
      <c r="F39" s="213" t="s">
        <v>1355</v>
      </c>
    </row>
    <row r="40" spans="1:6" ht="41.25" customHeight="1" x14ac:dyDescent="0.2">
      <c r="A40" s="107" t="s">
        <v>94</v>
      </c>
      <c r="B40" s="122">
        <v>421</v>
      </c>
      <c r="C40" s="103">
        <v>2019</v>
      </c>
      <c r="D40" s="212" t="s">
        <v>882</v>
      </c>
      <c r="E40" s="114" t="s">
        <v>264</v>
      </c>
      <c r="F40" s="213" t="s">
        <v>883</v>
      </c>
    </row>
    <row r="41" spans="1:6" ht="191.25" x14ac:dyDescent="0.2">
      <c r="A41" s="103" t="s">
        <v>67</v>
      </c>
      <c r="B41" s="122">
        <v>2226</v>
      </c>
      <c r="C41" s="103">
        <v>2019</v>
      </c>
      <c r="D41" s="212" t="s">
        <v>1356</v>
      </c>
      <c r="E41" s="114" t="s">
        <v>100</v>
      </c>
      <c r="F41" s="213" t="s">
        <v>1357</v>
      </c>
    </row>
    <row r="42" spans="1:6" ht="39.75" customHeight="1" x14ac:dyDescent="0.2">
      <c r="A42" s="122" t="s">
        <v>891</v>
      </c>
      <c r="B42" s="103">
        <v>1</v>
      </c>
      <c r="C42" s="103">
        <v>2000</v>
      </c>
      <c r="D42" s="212" t="s">
        <v>101</v>
      </c>
      <c r="E42" s="114" t="s">
        <v>515</v>
      </c>
      <c r="F42" s="213" t="s">
        <v>549</v>
      </c>
    </row>
    <row r="43" spans="1:6" ht="51.75" customHeight="1" x14ac:dyDescent="0.2">
      <c r="A43" s="122" t="s">
        <v>229</v>
      </c>
      <c r="B43" s="103">
        <v>4</v>
      </c>
      <c r="C43" s="103">
        <v>2007</v>
      </c>
      <c r="D43" s="212" t="s">
        <v>516</v>
      </c>
      <c r="E43" s="114" t="s">
        <v>586</v>
      </c>
      <c r="F43" s="213" t="s">
        <v>550</v>
      </c>
    </row>
    <row r="44" spans="1:6" ht="81" customHeight="1" x14ac:dyDescent="0.2">
      <c r="A44" s="107" t="s">
        <v>229</v>
      </c>
      <c r="B44" s="103">
        <v>1450</v>
      </c>
      <c r="C44" s="103">
        <v>2008</v>
      </c>
      <c r="D44" s="212" t="s">
        <v>1186</v>
      </c>
      <c r="E44" s="126" t="s">
        <v>100</v>
      </c>
      <c r="F44" s="213" t="s">
        <v>1358</v>
      </c>
    </row>
    <row r="45" spans="1:6" ht="65.25" customHeight="1" x14ac:dyDescent="0.2">
      <c r="A45" s="103" t="s">
        <v>229</v>
      </c>
      <c r="B45" s="103">
        <v>75</v>
      </c>
      <c r="C45" s="103">
        <v>2010</v>
      </c>
      <c r="D45" s="212" t="s">
        <v>1359</v>
      </c>
      <c r="E45" s="106" t="s">
        <v>100</v>
      </c>
      <c r="F45" s="213" t="s">
        <v>82</v>
      </c>
    </row>
    <row r="46" spans="1:6" ht="60" customHeight="1" x14ac:dyDescent="0.2">
      <c r="A46" s="103" t="s">
        <v>229</v>
      </c>
      <c r="B46" s="103">
        <v>195</v>
      </c>
      <c r="C46" s="103">
        <v>2015</v>
      </c>
      <c r="D46" s="212" t="s">
        <v>892</v>
      </c>
      <c r="E46" s="106" t="s">
        <v>100</v>
      </c>
      <c r="F46" s="213" t="s">
        <v>587</v>
      </c>
    </row>
    <row r="47" spans="1:6" ht="51.75" customHeight="1" x14ac:dyDescent="0.2">
      <c r="A47" s="103" t="s">
        <v>229</v>
      </c>
      <c r="B47" s="103">
        <v>40</v>
      </c>
      <c r="C47" s="103">
        <v>2017</v>
      </c>
      <c r="D47" s="212" t="s">
        <v>546</v>
      </c>
      <c r="E47" s="105" t="s">
        <v>100</v>
      </c>
      <c r="F47" s="213" t="s">
        <v>510</v>
      </c>
    </row>
    <row r="48" spans="1:6" ht="140.25" x14ac:dyDescent="0.2">
      <c r="A48" s="107" t="s">
        <v>229</v>
      </c>
      <c r="B48" s="111">
        <v>107</v>
      </c>
      <c r="C48" s="103">
        <v>2020</v>
      </c>
      <c r="D48" s="127" t="s">
        <v>1360</v>
      </c>
      <c r="E48" s="63" t="s">
        <v>1361</v>
      </c>
      <c r="F48" s="113" t="s">
        <v>1362</v>
      </c>
    </row>
    <row r="49" spans="1:6" ht="318.75" x14ac:dyDescent="0.2">
      <c r="A49" s="103" t="s">
        <v>893</v>
      </c>
      <c r="B49" s="103">
        <v>26</v>
      </c>
      <c r="C49" s="103">
        <v>1994</v>
      </c>
      <c r="D49" s="212" t="s">
        <v>76</v>
      </c>
      <c r="E49" s="106" t="s">
        <v>77</v>
      </c>
      <c r="F49" s="213" t="s">
        <v>78</v>
      </c>
    </row>
    <row r="50" spans="1:6" ht="64.5" customHeight="1" x14ac:dyDescent="0.2">
      <c r="A50" s="122" t="s">
        <v>893</v>
      </c>
      <c r="B50" s="103">
        <v>257</v>
      </c>
      <c r="C50" s="103">
        <v>2006</v>
      </c>
      <c r="D50" s="212" t="s">
        <v>511</v>
      </c>
      <c r="E50" s="114" t="s">
        <v>512</v>
      </c>
      <c r="F50" s="213" t="s">
        <v>884</v>
      </c>
    </row>
    <row r="51" spans="1:6" ht="216.75" x14ac:dyDescent="0.2">
      <c r="A51" s="122" t="s">
        <v>893</v>
      </c>
      <c r="B51" s="103">
        <v>273</v>
      </c>
      <c r="C51" s="103">
        <v>2007</v>
      </c>
      <c r="D51" s="212" t="s">
        <v>513</v>
      </c>
      <c r="E51" s="114" t="s">
        <v>585</v>
      </c>
      <c r="F51" s="213" t="s">
        <v>514</v>
      </c>
    </row>
    <row r="52" spans="1:6" ht="63.75" x14ac:dyDescent="0.2">
      <c r="A52" s="103" t="s">
        <v>125</v>
      </c>
      <c r="B52" s="103">
        <v>1</v>
      </c>
      <c r="C52" s="103">
        <v>2010</v>
      </c>
      <c r="D52" s="212" t="s">
        <v>126</v>
      </c>
      <c r="E52" s="106" t="s">
        <v>117</v>
      </c>
      <c r="F52" s="213" t="s">
        <v>127</v>
      </c>
    </row>
    <row r="53" spans="1:6" ht="51" x14ac:dyDescent="0.2">
      <c r="A53" s="107" t="s">
        <v>1363</v>
      </c>
      <c r="B53" s="103">
        <v>434</v>
      </c>
      <c r="C53" s="103">
        <v>2010</v>
      </c>
      <c r="D53" s="212" t="s">
        <v>1185</v>
      </c>
      <c r="E53" s="126" t="s">
        <v>100</v>
      </c>
      <c r="F53" s="213" t="s">
        <v>1364</v>
      </c>
    </row>
    <row r="54" spans="1:6" ht="51" x14ac:dyDescent="0.2">
      <c r="A54" s="107" t="s">
        <v>541</v>
      </c>
      <c r="B54" s="103">
        <v>26</v>
      </c>
      <c r="C54" s="103">
        <v>2018</v>
      </c>
      <c r="D54" s="212" t="s">
        <v>542</v>
      </c>
      <c r="E54" s="114" t="s">
        <v>100</v>
      </c>
      <c r="F54" s="213" t="s">
        <v>543</v>
      </c>
    </row>
    <row r="57" spans="1:6" ht="106.5" customHeight="1" x14ac:dyDescent="0.2">
      <c r="A57" s="65"/>
      <c r="B57" s="65"/>
      <c r="D57" s="65"/>
      <c r="E57" s="65"/>
    </row>
    <row r="58" spans="1:6" x14ac:dyDescent="0.2">
      <c r="D58" s="97"/>
    </row>
  </sheetData>
  <mergeCells count="24">
    <mergeCell ref="A28:A30"/>
    <mergeCell ref="B28:B30"/>
    <mergeCell ref="C28:C30"/>
    <mergeCell ref="A14:A15"/>
    <mergeCell ref="B14:B15"/>
    <mergeCell ref="C14:C15"/>
    <mergeCell ref="D14:D15"/>
    <mergeCell ref="A20:A21"/>
    <mergeCell ref="B20:B21"/>
    <mergeCell ref="C20:C21"/>
    <mergeCell ref="D20:D21"/>
    <mergeCell ref="A9:A10"/>
    <mergeCell ref="B9:B10"/>
    <mergeCell ref="C9:C10"/>
    <mergeCell ref="D9:D10"/>
    <mergeCell ref="A1:A4"/>
    <mergeCell ref="B1:E4"/>
    <mergeCell ref="A5:F6"/>
    <mergeCell ref="A7:A8"/>
    <mergeCell ref="B7:B8"/>
    <mergeCell ref="C7:C8"/>
    <mergeCell ref="D7:D8"/>
    <mergeCell ref="E7:E8"/>
    <mergeCell ref="F7:F8"/>
  </mergeCells>
  <hyperlinks>
    <hyperlink ref="E11" r:id="rId1"/>
    <hyperlink ref="E14" r:id="rId2" display="Art. 7"/>
    <hyperlink ref="E15" r:id="rId3" display="Art. 70"/>
    <hyperlink ref="E16" r:id="rId4"/>
    <hyperlink ref="E18" r:id="rId5"/>
    <hyperlink ref="E20" r:id="rId6"/>
    <hyperlink ref="E21" r:id="rId7"/>
    <hyperlink ref="E27" r:id="rId8"/>
    <hyperlink ref="E35" r:id="rId9"/>
    <hyperlink ref="E32" r:id="rId10"/>
    <hyperlink ref="E33" r:id="rId11"/>
    <hyperlink ref="E36" r:id="rId12"/>
    <hyperlink ref="E38" r:id="rId13"/>
    <hyperlink ref="E40" r:id="rId14"/>
    <hyperlink ref="E31" r:id="rId15"/>
    <hyperlink ref="E37" r:id="rId16"/>
    <hyperlink ref="E26" r:id="rId17"/>
    <hyperlink ref="E28" r:id="rId18"/>
    <hyperlink ref="E29" r:id="rId19"/>
    <hyperlink ref="E30" r:id="rId20"/>
    <hyperlink ref="E42" r:id="rId21"/>
    <hyperlink ref="E43" r:id="rId22"/>
    <hyperlink ref="E45" r:id="rId23"/>
    <hyperlink ref="E46" r:id="rId24"/>
    <hyperlink ref="E47" r:id="rId25"/>
    <hyperlink ref="E44" r:id="rId26"/>
    <hyperlink ref="E49" r:id="rId27"/>
    <hyperlink ref="E50" r:id="rId28"/>
    <hyperlink ref="E51" r:id="rId29"/>
    <hyperlink ref="E52" r:id="rId30"/>
    <hyperlink ref="E53" r:id="rId31"/>
    <hyperlink ref="E54" r:id="rId32"/>
    <hyperlink ref="E9" r:id="rId33"/>
    <hyperlink ref="E10" r:id="rId34"/>
    <hyperlink ref="C12" r:id="rId35" display="https://www.funcionpublica.gov.co/eva/gestornormativo/norma.php?i=3431"/>
    <hyperlink ref="E17" r:id="rId36"/>
    <hyperlink ref="E13" r:id="rId37" display="Todo"/>
    <hyperlink ref="E12" r:id="rId38"/>
    <hyperlink ref="E41" r:id="rId39" display="Todo"/>
    <hyperlink ref="E34" r:id="rId40"/>
    <hyperlink ref="E23" r:id="rId41" display="Todo"/>
    <hyperlink ref="E24" r:id="rId42" display="Todo"/>
    <hyperlink ref="E25" r:id="rId43" display="Todo"/>
    <hyperlink ref="E39" r:id="rId44"/>
    <hyperlink ref="E48" r:id="rId45" location="overlay-context=content/resoluciones%3Fq%3Dcontent/resoluciones" display="Todos                           "/>
    <hyperlink ref="E19" r:id="rId46" display="https://www.alcaldiabogota.gov.co/sisjur/normas/Norma1.jsp?i=34850"/>
    <hyperlink ref="E22" r:id="rId47" location="22" display="https://www.alcaldiabogota.gov.co/sisjur/normas/Norma1.jsp?dt=S&amp;i=119280 - 22"/>
  </hyperlinks>
  <pageMargins left="0.7" right="0.7" top="0.75" bottom="0.75" header="0.3" footer="0.3"/>
  <pageSetup orientation="portrait" r:id="rId48"/>
  <drawing r:id="rId4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Z996"/>
  <sheetViews>
    <sheetView showGridLines="0" topLeftCell="B64" zoomScale="90" zoomScaleNormal="90" workbookViewId="0"/>
  </sheetViews>
  <sheetFormatPr baseColWidth="10" defaultColWidth="12.5703125" defaultRowHeight="15" customHeight="1" x14ac:dyDescent="0.2"/>
  <cols>
    <col min="1" max="1" width="8.7109375" hidden="1" customWidth="1"/>
    <col min="2" max="2" width="26.140625" customWidth="1"/>
    <col min="3" max="3" width="19.42578125" customWidth="1"/>
    <col min="4" max="4" width="13.7109375" customWidth="1"/>
    <col min="5" max="6" width="32.28515625" customWidth="1"/>
    <col min="7" max="7" width="46.42578125" customWidth="1"/>
    <col min="8" max="26" width="32.28515625" customWidth="1"/>
  </cols>
  <sheetData>
    <row r="1" spans="1:26" ht="24" customHeight="1" x14ac:dyDescent="0.2">
      <c r="A1" s="156"/>
      <c r="B1" s="417"/>
      <c r="C1" s="420" t="s">
        <v>551</v>
      </c>
      <c r="D1" s="421"/>
      <c r="E1" s="421"/>
      <c r="F1" s="422"/>
      <c r="G1" s="138" t="s">
        <v>552</v>
      </c>
      <c r="H1" s="139"/>
      <c r="I1" s="139"/>
      <c r="J1" s="140"/>
      <c r="K1" s="140"/>
      <c r="L1" s="140"/>
      <c r="M1" s="140"/>
      <c r="N1" s="140"/>
      <c r="O1" s="140"/>
      <c r="P1" s="140"/>
      <c r="Q1" s="140"/>
      <c r="R1" s="140"/>
      <c r="S1" s="140"/>
      <c r="T1" s="140"/>
      <c r="U1" s="140"/>
      <c r="V1" s="140"/>
      <c r="W1" s="140"/>
      <c r="X1" s="140"/>
      <c r="Y1" s="140"/>
      <c r="Z1" s="140"/>
    </row>
    <row r="2" spans="1:26" ht="24" customHeight="1" x14ac:dyDescent="0.2">
      <c r="A2" s="156"/>
      <c r="B2" s="418"/>
      <c r="C2" s="423"/>
      <c r="D2" s="424"/>
      <c r="E2" s="424"/>
      <c r="F2" s="418"/>
      <c r="G2" s="138" t="s">
        <v>553</v>
      </c>
      <c r="H2" s="139"/>
      <c r="I2" s="139"/>
      <c r="J2" s="140"/>
      <c r="K2" s="140"/>
      <c r="L2" s="140"/>
      <c r="M2" s="140"/>
      <c r="N2" s="140"/>
      <c r="O2" s="140"/>
      <c r="P2" s="140"/>
      <c r="Q2" s="140"/>
      <c r="R2" s="140"/>
      <c r="S2" s="140"/>
      <c r="T2" s="140"/>
      <c r="U2" s="140"/>
      <c r="V2" s="140"/>
      <c r="W2" s="140"/>
      <c r="X2" s="140"/>
      <c r="Y2" s="140"/>
      <c r="Z2" s="140"/>
    </row>
    <row r="3" spans="1:26" ht="24" customHeight="1" x14ac:dyDescent="0.2">
      <c r="A3" s="156"/>
      <c r="B3" s="418"/>
      <c r="C3" s="423"/>
      <c r="D3" s="424"/>
      <c r="E3" s="424"/>
      <c r="F3" s="418"/>
      <c r="G3" s="138" t="s">
        <v>554</v>
      </c>
      <c r="H3" s="139"/>
      <c r="I3" s="139"/>
      <c r="J3" s="140"/>
      <c r="K3" s="140"/>
      <c r="L3" s="140"/>
      <c r="M3" s="140"/>
      <c r="N3" s="140"/>
      <c r="O3" s="140"/>
      <c r="P3" s="140"/>
      <c r="Q3" s="140"/>
      <c r="R3" s="140"/>
      <c r="S3" s="140"/>
      <c r="T3" s="140"/>
      <c r="U3" s="140"/>
      <c r="V3" s="140"/>
      <c r="W3" s="140"/>
      <c r="X3" s="140"/>
      <c r="Y3" s="140"/>
      <c r="Z3" s="140"/>
    </row>
    <row r="4" spans="1:26" ht="24" customHeight="1" x14ac:dyDescent="0.2">
      <c r="A4" s="156"/>
      <c r="B4" s="419"/>
      <c r="C4" s="425"/>
      <c r="D4" s="426"/>
      <c r="E4" s="426"/>
      <c r="F4" s="419"/>
      <c r="G4" s="138" t="s">
        <v>570</v>
      </c>
      <c r="H4" s="139"/>
      <c r="I4" s="139"/>
      <c r="J4" s="140"/>
      <c r="K4" s="140"/>
      <c r="L4" s="140"/>
      <c r="M4" s="140"/>
      <c r="N4" s="140"/>
      <c r="O4" s="140"/>
      <c r="P4" s="140"/>
      <c r="Q4" s="140"/>
      <c r="R4" s="140"/>
      <c r="S4" s="140"/>
      <c r="T4" s="140"/>
      <c r="U4" s="140"/>
      <c r="V4" s="140"/>
      <c r="W4" s="140"/>
      <c r="X4" s="140"/>
      <c r="Y4" s="140"/>
      <c r="Z4" s="140"/>
    </row>
    <row r="5" spans="1:26" ht="12" customHeight="1" x14ac:dyDescent="0.2">
      <c r="A5" s="157"/>
      <c r="B5" s="427" t="s">
        <v>863</v>
      </c>
      <c r="C5" s="421"/>
      <c r="D5" s="421"/>
      <c r="E5" s="421"/>
      <c r="F5" s="421"/>
      <c r="G5" s="422"/>
      <c r="H5" s="139"/>
      <c r="I5" s="139"/>
      <c r="J5" s="139"/>
      <c r="K5" s="139"/>
      <c r="L5" s="139"/>
      <c r="M5" s="141"/>
      <c r="N5" s="141"/>
      <c r="O5" s="141"/>
      <c r="P5" s="141"/>
      <c r="Q5" s="141"/>
      <c r="R5" s="142"/>
      <c r="S5" s="142"/>
      <c r="T5" s="142"/>
      <c r="U5" s="142"/>
      <c r="V5" s="143"/>
      <c r="W5" s="142"/>
      <c r="X5" s="142"/>
      <c r="Y5" s="142"/>
      <c r="Z5" s="142"/>
    </row>
    <row r="6" spans="1:26" ht="21.75" customHeight="1" thickBot="1" x14ac:dyDescent="0.25">
      <c r="A6" s="157"/>
      <c r="B6" s="425"/>
      <c r="C6" s="426"/>
      <c r="D6" s="426"/>
      <c r="E6" s="426"/>
      <c r="F6" s="426"/>
      <c r="G6" s="419"/>
      <c r="H6" s="139"/>
      <c r="I6" s="144"/>
      <c r="J6" s="144"/>
      <c r="K6" s="145"/>
      <c r="L6" s="145"/>
      <c r="M6" s="141"/>
      <c r="N6" s="141"/>
      <c r="O6" s="141"/>
      <c r="P6" s="141"/>
      <c r="Q6" s="141"/>
      <c r="R6" s="142"/>
      <c r="S6" s="142"/>
      <c r="T6" s="142"/>
      <c r="U6" s="142"/>
      <c r="V6" s="143"/>
      <c r="W6" s="142"/>
      <c r="X6" s="142"/>
      <c r="Y6" s="142"/>
      <c r="Z6" s="142"/>
    </row>
    <row r="7" spans="1:26" ht="33" customHeight="1" thickTop="1" thickBot="1" x14ac:dyDescent="0.25">
      <c r="A7" s="158" t="s">
        <v>1383</v>
      </c>
      <c r="B7" s="159" t="s">
        <v>8</v>
      </c>
      <c r="C7" s="159" t="s">
        <v>9</v>
      </c>
      <c r="D7" s="159" t="s">
        <v>10</v>
      </c>
      <c r="E7" s="159" t="s">
        <v>87</v>
      </c>
      <c r="F7" s="159" t="s">
        <v>11</v>
      </c>
      <c r="G7" s="159" t="s">
        <v>555</v>
      </c>
      <c r="H7" s="139"/>
      <c r="I7" s="139"/>
      <c r="J7" s="139"/>
      <c r="K7" s="139"/>
      <c r="L7" s="139"/>
      <c r="M7" s="139"/>
      <c r="N7" s="139"/>
      <c r="O7" s="139"/>
      <c r="P7" s="139"/>
      <c r="Q7" s="139"/>
      <c r="R7" s="139"/>
      <c r="S7" s="139"/>
      <c r="T7" s="139"/>
      <c r="U7" s="139"/>
      <c r="V7" s="139"/>
      <c r="W7" s="139"/>
      <c r="X7" s="139"/>
      <c r="Y7" s="139"/>
      <c r="Z7" s="139"/>
    </row>
    <row r="8" spans="1:26" ht="79.5" customHeight="1" thickTop="1" x14ac:dyDescent="0.2">
      <c r="A8" s="158">
        <v>0</v>
      </c>
      <c r="B8" s="160" t="s">
        <v>30</v>
      </c>
      <c r="C8" s="161" t="s">
        <v>885</v>
      </c>
      <c r="D8" s="161">
        <v>1991</v>
      </c>
      <c r="E8" s="162"/>
      <c r="F8" s="163" t="s">
        <v>100</v>
      </c>
      <c r="G8" s="162" t="s">
        <v>470</v>
      </c>
      <c r="H8" s="139"/>
      <c r="I8" s="139"/>
      <c r="J8" s="139"/>
      <c r="K8" s="139"/>
      <c r="L8" s="139"/>
      <c r="M8" s="139"/>
      <c r="N8" s="139"/>
      <c r="O8" s="139"/>
      <c r="P8" s="139"/>
      <c r="Q8" s="139"/>
      <c r="R8" s="139"/>
      <c r="S8" s="139"/>
      <c r="T8" s="139"/>
      <c r="U8" s="139"/>
      <c r="V8" s="139"/>
      <c r="W8" s="139"/>
      <c r="X8" s="139"/>
      <c r="Y8" s="139"/>
      <c r="Z8" s="139"/>
    </row>
    <row r="9" spans="1:26" ht="93.75" customHeight="1" x14ac:dyDescent="0.2">
      <c r="A9" s="158">
        <v>2</v>
      </c>
      <c r="B9" s="164" t="s">
        <v>44</v>
      </c>
      <c r="C9" s="146">
        <v>80</v>
      </c>
      <c r="D9" s="146">
        <v>1989</v>
      </c>
      <c r="E9" s="147" t="s">
        <v>132</v>
      </c>
      <c r="F9" s="153" t="s">
        <v>100</v>
      </c>
      <c r="G9" s="147" t="s">
        <v>133</v>
      </c>
      <c r="H9" s="139"/>
      <c r="I9" s="139"/>
      <c r="J9" s="139"/>
      <c r="K9" s="139"/>
      <c r="L9" s="139"/>
      <c r="M9" s="139"/>
      <c r="N9" s="139"/>
      <c r="O9" s="139"/>
      <c r="P9" s="139"/>
      <c r="Q9" s="139"/>
      <c r="R9" s="139"/>
      <c r="S9" s="139"/>
      <c r="T9" s="139"/>
      <c r="U9" s="139"/>
      <c r="V9" s="139"/>
      <c r="W9" s="139"/>
      <c r="X9" s="139"/>
      <c r="Y9" s="139"/>
      <c r="Z9" s="139"/>
    </row>
    <row r="10" spans="1:26" ht="93.75" customHeight="1" x14ac:dyDescent="0.2">
      <c r="A10" s="158">
        <v>2</v>
      </c>
      <c r="B10" s="164" t="s">
        <v>44</v>
      </c>
      <c r="C10" s="146">
        <v>223</v>
      </c>
      <c r="D10" s="146">
        <v>1995</v>
      </c>
      <c r="E10" s="147" t="s">
        <v>1403</v>
      </c>
      <c r="F10" s="153" t="s">
        <v>1404</v>
      </c>
      <c r="G10" s="147" t="s">
        <v>1405</v>
      </c>
      <c r="H10" s="139"/>
      <c r="I10" s="139"/>
      <c r="J10" s="139"/>
      <c r="K10" s="139"/>
      <c r="L10" s="139"/>
      <c r="M10" s="139"/>
      <c r="N10" s="139"/>
      <c r="O10" s="139"/>
      <c r="P10" s="139"/>
      <c r="Q10" s="139"/>
      <c r="R10" s="139"/>
      <c r="S10" s="139"/>
      <c r="T10" s="139"/>
      <c r="U10" s="139"/>
      <c r="V10" s="139"/>
      <c r="W10" s="139"/>
      <c r="X10" s="139"/>
      <c r="Y10" s="139"/>
      <c r="Z10" s="139"/>
    </row>
    <row r="11" spans="1:26" ht="106.5" customHeight="1" x14ac:dyDescent="0.2">
      <c r="A11" s="158">
        <v>2</v>
      </c>
      <c r="B11" s="164" t="s">
        <v>44</v>
      </c>
      <c r="C11" s="146">
        <v>270</v>
      </c>
      <c r="D11" s="146">
        <v>1996</v>
      </c>
      <c r="E11" s="147" t="s">
        <v>134</v>
      </c>
      <c r="F11" s="153" t="s">
        <v>590</v>
      </c>
      <c r="G11" s="147" t="s">
        <v>135</v>
      </c>
      <c r="H11" s="139"/>
      <c r="I11" s="139"/>
      <c r="J11" s="139"/>
      <c r="K11" s="139"/>
      <c r="L11" s="139"/>
      <c r="M11" s="139"/>
      <c r="N11" s="139"/>
      <c r="O11" s="139"/>
      <c r="P11" s="139"/>
      <c r="Q11" s="139"/>
      <c r="R11" s="139"/>
      <c r="S11" s="139"/>
      <c r="T11" s="139"/>
      <c r="U11" s="139"/>
      <c r="V11" s="139"/>
      <c r="W11" s="139"/>
      <c r="X11" s="139"/>
      <c r="Y11" s="139"/>
      <c r="Z11" s="139"/>
    </row>
    <row r="12" spans="1:26" ht="105" customHeight="1" x14ac:dyDescent="0.2">
      <c r="A12" s="158">
        <v>2</v>
      </c>
      <c r="B12" s="164" t="s">
        <v>44</v>
      </c>
      <c r="C12" s="146">
        <v>527</v>
      </c>
      <c r="D12" s="146">
        <v>1999</v>
      </c>
      <c r="E12" s="147" t="s">
        <v>136</v>
      </c>
      <c r="F12" s="165" t="s">
        <v>896</v>
      </c>
      <c r="G12" s="147" t="s">
        <v>137</v>
      </c>
      <c r="H12" s="139"/>
      <c r="I12" s="139"/>
      <c r="J12" s="139"/>
      <c r="K12" s="139"/>
      <c r="L12" s="139"/>
      <c r="M12" s="139"/>
      <c r="N12" s="139"/>
      <c r="O12" s="139"/>
      <c r="P12" s="139"/>
      <c r="Q12" s="139"/>
      <c r="R12" s="139"/>
      <c r="S12" s="139"/>
      <c r="T12" s="139"/>
      <c r="U12" s="139"/>
      <c r="V12" s="139"/>
      <c r="W12" s="139"/>
      <c r="X12" s="139"/>
      <c r="Y12" s="139"/>
      <c r="Z12" s="139"/>
    </row>
    <row r="13" spans="1:26" ht="240" customHeight="1" x14ac:dyDescent="0.2">
      <c r="A13" s="158">
        <v>2</v>
      </c>
      <c r="B13" s="164" t="s">
        <v>44</v>
      </c>
      <c r="C13" s="146">
        <v>594</v>
      </c>
      <c r="D13" s="146">
        <v>2000</v>
      </c>
      <c r="E13" s="147" t="s">
        <v>138</v>
      </c>
      <c r="F13" s="153" t="s">
        <v>100</v>
      </c>
      <c r="G13" s="147" t="s">
        <v>133</v>
      </c>
      <c r="H13" s="139"/>
      <c r="I13" s="139"/>
      <c r="J13" s="139"/>
      <c r="K13" s="139"/>
      <c r="L13" s="139"/>
      <c r="M13" s="139"/>
      <c r="N13" s="139"/>
      <c r="O13" s="139"/>
      <c r="P13" s="139"/>
      <c r="Q13" s="139"/>
      <c r="R13" s="139"/>
      <c r="S13" s="139"/>
      <c r="T13" s="139"/>
      <c r="U13" s="139"/>
      <c r="V13" s="139"/>
      <c r="W13" s="139"/>
      <c r="X13" s="139"/>
      <c r="Y13" s="139"/>
      <c r="Z13" s="139"/>
    </row>
    <row r="14" spans="1:26" ht="153" customHeight="1" x14ac:dyDescent="0.2">
      <c r="A14" s="158">
        <v>2</v>
      </c>
      <c r="B14" s="164" t="s">
        <v>44</v>
      </c>
      <c r="C14" s="146">
        <v>599</v>
      </c>
      <c r="D14" s="146">
        <v>2000</v>
      </c>
      <c r="E14" s="147" t="s">
        <v>139</v>
      </c>
      <c r="F14" s="153" t="s">
        <v>897</v>
      </c>
      <c r="G14" s="147" t="s">
        <v>140</v>
      </c>
      <c r="H14" s="139"/>
      <c r="I14" s="139"/>
      <c r="J14" s="139"/>
      <c r="K14" s="139"/>
      <c r="L14" s="139"/>
      <c r="M14" s="139"/>
      <c r="N14" s="139"/>
      <c r="O14" s="139"/>
      <c r="P14" s="139"/>
      <c r="Q14" s="139"/>
      <c r="R14" s="139"/>
      <c r="S14" s="139"/>
      <c r="T14" s="139"/>
      <c r="U14" s="139"/>
      <c r="V14" s="139"/>
      <c r="W14" s="139"/>
      <c r="X14" s="139"/>
      <c r="Y14" s="139"/>
      <c r="Z14" s="139"/>
    </row>
    <row r="15" spans="1:26" ht="92.25" customHeight="1" x14ac:dyDescent="0.2">
      <c r="A15" s="158">
        <v>2</v>
      </c>
      <c r="B15" s="164" t="s">
        <v>44</v>
      </c>
      <c r="C15" s="146">
        <v>599</v>
      </c>
      <c r="D15" s="146">
        <v>2000</v>
      </c>
      <c r="E15" s="147" t="s">
        <v>139</v>
      </c>
      <c r="F15" s="153" t="s">
        <v>899</v>
      </c>
      <c r="G15" s="147" t="s">
        <v>141</v>
      </c>
      <c r="H15" s="139"/>
      <c r="I15" s="139"/>
      <c r="J15" s="139"/>
      <c r="K15" s="139"/>
      <c r="L15" s="139"/>
      <c r="M15" s="139"/>
      <c r="N15" s="139"/>
      <c r="O15" s="139"/>
      <c r="P15" s="139"/>
      <c r="Q15" s="139"/>
      <c r="R15" s="139"/>
      <c r="S15" s="139"/>
      <c r="T15" s="139"/>
      <c r="U15" s="139"/>
      <c r="V15" s="139"/>
      <c r="W15" s="139"/>
      <c r="X15" s="139"/>
      <c r="Y15" s="139"/>
      <c r="Z15" s="139"/>
    </row>
    <row r="16" spans="1:26" ht="26.25" customHeight="1" x14ac:dyDescent="0.2">
      <c r="A16" s="158">
        <v>2</v>
      </c>
      <c r="B16" s="164" t="s">
        <v>44</v>
      </c>
      <c r="C16" s="146">
        <v>734</v>
      </c>
      <c r="D16" s="146">
        <v>2002</v>
      </c>
      <c r="E16" s="152" t="s">
        <v>51</v>
      </c>
      <c r="F16" s="153" t="s">
        <v>898</v>
      </c>
      <c r="G16" s="147" t="s">
        <v>52</v>
      </c>
      <c r="H16" s="139"/>
      <c r="I16" s="139"/>
      <c r="J16" s="139"/>
      <c r="K16" s="139"/>
      <c r="L16" s="139"/>
      <c r="M16" s="139"/>
      <c r="N16" s="139"/>
      <c r="O16" s="139"/>
      <c r="P16" s="139"/>
      <c r="Q16" s="139"/>
      <c r="R16" s="139"/>
      <c r="S16" s="139"/>
      <c r="T16" s="139"/>
      <c r="U16" s="139"/>
      <c r="V16" s="139"/>
      <c r="W16" s="139"/>
      <c r="X16" s="139"/>
      <c r="Y16" s="139"/>
      <c r="Z16" s="139"/>
    </row>
    <row r="17" spans="1:26" ht="85.5" customHeight="1" x14ac:dyDescent="0.2">
      <c r="A17" s="158">
        <v>2</v>
      </c>
      <c r="B17" s="164" t="s">
        <v>44</v>
      </c>
      <c r="C17" s="146">
        <v>734</v>
      </c>
      <c r="D17" s="146">
        <v>2002</v>
      </c>
      <c r="E17" s="152" t="s">
        <v>51</v>
      </c>
      <c r="F17" s="153" t="s">
        <v>900</v>
      </c>
      <c r="G17" s="147" t="s">
        <v>53</v>
      </c>
      <c r="H17" s="139"/>
      <c r="I17" s="139"/>
      <c r="J17" s="139"/>
      <c r="K17" s="139"/>
      <c r="L17" s="139"/>
      <c r="M17" s="139"/>
      <c r="N17" s="139"/>
      <c r="O17" s="139"/>
      <c r="P17" s="139"/>
      <c r="Q17" s="139"/>
      <c r="R17" s="139"/>
      <c r="S17" s="139"/>
      <c r="T17" s="139"/>
      <c r="U17" s="139"/>
      <c r="V17" s="139"/>
      <c r="W17" s="139"/>
      <c r="X17" s="139"/>
      <c r="Y17" s="139"/>
      <c r="Z17" s="139"/>
    </row>
    <row r="18" spans="1:26" ht="85.5" customHeight="1" x14ac:dyDescent="0.2">
      <c r="A18" s="158">
        <v>2</v>
      </c>
      <c r="B18" s="160" t="s">
        <v>44</v>
      </c>
      <c r="C18" s="161">
        <v>794</v>
      </c>
      <c r="D18" s="161">
        <v>2003</v>
      </c>
      <c r="E18" s="166" t="s">
        <v>1406</v>
      </c>
      <c r="F18" s="153" t="s">
        <v>1407</v>
      </c>
      <c r="G18" s="147" t="s">
        <v>1408</v>
      </c>
      <c r="H18" s="139"/>
      <c r="I18" s="139"/>
      <c r="J18" s="139"/>
      <c r="K18" s="139"/>
      <c r="L18" s="139"/>
      <c r="M18" s="139"/>
      <c r="N18" s="139"/>
      <c r="O18" s="139"/>
      <c r="P18" s="139"/>
      <c r="Q18" s="139"/>
      <c r="R18" s="139"/>
      <c r="S18" s="139"/>
      <c r="T18" s="139"/>
      <c r="U18" s="139"/>
      <c r="V18" s="139"/>
      <c r="W18" s="139"/>
      <c r="X18" s="139"/>
      <c r="Y18" s="139"/>
      <c r="Z18" s="139"/>
    </row>
    <row r="19" spans="1:26" ht="99.75" customHeight="1" x14ac:dyDescent="0.2">
      <c r="A19" s="158">
        <v>2</v>
      </c>
      <c r="B19" s="164" t="s">
        <v>44</v>
      </c>
      <c r="C19" s="146">
        <v>906</v>
      </c>
      <c r="D19" s="146">
        <v>2004</v>
      </c>
      <c r="E19" s="152" t="s">
        <v>142</v>
      </c>
      <c r="F19" s="153" t="s">
        <v>901</v>
      </c>
      <c r="G19" s="147" t="s">
        <v>143</v>
      </c>
      <c r="H19" s="139"/>
      <c r="I19" s="139"/>
      <c r="J19" s="139"/>
      <c r="K19" s="139"/>
      <c r="L19" s="139"/>
      <c r="M19" s="139"/>
      <c r="N19" s="139"/>
      <c r="O19" s="139"/>
      <c r="P19" s="139"/>
      <c r="Q19" s="139"/>
      <c r="R19" s="139"/>
      <c r="S19" s="139"/>
      <c r="T19" s="139"/>
      <c r="U19" s="139"/>
      <c r="V19" s="139"/>
      <c r="W19" s="139"/>
      <c r="X19" s="139"/>
      <c r="Y19" s="139"/>
      <c r="Z19" s="139"/>
    </row>
    <row r="20" spans="1:26" ht="67.5" customHeight="1" x14ac:dyDescent="0.2">
      <c r="A20" s="158">
        <v>2</v>
      </c>
      <c r="B20" s="164" t="s">
        <v>44</v>
      </c>
      <c r="C20" s="146">
        <v>906</v>
      </c>
      <c r="D20" s="146">
        <v>2004</v>
      </c>
      <c r="E20" s="152" t="s">
        <v>142</v>
      </c>
      <c r="F20" s="153" t="s">
        <v>902</v>
      </c>
      <c r="G20" s="147" t="s">
        <v>144</v>
      </c>
      <c r="H20" s="139"/>
      <c r="I20" s="139"/>
      <c r="J20" s="139"/>
      <c r="K20" s="139"/>
      <c r="L20" s="139"/>
      <c r="M20" s="139"/>
      <c r="N20" s="139"/>
      <c r="O20" s="139"/>
      <c r="P20" s="139"/>
      <c r="Q20" s="139"/>
      <c r="R20" s="139"/>
      <c r="S20" s="139"/>
      <c r="T20" s="139"/>
      <c r="U20" s="139"/>
      <c r="V20" s="139"/>
      <c r="W20" s="139"/>
      <c r="X20" s="139"/>
      <c r="Y20" s="139"/>
      <c r="Z20" s="139"/>
    </row>
    <row r="21" spans="1:26" ht="67.5" customHeight="1" x14ac:dyDescent="0.2">
      <c r="A21" s="158">
        <v>2</v>
      </c>
      <c r="B21" s="164" t="s">
        <v>44</v>
      </c>
      <c r="C21" s="146">
        <v>962</v>
      </c>
      <c r="D21" s="146">
        <v>2005</v>
      </c>
      <c r="E21" s="167" t="s">
        <v>1192</v>
      </c>
      <c r="F21" s="153" t="s">
        <v>1409</v>
      </c>
      <c r="G21" s="147" t="s">
        <v>1410</v>
      </c>
      <c r="H21" s="139"/>
      <c r="I21" s="139"/>
      <c r="J21" s="139"/>
      <c r="K21" s="139"/>
      <c r="L21" s="139"/>
      <c r="M21" s="139"/>
      <c r="N21" s="139"/>
      <c r="O21" s="139"/>
      <c r="P21" s="139"/>
      <c r="Q21" s="139"/>
      <c r="R21" s="139"/>
      <c r="S21" s="139"/>
      <c r="T21" s="139"/>
      <c r="U21" s="139"/>
      <c r="V21" s="139"/>
      <c r="W21" s="139"/>
      <c r="X21" s="139"/>
      <c r="Y21" s="139"/>
      <c r="Z21" s="139"/>
    </row>
    <row r="22" spans="1:26" ht="37.5" customHeight="1" x14ac:dyDescent="0.2">
      <c r="A22" s="158">
        <v>2</v>
      </c>
      <c r="B22" s="164" t="s">
        <v>44</v>
      </c>
      <c r="C22" s="146">
        <v>970</v>
      </c>
      <c r="D22" s="150">
        <v>2005</v>
      </c>
      <c r="E22" s="152" t="s">
        <v>471</v>
      </c>
      <c r="F22" s="168" t="s">
        <v>100</v>
      </c>
      <c r="G22" s="152" t="s">
        <v>472</v>
      </c>
      <c r="H22" s="139"/>
      <c r="I22" s="139"/>
      <c r="J22" s="139"/>
      <c r="K22" s="139"/>
      <c r="L22" s="139"/>
      <c r="M22" s="139"/>
      <c r="N22" s="139"/>
      <c r="O22" s="139"/>
      <c r="P22" s="139"/>
      <c r="Q22" s="139"/>
      <c r="R22" s="139"/>
      <c r="S22" s="139"/>
      <c r="T22" s="139"/>
      <c r="U22" s="139"/>
      <c r="V22" s="139"/>
      <c r="W22" s="139"/>
      <c r="X22" s="139"/>
      <c r="Y22" s="139"/>
      <c r="Z22" s="139"/>
    </row>
    <row r="23" spans="1:26" ht="99.75" customHeight="1" x14ac:dyDescent="0.2">
      <c r="A23" s="158">
        <v>2</v>
      </c>
      <c r="B23" s="164" t="s">
        <v>44</v>
      </c>
      <c r="C23" s="146">
        <v>1150</v>
      </c>
      <c r="D23" s="150">
        <v>2007</v>
      </c>
      <c r="E23" s="152" t="s">
        <v>361</v>
      </c>
      <c r="F23" s="153" t="s">
        <v>1411</v>
      </c>
      <c r="G23" s="152" t="s">
        <v>1412</v>
      </c>
      <c r="H23" s="139"/>
      <c r="I23" s="139"/>
      <c r="J23" s="139"/>
      <c r="K23" s="139"/>
      <c r="L23" s="139"/>
      <c r="M23" s="139"/>
      <c r="N23" s="139"/>
      <c r="O23" s="139"/>
      <c r="P23" s="139"/>
      <c r="Q23" s="139"/>
      <c r="R23" s="139"/>
      <c r="S23" s="139"/>
      <c r="T23" s="139"/>
      <c r="U23" s="139"/>
      <c r="V23" s="139"/>
      <c r="W23" s="139"/>
      <c r="X23" s="139"/>
      <c r="Y23" s="139"/>
      <c r="Z23" s="139"/>
    </row>
    <row r="24" spans="1:26" ht="99.75" customHeight="1" x14ac:dyDescent="0.2">
      <c r="A24" s="158">
        <v>2</v>
      </c>
      <c r="B24" s="164" t="s">
        <v>44</v>
      </c>
      <c r="C24" s="146">
        <v>1273</v>
      </c>
      <c r="D24" s="150">
        <v>2009</v>
      </c>
      <c r="E24" s="152" t="s">
        <v>832</v>
      </c>
      <c r="F24" s="153" t="s">
        <v>1413</v>
      </c>
      <c r="G24" s="152" t="s">
        <v>1414</v>
      </c>
      <c r="H24" s="139"/>
      <c r="I24" s="139"/>
      <c r="J24" s="139"/>
      <c r="K24" s="139"/>
      <c r="L24" s="139"/>
      <c r="M24" s="139"/>
      <c r="N24" s="139"/>
      <c r="O24" s="139"/>
      <c r="P24" s="139"/>
      <c r="Q24" s="139"/>
      <c r="R24" s="139"/>
      <c r="S24" s="139"/>
      <c r="T24" s="139"/>
      <c r="U24" s="139"/>
      <c r="V24" s="139"/>
      <c r="W24" s="139"/>
      <c r="X24" s="139"/>
      <c r="Y24" s="139"/>
      <c r="Z24" s="139"/>
    </row>
    <row r="25" spans="1:26" ht="121.5" customHeight="1" x14ac:dyDescent="0.2">
      <c r="A25" s="158">
        <v>2</v>
      </c>
      <c r="B25" s="151" t="s">
        <v>44</v>
      </c>
      <c r="C25" s="146">
        <v>1288</v>
      </c>
      <c r="D25" s="146">
        <v>2009</v>
      </c>
      <c r="E25" s="147" t="s">
        <v>1187</v>
      </c>
      <c r="F25" s="169" t="s">
        <v>100</v>
      </c>
      <c r="G25" s="147"/>
      <c r="H25" s="139"/>
      <c r="I25" s="139"/>
      <c r="J25" s="139"/>
      <c r="K25" s="139"/>
      <c r="L25" s="139"/>
      <c r="M25" s="139"/>
      <c r="N25" s="139"/>
      <c r="O25" s="139"/>
      <c r="P25" s="139"/>
      <c r="Q25" s="139"/>
      <c r="R25" s="139"/>
      <c r="S25" s="139"/>
      <c r="T25" s="139"/>
      <c r="U25" s="139"/>
      <c r="V25" s="139"/>
      <c r="W25" s="139"/>
      <c r="X25" s="139"/>
      <c r="Y25" s="139"/>
      <c r="Z25" s="139"/>
    </row>
    <row r="26" spans="1:26" ht="121.5" customHeight="1" x14ac:dyDescent="0.2">
      <c r="A26" s="158">
        <v>2</v>
      </c>
      <c r="B26" s="151" t="s">
        <v>44</v>
      </c>
      <c r="C26" s="146">
        <v>1341</v>
      </c>
      <c r="D26" s="150">
        <v>2009</v>
      </c>
      <c r="E26" s="147" t="s">
        <v>1415</v>
      </c>
      <c r="F26" s="170" t="s">
        <v>1170</v>
      </c>
      <c r="G26" s="147" t="s">
        <v>1416</v>
      </c>
      <c r="H26" s="139"/>
      <c r="I26" s="139"/>
      <c r="J26" s="139"/>
      <c r="K26" s="139"/>
      <c r="L26" s="139"/>
      <c r="M26" s="139"/>
      <c r="N26" s="139"/>
      <c r="O26" s="139"/>
      <c r="P26" s="139"/>
      <c r="Q26" s="139"/>
      <c r="R26" s="139"/>
      <c r="S26" s="139"/>
      <c r="T26" s="139"/>
      <c r="U26" s="139"/>
      <c r="V26" s="139"/>
      <c r="W26" s="139"/>
      <c r="X26" s="139"/>
      <c r="Y26" s="139"/>
      <c r="Z26" s="139"/>
    </row>
    <row r="27" spans="1:26" ht="99.75" customHeight="1" x14ac:dyDescent="0.2">
      <c r="A27" s="158">
        <v>2</v>
      </c>
      <c r="B27" s="151" t="s">
        <v>44</v>
      </c>
      <c r="C27" s="146">
        <v>2010</v>
      </c>
      <c r="D27" s="146">
        <v>2010</v>
      </c>
      <c r="E27" s="147" t="s">
        <v>1417</v>
      </c>
      <c r="F27" s="170" t="s">
        <v>1170</v>
      </c>
      <c r="G27" s="147" t="s">
        <v>1418</v>
      </c>
      <c r="H27" s="139"/>
      <c r="I27" s="139"/>
      <c r="J27" s="139"/>
      <c r="K27" s="139"/>
      <c r="L27" s="139"/>
      <c r="M27" s="139"/>
      <c r="N27" s="139"/>
      <c r="O27" s="139"/>
      <c r="P27" s="139"/>
      <c r="Q27" s="139"/>
      <c r="R27" s="139"/>
      <c r="S27" s="139"/>
      <c r="T27" s="139"/>
      <c r="U27" s="139"/>
      <c r="V27" s="139"/>
      <c r="W27" s="139"/>
      <c r="X27" s="139"/>
      <c r="Y27" s="139"/>
      <c r="Z27" s="139"/>
    </row>
    <row r="28" spans="1:26" ht="99.75" customHeight="1" x14ac:dyDescent="0.2">
      <c r="A28" s="158">
        <v>2</v>
      </c>
      <c r="B28" s="151" t="s">
        <v>44</v>
      </c>
      <c r="C28" s="146">
        <v>1437</v>
      </c>
      <c r="D28" s="146">
        <v>2011</v>
      </c>
      <c r="E28" s="147" t="s">
        <v>1419</v>
      </c>
      <c r="F28" s="170" t="s">
        <v>1420</v>
      </c>
      <c r="G28" s="147" t="s">
        <v>1421</v>
      </c>
      <c r="H28" s="139"/>
      <c r="I28" s="139"/>
      <c r="J28" s="139"/>
      <c r="K28" s="139"/>
      <c r="L28" s="139"/>
      <c r="M28" s="139"/>
      <c r="N28" s="139"/>
      <c r="O28" s="139"/>
      <c r="P28" s="139"/>
      <c r="Q28" s="139"/>
      <c r="R28" s="139"/>
      <c r="S28" s="139"/>
      <c r="T28" s="139"/>
      <c r="U28" s="139"/>
      <c r="V28" s="139"/>
      <c r="W28" s="139"/>
      <c r="X28" s="139"/>
      <c r="Y28" s="139"/>
      <c r="Z28" s="139"/>
    </row>
    <row r="29" spans="1:26" ht="99.75" customHeight="1" x14ac:dyDescent="0.2">
      <c r="A29" s="158">
        <v>2</v>
      </c>
      <c r="B29" s="151" t="s">
        <v>44</v>
      </c>
      <c r="C29" s="146">
        <v>1450</v>
      </c>
      <c r="D29" s="146">
        <v>2011</v>
      </c>
      <c r="E29" s="147" t="s">
        <v>1422</v>
      </c>
      <c r="F29" s="170" t="s">
        <v>1423</v>
      </c>
      <c r="G29" s="147" t="s">
        <v>1424</v>
      </c>
      <c r="H29" s="139"/>
      <c r="I29" s="139"/>
      <c r="J29" s="139"/>
      <c r="K29" s="139"/>
      <c r="L29" s="139"/>
      <c r="M29" s="139"/>
      <c r="N29" s="139"/>
      <c r="O29" s="139"/>
      <c r="P29" s="139"/>
      <c r="Q29" s="139"/>
      <c r="R29" s="139"/>
      <c r="S29" s="139"/>
      <c r="T29" s="139"/>
      <c r="U29" s="139"/>
      <c r="V29" s="139"/>
      <c r="W29" s="139"/>
      <c r="X29" s="139"/>
      <c r="Y29" s="139"/>
      <c r="Z29" s="139"/>
    </row>
    <row r="30" spans="1:26" ht="99" customHeight="1" x14ac:dyDescent="0.2">
      <c r="A30" s="158">
        <v>2</v>
      </c>
      <c r="B30" s="151" t="s">
        <v>44</v>
      </c>
      <c r="C30" s="146">
        <v>1564</v>
      </c>
      <c r="D30" s="146">
        <v>2012</v>
      </c>
      <c r="E30" s="147" t="s">
        <v>1425</v>
      </c>
      <c r="F30" s="170" t="s">
        <v>1426</v>
      </c>
      <c r="G30" s="147" t="s">
        <v>1427</v>
      </c>
      <c r="H30" s="139"/>
      <c r="I30" s="139"/>
      <c r="J30" s="139"/>
      <c r="K30" s="139"/>
      <c r="L30" s="139"/>
      <c r="M30" s="139"/>
      <c r="N30" s="139"/>
      <c r="O30" s="139"/>
      <c r="P30" s="139"/>
      <c r="Q30" s="139"/>
      <c r="R30" s="139"/>
      <c r="S30" s="139"/>
      <c r="T30" s="139"/>
      <c r="U30" s="139"/>
      <c r="V30" s="139"/>
      <c r="W30" s="139"/>
      <c r="X30" s="139"/>
      <c r="Y30" s="139"/>
      <c r="Z30" s="139"/>
    </row>
    <row r="31" spans="1:26" ht="99" customHeight="1" x14ac:dyDescent="0.2">
      <c r="A31" s="158">
        <v>2</v>
      </c>
      <c r="B31" s="151" t="s">
        <v>44</v>
      </c>
      <c r="C31" s="146">
        <v>1581</v>
      </c>
      <c r="D31" s="146">
        <v>2012</v>
      </c>
      <c r="E31" s="147" t="s">
        <v>1428</v>
      </c>
      <c r="F31" s="170" t="s">
        <v>1170</v>
      </c>
      <c r="G31" s="147"/>
      <c r="H31" s="139"/>
      <c r="I31" s="139"/>
      <c r="J31" s="139"/>
      <c r="K31" s="139"/>
      <c r="L31" s="139"/>
      <c r="M31" s="139"/>
      <c r="N31" s="139"/>
      <c r="O31" s="139"/>
      <c r="P31" s="139"/>
      <c r="Q31" s="139"/>
      <c r="R31" s="139"/>
      <c r="S31" s="139"/>
      <c r="T31" s="139"/>
      <c r="U31" s="139"/>
      <c r="V31" s="139"/>
      <c r="W31" s="139"/>
      <c r="X31" s="139"/>
      <c r="Y31" s="139"/>
      <c r="Z31" s="139"/>
    </row>
    <row r="32" spans="1:26" ht="99" customHeight="1" x14ac:dyDescent="0.2">
      <c r="A32" s="158">
        <v>2</v>
      </c>
      <c r="B32" s="151" t="s">
        <v>44</v>
      </c>
      <c r="C32" s="146">
        <v>1712</v>
      </c>
      <c r="D32" s="146">
        <v>2014</v>
      </c>
      <c r="E32" s="147" t="s">
        <v>861</v>
      </c>
      <c r="F32" s="170" t="s">
        <v>1429</v>
      </c>
      <c r="G32" s="147" t="s">
        <v>1430</v>
      </c>
      <c r="H32" s="139"/>
      <c r="I32" s="139"/>
      <c r="J32" s="139"/>
      <c r="K32" s="139"/>
      <c r="L32" s="139"/>
      <c r="M32" s="139"/>
      <c r="N32" s="139"/>
      <c r="O32" s="139"/>
      <c r="P32" s="139"/>
      <c r="Q32" s="139"/>
      <c r="R32" s="139"/>
      <c r="S32" s="139"/>
      <c r="T32" s="139"/>
      <c r="U32" s="139"/>
      <c r="V32" s="139"/>
      <c r="W32" s="139"/>
      <c r="X32" s="139"/>
      <c r="Y32" s="139"/>
      <c r="Z32" s="139"/>
    </row>
    <row r="33" spans="1:26" ht="84.75" customHeight="1" x14ac:dyDescent="0.2">
      <c r="A33" s="158">
        <v>3</v>
      </c>
      <c r="B33" s="164" t="s">
        <v>67</v>
      </c>
      <c r="C33" s="146">
        <v>2150</v>
      </c>
      <c r="D33" s="146">
        <v>1995</v>
      </c>
      <c r="E33" s="152" t="s">
        <v>145</v>
      </c>
      <c r="F33" s="153" t="s">
        <v>903</v>
      </c>
      <c r="G33" s="147" t="s">
        <v>146</v>
      </c>
      <c r="H33" s="139"/>
      <c r="I33" s="139"/>
      <c r="J33" s="139"/>
      <c r="K33" s="139"/>
      <c r="L33" s="139"/>
      <c r="M33" s="139"/>
      <c r="N33" s="139"/>
      <c r="O33" s="139"/>
      <c r="P33" s="139"/>
      <c r="Q33" s="139"/>
      <c r="R33" s="139"/>
      <c r="S33" s="139"/>
      <c r="T33" s="139"/>
      <c r="U33" s="139"/>
      <c r="V33" s="139"/>
      <c r="W33" s="139"/>
      <c r="X33" s="139"/>
      <c r="Y33" s="139"/>
      <c r="Z33" s="139"/>
    </row>
    <row r="34" spans="1:26" ht="69.75" customHeight="1" x14ac:dyDescent="0.2">
      <c r="A34" s="158">
        <v>3</v>
      </c>
      <c r="B34" s="164" t="s">
        <v>67</v>
      </c>
      <c r="C34" s="146">
        <v>514</v>
      </c>
      <c r="D34" s="146">
        <v>2006</v>
      </c>
      <c r="E34" s="152" t="s">
        <v>473</v>
      </c>
      <c r="F34" s="153" t="s">
        <v>100</v>
      </c>
      <c r="G34" s="147" t="s">
        <v>474</v>
      </c>
      <c r="H34" s="139"/>
      <c r="I34" s="139"/>
      <c r="J34" s="139"/>
      <c r="K34" s="139"/>
      <c r="L34" s="139"/>
      <c r="M34" s="139"/>
      <c r="N34" s="139"/>
      <c r="O34" s="139"/>
      <c r="P34" s="139"/>
      <c r="Q34" s="139"/>
      <c r="R34" s="139"/>
      <c r="S34" s="139"/>
      <c r="T34" s="139"/>
      <c r="U34" s="139"/>
      <c r="V34" s="139"/>
      <c r="W34" s="139"/>
      <c r="X34" s="139"/>
      <c r="Y34" s="139"/>
      <c r="Z34" s="139"/>
    </row>
    <row r="35" spans="1:26" ht="69.75" customHeight="1" x14ac:dyDescent="0.2">
      <c r="A35" s="158">
        <v>3</v>
      </c>
      <c r="B35" s="164" t="s">
        <v>67</v>
      </c>
      <c r="C35" s="146">
        <v>1929</v>
      </c>
      <c r="D35" s="146">
        <v>2007</v>
      </c>
      <c r="E35" s="152" t="s">
        <v>1431</v>
      </c>
      <c r="F35" s="153" t="s">
        <v>1432</v>
      </c>
      <c r="G35" s="147" t="s">
        <v>1433</v>
      </c>
      <c r="H35" s="139"/>
      <c r="I35" s="139"/>
      <c r="J35" s="139"/>
      <c r="K35" s="139"/>
      <c r="L35" s="139"/>
      <c r="M35" s="139"/>
      <c r="N35" s="139"/>
      <c r="O35" s="139"/>
      <c r="P35" s="139"/>
      <c r="Q35" s="139"/>
      <c r="R35" s="139"/>
      <c r="S35" s="139"/>
      <c r="T35" s="139"/>
      <c r="U35" s="139"/>
      <c r="V35" s="139"/>
      <c r="W35" s="139"/>
      <c r="X35" s="139"/>
      <c r="Y35" s="139"/>
      <c r="Z35" s="139"/>
    </row>
    <row r="36" spans="1:26" ht="69.75" customHeight="1" x14ac:dyDescent="0.2">
      <c r="A36" s="158">
        <v>3</v>
      </c>
      <c r="B36" s="164" t="s">
        <v>67</v>
      </c>
      <c r="C36" s="146">
        <v>1151</v>
      </c>
      <c r="D36" s="146">
        <v>2008</v>
      </c>
      <c r="E36" s="152" t="s">
        <v>1434</v>
      </c>
      <c r="F36" s="153" t="s">
        <v>1170</v>
      </c>
      <c r="G36" s="147" t="s">
        <v>1435</v>
      </c>
      <c r="H36" s="139"/>
      <c r="I36" s="139"/>
      <c r="J36" s="139"/>
      <c r="K36" s="139"/>
      <c r="L36" s="139"/>
      <c r="M36" s="139"/>
      <c r="N36" s="139"/>
      <c r="O36" s="139"/>
      <c r="P36" s="139"/>
      <c r="Q36" s="139"/>
      <c r="R36" s="139"/>
      <c r="S36" s="139"/>
      <c r="T36" s="139"/>
      <c r="U36" s="139"/>
      <c r="V36" s="139"/>
      <c r="W36" s="139"/>
      <c r="X36" s="139"/>
      <c r="Y36" s="139"/>
      <c r="Z36" s="139"/>
    </row>
    <row r="37" spans="1:26" ht="99.75" customHeight="1" x14ac:dyDescent="0.2">
      <c r="A37" s="158">
        <v>3</v>
      </c>
      <c r="B37" s="164" t="s">
        <v>67</v>
      </c>
      <c r="C37" s="146">
        <v>19</v>
      </c>
      <c r="D37" s="146">
        <v>2012</v>
      </c>
      <c r="E37" s="152" t="s">
        <v>153</v>
      </c>
      <c r="F37" s="153" t="s">
        <v>904</v>
      </c>
      <c r="G37" s="147" t="s">
        <v>1550</v>
      </c>
      <c r="H37" s="139"/>
      <c r="I37" s="139"/>
      <c r="J37" s="139"/>
      <c r="K37" s="139"/>
      <c r="L37" s="139"/>
      <c r="M37" s="139"/>
      <c r="N37" s="139"/>
      <c r="O37" s="139"/>
      <c r="P37" s="139"/>
      <c r="Q37" s="139"/>
      <c r="R37" s="139"/>
      <c r="S37" s="139"/>
      <c r="T37" s="139"/>
      <c r="U37" s="139"/>
      <c r="V37" s="139"/>
      <c r="W37" s="139"/>
      <c r="X37" s="139"/>
      <c r="Y37" s="139"/>
      <c r="Z37" s="139"/>
    </row>
    <row r="38" spans="1:26" ht="99.75" customHeight="1" x14ac:dyDescent="0.2">
      <c r="A38" s="158">
        <v>3</v>
      </c>
      <c r="B38" s="164" t="s">
        <v>67</v>
      </c>
      <c r="C38" s="146">
        <v>2578</v>
      </c>
      <c r="D38" s="146">
        <v>2012</v>
      </c>
      <c r="E38" s="152" t="s">
        <v>154</v>
      </c>
      <c r="F38" s="153" t="s">
        <v>100</v>
      </c>
      <c r="G38" s="147" t="s">
        <v>1551</v>
      </c>
      <c r="H38" s="139"/>
      <c r="I38" s="139"/>
      <c r="J38" s="139"/>
      <c r="K38" s="139"/>
      <c r="L38" s="139"/>
      <c r="M38" s="139"/>
      <c r="N38" s="139"/>
      <c r="O38" s="139"/>
      <c r="P38" s="139"/>
      <c r="Q38" s="139"/>
      <c r="R38" s="139"/>
      <c r="S38" s="139"/>
      <c r="T38" s="139"/>
      <c r="U38" s="139"/>
      <c r="V38" s="139"/>
      <c r="W38" s="139"/>
      <c r="X38" s="139"/>
      <c r="Y38" s="139"/>
      <c r="Z38" s="139"/>
    </row>
    <row r="39" spans="1:26" ht="92.25" customHeight="1" x14ac:dyDescent="0.2">
      <c r="A39" s="158">
        <v>3</v>
      </c>
      <c r="B39" s="164" t="s">
        <v>67</v>
      </c>
      <c r="C39" s="146">
        <v>2609</v>
      </c>
      <c r="D39" s="146">
        <v>2012</v>
      </c>
      <c r="E39" s="152" t="s">
        <v>155</v>
      </c>
      <c r="F39" s="153" t="s">
        <v>100</v>
      </c>
      <c r="G39" s="147" t="s">
        <v>1551</v>
      </c>
      <c r="H39" s="139"/>
      <c r="I39" s="139"/>
      <c r="J39" s="139"/>
      <c r="K39" s="139"/>
      <c r="L39" s="139"/>
      <c r="M39" s="139"/>
      <c r="N39" s="139"/>
      <c r="O39" s="139"/>
      <c r="P39" s="139"/>
      <c r="Q39" s="139"/>
      <c r="R39" s="139"/>
      <c r="S39" s="139"/>
      <c r="T39" s="139"/>
      <c r="U39" s="139"/>
      <c r="V39" s="139"/>
      <c r="W39" s="139"/>
      <c r="X39" s="139"/>
      <c r="Y39" s="139"/>
      <c r="Z39" s="139"/>
    </row>
    <row r="40" spans="1:26" ht="92.25" customHeight="1" x14ac:dyDescent="0.2">
      <c r="A40" s="158">
        <v>3</v>
      </c>
      <c r="B40" s="164" t="s">
        <v>67</v>
      </c>
      <c r="C40" s="146">
        <v>2364</v>
      </c>
      <c r="D40" s="146">
        <v>2012</v>
      </c>
      <c r="E40" s="152" t="s">
        <v>1436</v>
      </c>
      <c r="F40" s="153" t="s">
        <v>1432</v>
      </c>
      <c r="G40" s="147" t="s">
        <v>1552</v>
      </c>
      <c r="H40" s="139"/>
      <c r="I40" s="139"/>
      <c r="J40" s="139"/>
      <c r="K40" s="139"/>
      <c r="L40" s="139"/>
      <c r="M40" s="139"/>
      <c r="N40" s="139"/>
      <c r="O40" s="139"/>
      <c r="P40" s="139"/>
      <c r="Q40" s="139"/>
      <c r="R40" s="139"/>
      <c r="S40" s="139"/>
      <c r="T40" s="139"/>
      <c r="U40" s="139"/>
      <c r="V40" s="139"/>
      <c r="W40" s="139"/>
      <c r="X40" s="139"/>
      <c r="Y40" s="139"/>
      <c r="Z40" s="139"/>
    </row>
    <row r="41" spans="1:26" ht="89.25" x14ac:dyDescent="0.2">
      <c r="A41" s="158">
        <v>3</v>
      </c>
      <c r="B41" s="164" t="s">
        <v>67</v>
      </c>
      <c r="C41" s="146">
        <v>329</v>
      </c>
      <c r="D41" s="146">
        <v>2013</v>
      </c>
      <c r="E41" s="152" t="s">
        <v>475</v>
      </c>
      <c r="F41" s="153" t="s">
        <v>100</v>
      </c>
      <c r="G41" s="147" t="s">
        <v>476</v>
      </c>
      <c r="H41" s="139"/>
      <c r="I41" s="139"/>
      <c r="J41" s="139"/>
      <c r="K41" s="139"/>
      <c r="L41" s="139"/>
      <c r="M41" s="139"/>
      <c r="N41" s="139"/>
      <c r="O41" s="139"/>
      <c r="P41" s="139"/>
      <c r="Q41" s="139"/>
      <c r="R41" s="139"/>
      <c r="S41" s="139"/>
      <c r="T41" s="139"/>
      <c r="U41" s="139"/>
      <c r="V41" s="139"/>
      <c r="W41" s="139"/>
      <c r="X41" s="139"/>
      <c r="Y41" s="139"/>
      <c r="Z41" s="139"/>
    </row>
    <row r="42" spans="1:26" ht="114.75" x14ac:dyDescent="0.2">
      <c r="A42" s="158">
        <v>3</v>
      </c>
      <c r="B42" s="164" t="s">
        <v>67</v>
      </c>
      <c r="C42" s="146">
        <v>1510</v>
      </c>
      <c r="D42" s="146">
        <v>2013</v>
      </c>
      <c r="E42" s="152" t="s">
        <v>477</v>
      </c>
      <c r="F42" s="153" t="s">
        <v>95</v>
      </c>
      <c r="G42" s="147" t="s">
        <v>1553</v>
      </c>
      <c r="H42" s="139"/>
      <c r="I42" s="139"/>
      <c r="J42" s="139"/>
      <c r="K42" s="139"/>
      <c r="L42" s="139"/>
      <c r="M42" s="139"/>
      <c r="N42" s="139"/>
      <c r="O42" s="139"/>
      <c r="P42" s="139"/>
      <c r="Q42" s="139"/>
      <c r="R42" s="139"/>
      <c r="S42" s="139"/>
      <c r="T42" s="139"/>
      <c r="U42" s="139"/>
      <c r="V42" s="139"/>
      <c r="W42" s="139"/>
      <c r="X42" s="139"/>
      <c r="Y42" s="139"/>
      <c r="Z42" s="139"/>
    </row>
    <row r="43" spans="1:26" ht="102" x14ac:dyDescent="0.2">
      <c r="A43" s="158">
        <v>3</v>
      </c>
      <c r="B43" s="164" t="s">
        <v>67</v>
      </c>
      <c r="C43" s="146">
        <v>1515</v>
      </c>
      <c r="D43" s="146">
        <v>2013</v>
      </c>
      <c r="E43" s="152" t="s">
        <v>278</v>
      </c>
      <c r="F43" s="153" t="s">
        <v>100</v>
      </c>
      <c r="G43" s="147" t="s">
        <v>1554</v>
      </c>
      <c r="H43" s="139"/>
      <c r="I43" s="139"/>
      <c r="J43" s="139"/>
      <c r="K43" s="139"/>
      <c r="L43" s="139"/>
      <c r="M43" s="139"/>
      <c r="N43" s="139"/>
      <c r="O43" s="139"/>
      <c r="P43" s="139"/>
      <c r="Q43" s="139"/>
      <c r="R43" s="139"/>
      <c r="S43" s="139"/>
      <c r="T43" s="139"/>
      <c r="U43" s="139"/>
      <c r="V43" s="139"/>
      <c r="W43" s="139"/>
      <c r="X43" s="139"/>
      <c r="Y43" s="139"/>
      <c r="Z43" s="139"/>
    </row>
    <row r="44" spans="1:26" ht="102" x14ac:dyDescent="0.2">
      <c r="A44" s="158">
        <v>3</v>
      </c>
      <c r="B44" s="164" t="s">
        <v>67</v>
      </c>
      <c r="C44" s="146">
        <v>2758</v>
      </c>
      <c r="D44" s="146">
        <v>2013</v>
      </c>
      <c r="E44" s="152" t="s">
        <v>478</v>
      </c>
      <c r="F44" s="153" t="s">
        <v>100</v>
      </c>
      <c r="G44" s="147" t="s">
        <v>1555</v>
      </c>
      <c r="H44" s="139"/>
      <c r="I44" s="139"/>
      <c r="J44" s="139"/>
      <c r="K44" s="139"/>
      <c r="L44" s="139"/>
      <c r="M44" s="139"/>
      <c r="N44" s="139"/>
      <c r="O44" s="139"/>
      <c r="P44" s="139"/>
      <c r="Q44" s="139"/>
      <c r="R44" s="139"/>
      <c r="S44" s="139"/>
      <c r="T44" s="139"/>
      <c r="U44" s="139"/>
      <c r="V44" s="139"/>
      <c r="W44" s="139"/>
      <c r="X44" s="139"/>
      <c r="Y44" s="139"/>
      <c r="Z44" s="139"/>
    </row>
    <row r="45" spans="1:26" ht="76.5" x14ac:dyDescent="0.2">
      <c r="A45" s="158">
        <v>3</v>
      </c>
      <c r="B45" s="164" t="s">
        <v>67</v>
      </c>
      <c r="C45" s="146">
        <v>333</v>
      </c>
      <c r="D45" s="146">
        <v>2014</v>
      </c>
      <c r="E45" s="152" t="s">
        <v>1437</v>
      </c>
      <c r="F45" s="153" t="s">
        <v>1438</v>
      </c>
      <c r="G45" s="147" t="s">
        <v>1556</v>
      </c>
      <c r="H45" s="139"/>
      <c r="I45" s="139"/>
      <c r="J45" s="139"/>
      <c r="K45" s="139"/>
      <c r="L45" s="139"/>
      <c r="M45" s="139"/>
      <c r="N45" s="139"/>
      <c r="O45" s="139"/>
      <c r="P45" s="139"/>
      <c r="Q45" s="139"/>
      <c r="R45" s="139"/>
      <c r="S45" s="139"/>
      <c r="T45" s="139"/>
      <c r="U45" s="139"/>
      <c r="V45" s="139"/>
      <c r="W45" s="139"/>
      <c r="X45" s="139"/>
      <c r="Y45" s="139"/>
      <c r="Z45" s="139"/>
    </row>
    <row r="46" spans="1:26" ht="120" customHeight="1" x14ac:dyDescent="0.2">
      <c r="A46" s="158">
        <v>3</v>
      </c>
      <c r="B46" s="164" t="s">
        <v>67</v>
      </c>
      <c r="C46" s="146">
        <v>1100</v>
      </c>
      <c r="D46" s="150">
        <v>2014</v>
      </c>
      <c r="E46" s="152" t="s">
        <v>156</v>
      </c>
      <c r="F46" s="153" t="s">
        <v>100</v>
      </c>
      <c r="G46" s="147" t="s">
        <v>1557</v>
      </c>
      <c r="H46" s="139"/>
      <c r="I46" s="139"/>
      <c r="J46" s="139"/>
      <c r="K46" s="139"/>
      <c r="L46" s="139"/>
      <c r="M46" s="139"/>
      <c r="N46" s="139"/>
      <c r="O46" s="139"/>
      <c r="P46" s="139"/>
      <c r="Q46" s="139"/>
      <c r="R46" s="139"/>
      <c r="S46" s="139"/>
      <c r="T46" s="139"/>
      <c r="U46" s="139"/>
      <c r="V46" s="139"/>
      <c r="W46" s="139"/>
      <c r="X46" s="139"/>
      <c r="Y46" s="139"/>
      <c r="Z46" s="139"/>
    </row>
    <row r="47" spans="1:26" ht="120" customHeight="1" x14ac:dyDescent="0.2">
      <c r="A47" s="158">
        <v>3</v>
      </c>
      <c r="B47" s="164" t="s">
        <v>67</v>
      </c>
      <c r="C47" s="146">
        <v>2573</v>
      </c>
      <c r="D47" s="150">
        <v>2014</v>
      </c>
      <c r="E47" s="152" t="s">
        <v>367</v>
      </c>
      <c r="F47" s="153" t="s">
        <v>100</v>
      </c>
      <c r="G47" s="147" t="s">
        <v>1439</v>
      </c>
      <c r="H47" s="139"/>
      <c r="I47" s="139"/>
      <c r="J47" s="139"/>
      <c r="K47" s="139"/>
      <c r="L47" s="139"/>
      <c r="M47" s="139"/>
      <c r="N47" s="139"/>
      <c r="O47" s="139"/>
      <c r="P47" s="139"/>
      <c r="Q47" s="139"/>
      <c r="R47" s="139"/>
      <c r="S47" s="139"/>
      <c r="T47" s="139"/>
      <c r="U47" s="139"/>
      <c r="V47" s="139"/>
      <c r="W47" s="139"/>
      <c r="X47" s="139"/>
      <c r="Y47" s="139"/>
      <c r="Z47" s="139"/>
    </row>
    <row r="48" spans="1:26" ht="120" customHeight="1" x14ac:dyDescent="0.2">
      <c r="A48" s="158">
        <v>3</v>
      </c>
      <c r="B48" s="164" t="s">
        <v>67</v>
      </c>
      <c r="C48" s="146">
        <v>103</v>
      </c>
      <c r="D48" s="150">
        <v>2015</v>
      </c>
      <c r="E48" s="152" t="s">
        <v>1440</v>
      </c>
      <c r="F48" s="153" t="s">
        <v>93</v>
      </c>
      <c r="G48" s="147" t="s">
        <v>1441</v>
      </c>
      <c r="H48" s="139"/>
      <c r="I48" s="139"/>
      <c r="J48" s="139"/>
      <c r="K48" s="139"/>
      <c r="L48" s="139"/>
      <c r="M48" s="139"/>
      <c r="N48" s="139"/>
      <c r="O48" s="139"/>
      <c r="P48" s="139"/>
      <c r="Q48" s="139"/>
      <c r="R48" s="139"/>
      <c r="S48" s="139"/>
      <c r="T48" s="139"/>
      <c r="U48" s="139"/>
      <c r="V48" s="139"/>
      <c r="W48" s="139"/>
      <c r="X48" s="139"/>
      <c r="Y48" s="139"/>
      <c r="Z48" s="139"/>
    </row>
    <row r="49" spans="1:26" ht="120" customHeight="1" x14ac:dyDescent="0.2">
      <c r="A49" s="158">
        <v>3</v>
      </c>
      <c r="B49" s="164" t="s">
        <v>67</v>
      </c>
      <c r="C49" s="146">
        <v>106</v>
      </c>
      <c r="D49" s="150">
        <v>2015</v>
      </c>
      <c r="E49" s="152" t="s">
        <v>294</v>
      </c>
      <c r="F49" s="153" t="s">
        <v>100</v>
      </c>
      <c r="G49" s="147" t="s">
        <v>1558</v>
      </c>
      <c r="H49" s="139"/>
      <c r="I49" s="139"/>
      <c r="J49" s="139"/>
      <c r="K49" s="139"/>
      <c r="L49" s="139"/>
      <c r="M49" s="139"/>
      <c r="N49" s="139"/>
      <c r="O49" s="139"/>
      <c r="P49" s="139"/>
      <c r="Q49" s="139"/>
      <c r="R49" s="139"/>
      <c r="S49" s="139"/>
      <c r="T49" s="139"/>
      <c r="U49" s="139"/>
      <c r="V49" s="139"/>
      <c r="W49" s="139"/>
      <c r="X49" s="139"/>
      <c r="Y49" s="139"/>
      <c r="Z49" s="139"/>
    </row>
    <row r="50" spans="1:26" ht="120" customHeight="1" x14ac:dyDescent="0.2">
      <c r="A50" s="158">
        <v>3</v>
      </c>
      <c r="B50" s="164" t="s">
        <v>67</v>
      </c>
      <c r="C50" s="146">
        <v>1080</v>
      </c>
      <c r="D50" s="150">
        <v>2015</v>
      </c>
      <c r="E50" s="152" t="s">
        <v>479</v>
      </c>
      <c r="F50" s="171" t="s">
        <v>480</v>
      </c>
      <c r="G50" s="147" t="s">
        <v>481</v>
      </c>
      <c r="H50" s="139"/>
      <c r="I50" s="139"/>
      <c r="J50" s="139"/>
      <c r="K50" s="139"/>
      <c r="L50" s="139"/>
      <c r="M50" s="139"/>
      <c r="N50" s="139"/>
      <c r="O50" s="139"/>
      <c r="P50" s="139"/>
      <c r="Q50" s="139"/>
      <c r="R50" s="139"/>
      <c r="S50" s="139"/>
      <c r="T50" s="139"/>
      <c r="U50" s="139"/>
      <c r="V50" s="139"/>
      <c r="W50" s="139"/>
      <c r="X50" s="139"/>
      <c r="Y50" s="139"/>
      <c r="Z50" s="139"/>
    </row>
    <row r="51" spans="1:26" ht="120" customHeight="1" x14ac:dyDescent="0.2">
      <c r="A51" s="158">
        <v>3</v>
      </c>
      <c r="B51" s="164" t="s">
        <v>67</v>
      </c>
      <c r="C51" s="146">
        <v>1081</v>
      </c>
      <c r="D51" s="150">
        <v>2015</v>
      </c>
      <c r="E51" s="152" t="s">
        <v>1442</v>
      </c>
      <c r="F51" s="153" t="s">
        <v>1443</v>
      </c>
      <c r="G51" s="147" t="s">
        <v>1444</v>
      </c>
      <c r="H51" s="139"/>
      <c r="I51" s="139"/>
      <c r="J51" s="139"/>
      <c r="K51" s="139"/>
      <c r="L51" s="139"/>
      <c r="M51" s="139"/>
      <c r="N51" s="139"/>
      <c r="O51" s="139"/>
      <c r="P51" s="139"/>
      <c r="Q51" s="139"/>
      <c r="R51" s="139"/>
      <c r="S51" s="139"/>
      <c r="T51" s="139"/>
      <c r="U51" s="139"/>
      <c r="V51" s="139"/>
      <c r="W51" s="139"/>
      <c r="X51" s="139"/>
      <c r="Y51" s="139"/>
      <c r="Z51" s="139"/>
    </row>
    <row r="52" spans="1:26" ht="80.25" customHeight="1" x14ac:dyDescent="0.2">
      <c r="A52" s="158">
        <v>3</v>
      </c>
      <c r="B52" s="164" t="s">
        <v>67</v>
      </c>
      <c r="C52" s="146">
        <v>1083</v>
      </c>
      <c r="D52" s="146">
        <v>2015</v>
      </c>
      <c r="E52" s="152" t="s">
        <v>1445</v>
      </c>
      <c r="F52" s="153" t="s">
        <v>1170</v>
      </c>
      <c r="G52" s="147" t="s">
        <v>1446</v>
      </c>
      <c r="H52" s="139"/>
      <c r="I52" s="139"/>
      <c r="J52" s="139"/>
      <c r="K52" s="139"/>
      <c r="L52" s="139"/>
      <c r="M52" s="139"/>
      <c r="N52" s="139"/>
      <c r="O52" s="139"/>
      <c r="P52" s="139"/>
      <c r="Q52" s="139"/>
      <c r="R52" s="139"/>
      <c r="S52" s="139"/>
      <c r="T52" s="139"/>
      <c r="U52" s="139"/>
      <c r="V52" s="139"/>
      <c r="W52" s="139"/>
      <c r="X52" s="139"/>
      <c r="Y52" s="139"/>
      <c r="Z52" s="139"/>
    </row>
    <row r="53" spans="1:26" ht="80.25" customHeight="1" x14ac:dyDescent="0.2">
      <c r="A53" s="158">
        <v>3</v>
      </c>
      <c r="B53" s="164" t="s">
        <v>67</v>
      </c>
      <c r="C53" s="146">
        <v>2242</v>
      </c>
      <c r="D53" s="150">
        <v>2015</v>
      </c>
      <c r="E53" s="152" t="s">
        <v>1447</v>
      </c>
      <c r="F53" s="170" t="s">
        <v>1170</v>
      </c>
      <c r="G53" s="147" t="s">
        <v>1448</v>
      </c>
      <c r="H53" s="139"/>
      <c r="I53" s="139"/>
      <c r="J53" s="139"/>
      <c r="K53" s="139"/>
      <c r="L53" s="139"/>
      <c r="M53" s="139"/>
      <c r="N53" s="139"/>
      <c r="O53" s="139"/>
      <c r="P53" s="139"/>
      <c r="Q53" s="139"/>
      <c r="R53" s="139"/>
      <c r="S53" s="139"/>
      <c r="T53" s="139"/>
      <c r="U53" s="139"/>
      <c r="V53" s="139"/>
      <c r="W53" s="139"/>
      <c r="X53" s="139"/>
      <c r="Y53" s="139"/>
      <c r="Z53" s="139"/>
    </row>
    <row r="54" spans="1:26" ht="153.75" customHeight="1" x14ac:dyDescent="0.2">
      <c r="A54" s="158"/>
      <c r="B54" s="164" t="s">
        <v>67</v>
      </c>
      <c r="C54" s="172">
        <v>1082</v>
      </c>
      <c r="D54" s="150">
        <v>2015</v>
      </c>
      <c r="E54" s="152" t="s">
        <v>1559</v>
      </c>
      <c r="F54" s="173" t="s">
        <v>1560</v>
      </c>
      <c r="G54" s="147" t="s">
        <v>1561</v>
      </c>
      <c r="H54" s="139"/>
      <c r="I54" s="139"/>
      <c r="J54" s="139"/>
      <c r="K54" s="139"/>
      <c r="L54" s="139"/>
      <c r="M54" s="139"/>
      <c r="N54" s="139"/>
      <c r="O54" s="139"/>
      <c r="P54" s="139"/>
      <c r="Q54" s="139"/>
      <c r="R54" s="139"/>
      <c r="S54" s="139"/>
      <c r="T54" s="139"/>
      <c r="U54" s="139"/>
      <c r="V54" s="139"/>
      <c r="W54" s="139"/>
      <c r="X54" s="139"/>
      <c r="Y54" s="139"/>
      <c r="Z54" s="139"/>
    </row>
    <row r="55" spans="1:26" ht="153.75" customHeight="1" x14ac:dyDescent="0.2">
      <c r="A55" s="158">
        <v>3</v>
      </c>
      <c r="B55" s="164" t="s">
        <v>67</v>
      </c>
      <c r="C55" s="146">
        <v>415</v>
      </c>
      <c r="D55" s="150">
        <v>2016</v>
      </c>
      <c r="E55" s="152" t="s">
        <v>1449</v>
      </c>
      <c r="F55" s="169" t="s">
        <v>1170</v>
      </c>
      <c r="G55" s="147" t="s">
        <v>1450</v>
      </c>
      <c r="H55" s="139"/>
      <c r="I55" s="139"/>
      <c r="J55" s="139"/>
      <c r="K55" s="139"/>
      <c r="L55" s="139"/>
      <c r="M55" s="139"/>
      <c r="N55" s="139"/>
      <c r="O55" s="139"/>
      <c r="P55" s="139"/>
      <c r="Q55" s="139"/>
      <c r="R55" s="139"/>
      <c r="S55" s="139"/>
      <c r="T55" s="139"/>
      <c r="U55" s="139"/>
      <c r="V55" s="139"/>
      <c r="W55" s="139"/>
      <c r="X55" s="139"/>
      <c r="Y55" s="139"/>
      <c r="Z55" s="139"/>
    </row>
    <row r="56" spans="1:26" ht="132" customHeight="1" x14ac:dyDescent="0.2">
      <c r="A56" s="158">
        <v>3</v>
      </c>
      <c r="B56" s="164" t="s">
        <v>67</v>
      </c>
      <c r="C56" s="146">
        <v>1349</v>
      </c>
      <c r="D56" s="146">
        <v>2016</v>
      </c>
      <c r="E56" s="152" t="s">
        <v>1451</v>
      </c>
      <c r="F56" s="170" t="s">
        <v>1170</v>
      </c>
      <c r="G56" s="147" t="s">
        <v>1448</v>
      </c>
      <c r="H56" s="139"/>
      <c r="I56" s="139"/>
      <c r="J56" s="139"/>
      <c r="K56" s="139"/>
      <c r="L56" s="139"/>
      <c r="M56" s="139"/>
      <c r="N56" s="139"/>
      <c r="O56" s="139"/>
      <c r="P56" s="139"/>
      <c r="Q56" s="139"/>
      <c r="R56" s="139"/>
      <c r="S56" s="139"/>
      <c r="T56" s="139"/>
      <c r="U56" s="139"/>
      <c r="V56" s="139"/>
      <c r="W56" s="139"/>
      <c r="X56" s="139"/>
      <c r="Y56" s="139"/>
      <c r="Z56" s="139"/>
    </row>
    <row r="57" spans="1:26" ht="102" customHeight="1" x14ac:dyDescent="0.2">
      <c r="A57" s="158">
        <v>3</v>
      </c>
      <c r="B57" s="164" t="s">
        <v>67</v>
      </c>
      <c r="C57" s="146">
        <v>1413</v>
      </c>
      <c r="D57" s="146">
        <v>2017</v>
      </c>
      <c r="E57" s="152" t="s">
        <v>1452</v>
      </c>
      <c r="F57" s="170" t="s">
        <v>93</v>
      </c>
      <c r="G57" s="147" t="s">
        <v>1453</v>
      </c>
      <c r="H57" s="139"/>
      <c r="I57" s="139"/>
      <c r="J57" s="139"/>
      <c r="K57" s="139"/>
      <c r="L57" s="139"/>
      <c r="M57" s="139"/>
      <c r="N57" s="139"/>
      <c r="O57" s="139"/>
      <c r="P57" s="139"/>
      <c r="Q57" s="139"/>
      <c r="R57" s="139"/>
      <c r="S57" s="139"/>
      <c r="T57" s="139"/>
      <c r="U57" s="139"/>
      <c r="V57" s="139"/>
      <c r="W57" s="139"/>
      <c r="X57" s="139"/>
      <c r="Y57" s="139"/>
      <c r="Z57" s="139"/>
    </row>
    <row r="58" spans="1:26" ht="99.75" customHeight="1" x14ac:dyDescent="0.2">
      <c r="A58" s="158">
        <v>3</v>
      </c>
      <c r="B58" s="164" t="s">
        <v>67</v>
      </c>
      <c r="C58" s="146">
        <v>612</v>
      </c>
      <c r="D58" s="146">
        <v>2018</v>
      </c>
      <c r="E58" s="152" t="s">
        <v>822</v>
      </c>
      <c r="F58" s="169" t="s">
        <v>93</v>
      </c>
      <c r="G58" s="147" t="s">
        <v>1454</v>
      </c>
      <c r="H58" s="139"/>
      <c r="I58" s="139"/>
      <c r="J58" s="139"/>
      <c r="K58" s="139"/>
      <c r="L58" s="139"/>
      <c r="M58" s="139"/>
      <c r="N58" s="139"/>
      <c r="O58" s="139"/>
      <c r="P58" s="139"/>
      <c r="Q58" s="139"/>
      <c r="R58" s="139"/>
      <c r="S58" s="139"/>
      <c r="T58" s="139"/>
      <c r="U58" s="139"/>
      <c r="V58" s="139"/>
      <c r="W58" s="139"/>
      <c r="X58" s="139"/>
      <c r="Y58" s="139"/>
      <c r="Z58" s="139"/>
    </row>
    <row r="59" spans="1:26" ht="119.25" customHeight="1" x14ac:dyDescent="0.2">
      <c r="A59" s="158">
        <v>3</v>
      </c>
      <c r="B59" s="146" t="s">
        <v>67</v>
      </c>
      <c r="C59" s="146">
        <v>828</v>
      </c>
      <c r="D59" s="146">
        <v>2018</v>
      </c>
      <c r="E59" s="147" t="s">
        <v>578</v>
      </c>
      <c r="F59" s="170" t="s">
        <v>503</v>
      </c>
      <c r="G59" s="147" t="s">
        <v>545</v>
      </c>
      <c r="H59" s="139"/>
      <c r="I59" s="139"/>
      <c r="J59" s="139"/>
      <c r="K59" s="139"/>
      <c r="L59" s="139"/>
      <c r="M59" s="139"/>
      <c r="N59" s="139"/>
      <c r="O59" s="139"/>
      <c r="P59" s="139"/>
      <c r="Q59" s="139"/>
      <c r="R59" s="139"/>
      <c r="S59" s="139"/>
      <c r="T59" s="139"/>
      <c r="U59" s="139"/>
      <c r="V59" s="139"/>
      <c r="W59" s="139"/>
      <c r="X59" s="139"/>
      <c r="Y59" s="139"/>
      <c r="Z59" s="139"/>
    </row>
    <row r="60" spans="1:26" ht="90.75" customHeight="1" x14ac:dyDescent="0.2">
      <c r="A60" s="158">
        <v>3</v>
      </c>
      <c r="B60" s="146" t="s">
        <v>67</v>
      </c>
      <c r="C60" s="146">
        <v>1008</v>
      </c>
      <c r="D60" s="146">
        <v>2018</v>
      </c>
      <c r="E60" s="147" t="s">
        <v>1455</v>
      </c>
      <c r="F60" s="169" t="s">
        <v>93</v>
      </c>
      <c r="G60" s="147" t="s">
        <v>1456</v>
      </c>
      <c r="H60" s="139"/>
      <c r="I60" s="139"/>
      <c r="J60" s="139"/>
      <c r="K60" s="139"/>
      <c r="L60" s="139"/>
      <c r="M60" s="139"/>
      <c r="N60" s="139"/>
      <c r="O60" s="139"/>
      <c r="P60" s="139"/>
      <c r="Q60" s="139"/>
      <c r="R60" s="139"/>
      <c r="S60" s="139"/>
      <c r="T60" s="139"/>
      <c r="U60" s="139"/>
      <c r="V60" s="139"/>
      <c r="W60" s="139"/>
      <c r="X60" s="139"/>
      <c r="Y60" s="139"/>
      <c r="Z60" s="139"/>
    </row>
    <row r="61" spans="1:26" ht="90.75" customHeight="1" x14ac:dyDescent="0.2">
      <c r="A61" s="158">
        <v>3</v>
      </c>
      <c r="B61" s="146" t="s">
        <v>94</v>
      </c>
      <c r="C61" s="146">
        <v>2106</v>
      </c>
      <c r="D61" s="146">
        <v>2019</v>
      </c>
      <c r="E61" s="147" t="s">
        <v>1457</v>
      </c>
      <c r="F61" s="169" t="s">
        <v>1458</v>
      </c>
      <c r="G61" s="147" t="s">
        <v>1459</v>
      </c>
      <c r="H61" s="139"/>
      <c r="I61" s="139"/>
      <c r="J61" s="139"/>
      <c r="K61" s="139"/>
      <c r="L61" s="139"/>
      <c r="M61" s="139"/>
      <c r="N61" s="139"/>
      <c r="O61" s="139"/>
      <c r="P61" s="139"/>
      <c r="Q61" s="139"/>
      <c r="R61" s="139"/>
      <c r="S61" s="139"/>
      <c r="T61" s="139"/>
      <c r="U61" s="139"/>
      <c r="V61" s="139"/>
      <c r="W61" s="139"/>
      <c r="X61" s="139"/>
      <c r="Y61" s="139"/>
      <c r="Z61" s="139"/>
    </row>
    <row r="62" spans="1:26" ht="54" customHeight="1" x14ac:dyDescent="0.2">
      <c r="A62" s="158">
        <v>4</v>
      </c>
      <c r="B62" s="164" t="s">
        <v>75</v>
      </c>
      <c r="C62" s="146">
        <v>7</v>
      </c>
      <c r="D62" s="146">
        <v>1994</v>
      </c>
      <c r="E62" s="152" t="s">
        <v>157</v>
      </c>
      <c r="F62" s="153" t="s">
        <v>100</v>
      </c>
      <c r="G62" s="147" t="s">
        <v>157</v>
      </c>
      <c r="H62" s="139"/>
      <c r="I62" s="139"/>
      <c r="J62" s="139"/>
      <c r="K62" s="139"/>
      <c r="L62" s="139"/>
      <c r="M62" s="139"/>
      <c r="N62" s="139"/>
      <c r="O62" s="139"/>
      <c r="P62" s="139"/>
      <c r="Q62" s="139"/>
      <c r="R62" s="139"/>
      <c r="S62" s="139"/>
      <c r="T62" s="139"/>
      <c r="U62" s="139"/>
      <c r="V62" s="139"/>
      <c r="W62" s="139"/>
      <c r="X62" s="139"/>
      <c r="Y62" s="139"/>
      <c r="Z62" s="139"/>
    </row>
    <row r="63" spans="1:26" ht="50.25" customHeight="1" x14ac:dyDescent="0.2">
      <c r="A63" s="158">
        <v>4</v>
      </c>
      <c r="B63" s="164" t="s">
        <v>75</v>
      </c>
      <c r="C63" s="146">
        <v>47</v>
      </c>
      <c r="D63" s="146">
        <v>2000</v>
      </c>
      <c r="E63" s="152" t="s">
        <v>158</v>
      </c>
      <c r="F63" s="153" t="s">
        <v>100</v>
      </c>
      <c r="G63" s="147" t="s">
        <v>159</v>
      </c>
      <c r="H63" s="139"/>
      <c r="I63" s="139"/>
      <c r="J63" s="139"/>
      <c r="K63" s="139"/>
      <c r="L63" s="139"/>
      <c r="M63" s="139"/>
      <c r="N63" s="139"/>
      <c r="O63" s="139"/>
      <c r="P63" s="139"/>
      <c r="Q63" s="139"/>
      <c r="R63" s="139"/>
      <c r="S63" s="139"/>
      <c r="T63" s="139"/>
      <c r="U63" s="139"/>
      <c r="V63" s="139"/>
      <c r="W63" s="139"/>
      <c r="X63" s="139"/>
      <c r="Y63" s="139"/>
      <c r="Z63" s="139"/>
    </row>
    <row r="64" spans="1:26" ht="84.75" customHeight="1" x14ac:dyDescent="0.2">
      <c r="A64" s="158">
        <v>4</v>
      </c>
      <c r="B64" s="164" t="s">
        <v>75</v>
      </c>
      <c r="C64" s="146">
        <v>50</v>
      </c>
      <c r="D64" s="146">
        <v>2000</v>
      </c>
      <c r="E64" s="152" t="s">
        <v>482</v>
      </c>
      <c r="F64" s="153" t="s">
        <v>100</v>
      </c>
      <c r="G64" s="147" t="s">
        <v>160</v>
      </c>
      <c r="H64" s="139"/>
      <c r="I64" s="139"/>
      <c r="J64" s="139"/>
      <c r="K64" s="139"/>
      <c r="L64" s="139"/>
      <c r="M64" s="139"/>
      <c r="N64" s="139"/>
      <c r="O64" s="139"/>
      <c r="P64" s="139"/>
      <c r="Q64" s="139"/>
      <c r="R64" s="139"/>
      <c r="S64" s="139"/>
      <c r="T64" s="139"/>
      <c r="U64" s="139"/>
      <c r="V64" s="139"/>
      <c r="W64" s="139"/>
      <c r="X64" s="139"/>
      <c r="Y64" s="139"/>
      <c r="Z64" s="139"/>
    </row>
    <row r="65" spans="1:26" ht="81.75" customHeight="1" x14ac:dyDescent="0.2">
      <c r="A65" s="158">
        <v>4</v>
      </c>
      <c r="B65" s="164" t="s">
        <v>75</v>
      </c>
      <c r="C65" s="146">
        <v>56</v>
      </c>
      <c r="D65" s="146">
        <v>2000</v>
      </c>
      <c r="E65" s="152" t="s">
        <v>161</v>
      </c>
      <c r="F65" s="153" t="s">
        <v>100</v>
      </c>
      <c r="G65" s="147" t="s">
        <v>162</v>
      </c>
      <c r="H65" s="139"/>
      <c r="I65" s="139"/>
      <c r="J65" s="139"/>
      <c r="K65" s="139"/>
      <c r="L65" s="139"/>
      <c r="M65" s="139"/>
      <c r="N65" s="139"/>
      <c r="O65" s="139"/>
      <c r="P65" s="139"/>
      <c r="Q65" s="139"/>
      <c r="R65" s="139"/>
      <c r="S65" s="139"/>
      <c r="T65" s="139"/>
      <c r="U65" s="139"/>
      <c r="V65" s="139"/>
      <c r="W65" s="139"/>
      <c r="X65" s="139"/>
      <c r="Y65" s="139"/>
      <c r="Z65" s="139"/>
    </row>
    <row r="66" spans="1:26" ht="113.25" customHeight="1" x14ac:dyDescent="0.2">
      <c r="A66" s="158">
        <v>4</v>
      </c>
      <c r="B66" s="164" t="s">
        <v>75</v>
      </c>
      <c r="C66" s="146">
        <v>60</v>
      </c>
      <c r="D66" s="146">
        <v>2001</v>
      </c>
      <c r="E66" s="152" t="s">
        <v>163</v>
      </c>
      <c r="F66" s="153" t="s">
        <v>100</v>
      </c>
      <c r="G66" s="147" t="s">
        <v>164</v>
      </c>
      <c r="H66" s="139"/>
      <c r="I66" s="139"/>
      <c r="J66" s="139"/>
      <c r="K66" s="139"/>
      <c r="L66" s="139"/>
      <c r="M66" s="139"/>
      <c r="N66" s="139"/>
      <c r="O66" s="139"/>
      <c r="P66" s="139"/>
      <c r="Q66" s="139"/>
      <c r="R66" s="139"/>
      <c r="S66" s="139"/>
      <c r="T66" s="139"/>
      <c r="U66" s="139"/>
      <c r="V66" s="139"/>
      <c r="W66" s="139"/>
      <c r="X66" s="139"/>
      <c r="Y66" s="139"/>
      <c r="Z66" s="139"/>
    </row>
    <row r="67" spans="1:26" ht="93" customHeight="1" x14ac:dyDescent="0.2">
      <c r="A67" s="158">
        <v>4</v>
      </c>
      <c r="B67" s="164" t="s">
        <v>75</v>
      </c>
      <c r="C67" s="146">
        <v>37</v>
      </c>
      <c r="D67" s="146">
        <v>2002</v>
      </c>
      <c r="E67" s="152" t="s">
        <v>1460</v>
      </c>
      <c r="F67" s="153" t="s">
        <v>93</v>
      </c>
      <c r="G67" s="147" t="s">
        <v>1461</v>
      </c>
      <c r="H67" s="139"/>
      <c r="I67" s="139"/>
      <c r="J67" s="139"/>
      <c r="K67" s="139"/>
      <c r="L67" s="139"/>
      <c r="M67" s="139"/>
      <c r="N67" s="139"/>
      <c r="O67" s="139"/>
      <c r="P67" s="139"/>
      <c r="Q67" s="139"/>
      <c r="R67" s="139"/>
      <c r="S67" s="139"/>
      <c r="T67" s="139"/>
      <c r="U67" s="139"/>
      <c r="V67" s="139"/>
      <c r="W67" s="139"/>
      <c r="X67" s="139"/>
      <c r="Y67" s="139"/>
      <c r="Z67" s="139"/>
    </row>
    <row r="68" spans="1:26" ht="93" customHeight="1" x14ac:dyDescent="0.2">
      <c r="A68" s="158">
        <v>4</v>
      </c>
      <c r="B68" s="164" t="s">
        <v>75</v>
      </c>
      <c r="C68" s="146">
        <v>38</v>
      </c>
      <c r="D68" s="146">
        <v>2002</v>
      </c>
      <c r="E68" s="152" t="s">
        <v>483</v>
      </c>
      <c r="F68" s="174" t="s">
        <v>100</v>
      </c>
      <c r="G68" s="147" t="s">
        <v>484</v>
      </c>
      <c r="H68" s="139"/>
      <c r="I68" s="139"/>
      <c r="J68" s="139"/>
      <c r="K68" s="139"/>
      <c r="L68" s="139"/>
      <c r="M68" s="139"/>
      <c r="N68" s="139"/>
      <c r="O68" s="139"/>
      <c r="P68" s="139"/>
      <c r="Q68" s="139"/>
      <c r="R68" s="139"/>
      <c r="S68" s="139"/>
      <c r="T68" s="139"/>
      <c r="U68" s="139"/>
      <c r="V68" s="139"/>
      <c r="W68" s="139"/>
      <c r="X68" s="139"/>
      <c r="Y68" s="139"/>
      <c r="Z68" s="139"/>
    </row>
    <row r="69" spans="1:26" ht="90" customHeight="1" x14ac:dyDescent="0.2">
      <c r="A69" s="158">
        <v>4</v>
      </c>
      <c r="B69" s="164" t="s">
        <v>75</v>
      </c>
      <c r="C69" s="146">
        <v>42</v>
      </c>
      <c r="D69" s="146">
        <v>2002</v>
      </c>
      <c r="E69" s="152" t="s">
        <v>279</v>
      </c>
      <c r="F69" s="174" t="s">
        <v>100</v>
      </c>
      <c r="G69" s="147" t="s">
        <v>167</v>
      </c>
      <c r="H69" s="139"/>
      <c r="I69" s="139"/>
      <c r="J69" s="139"/>
      <c r="K69" s="139"/>
      <c r="L69" s="139"/>
      <c r="M69" s="139"/>
      <c r="N69" s="139"/>
      <c r="O69" s="139"/>
      <c r="P69" s="139"/>
      <c r="Q69" s="139"/>
      <c r="R69" s="139"/>
      <c r="S69" s="139"/>
      <c r="T69" s="139"/>
      <c r="U69" s="139"/>
      <c r="V69" s="139"/>
      <c r="W69" s="139"/>
      <c r="X69" s="139"/>
      <c r="Y69" s="139"/>
      <c r="Z69" s="139"/>
    </row>
    <row r="70" spans="1:26" ht="73.5" customHeight="1" x14ac:dyDescent="0.2">
      <c r="A70" s="158">
        <v>4</v>
      </c>
      <c r="B70" s="164" t="s">
        <v>125</v>
      </c>
      <c r="C70" s="146">
        <v>2</v>
      </c>
      <c r="D70" s="146">
        <v>2004</v>
      </c>
      <c r="E70" s="152" t="s">
        <v>165</v>
      </c>
      <c r="F70" s="175" t="s">
        <v>100</v>
      </c>
      <c r="G70" s="147" t="s">
        <v>166</v>
      </c>
      <c r="H70" s="139"/>
      <c r="I70" s="139"/>
      <c r="J70" s="139"/>
      <c r="K70" s="139"/>
      <c r="L70" s="139"/>
      <c r="M70" s="139"/>
      <c r="N70" s="139"/>
      <c r="O70" s="139"/>
      <c r="P70" s="139"/>
      <c r="Q70" s="139"/>
      <c r="R70" s="139"/>
      <c r="S70" s="139"/>
      <c r="T70" s="139"/>
      <c r="U70" s="139"/>
      <c r="V70" s="139"/>
      <c r="W70" s="139"/>
      <c r="X70" s="139"/>
      <c r="Y70" s="139"/>
      <c r="Z70" s="139"/>
    </row>
    <row r="71" spans="1:26" ht="61.5" customHeight="1" x14ac:dyDescent="0.2">
      <c r="A71" s="158">
        <v>4</v>
      </c>
      <c r="B71" s="164" t="s">
        <v>75</v>
      </c>
      <c r="C71" s="146">
        <v>27</v>
      </c>
      <c r="D71" s="146">
        <v>2006</v>
      </c>
      <c r="E71" s="152" t="s">
        <v>1462</v>
      </c>
      <c r="F71" s="153" t="s">
        <v>100</v>
      </c>
      <c r="G71" s="147" t="s">
        <v>1463</v>
      </c>
      <c r="H71" s="139"/>
      <c r="I71" s="139"/>
      <c r="J71" s="139"/>
      <c r="K71" s="139"/>
      <c r="L71" s="139"/>
      <c r="M71" s="139"/>
      <c r="N71" s="139"/>
      <c r="O71" s="139"/>
      <c r="P71" s="139"/>
      <c r="Q71" s="139"/>
      <c r="R71" s="139"/>
      <c r="S71" s="139"/>
      <c r="T71" s="139"/>
      <c r="U71" s="139"/>
      <c r="V71" s="139"/>
      <c r="W71" s="139"/>
      <c r="X71" s="139"/>
      <c r="Y71" s="139"/>
      <c r="Z71" s="139"/>
    </row>
    <row r="72" spans="1:26" ht="76.5" x14ac:dyDescent="0.2">
      <c r="A72" s="158">
        <v>4</v>
      </c>
      <c r="B72" s="164" t="s">
        <v>75</v>
      </c>
      <c r="C72" s="146">
        <v>3</v>
      </c>
      <c r="D72" s="146">
        <v>2013</v>
      </c>
      <c r="E72" s="152" t="s">
        <v>168</v>
      </c>
      <c r="F72" s="170" t="s">
        <v>100</v>
      </c>
      <c r="G72" s="147" t="s">
        <v>169</v>
      </c>
      <c r="H72" s="139"/>
      <c r="I72" s="139"/>
      <c r="J72" s="139"/>
      <c r="K72" s="139"/>
      <c r="L72" s="139"/>
      <c r="M72" s="139"/>
      <c r="N72" s="139"/>
      <c r="O72" s="139"/>
      <c r="P72" s="139"/>
      <c r="Q72" s="139"/>
      <c r="R72" s="139"/>
      <c r="S72" s="139"/>
      <c r="T72" s="139"/>
      <c r="U72" s="139"/>
      <c r="V72" s="139"/>
      <c r="W72" s="139"/>
      <c r="X72" s="139"/>
      <c r="Y72" s="139"/>
      <c r="Z72" s="139"/>
    </row>
    <row r="73" spans="1:26" ht="89.25" x14ac:dyDescent="0.2">
      <c r="A73" s="158">
        <v>4</v>
      </c>
      <c r="B73" s="164" t="s">
        <v>75</v>
      </c>
      <c r="C73" s="146">
        <v>5</v>
      </c>
      <c r="D73" s="146">
        <v>2013</v>
      </c>
      <c r="E73" s="152" t="s">
        <v>170</v>
      </c>
      <c r="F73" s="153" t="s">
        <v>100</v>
      </c>
      <c r="G73" s="147" t="s">
        <v>171</v>
      </c>
      <c r="H73" s="139"/>
      <c r="I73" s="139"/>
      <c r="J73" s="139"/>
      <c r="K73" s="139"/>
      <c r="L73" s="139"/>
      <c r="M73" s="139"/>
      <c r="N73" s="139"/>
      <c r="O73" s="139"/>
      <c r="P73" s="139"/>
      <c r="Q73" s="139"/>
      <c r="R73" s="139"/>
      <c r="S73" s="139"/>
      <c r="T73" s="139"/>
      <c r="U73" s="139"/>
      <c r="V73" s="139"/>
      <c r="W73" s="139"/>
      <c r="X73" s="139"/>
      <c r="Y73" s="139"/>
      <c r="Z73" s="139"/>
    </row>
    <row r="74" spans="1:26" ht="76.5" x14ac:dyDescent="0.2">
      <c r="A74" s="158">
        <v>4</v>
      </c>
      <c r="B74" s="164" t="s">
        <v>75</v>
      </c>
      <c r="C74" s="146">
        <v>2</v>
      </c>
      <c r="D74" s="146">
        <v>2014</v>
      </c>
      <c r="E74" s="152" t="s">
        <v>172</v>
      </c>
      <c r="F74" s="153" t="s">
        <v>100</v>
      </c>
      <c r="G74" s="147" t="s">
        <v>173</v>
      </c>
      <c r="H74" s="139"/>
      <c r="I74" s="139"/>
      <c r="J74" s="139"/>
      <c r="K74" s="139"/>
      <c r="L74" s="139"/>
      <c r="M74" s="139"/>
      <c r="N74" s="139"/>
      <c r="O74" s="139"/>
      <c r="P74" s="139"/>
      <c r="Q74" s="139"/>
      <c r="R74" s="139"/>
      <c r="S74" s="139"/>
      <c r="T74" s="139"/>
      <c r="U74" s="139"/>
      <c r="V74" s="139"/>
      <c r="W74" s="139"/>
      <c r="X74" s="139"/>
      <c r="Y74" s="139"/>
      <c r="Z74" s="139"/>
    </row>
    <row r="75" spans="1:26" ht="140.25" x14ac:dyDescent="0.2">
      <c r="A75" s="158">
        <v>4</v>
      </c>
      <c r="B75" s="164" t="s">
        <v>75</v>
      </c>
      <c r="C75" s="146">
        <v>6</v>
      </c>
      <c r="D75" s="146">
        <v>2014</v>
      </c>
      <c r="E75" s="152" t="s">
        <v>485</v>
      </c>
      <c r="F75" s="153" t="s">
        <v>100</v>
      </c>
      <c r="G75" s="147" t="s">
        <v>486</v>
      </c>
      <c r="H75" s="139"/>
      <c r="I75" s="139"/>
      <c r="J75" s="139"/>
      <c r="K75" s="139"/>
      <c r="L75" s="139"/>
      <c r="M75" s="139"/>
      <c r="N75" s="139"/>
      <c r="O75" s="139"/>
      <c r="P75" s="139"/>
      <c r="Q75" s="139"/>
      <c r="R75" s="139"/>
      <c r="S75" s="139"/>
      <c r="T75" s="139"/>
      <c r="U75" s="139"/>
      <c r="V75" s="139"/>
      <c r="W75" s="139"/>
      <c r="X75" s="139"/>
      <c r="Y75" s="139"/>
      <c r="Z75" s="139"/>
    </row>
    <row r="76" spans="1:26" ht="51" x14ac:dyDescent="0.2">
      <c r="A76" s="158">
        <v>4</v>
      </c>
      <c r="B76" s="164" t="s">
        <v>75</v>
      </c>
      <c r="C76" s="146">
        <v>7</v>
      </c>
      <c r="D76" s="146">
        <v>2014</v>
      </c>
      <c r="E76" s="152" t="s">
        <v>174</v>
      </c>
      <c r="F76" s="168" t="s">
        <v>100</v>
      </c>
      <c r="G76" s="147" t="s">
        <v>175</v>
      </c>
      <c r="H76" s="139"/>
      <c r="I76" s="139"/>
      <c r="J76" s="139"/>
      <c r="K76" s="139"/>
      <c r="L76" s="139"/>
      <c r="M76" s="139"/>
      <c r="N76" s="139"/>
      <c r="O76" s="139"/>
      <c r="P76" s="139"/>
      <c r="Q76" s="139"/>
      <c r="R76" s="139"/>
      <c r="S76" s="139"/>
      <c r="T76" s="139"/>
      <c r="U76" s="139"/>
      <c r="V76" s="139"/>
      <c r="W76" s="139"/>
      <c r="X76" s="139"/>
      <c r="Y76" s="139"/>
      <c r="Z76" s="139"/>
    </row>
    <row r="77" spans="1:26" ht="102" x14ac:dyDescent="0.2">
      <c r="A77" s="158">
        <v>4</v>
      </c>
      <c r="B77" s="164" t="s">
        <v>75</v>
      </c>
      <c r="C77" s="146">
        <v>8</v>
      </c>
      <c r="D77" s="146">
        <v>2014</v>
      </c>
      <c r="E77" s="152" t="s">
        <v>487</v>
      </c>
      <c r="F77" s="153" t="s">
        <v>100</v>
      </c>
      <c r="G77" s="147" t="s">
        <v>488</v>
      </c>
      <c r="H77" s="139"/>
      <c r="I77" s="139"/>
      <c r="J77" s="139"/>
      <c r="K77" s="139"/>
      <c r="L77" s="139"/>
      <c r="M77" s="139"/>
      <c r="N77" s="139"/>
      <c r="O77" s="139"/>
      <c r="P77" s="139"/>
      <c r="Q77" s="139"/>
      <c r="R77" s="139"/>
      <c r="S77" s="139"/>
      <c r="T77" s="139"/>
      <c r="U77" s="139"/>
      <c r="V77" s="139"/>
      <c r="W77" s="139"/>
      <c r="X77" s="139"/>
      <c r="Y77" s="139"/>
      <c r="Z77" s="139"/>
    </row>
    <row r="78" spans="1:26" ht="114.75" x14ac:dyDescent="0.2">
      <c r="A78" s="158">
        <v>4</v>
      </c>
      <c r="B78" s="164" t="s">
        <v>75</v>
      </c>
      <c r="C78" s="146">
        <v>3</v>
      </c>
      <c r="D78" s="146">
        <v>2015</v>
      </c>
      <c r="E78" s="152" t="s">
        <v>295</v>
      </c>
      <c r="F78" s="153" t="s">
        <v>100</v>
      </c>
      <c r="G78" s="152" t="s">
        <v>291</v>
      </c>
      <c r="H78" s="139"/>
      <c r="I78" s="139"/>
      <c r="J78" s="139"/>
      <c r="K78" s="139"/>
      <c r="L78" s="139"/>
      <c r="M78" s="139"/>
      <c r="N78" s="139"/>
      <c r="O78" s="139"/>
      <c r="P78" s="139"/>
      <c r="Q78" s="139"/>
      <c r="R78" s="139"/>
      <c r="S78" s="139"/>
      <c r="T78" s="139"/>
      <c r="U78" s="139"/>
      <c r="V78" s="139"/>
      <c r="W78" s="139"/>
      <c r="X78" s="139"/>
      <c r="Y78" s="139"/>
      <c r="Z78" s="139"/>
    </row>
    <row r="79" spans="1:26" ht="127.5" x14ac:dyDescent="0.2">
      <c r="A79" s="158">
        <v>4</v>
      </c>
      <c r="B79" s="148" t="s">
        <v>75</v>
      </c>
      <c r="C79" s="146">
        <v>4</v>
      </c>
      <c r="D79" s="146">
        <v>2019</v>
      </c>
      <c r="E79" s="152" t="s">
        <v>997</v>
      </c>
      <c r="F79" s="153" t="s">
        <v>998</v>
      </c>
      <c r="G79" s="147" t="s">
        <v>999</v>
      </c>
      <c r="H79" s="139"/>
      <c r="I79" s="139"/>
      <c r="J79" s="139"/>
      <c r="K79" s="139"/>
      <c r="L79" s="139"/>
      <c r="M79" s="139"/>
      <c r="N79" s="139"/>
      <c r="O79" s="139"/>
      <c r="P79" s="139"/>
      <c r="Q79" s="139"/>
      <c r="R79" s="139"/>
      <c r="S79" s="139"/>
      <c r="T79" s="139"/>
      <c r="U79" s="139"/>
      <c r="V79" s="139"/>
      <c r="W79" s="139"/>
      <c r="X79" s="139"/>
      <c r="Y79" s="139"/>
      <c r="Z79" s="139"/>
    </row>
    <row r="80" spans="1:26" ht="38.25" x14ac:dyDescent="0.2">
      <c r="A80" s="158">
        <v>5</v>
      </c>
      <c r="B80" s="146" t="s">
        <v>894</v>
      </c>
      <c r="C80" s="146">
        <v>4</v>
      </c>
      <c r="D80" s="150">
        <v>2012</v>
      </c>
      <c r="E80" s="152" t="s">
        <v>176</v>
      </c>
      <c r="F80" s="176" t="s">
        <v>100</v>
      </c>
      <c r="G80" s="152" t="s">
        <v>177</v>
      </c>
      <c r="H80" s="139"/>
      <c r="I80" s="139"/>
      <c r="J80" s="139"/>
      <c r="K80" s="139"/>
      <c r="L80" s="139"/>
      <c r="M80" s="139"/>
      <c r="N80" s="139"/>
      <c r="O80" s="139"/>
      <c r="P80" s="139"/>
      <c r="Q80" s="139"/>
      <c r="R80" s="139"/>
      <c r="S80" s="139"/>
      <c r="T80" s="139"/>
      <c r="U80" s="139"/>
      <c r="V80" s="139"/>
      <c r="W80" s="139"/>
      <c r="X80" s="139"/>
      <c r="Y80" s="139"/>
      <c r="Z80" s="139"/>
    </row>
    <row r="81" spans="1:26" ht="76.5" x14ac:dyDescent="0.2">
      <c r="A81" s="158"/>
      <c r="B81" s="164" t="s">
        <v>1562</v>
      </c>
      <c r="C81" s="146">
        <v>3</v>
      </c>
      <c r="D81" s="150">
        <v>2021</v>
      </c>
      <c r="E81" s="152" t="s">
        <v>1563</v>
      </c>
      <c r="F81" s="174" t="s">
        <v>100</v>
      </c>
      <c r="G81" s="147"/>
      <c r="H81" s="139"/>
      <c r="I81" s="139"/>
      <c r="J81" s="139"/>
      <c r="K81" s="139"/>
      <c r="L81" s="139"/>
      <c r="M81" s="139"/>
      <c r="N81" s="139"/>
      <c r="O81" s="139"/>
      <c r="P81" s="139"/>
      <c r="Q81" s="139"/>
      <c r="R81" s="139"/>
      <c r="S81" s="139"/>
      <c r="T81" s="139"/>
      <c r="U81" s="139"/>
      <c r="V81" s="139"/>
      <c r="W81" s="139"/>
      <c r="X81" s="139"/>
      <c r="Y81" s="139"/>
      <c r="Z81" s="139"/>
    </row>
    <row r="82" spans="1:26" ht="63.75" x14ac:dyDescent="0.2">
      <c r="A82" s="158">
        <v>6</v>
      </c>
      <c r="B82" s="164" t="s">
        <v>229</v>
      </c>
      <c r="C82" s="146">
        <v>158</v>
      </c>
      <c r="D82" s="150">
        <v>2011</v>
      </c>
      <c r="E82" s="152" t="s">
        <v>178</v>
      </c>
      <c r="F82" s="153" t="s">
        <v>100</v>
      </c>
      <c r="G82" s="147" t="s">
        <v>492</v>
      </c>
      <c r="H82" s="139"/>
      <c r="I82" s="139"/>
      <c r="J82" s="139"/>
      <c r="K82" s="139"/>
      <c r="L82" s="139"/>
      <c r="M82" s="139"/>
      <c r="N82" s="139"/>
      <c r="O82" s="139"/>
      <c r="P82" s="139"/>
      <c r="Q82" s="139"/>
      <c r="R82" s="139"/>
      <c r="S82" s="139"/>
      <c r="T82" s="139"/>
      <c r="U82" s="139"/>
      <c r="V82" s="139"/>
      <c r="W82" s="139"/>
      <c r="X82" s="139"/>
      <c r="Y82" s="139"/>
      <c r="Z82" s="139"/>
    </row>
    <row r="83" spans="1:26" ht="76.5" x14ac:dyDescent="0.2">
      <c r="A83" s="158">
        <v>6</v>
      </c>
      <c r="B83" s="164" t="s">
        <v>229</v>
      </c>
      <c r="C83" s="146">
        <v>60</v>
      </c>
      <c r="D83" s="150">
        <v>2018</v>
      </c>
      <c r="E83" s="152" t="s">
        <v>493</v>
      </c>
      <c r="F83" s="153" t="s">
        <v>100</v>
      </c>
      <c r="G83" s="147" t="s">
        <v>494</v>
      </c>
      <c r="H83" s="139"/>
      <c r="I83" s="139"/>
      <c r="J83" s="139"/>
      <c r="K83" s="139"/>
      <c r="L83" s="139"/>
      <c r="M83" s="139"/>
      <c r="N83" s="139"/>
      <c r="O83" s="139"/>
      <c r="P83" s="139"/>
      <c r="Q83" s="139"/>
      <c r="R83" s="139"/>
      <c r="S83" s="139"/>
      <c r="T83" s="139"/>
      <c r="U83" s="139"/>
      <c r="V83" s="139"/>
      <c r="W83" s="139"/>
      <c r="X83" s="139"/>
      <c r="Y83" s="139"/>
      <c r="Z83" s="139"/>
    </row>
    <row r="84" spans="1:26" ht="76.5" x14ac:dyDescent="0.2">
      <c r="A84" s="158">
        <v>6</v>
      </c>
      <c r="B84" s="164" t="s">
        <v>229</v>
      </c>
      <c r="C84" s="146">
        <v>79</v>
      </c>
      <c r="D84" s="150">
        <v>2018</v>
      </c>
      <c r="E84" s="152" t="s">
        <v>495</v>
      </c>
      <c r="F84" s="153" t="s">
        <v>100</v>
      </c>
      <c r="G84" s="147" t="s">
        <v>496</v>
      </c>
      <c r="H84" s="139"/>
      <c r="I84" s="139"/>
      <c r="J84" s="139"/>
      <c r="K84" s="139"/>
      <c r="L84" s="139"/>
      <c r="M84" s="139"/>
      <c r="N84" s="139"/>
      <c r="O84" s="139"/>
      <c r="P84" s="139"/>
      <c r="Q84" s="139"/>
      <c r="R84" s="139"/>
      <c r="S84" s="139"/>
      <c r="T84" s="139"/>
      <c r="U84" s="139"/>
      <c r="V84" s="139"/>
      <c r="W84" s="139"/>
      <c r="X84" s="139"/>
      <c r="Y84" s="139"/>
      <c r="Z84" s="139"/>
    </row>
    <row r="85" spans="1:26" ht="38.25" x14ac:dyDescent="0.2">
      <c r="A85" s="158">
        <v>7</v>
      </c>
      <c r="B85" s="151" t="s">
        <v>946</v>
      </c>
      <c r="C85" s="146">
        <v>2</v>
      </c>
      <c r="D85" s="150">
        <v>1997</v>
      </c>
      <c r="E85" s="147" t="s">
        <v>1464</v>
      </c>
      <c r="F85" s="170" t="s">
        <v>1170</v>
      </c>
      <c r="G85" s="147"/>
      <c r="H85" s="139"/>
      <c r="I85" s="139"/>
      <c r="J85" s="139"/>
      <c r="K85" s="139"/>
      <c r="L85" s="139"/>
      <c r="M85" s="139"/>
      <c r="N85" s="139"/>
      <c r="O85" s="139"/>
      <c r="P85" s="139"/>
      <c r="Q85" s="139"/>
      <c r="R85" s="139"/>
      <c r="S85" s="139"/>
      <c r="T85" s="139"/>
      <c r="U85" s="139"/>
      <c r="V85" s="139"/>
      <c r="W85" s="139"/>
      <c r="X85" s="139"/>
      <c r="Y85" s="139"/>
      <c r="Z85" s="139"/>
    </row>
    <row r="86" spans="1:26" ht="63.75" x14ac:dyDescent="0.2">
      <c r="A86" s="158">
        <v>7</v>
      </c>
      <c r="B86" s="146" t="s">
        <v>946</v>
      </c>
      <c r="C86" s="146">
        <v>5</v>
      </c>
      <c r="D86" s="150">
        <v>2012</v>
      </c>
      <c r="E86" s="152" t="s">
        <v>489</v>
      </c>
      <c r="F86" s="176" t="s">
        <v>100</v>
      </c>
      <c r="G86" s="152"/>
      <c r="H86" s="139"/>
      <c r="I86" s="139"/>
      <c r="J86" s="139"/>
      <c r="K86" s="139"/>
      <c r="L86" s="139"/>
      <c r="M86" s="139"/>
      <c r="N86" s="139"/>
      <c r="O86" s="139"/>
      <c r="P86" s="139"/>
      <c r="Q86" s="139"/>
      <c r="R86" s="139"/>
      <c r="S86" s="139"/>
      <c r="T86" s="139"/>
      <c r="U86" s="139"/>
      <c r="V86" s="139"/>
      <c r="W86" s="139"/>
      <c r="X86" s="139"/>
      <c r="Y86" s="139"/>
      <c r="Z86" s="139"/>
    </row>
    <row r="87" spans="1:26" ht="38.25" x14ac:dyDescent="0.2">
      <c r="A87" s="158">
        <v>7</v>
      </c>
      <c r="B87" s="151" t="s">
        <v>946</v>
      </c>
      <c r="C87" s="146">
        <v>2</v>
      </c>
      <c r="D87" s="150">
        <v>2012</v>
      </c>
      <c r="E87" s="147" t="s">
        <v>1465</v>
      </c>
      <c r="F87" s="170" t="s">
        <v>1170</v>
      </c>
      <c r="G87" s="147" t="s">
        <v>1466</v>
      </c>
      <c r="H87" s="139"/>
      <c r="I87" s="139"/>
      <c r="J87" s="139"/>
      <c r="K87" s="139"/>
      <c r="L87" s="139"/>
      <c r="M87" s="139"/>
      <c r="N87" s="139"/>
      <c r="O87" s="139"/>
      <c r="P87" s="139"/>
      <c r="Q87" s="139"/>
      <c r="R87" s="139"/>
      <c r="S87" s="139"/>
      <c r="T87" s="139"/>
      <c r="U87" s="139"/>
      <c r="V87" s="139"/>
      <c r="W87" s="139"/>
      <c r="X87" s="139"/>
      <c r="Y87" s="139"/>
      <c r="Z87" s="139"/>
    </row>
    <row r="88" spans="1:26" ht="51" x14ac:dyDescent="0.2">
      <c r="A88" s="158"/>
      <c r="B88" s="151" t="s">
        <v>946</v>
      </c>
      <c r="C88" s="146">
        <v>1</v>
      </c>
      <c r="D88" s="150">
        <v>2020</v>
      </c>
      <c r="E88" s="147" t="s">
        <v>1490</v>
      </c>
      <c r="F88" s="170" t="s">
        <v>100</v>
      </c>
      <c r="G88" s="147"/>
      <c r="H88" s="139"/>
      <c r="I88" s="139"/>
      <c r="J88" s="139"/>
      <c r="K88" s="139"/>
      <c r="L88" s="139"/>
      <c r="M88" s="139"/>
      <c r="N88" s="139"/>
      <c r="O88" s="139"/>
      <c r="P88" s="139"/>
      <c r="Q88" s="139"/>
      <c r="R88" s="139"/>
      <c r="S88" s="139"/>
      <c r="T88" s="139"/>
      <c r="U88" s="139"/>
      <c r="V88" s="139"/>
      <c r="W88" s="139"/>
      <c r="X88" s="139"/>
      <c r="Y88" s="139"/>
      <c r="Z88" s="139"/>
    </row>
    <row r="89" spans="1:26" ht="89.25" x14ac:dyDescent="0.2">
      <c r="A89" s="158"/>
      <c r="B89" s="151" t="s">
        <v>895</v>
      </c>
      <c r="C89" s="146">
        <v>47</v>
      </c>
      <c r="D89" s="150">
        <v>2020</v>
      </c>
      <c r="E89" s="147" t="s">
        <v>1491</v>
      </c>
      <c r="F89" s="170" t="s">
        <v>100</v>
      </c>
      <c r="H89" s="139"/>
      <c r="I89" s="139"/>
      <c r="J89" s="139"/>
      <c r="K89" s="139"/>
      <c r="L89" s="139"/>
      <c r="M89" s="139"/>
      <c r="N89" s="139"/>
      <c r="O89" s="139"/>
      <c r="P89" s="139"/>
      <c r="Q89" s="139"/>
      <c r="R89" s="139"/>
      <c r="S89" s="139"/>
      <c r="T89" s="139"/>
      <c r="U89" s="139"/>
      <c r="V89" s="139"/>
      <c r="W89" s="139"/>
      <c r="X89" s="139"/>
      <c r="Y89" s="139"/>
      <c r="Z89" s="139"/>
    </row>
    <row r="90" spans="1:26" ht="114.75" x14ac:dyDescent="0.2">
      <c r="A90" s="158">
        <v>7</v>
      </c>
      <c r="B90" s="146" t="s">
        <v>946</v>
      </c>
      <c r="C90" s="146">
        <v>1</v>
      </c>
      <c r="D90" s="150">
        <v>2015</v>
      </c>
      <c r="E90" s="152" t="s">
        <v>490</v>
      </c>
      <c r="F90" s="177" t="s">
        <v>100</v>
      </c>
      <c r="G90" s="152" t="s">
        <v>491</v>
      </c>
      <c r="H90" s="139"/>
      <c r="I90" s="139"/>
      <c r="J90" s="139"/>
      <c r="K90" s="139"/>
      <c r="L90" s="139"/>
      <c r="M90" s="139"/>
      <c r="N90" s="139"/>
      <c r="O90" s="139"/>
      <c r="P90" s="139"/>
      <c r="Q90" s="139"/>
      <c r="R90" s="139"/>
      <c r="S90" s="139"/>
      <c r="T90" s="139"/>
      <c r="U90" s="139"/>
      <c r="V90" s="139"/>
      <c r="W90" s="139"/>
      <c r="X90" s="139"/>
      <c r="Y90" s="139"/>
      <c r="Z90" s="139"/>
    </row>
    <row r="91" spans="1:26" ht="25.5" x14ac:dyDescent="0.2">
      <c r="A91" s="158">
        <v>7</v>
      </c>
      <c r="B91" s="146" t="s">
        <v>946</v>
      </c>
      <c r="C91" s="146">
        <v>3</v>
      </c>
      <c r="D91" s="150">
        <v>2015</v>
      </c>
      <c r="E91" s="152" t="s">
        <v>292</v>
      </c>
      <c r="F91" s="176" t="s">
        <v>100</v>
      </c>
      <c r="G91" s="152" t="s">
        <v>293</v>
      </c>
      <c r="H91" s="139"/>
      <c r="I91" s="139"/>
      <c r="J91" s="139"/>
      <c r="K91" s="139"/>
      <c r="L91" s="139"/>
      <c r="M91" s="139"/>
      <c r="N91" s="139"/>
      <c r="O91" s="139"/>
      <c r="P91" s="139"/>
      <c r="Q91" s="139"/>
      <c r="R91" s="139"/>
      <c r="S91" s="139"/>
      <c r="T91" s="139"/>
      <c r="U91" s="139"/>
      <c r="V91" s="139"/>
      <c r="W91" s="139"/>
      <c r="X91" s="139"/>
      <c r="Y91" s="139"/>
      <c r="Z91" s="139"/>
    </row>
    <row r="92" spans="1:26" ht="38.25" x14ac:dyDescent="0.2">
      <c r="A92" s="158">
        <v>8</v>
      </c>
      <c r="B92" s="148" t="s">
        <v>497</v>
      </c>
      <c r="C92" s="149" t="s">
        <v>498</v>
      </c>
      <c r="D92" s="150">
        <v>2001</v>
      </c>
      <c r="E92" s="152" t="s">
        <v>499</v>
      </c>
      <c r="F92" s="153" t="s">
        <v>100</v>
      </c>
      <c r="G92" s="147" t="s">
        <v>500</v>
      </c>
      <c r="H92" s="139"/>
      <c r="I92" s="139"/>
      <c r="J92" s="139"/>
      <c r="K92" s="139"/>
      <c r="L92" s="139"/>
      <c r="M92" s="139"/>
      <c r="N92" s="139"/>
      <c r="O92" s="139"/>
      <c r="P92" s="139"/>
      <c r="Q92" s="139"/>
      <c r="R92" s="139"/>
      <c r="S92" s="139"/>
      <c r="T92" s="139"/>
      <c r="U92" s="139"/>
      <c r="V92" s="139"/>
      <c r="W92" s="139"/>
      <c r="X92" s="139"/>
      <c r="Y92" s="139"/>
      <c r="Z92" s="139"/>
    </row>
    <row r="93" spans="1:26" ht="14.25" customHeight="1" x14ac:dyDescent="0.2">
      <c r="A93" s="158"/>
      <c r="B93" s="148" t="s">
        <v>44</v>
      </c>
      <c r="C93" s="146">
        <v>1369</v>
      </c>
      <c r="D93" s="150">
        <v>2009</v>
      </c>
      <c r="E93" s="152" t="s">
        <v>1649</v>
      </c>
      <c r="F93" s="153" t="s">
        <v>100</v>
      </c>
      <c r="G93" s="152" t="s">
        <v>1649</v>
      </c>
      <c r="H93" s="139"/>
      <c r="I93" s="139"/>
      <c r="J93" s="139"/>
      <c r="K93" s="139"/>
      <c r="L93" s="139"/>
      <c r="M93" s="139"/>
      <c r="N93" s="139"/>
      <c r="O93" s="139"/>
      <c r="P93" s="139"/>
      <c r="Q93" s="139"/>
      <c r="R93" s="139"/>
      <c r="S93" s="139"/>
      <c r="T93" s="139"/>
      <c r="U93" s="139"/>
      <c r="V93" s="139"/>
      <c r="W93" s="139"/>
      <c r="X93" s="139"/>
      <c r="Y93" s="139"/>
      <c r="Z93" s="139"/>
    </row>
    <row r="94" spans="1:26" ht="46.5" customHeight="1" x14ac:dyDescent="0.2">
      <c r="A94" s="158"/>
      <c r="B94" s="148" t="s">
        <v>44</v>
      </c>
      <c r="C94" s="146">
        <v>2069</v>
      </c>
      <c r="D94" s="150">
        <v>2020</v>
      </c>
      <c r="E94" s="152" t="s">
        <v>1650</v>
      </c>
      <c r="F94" s="153" t="s">
        <v>100</v>
      </c>
      <c r="G94" s="152" t="s">
        <v>1650</v>
      </c>
      <c r="H94" s="139"/>
      <c r="I94" s="139"/>
      <c r="J94" s="139"/>
      <c r="K94" s="139"/>
      <c r="L94" s="139"/>
      <c r="M94" s="139"/>
      <c r="N94" s="139"/>
      <c r="O94" s="139"/>
      <c r="P94" s="139"/>
      <c r="Q94" s="139"/>
      <c r="R94" s="139"/>
      <c r="S94" s="139"/>
      <c r="T94" s="139"/>
      <c r="U94" s="139"/>
      <c r="V94" s="139"/>
      <c r="W94" s="139"/>
      <c r="X94" s="139"/>
      <c r="Y94" s="139"/>
      <c r="Z94" s="139"/>
    </row>
    <row r="95" spans="1:26" ht="54" customHeight="1" x14ac:dyDescent="0.2">
      <c r="A95" s="158"/>
      <c r="B95" s="148" t="s">
        <v>1513</v>
      </c>
      <c r="C95" s="146">
        <v>19</v>
      </c>
      <c r="D95" s="150">
        <v>2021</v>
      </c>
      <c r="E95" s="152" t="s">
        <v>1651</v>
      </c>
      <c r="F95" s="153" t="s">
        <v>100</v>
      </c>
      <c r="G95" s="152" t="s">
        <v>1651</v>
      </c>
      <c r="H95" s="139"/>
      <c r="I95" s="139"/>
      <c r="J95" s="139"/>
      <c r="K95" s="139"/>
      <c r="L95" s="139"/>
      <c r="M95" s="139"/>
      <c r="N95" s="139"/>
      <c r="O95" s="139"/>
      <c r="P95" s="139"/>
      <c r="Q95" s="139"/>
      <c r="R95" s="139"/>
      <c r="S95" s="139"/>
      <c r="T95" s="139"/>
      <c r="U95" s="139"/>
      <c r="V95" s="139"/>
      <c r="W95" s="139"/>
      <c r="X95" s="139"/>
      <c r="Y95" s="139"/>
      <c r="Z95" s="139"/>
    </row>
    <row r="96" spans="1:26" ht="93" customHeight="1" x14ac:dyDescent="0.2">
      <c r="A96" s="158"/>
      <c r="B96" s="148" t="s">
        <v>1652</v>
      </c>
      <c r="C96" s="146">
        <v>3</v>
      </c>
      <c r="D96" s="150">
        <v>2021</v>
      </c>
      <c r="E96" s="152" t="s">
        <v>1653</v>
      </c>
      <c r="F96" s="153" t="s">
        <v>100</v>
      </c>
      <c r="G96" s="152" t="s">
        <v>1654</v>
      </c>
      <c r="H96" s="139"/>
      <c r="I96" s="139"/>
      <c r="J96" s="139"/>
      <c r="K96" s="139"/>
      <c r="L96" s="139"/>
      <c r="M96" s="139"/>
      <c r="N96" s="139"/>
      <c r="O96" s="139"/>
      <c r="P96" s="139"/>
      <c r="Q96" s="139"/>
      <c r="R96" s="139"/>
      <c r="S96" s="139"/>
      <c r="T96" s="139"/>
      <c r="U96" s="139"/>
      <c r="V96" s="139"/>
      <c r="W96" s="139"/>
      <c r="X96" s="139"/>
      <c r="Y96" s="139"/>
      <c r="Z96" s="139"/>
    </row>
    <row r="97" spans="1:26" ht="14.25" customHeight="1" x14ac:dyDescent="0.2">
      <c r="A97" s="158"/>
      <c r="B97" s="154"/>
      <c r="C97" s="155"/>
      <c r="D97" s="139"/>
      <c r="E97" s="139"/>
      <c r="F97" s="139"/>
      <c r="G97" s="139"/>
      <c r="H97" s="139"/>
      <c r="I97" s="139"/>
      <c r="J97" s="139"/>
      <c r="K97" s="139"/>
      <c r="L97" s="139"/>
      <c r="M97" s="139"/>
      <c r="N97" s="139"/>
      <c r="O97" s="139"/>
      <c r="P97" s="139"/>
      <c r="Q97" s="139"/>
      <c r="R97" s="139"/>
      <c r="S97" s="139"/>
      <c r="T97" s="139"/>
      <c r="U97" s="139"/>
      <c r="V97" s="139"/>
      <c r="W97" s="139"/>
      <c r="X97" s="139"/>
      <c r="Y97" s="139"/>
      <c r="Z97" s="139"/>
    </row>
    <row r="98" spans="1:26" ht="14.25" customHeight="1" x14ac:dyDescent="0.2">
      <c r="A98" s="158"/>
      <c r="B98" s="154"/>
      <c r="C98" s="155"/>
      <c r="D98" s="139"/>
      <c r="E98" s="139"/>
      <c r="F98" s="139"/>
      <c r="G98" s="139"/>
      <c r="H98" s="139"/>
      <c r="I98" s="139"/>
      <c r="J98" s="139"/>
      <c r="K98" s="139"/>
      <c r="L98" s="139"/>
      <c r="M98" s="139"/>
      <c r="N98" s="139"/>
      <c r="O98" s="139"/>
      <c r="P98" s="139"/>
      <c r="Q98" s="139"/>
      <c r="R98" s="139"/>
      <c r="S98" s="139"/>
      <c r="T98" s="139"/>
      <c r="U98" s="139"/>
      <c r="V98" s="139"/>
      <c r="W98" s="139"/>
      <c r="X98" s="139"/>
      <c r="Y98" s="139"/>
      <c r="Z98" s="139"/>
    </row>
    <row r="99" spans="1:26" ht="14.25" customHeight="1" x14ac:dyDescent="0.2">
      <c r="A99" s="158"/>
      <c r="B99" s="154"/>
      <c r="C99" s="155"/>
      <c r="D99" s="139"/>
      <c r="E99" s="139"/>
      <c r="F99" s="139"/>
      <c r="G99" s="139"/>
      <c r="H99" s="139"/>
      <c r="I99" s="139"/>
      <c r="J99" s="139"/>
      <c r="K99" s="139"/>
      <c r="L99" s="139"/>
      <c r="M99" s="139"/>
      <c r="N99" s="139"/>
      <c r="O99" s="139"/>
      <c r="P99" s="139"/>
      <c r="Q99" s="139"/>
      <c r="R99" s="139"/>
      <c r="S99" s="139"/>
      <c r="T99" s="139"/>
      <c r="U99" s="139"/>
      <c r="V99" s="139"/>
      <c r="W99" s="139"/>
      <c r="X99" s="139"/>
      <c r="Y99" s="139"/>
      <c r="Z99" s="139"/>
    </row>
    <row r="100" spans="1:26" ht="14.25" customHeight="1" x14ac:dyDescent="0.2">
      <c r="A100" s="158"/>
      <c r="B100" s="154"/>
      <c r="C100" s="155"/>
      <c r="D100" s="139"/>
      <c r="E100" s="139"/>
      <c r="F100" s="139"/>
      <c r="G100" s="139"/>
      <c r="H100" s="139"/>
      <c r="I100" s="139"/>
      <c r="J100" s="139"/>
      <c r="K100" s="139"/>
      <c r="L100" s="139"/>
      <c r="M100" s="139"/>
      <c r="N100" s="139"/>
      <c r="O100" s="139"/>
      <c r="P100" s="139"/>
      <c r="Q100" s="139"/>
      <c r="R100" s="139"/>
      <c r="S100" s="139"/>
      <c r="T100" s="139"/>
      <c r="U100" s="139"/>
      <c r="V100" s="139"/>
      <c r="W100" s="139"/>
      <c r="X100" s="139"/>
      <c r="Y100" s="139"/>
      <c r="Z100" s="139"/>
    </row>
    <row r="101" spans="1:26" ht="14.25" customHeight="1" x14ac:dyDescent="0.2">
      <c r="A101" s="158"/>
      <c r="B101" s="154"/>
      <c r="C101" s="155"/>
      <c r="D101" s="139"/>
      <c r="E101" s="139"/>
      <c r="F101" s="139"/>
      <c r="G101" s="139"/>
      <c r="H101" s="139"/>
      <c r="I101" s="139"/>
      <c r="J101" s="139"/>
      <c r="K101" s="139"/>
      <c r="L101" s="139"/>
      <c r="M101" s="139"/>
      <c r="N101" s="139"/>
      <c r="O101" s="139"/>
      <c r="P101" s="139"/>
      <c r="Q101" s="139"/>
      <c r="R101" s="139"/>
      <c r="S101" s="139"/>
      <c r="T101" s="139"/>
      <c r="U101" s="139"/>
      <c r="V101" s="139"/>
      <c r="W101" s="139"/>
      <c r="X101" s="139"/>
      <c r="Y101" s="139"/>
      <c r="Z101" s="139"/>
    </row>
    <row r="102" spans="1:26" ht="14.25" customHeight="1" x14ac:dyDescent="0.2">
      <c r="A102" s="158"/>
      <c r="B102" s="154"/>
      <c r="C102" s="155"/>
      <c r="D102" s="139"/>
      <c r="E102" s="139"/>
      <c r="F102" s="139"/>
      <c r="G102" s="139"/>
      <c r="H102" s="139"/>
      <c r="I102" s="139"/>
      <c r="J102" s="139"/>
      <c r="K102" s="139"/>
      <c r="L102" s="139"/>
      <c r="M102" s="139"/>
      <c r="N102" s="139"/>
      <c r="O102" s="139"/>
      <c r="P102" s="139"/>
      <c r="Q102" s="139"/>
      <c r="R102" s="139"/>
      <c r="S102" s="139"/>
      <c r="T102" s="139"/>
      <c r="U102" s="139"/>
      <c r="V102" s="139"/>
      <c r="W102" s="139"/>
      <c r="X102" s="139"/>
      <c r="Y102" s="139"/>
      <c r="Z102" s="139"/>
    </row>
    <row r="103" spans="1:26" ht="14.25" customHeight="1" x14ac:dyDescent="0.2">
      <c r="A103" s="158"/>
      <c r="B103" s="154"/>
      <c r="C103" s="155"/>
      <c r="D103" s="139"/>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row>
    <row r="104" spans="1:26" ht="14.25" customHeight="1" x14ac:dyDescent="0.2">
      <c r="A104" s="158"/>
      <c r="B104" s="154"/>
      <c r="C104" s="155"/>
      <c r="D104" s="139"/>
      <c r="E104" s="139"/>
      <c r="F104" s="139"/>
      <c r="G104" s="139"/>
      <c r="H104" s="139"/>
      <c r="I104" s="139"/>
      <c r="J104" s="139"/>
      <c r="K104" s="139"/>
      <c r="L104" s="139"/>
      <c r="M104" s="139"/>
      <c r="N104" s="139"/>
      <c r="O104" s="139"/>
      <c r="P104" s="139"/>
      <c r="Q104" s="139"/>
      <c r="R104" s="139"/>
      <c r="S104" s="139"/>
      <c r="T104" s="139"/>
      <c r="U104" s="139"/>
      <c r="V104" s="139"/>
      <c r="W104" s="139"/>
      <c r="X104" s="139"/>
      <c r="Y104" s="139"/>
      <c r="Z104" s="139"/>
    </row>
    <row r="105" spans="1:26" ht="14.25" customHeight="1" x14ac:dyDescent="0.2">
      <c r="A105" s="158"/>
      <c r="B105" s="154"/>
      <c r="C105" s="155"/>
      <c r="D105" s="139"/>
      <c r="E105" s="139"/>
      <c r="F105" s="139"/>
      <c r="G105" s="139"/>
      <c r="H105" s="139"/>
      <c r="I105" s="139"/>
      <c r="J105" s="139"/>
      <c r="K105" s="139"/>
      <c r="L105" s="139"/>
      <c r="M105" s="139"/>
      <c r="N105" s="139"/>
      <c r="O105" s="139"/>
      <c r="P105" s="139"/>
      <c r="Q105" s="139"/>
      <c r="R105" s="139"/>
      <c r="S105" s="139"/>
      <c r="T105" s="139"/>
      <c r="U105" s="139"/>
      <c r="V105" s="139"/>
      <c r="W105" s="139"/>
      <c r="X105" s="139"/>
      <c r="Y105" s="139"/>
      <c r="Z105" s="139"/>
    </row>
    <row r="106" spans="1:26" ht="14.25" customHeight="1" x14ac:dyDescent="0.2">
      <c r="A106" s="158"/>
      <c r="B106" s="154"/>
      <c r="C106" s="155"/>
      <c r="D106" s="139"/>
      <c r="E106" s="139"/>
      <c r="F106" s="139"/>
      <c r="G106" s="139"/>
      <c r="H106" s="139"/>
      <c r="I106" s="139"/>
      <c r="J106" s="139"/>
      <c r="K106" s="139"/>
      <c r="L106" s="139"/>
      <c r="M106" s="139"/>
      <c r="N106" s="139"/>
      <c r="O106" s="139"/>
      <c r="P106" s="139"/>
      <c r="Q106" s="139"/>
      <c r="R106" s="139"/>
      <c r="S106" s="139"/>
      <c r="T106" s="139"/>
      <c r="U106" s="139"/>
      <c r="V106" s="139"/>
      <c r="W106" s="139"/>
      <c r="X106" s="139"/>
      <c r="Y106" s="139"/>
      <c r="Z106" s="139"/>
    </row>
    <row r="107" spans="1:26" ht="14.25" customHeight="1" x14ac:dyDescent="0.2">
      <c r="A107" s="158"/>
      <c r="B107" s="154"/>
      <c r="C107" s="155"/>
      <c r="D107" s="139"/>
      <c r="E107" s="139"/>
      <c r="F107" s="139"/>
      <c r="G107" s="139"/>
      <c r="H107" s="139"/>
      <c r="I107" s="139"/>
      <c r="J107" s="139"/>
      <c r="K107" s="139"/>
      <c r="L107" s="139"/>
      <c r="M107" s="139"/>
      <c r="N107" s="139"/>
      <c r="O107" s="139"/>
      <c r="P107" s="139"/>
      <c r="Q107" s="139"/>
      <c r="R107" s="139"/>
      <c r="S107" s="139"/>
      <c r="T107" s="139"/>
      <c r="U107" s="139"/>
      <c r="V107" s="139"/>
      <c r="W107" s="139"/>
      <c r="X107" s="139"/>
      <c r="Y107" s="139"/>
      <c r="Z107" s="139"/>
    </row>
    <row r="108" spans="1:26" ht="14.25" customHeight="1" x14ac:dyDescent="0.2">
      <c r="A108" s="158"/>
      <c r="B108" s="154"/>
      <c r="C108" s="155"/>
      <c r="D108" s="139"/>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row>
    <row r="109" spans="1:26" ht="14.25" customHeight="1" x14ac:dyDescent="0.2">
      <c r="A109" s="158"/>
      <c r="B109" s="154"/>
      <c r="C109" s="155"/>
      <c r="D109" s="139"/>
      <c r="E109" s="139"/>
      <c r="F109" s="139"/>
      <c r="G109" s="139"/>
      <c r="H109" s="139"/>
      <c r="I109" s="139"/>
      <c r="J109" s="139"/>
      <c r="K109" s="139"/>
      <c r="L109" s="139"/>
      <c r="M109" s="139"/>
      <c r="N109" s="139"/>
      <c r="O109" s="139"/>
      <c r="P109" s="139"/>
      <c r="Q109" s="139"/>
      <c r="R109" s="139"/>
      <c r="S109" s="139"/>
      <c r="T109" s="139"/>
      <c r="U109" s="139"/>
      <c r="V109" s="139"/>
      <c r="W109" s="139"/>
      <c r="X109" s="139"/>
      <c r="Y109" s="139"/>
      <c r="Z109" s="139"/>
    </row>
    <row r="110" spans="1:26" ht="14.25" customHeight="1" x14ac:dyDescent="0.2">
      <c r="A110" s="158"/>
      <c r="B110" s="154"/>
      <c r="C110" s="155"/>
      <c r="D110" s="139"/>
      <c r="E110" s="139"/>
      <c r="F110" s="139"/>
      <c r="G110" s="139"/>
      <c r="H110" s="139"/>
      <c r="I110" s="139"/>
      <c r="J110" s="139"/>
      <c r="K110" s="139"/>
      <c r="L110" s="139"/>
      <c r="M110" s="139"/>
      <c r="N110" s="139"/>
      <c r="O110" s="139"/>
      <c r="P110" s="139"/>
      <c r="Q110" s="139"/>
      <c r="R110" s="139"/>
      <c r="S110" s="139"/>
      <c r="T110" s="139"/>
      <c r="U110" s="139"/>
      <c r="V110" s="139"/>
      <c r="W110" s="139"/>
      <c r="X110" s="139"/>
      <c r="Y110" s="139"/>
      <c r="Z110" s="139"/>
    </row>
    <row r="111" spans="1:26" ht="14.25" customHeight="1" x14ac:dyDescent="0.2">
      <c r="A111" s="158"/>
      <c r="B111" s="154"/>
      <c r="C111" s="155"/>
      <c r="D111" s="139"/>
      <c r="E111" s="139"/>
      <c r="F111" s="139"/>
      <c r="G111" s="139"/>
      <c r="H111" s="139"/>
      <c r="I111" s="139"/>
      <c r="J111" s="139"/>
      <c r="K111" s="139"/>
      <c r="L111" s="139"/>
      <c r="M111" s="139"/>
      <c r="N111" s="139"/>
      <c r="O111" s="139"/>
      <c r="P111" s="139"/>
      <c r="Q111" s="139"/>
      <c r="R111" s="139"/>
      <c r="S111" s="139"/>
      <c r="T111" s="139"/>
      <c r="U111" s="139"/>
      <c r="V111" s="139"/>
      <c r="W111" s="139"/>
      <c r="X111" s="139"/>
      <c r="Y111" s="139"/>
      <c r="Z111" s="139"/>
    </row>
    <row r="112" spans="1:26" ht="14.25" customHeight="1" x14ac:dyDescent="0.2">
      <c r="A112" s="158"/>
      <c r="B112" s="154"/>
      <c r="C112" s="155"/>
      <c r="D112" s="139"/>
      <c r="E112" s="139"/>
      <c r="F112" s="139"/>
      <c r="G112" s="139"/>
      <c r="H112" s="139"/>
      <c r="I112" s="139"/>
      <c r="J112" s="139"/>
      <c r="K112" s="139"/>
      <c r="L112" s="139"/>
      <c r="M112" s="139"/>
      <c r="N112" s="139"/>
      <c r="O112" s="139"/>
      <c r="P112" s="139"/>
      <c r="Q112" s="139"/>
      <c r="R112" s="139"/>
      <c r="S112" s="139"/>
      <c r="T112" s="139"/>
      <c r="U112" s="139"/>
      <c r="V112" s="139"/>
      <c r="W112" s="139"/>
      <c r="X112" s="139"/>
      <c r="Y112" s="139"/>
      <c r="Z112" s="139"/>
    </row>
    <row r="113" spans="1:26" ht="14.25" customHeight="1" x14ac:dyDescent="0.2">
      <c r="A113" s="158"/>
      <c r="B113" s="154"/>
      <c r="C113" s="155"/>
      <c r="D113" s="139"/>
      <c r="E113" s="139"/>
      <c r="F113" s="139"/>
      <c r="G113" s="139"/>
      <c r="H113" s="139"/>
      <c r="I113" s="139"/>
      <c r="J113" s="139"/>
      <c r="K113" s="139"/>
      <c r="L113" s="139"/>
      <c r="M113" s="139"/>
      <c r="N113" s="139"/>
      <c r="O113" s="139"/>
      <c r="P113" s="139"/>
      <c r="Q113" s="139"/>
      <c r="R113" s="139"/>
      <c r="S113" s="139"/>
      <c r="T113" s="139"/>
      <c r="U113" s="139"/>
      <c r="V113" s="139"/>
      <c r="W113" s="139"/>
      <c r="X113" s="139"/>
      <c r="Y113" s="139"/>
      <c r="Z113" s="139"/>
    </row>
    <row r="114" spans="1:26" ht="14.25" customHeight="1" x14ac:dyDescent="0.2">
      <c r="A114" s="158"/>
      <c r="B114" s="154"/>
      <c r="C114" s="155"/>
      <c r="D114" s="139"/>
      <c r="E114" s="139"/>
      <c r="F114" s="139"/>
      <c r="G114" s="139"/>
      <c r="H114" s="139"/>
      <c r="I114" s="139"/>
      <c r="J114" s="139"/>
      <c r="K114" s="139"/>
      <c r="L114" s="139"/>
      <c r="M114" s="139"/>
      <c r="N114" s="139"/>
      <c r="O114" s="139"/>
      <c r="P114" s="139"/>
      <c r="Q114" s="139"/>
      <c r="R114" s="139"/>
      <c r="S114" s="139"/>
      <c r="T114" s="139"/>
      <c r="U114" s="139"/>
      <c r="V114" s="139"/>
      <c r="W114" s="139"/>
      <c r="X114" s="139"/>
      <c r="Y114" s="139"/>
      <c r="Z114" s="139"/>
    </row>
    <row r="115" spans="1:26" ht="14.25" customHeight="1" x14ac:dyDescent="0.2">
      <c r="A115" s="158"/>
      <c r="B115" s="154"/>
      <c r="C115" s="155"/>
      <c r="D115" s="139"/>
      <c r="E115" s="139"/>
      <c r="F115" s="139"/>
      <c r="G115" s="139"/>
      <c r="H115" s="139"/>
      <c r="I115" s="139"/>
      <c r="J115" s="139"/>
      <c r="K115" s="139"/>
      <c r="L115" s="139"/>
      <c r="M115" s="139"/>
      <c r="N115" s="139"/>
      <c r="O115" s="139"/>
      <c r="P115" s="139"/>
      <c r="Q115" s="139"/>
      <c r="R115" s="139"/>
      <c r="S115" s="139"/>
      <c r="T115" s="139"/>
      <c r="U115" s="139"/>
      <c r="V115" s="139"/>
      <c r="W115" s="139"/>
      <c r="X115" s="139"/>
      <c r="Y115" s="139"/>
      <c r="Z115" s="139"/>
    </row>
    <row r="116" spans="1:26" ht="14.25" customHeight="1" x14ac:dyDescent="0.2">
      <c r="A116" s="158"/>
      <c r="B116" s="154"/>
      <c r="C116" s="155"/>
      <c r="D116" s="139"/>
      <c r="E116" s="139"/>
      <c r="F116" s="139"/>
      <c r="G116" s="139"/>
      <c r="H116" s="139"/>
      <c r="I116" s="139"/>
      <c r="J116" s="139"/>
      <c r="K116" s="139"/>
      <c r="L116" s="139"/>
      <c r="M116" s="139"/>
      <c r="N116" s="139"/>
      <c r="O116" s="139"/>
      <c r="P116" s="139"/>
      <c r="Q116" s="139"/>
      <c r="R116" s="139"/>
      <c r="S116" s="139"/>
      <c r="T116" s="139"/>
      <c r="U116" s="139"/>
      <c r="V116" s="139"/>
      <c r="W116" s="139"/>
      <c r="X116" s="139"/>
      <c r="Y116" s="139"/>
      <c r="Z116" s="139"/>
    </row>
    <row r="117" spans="1:26" ht="14.25" customHeight="1" x14ac:dyDescent="0.2">
      <c r="A117" s="158"/>
      <c r="B117" s="154"/>
      <c r="C117" s="155"/>
      <c r="D117" s="139"/>
      <c r="E117" s="139"/>
      <c r="F117" s="139"/>
      <c r="G117" s="139"/>
      <c r="H117" s="139"/>
      <c r="I117" s="139"/>
      <c r="J117" s="139"/>
      <c r="K117" s="139"/>
      <c r="L117" s="139"/>
      <c r="M117" s="139"/>
      <c r="N117" s="139"/>
      <c r="O117" s="139"/>
      <c r="P117" s="139"/>
      <c r="Q117" s="139"/>
      <c r="R117" s="139"/>
      <c r="S117" s="139"/>
      <c r="T117" s="139"/>
      <c r="U117" s="139"/>
      <c r="V117" s="139"/>
      <c r="W117" s="139"/>
      <c r="X117" s="139"/>
      <c r="Y117" s="139"/>
      <c r="Z117" s="139"/>
    </row>
    <row r="118" spans="1:26" ht="14.25" customHeight="1" x14ac:dyDescent="0.2">
      <c r="A118" s="158"/>
      <c r="B118" s="154"/>
      <c r="C118" s="155"/>
      <c r="D118" s="139"/>
      <c r="E118" s="139"/>
      <c r="F118" s="139"/>
      <c r="G118" s="139"/>
      <c r="H118" s="139"/>
      <c r="I118" s="139"/>
      <c r="J118" s="139"/>
      <c r="K118" s="139"/>
      <c r="L118" s="139"/>
      <c r="M118" s="139"/>
      <c r="N118" s="139"/>
      <c r="O118" s="139"/>
      <c r="P118" s="139"/>
      <c r="Q118" s="139"/>
      <c r="R118" s="139"/>
      <c r="S118" s="139"/>
      <c r="T118" s="139"/>
      <c r="U118" s="139"/>
      <c r="V118" s="139"/>
      <c r="W118" s="139"/>
      <c r="X118" s="139"/>
      <c r="Y118" s="139"/>
      <c r="Z118" s="139"/>
    </row>
    <row r="119" spans="1:26" ht="14.25" customHeight="1" x14ac:dyDescent="0.2">
      <c r="A119" s="158"/>
      <c r="B119" s="154"/>
      <c r="C119" s="155"/>
      <c r="D119" s="139"/>
      <c r="E119" s="139"/>
      <c r="F119" s="139"/>
      <c r="G119" s="139"/>
      <c r="H119" s="139"/>
      <c r="I119" s="139"/>
      <c r="J119" s="139"/>
      <c r="K119" s="139"/>
      <c r="L119" s="139"/>
      <c r="M119" s="139"/>
      <c r="N119" s="139"/>
      <c r="O119" s="139"/>
      <c r="P119" s="139"/>
      <c r="Q119" s="139"/>
      <c r="R119" s="139"/>
      <c r="S119" s="139"/>
      <c r="T119" s="139"/>
      <c r="U119" s="139"/>
      <c r="V119" s="139"/>
      <c r="W119" s="139"/>
      <c r="X119" s="139"/>
      <c r="Y119" s="139"/>
      <c r="Z119" s="139"/>
    </row>
    <row r="120" spans="1:26" ht="14.25" customHeight="1" x14ac:dyDescent="0.2">
      <c r="A120" s="158"/>
      <c r="B120" s="154"/>
      <c r="C120" s="155"/>
      <c r="D120" s="139"/>
      <c r="E120" s="139"/>
      <c r="F120" s="139"/>
      <c r="G120" s="139"/>
      <c r="H120" s="139"/>
      <c r="I120" s="139"/>
      <c r="J120" s="139"/>
      <c r="K120" s="139"/>
      <c r="L120" s="139"/>
      <c r="M120" s="139"/>
      <c r="N120" s="139"/>
      <c r="O120" s="139"/>
      <c r="P120" s="139"/>
      <c r="Q120" s="139"/>
      <c r="R120" s="139"/>
      <c r="S120" s="139"/>
      <c r="T120" s="139"/>
      <c r="U120" s="139"/>
      <c r="V120" s="139"/>
      <c r="W120" s="139"/>
      <c r="X120" s="139"/>
      <c r="Y120" s="139"/>
      <c r="Z120" s="139"/>
    </row>
    <row r="121" spans="1:26" ht="14.25" customHeight="1" x14ac:dyDescent="0.2">
      <c r="A121" s="158"/>
      <c r="B121" s="154"/>
      <c r="C121" s="155"/>
      <c r="D121" s="139"/>
      <c r="E121" s="139"/>
      <c r="F121" s="139"/>
      <c r="G121" s="139"/>
      <c r="H121" s="139"/>
      <c r="I121" s="139"/>
      <c r="J121" s="139"/>
      <c r="K121" s="139"/>
      <c r="L121" s="139"/>
      <c r="M121" s="139"/>
      <c r="N121" s="139"/>
      <c r="O121" s="139"/>
      <c r="P121" s="139"/>
      <c r="Q121" s="139"/>
      <c r="R121" s="139"/>
      <c r="S121" s="139"/>
      <c r="T121" s="139"/>
      <c r="U121" s="139"/>
      <c r="V121" s="139"/>
      <c r="W121" s="139"/>
      <c r="X121" s="139"/>
      <c r="Y121" s="139"/>
      <c r="Z121" s="139"/>
    </row>
    <row r="122" spans="1:26" ht="14.25" customHeight="1" x14ac:dyDescent="0.2">
      <c r="A122" s="158"/>
      <c r="B122" s="154"/>
      <c r="C122" s="155"/>
      <c r="D122" s="139"/>
      <c r="E122" s="139"/>
      <c r="F122" s="139"/>
      <c r="G122" s="139"/>
      <c r="H122" s="139"/>
      <c r="I122" s="139"/>
      <c r="J122" s="139"/>
      <c r="K122" s="139"/>
      <c r="L122" s="139"/>
      <c r="M122" s="139"/>
      <c r="N122" s="139"/>
      <c r="O122" s="139"/>
      <c r="P122" s="139"/>
      <c r="Q122" s="139"/>
      <c r="R122" s="139"/>
      <c r="S122" s="139"/>
      <c r="T122" s="139"/>
      <c r="U122" s="139"/>
      <c r="V122" s="139"/>
      <c r="W122" s="139"/>
      <c r="X122" s="139"/>
      <c r="Y122" s="139"/>
      <c r="Z122" s="139"/>
    </row>
    <row r="123" spans="1:26" ht="14.25" customHeight="1" x14ac:dyDescent="0.2">
      <c r="A123" s="158"/>
      <c r="B123" s="154"/>
      <c r="C123" s="155"/>
      <c r="D123" s="139"/>
      <c r="E123" s="139"/>
      <c r="F123" s="139"/>
      <c r="G123" s="139"/>
      <c r="H123" s="139"/>
      <c r="I123" s="139"/>
      <c r="J123" s="139"/>
      <c r="K123" s="139"/>
      <c r="L123" s="139"/>
      <c r="M123" s="139"/>
      <c r="N123" s="139"/>
      <c r="O123" s="139"/>
      <c r="P123" s="139"/>
      <c r="Q123" s="139"/>
      <c r="R123" s="139"/>
      <c r="S123" s="139"/>
      <c r="T123" s="139"/>
      <c r="U123" s="139"/>
      <c r="V123" s="139"/>
      <c r="W123" s="139"/>
      <c r="X123" s="139"/>
      <c r="Y123" s="139"/>
      <c r="Z123" s="139"/>
    </row>
    <row r="124" spans="1:26" ht="14.25" customHeight="1" x14ac:dyDescent="0.2">
      <c r="A124" s="158"/>
      <c r="B124" s="154"/>
      <c r="C124" s="155"/>
      <c r="D124" s="139"/>
      <c r="E124" s="139"/>
      <c r="F124" s="139"/>
      <c r="G124" s="139"/>
      <c r="H124" s="139"/>
      <c r="I124" s="139"/>
      <c r="J124" s="139"/>
      <c r="K124" s="139"/>
      <c r="L124" s="139"/>
      <c r="M124" s="139"/>
      <c r="N124" s="139"/>
      <c r="O124" s="139"/>
      <c r="P124" s="139"/>
      <c r="Q124" s="139"/>
      <c r="R124" s="139"/>
      <c r="S124" s="139"/>
      <c r="T124" s="139"/>
      <c r="U124" s="139"/>
      <c r="V124" s="139"/>
      <c r="W124" s="139"/>
      <c r="X124" s="139"/>
      <c r="Y124" s="139"/>
      <c r="Z124" s="139"/>
    </row>
    <row r="125" spans="1:26" ht="14.25" customHeight="1" x14ac:dyDescent="0.2">
      <c r="A125" s="158"/>
      <c r="B125" s="154"/>
      <c r="C125" s="155"/>
      <c r="D125" s="139"/>
      <c r="E125" s="139"/>
      <c r="F125" s="139"/>
      <c r="G125" s="139"/>
      <c r="H125" s="139"/>
      <c r="I125" s="139"/>
      <c r="J125" s="139"/>
      <c r="K125" s="139"/>
      <c r="L125" s="139"/>
      <c r="M125" s="139"/>
      <c r="N125" s="139"/>
      <c r="O125" s="139"/>
      <c r="P125" s="139"/>
      <c r="Q125" s="139"/>
      <c r="R125" s="139"/>
      <c r="S125" s="139"/>
      <c r="T125" s="139"/>
      <c r="U125" s="139"/>
      <c r="V125" s="139"/>
      <c r="W125" s="139"/>
      <c r="X125" s="139"/>
      <c r="Y125" s="139"/>
      <c r="Z125" s="139"/>
    </row>
    <row r="126" spans="1:26" ht="14.25" customHeight="1" x14ac:dyDescent="0.2">
      <c r="A126" s="158"/>
      <c r="B126" s="154"/>
      <c r="C126" s="155"/>
      <c r="D126" s="139"/>
      <c r="E126" s="139"/>
      <c r="F126" s="139"/>
      <c r="G126" s="139"/>
      <c r="H126" s="139"/>
      <c r="I126" s="139"/>
      <c r="J126" s="139"/>
      <c r="K126" s="139"/>
      <c r="L126" s="139"/>
      <c r="M126" s="139"/>
      <c r="N126" s="139"/>
      <c r="O126" s="139"/>
      <c r="P126" s="139"/>
      <c r="Q126" s="139"/>
      <c r="R126" s="139"/>
      <c r="S126" s="139"/>
      <c r="T126" s="139"/>
      <c r="U126" s="139"/>
      <c r="V126" s="139"/>
      <c r="W126" s="139"/>
      <c r="X126" s="139"/>
      <c r="Y126" s="139"/>
      <c r="Z126" s="139"/>
    </row>
    <row r="127" spans="1:26" ht="14.25" customHeight="1" x14ac:dyDescent="0.2">
      <c r="A127" s="158"/>
      <c r="B127" s="154"/>
      <c r="C127" s="155"/>
      <c r="D127" s="139"/>
      <c r="E127" s="139"/>
      <c r="F127" s="139"/>
      <c r="G127" s="139"/>
      <c r="H127" s="139"/>
      <c r="I127" s="139"/>
      <c r="J127" s="139"/>
      <c r="K127" s="139"/>
      <c r="L127" s="139"/>
      <c r="M127" s="139"/>
      <c r="N127" s="139"/>
      <c r="O127" s="139"/>
      <c r="P127" s="139"/>
      <c r="Q127" s="139"/>
      <c r="R127" s="139"/>
      <c r="S127" s="139"/>
      <c r="T127" s="139"/>
      <c r="U127" s="139"/>
      <c r="V127" s="139"/>
      <c r="W127" s="139"/>
      <c r="X127" s="139"/>
      <c r="Y127" s="139"/>
      <c r="Z127" s="139"/>
    </row>
    <row r="128" spans="1:26" ht="14.25" customHeight="1" x14ac:dyDescent="0.2">
      <c r="A128" s="158"/>
      <c r="B128" s="154"/>
      <c r="C128" s="155"/>
      <c r="D128" s="139"/>
      <c r="E128" s="139"/>
      <c r="F128" s="139"/>
      <c r="G128" s="139"/>
      <c r="H128" s="139"/>
      <c r="I128" s="139"/>
      <c r="J128" s="139"/>
      <c r="K128" s="139"/>
      <c r="L128" s="139"/>
      <c r="M128" s="139"/>
      <c r="N128" s="139"/>
      <c r="O128" s="139"/>
      <c r="P128" s="139"/>
      <c r="Q128" s="139"/>
      <c r="R128" s="139"/>
      <c r="S128" s="139"/>
      <c r="T128" s="139"/>
      <c r="U128" s="139"/>
      <c r="V128" s="139"/>
      <c r="W128" s="139"/>
      <c r="X128" s="139"/>
      <c r="Y128" s="139"/>
      <c r="Z128" s="139"/>
    </row>
    <row r="129" spans="1:26" ht="14.25" customHeight="1" x14ac:dyDescent="0.2">
      <c r="A129" s="158"/>
      <c r="B129" s="154"/>
      <c r="C129" s="155"/>
      <c r="D129" s="139"/>
      <c r="E129" s="139"/>
      <c r="F129" s="139"/>
      <c r="G129" s="139"/>
      <c r="H129" s="139"/>
      <c r="I129" s="139"/>
      <c r="J129" s="139"/>
      <c r="K129" s="139"/>
      <c r="L129" s="139"/>
      <c r="M129" s="139"/>
      <c r="N129" s="139"/>
      <c r="O129" s="139"/>
      <c r="P129" s="139"/>
      <c r="Q129" s="139"/>
      <c r="R129" s="139"/>
      <c r="S129" s="139"/>
      <c r="T129" s="139"/>
      <c r="U129" s="139"/>
      <c r="V129" s="139"/>
      <c r="W129" s="139"/>
      <c r="X129" s="139"/>
      <c r="Y129" s="139"/>
      <c r="Z129" s="139"/>
    </row>
    <row r="130" spans="1:26" ht="14.25" customHeight="1" x14ac:dyDescent="0.2">
      <c r="A130" s="158"/>
      <c r="B130" s="154"/>
      <c r="C130" s="155"/>
      <c r="D130" s="139"/>
      <c r="E130" s="139"/>
      <c r="F130" s="139"/>
      <c r="G130" s="139"/>
      <c r="H130" s="139"/>
      <c r="I130" s="139"/>
      <c r="J130" s="139"/>
      <c r="K130" s="139"/>
      <c r="L130" s="139"/>
      <c r="M130" s="139"/>
      <c r="N130" s="139"/>
      <c r="O130" s="139"/>
      <c r="P130" s="139"/>
      <c r="Q130" s="139"/>
      <c r="R130" s="139"/>
      <c r="S130" s="139"/>
      <c r="T130" s="139"/>
      <c r="U130" s="139"/>
      <c r="V130" s="139"/>
      <c r="W130" s="139"/>
      <c r="X130" s="139"/>
      <c r="Y130" s="139"/>
      <c r="Z130" s="139"/>
    </row>
    <row r="131" spans="1:26" ht="14.25" customHeight="1" x14ac:dyDescent="0.2">
      <c r="A131" s="158"/>
      <c r="B131" s="154"/>
      <c r="C131" s="155"/>
      <c r="D131" s="139"/>
      <c r="E131" s="139"/>
      <c r="F131" s="139"/>
      <c r="G131" s="139"/>
      <c r="H131" s="139"/>
      <c r="I131" s="139"/>
      <c r="J131" s="139"/>
      <c r="K131" s="139"/>
      <c r="L131" s="139"/>
      <c r="M131" s="139"/>
      <c r="N131" s="139"/>
      <c r="O131" s="139"/>
      <c r="P131" s="139"/>
      <c r="Q131" s="139"/>
      <c r="R131" s="139"/>
      <c r="S131" s="139"/>
      <c r="T131" s="139"/>
      <c r="U131" s="139"/>
      <c r="V131" s="139"/>
      <c r="W131" s="139"/>
      <c r="X131" s="139"/>
      <c r="Y131" s="139"/>
      <c r="Z131" s="139"/>
    </row>
    <row r="132" spans="1:26" ht="14.25" customHeight="1" x14ac:dyDescent="0.2">
      <c r="A132" s="158"/>
      <c r="B132" s="154"/>
      <c r="C132" s="155"/>
      <c r="D132" s="139"/>
      <c r="E132" s="139"/>
      <c r="F132" s="139"/>
      <c r="G132" s="139"/>
      <c r="H132" s="139"/>
      <c r="I132" s="139"/>
      <c r="J132" s="139"/>
      <c r="K132" s="139"/>
      <c r="L132" s="139"/>
      <c r="M132" s="139"/>
      <c r="N132" s="139"/>
      <c r="O132" s="139"/>
      <c r="P132" s="139"/>
      <c r="Q132" s="139"/>
      <c r="R132" s="139"/>
      <c r="S132" s="139"/>
      <c r="T132" s="139"/>
      <c r="U132" s="139"/>
      <c r="V132" s="139"/>
      <c r="W132" s="139"/>
      <c r="X132" s="139"/>
      <c r="Y132" s="139"/>
      <c r="Z132" s="139"/>
    </row>
    <row r="133" spans="1:26" ht="14.25" customHeight="1" x14ac:dyDescent="0.2">
      <c r="A133" s="158"/>
      <c r="B133" s="154"/>
      <c r="C133" s="155"/>
      <c r="D133" s="139"/>
      <c r="E133" s="139"/>
      <c r="F133" s="139"/>
      <c r="G133" s="139"/>
      <c r="H133" s="139"/>
      <c r="I133" s="139"/>
      <c r="J133" s="139"/>
      <c r="K133" s="139"/>
      <c r="L133" s="139"/>
      <c r="M133" s="139"/>
      <c r="N133" s="139"/>
      <c r="O133" s="139"/>
      <c r="P133" s="139"/>
      <c r="Q133" s="139"/>
      <c r="R133" s="139"/>
      <c r="S133" s="139"/>
      <c r="T133" s="139"/>
      <c r="U133" s="139"/>
      <c r="V133" s="139"/>
      <c r="W133" s="139"/>
      <c r="X133" s="139"/>
      <c r="Y133" s="139"/>
      <c r="Z133" s="139"/>
    </row>
    <row r="134" spans="1:26" ht="14.25" customHeight="1" x14ac:dyDescent="0.2">
      <c r="A134" s="158"/>
      <c r="B134" s="154"/>
      <c r="C134" s="155"/>
      <c r="D134" s="139"/>
      <c r="E134" s="139"/>
      <c r="F134" s="139"/>
      <c r="G134" s="139"/>
      <c r="H134" s="139"/>
      <c r="I134" s="139"/>
      <c r="J134" s="139"/>
      <c r="K134" s="139"/>
      <c r="L134" s="139"/>
      <c r="M134" s="139"/>
      <c r="N134" s="139"/>
      <c r="O134" s="139"/>
      <c r="P134" s="139"/>
      <c r="Q134" s="139"/>
      <c r="R134" s="139"/>
      <c r="S134" s="139"/>
      <c r="T134" s="139"/>
      <c r="U134" s="139"/>
      <c r="V134" s="139"/>
      <c r="W134" s="139"/>
      <c r="X134" s="139"/>
      <c r="Y134" s="139"/>
      <c r="Z134" s="139"/>
    </row>
    <row r="135" spans="1:26" ht="14.25" customHeight="1" x14ac:dyDescent="0.2">
      <c r="A135" s="158"/>
      <c r="B135" s="154"/>
      <c r="C135" s="155"/>
      <c r="D135" s="139"/>
      <c r="E135" s="139"/>
      <c r="F135" s="139"/>
      <c r="G135" s="139"/>
      <c r="H135" s="139"/>
      <c r="I135" s="139"/>
      <c r="J135" s="139"/>
      <c r="K135" s="139"/>
      <c r="L135" s="139"/>
      <c r="M135" s="139"/>
      <c r="N135" s="139"/>
      <c r="O135" s="139"/>
      <c r="P135" s="139"/>
      <c r="Q135" s="139"/>
      <c r="R135" s="139"/>
      <c r="S135" s="139"/>
      <c r="T135" s="139"/>
      <c r="U135" s="139"/>
      <c r="V135" s="139"/>
      <c r="W135" s="139"/>
      <c r="X135" s="139"/>
      <c r="Y135" s="139"/>
      <c r="Z135" s="139"/>
    </row>
    <row r="136" spans="1:26" ht="14.25" customHeight="1" x14ac:dyDescent="0.2">
      <c r="A136" s="158"/>
      <c r="B136" s="154"/>
      <c r="C136" s="155"/>
      <c r="D136" s="139"/>
      <c r="E136" s="139"/>
      <c r="F136" s="139"/>
      <c r="G136" s="139"/>
      <c r="H136" s="139"/>
      <c r="I136" s="139"/>
      <c r="J136" s="139"/>
      <c r="K136" s="139"/>
      <c r="L136" s="139"/>
      <c r="M136" s="139"/>
      <c r="N136" s="139"/>
      <c r="O136" s="139"/>
      <c r="P136" s="139"/>
      <c r="Q136" s="139"/>
      <c r="R136" s="139"/>
      <c r="S136" s="139"/>
      <c r="T136" s="139"/>
      <c r="U136" s="139"/>
      <c r="V136" s="139"/>
      <c r="W136" s="139"/>
      <c r="X136" s="139"/>
      <c r="Y136" s="139"/>
      <c r="Z136" s="139"/>
    </row>
    <row r="137" spans="1:26" ht="14.25" customHeight="1" x14ac:dyDescent="0.2">
      <c r="A137" s="158"/>
      <c r="B137" s="154"/>
      <c r="C137" s="155"/>
      <c r="D137" s="139"/>
      <c r="E137" s="139"/>
      <c r="F137" s="139"/>
      <c r="G137" s="139"/>
      <c r="H137" s="139"/>
      <c r="I137" s="139"/>
      <c r="J137" s="139"/>
      <c r="K137" s="139"/>
      <c r="L137" s="139"/>
      <c r="M137" s="139"/>
      <c r="N137" s="139"/>
      <c r="O137" s="139"/>
      <c r="P137" s="139"/>
      <c r="Q137" s="139"/>
      <c r="R137" s="139"/>
      <c r="S137" s="139"/>
      <c r="T137" s="139"/>
      <c r="U137" s="139"/>
      <c r="V137" s="139"/>
      <c r="W137" s="139"/>
      <c r="X137" s="139"/>
      <c r="Y137" s="139"/>
      <c r="Z137" s="139"/>
    </row>
    <row r="138" spans="1:26" ht="14.25" customHeight="1" x14ac:dyDescent="0.2">
      <c r="A138" s="158"/>
      <c r="B138" s="154"/>
      <c r="C138" s="155"/>
      <c r="D138" s="139"/>
      <c r="E138" s="139"/>
      <c r="F138" s="139"/>
      <c r="G138" s="139"/>
      <c r="H138" s="139"/>
      <c r="I138" s="139"/>
      <c r="J138" s="139"/>
      <c r="K138" s="139"/>
      <c r="L138" s="139"/>
      <c r="M138" s="139"/>
      <c r="N138" s="139"/>
      <c r="O138" s="139"/>
      <c r="P138" s="139"/>
      <c r="Q138" s="139"/>
      <c r="R138" s="139"/>
      <c r="S138" s="139"/>
      <c r="T138" s="139"/>
      <c r="U138" s="139"/>
      <c r="V138" s="139"/>
      <c r="W138" s="139"/>
      <c r="X138" s="139"/>
      <c r="Y138" s="139"/>
      <c r="Z138" s="139"/>
    </row>
    <row r="139" spans="1:26" ht="14.25" customHeight="1" x14ac:dyDescent="0.2">
      <c r="A139" s="158"/>
      <c r="B139" s="154"/>
      <c r="C139" s="155"/>
      <c r="D139" s="139"/>
      <c r="E139" s="139"/>
      <c r="F139" s="139"/>
      <c r="G139" s="139"/>
      <c r="H139" s="139"/>
      <c r="I139" s="139"/>
      <c r="J139" s="139"/>
      <c r="K139" s="139"/>
      <c r="L139" s="139"/>
      <c r="M139" s="139"/>
      <c r="N139" s="139"/>
      <c r="O139" s="139"/>
      <c r="P139" s="139"/>
      <c r="Q139" s="139"/>
      <c r="R139" s="139"/>
      <c r="S139" s="139"/>
      <c r="T139" s="139"/>
      <c r="U139" s="139"/>
      <c r="V139" s="139"/>
      <c r="W139" s="139"/>
      <c r="X139" s="139"/>
      <c r="Y139" s="139"/>
      <c r="Z139" s="139"/>
    </row>
    <row r="140" spans="1:26" ht="14.25" customHeight="1" x14ac:dyDescent="0.2">
      <c r="A140" s="158"/>
      <c r="B140" s="154"/>
      <c r="C140" s="155"/>
      <c r="D140" s="139"/>
      <c r="E140" s="139"/>
      <c r="F140" s="139"/>
      <c r="G140" s="139"/>
      <c r="H140" s="139"/>
      <c r="I140" s="139"/>
      <c r="J140" s="139"/>
      <c r="K140" s="139"/>
      <c r="L140" s="139"/>
      <c r="M140" s="139"/>
      <c r="N140" s="139"/>
      <c r="O140" s="139"/>
      <c r="P140" s="139"/>
      <c r="Q140" s="139"/>
      <c r="R140" s="139"/>
      <c r="S140" s="139"/>
      <c r="T140" s="139"/>
      <c r="U140" s="139"/>
      <c r="V140" s="139"/>
      <c r="W140" s="139"/>
      <c r="X140" s="139"/>
      <c r="Y140" s="139"/>
      <c r="Z140" s="139"/>
    </row>
    <row r="141" spans="1:26" ht="14.25" customHeight="1" x14ac:dyDescent="0.2">
      <c r="A141" s="158"/>
      <c r="B141" s="154"/>
      <c r="C141" s="155"/>
      <c r="D141" s="139"/>
      <c r="E141" s="139"/>
      <c r="F141" s="139"/>
      <c r="G141" s="139"/>
      <c r="H141" s="139"/>
      <c r="I141" s="139"/>
      <c r="J141" s="139"/>
      <c r="K141" s="139"/>
      <c r="L141" s="139"/>
      <c r="M141" s="139"/>
      <c r="N141" s="139"/>
      <c r="O141" s="139"/>
      <c r="P141" s="139"/>
      <c r="Q141" s="139"/>
      <c r="R141" s="139"/>
      <c r="S141" s="139"/>
      <c r="T141" s="139"/>
      <c r="U141" s="139"/>
      <c r="V141" s="139"/>
      <c r="W141" s="139"/>
      <c r="X141" s="139"/>
      <c r="Y141" s="139"/>
      <c r="Z141" s="139"/>
    </row>
    <row r="142" spans="1:26" ht="14.25" customHeight="1" x14ac:dyDescent="0.2">
      <c r="A142" s="158"/>
      <c r="B142" s="154"/>
      <c r="C142" s="155"/>
      <c r="D142" s="139"/>
      <c r="E142" s="139"/>
      <c r="F142" s="139"/>
      <c r="G142" s="139"/>
      <c r="H142" s="139"/>
      <c r="I142" s="139"/>
      <c r="J142" s="139"/>
      <c r="K142" s="139"/>
      <c r="L142" s="139"/>
      <c r="M142" s="139"/>
      <c r="N142" s="139"/>
      <c r="O142" s="139"/>
      <c r="P142" s="139"/>
      <c r="Q142" s="139"/>
      <c r="R142" s="139"/>
      <c r="S142" s="139"/>
      <c r="T142" s="139"/>
      <c r="U142" s="139"/>
      <c r="V142" s="139"/>
      <c r="W142" s="139"/>
      <c r="X142" s="139"/>
      <c r="Y142" s="139"/>
      <c r="Z142" s="139"/>
    </row>
    <row r="143" spans="1:26" ht="14.25" customHeight="1" x14ac:dyDescent="0.2">
      <c r="A143" s="158"/>
      <c r="B143" s="154"/>
      <c r="C143" s="155"/>
      <c r="D143" s="139"/>
      <c r="E143" s="139"/>
      <c r="F143" s="139"/>
      <c r="G143" s="139"/>
      <c r="H143" s="139"/>
      <c r="I143" s="139"/>
      <c r="J143" s="139"/>
      <c r="K143" s="139"/>
      <c r="L143" s="139"/>
      <c r="M143" s="139"/>
      <c r="N143" s="139"/>
      <c r="O143" s="139"/>
      <c r="P143" s="139"/>
      <c r="Q143" s="139"/>
      <c r="R143" s="139"/>
      <c r="S143" s="139"/>
      <c r="T143" s="139"/>
      <c r="U143" s="139"/>
      <c r="V143" s="139"/>
      <c r="W143" s="139"/>
      <c r="X143" s="139"/>
      <c r="Y143" s="139"/>
      <c r="Z143" s="139"/>
    </row>
    <row r="144" spans="1:26" ht="14.25" customHeight="1" x14ac:dyDescent="0.2">
      <c r="A144" s="158"/>
      <c r="B144" s="154"/>
      <c r="C144" s="155"/>
      <c r="D144" s="139"/>
      <c r="E144" s="139"/>
      <c r="F144" s="139"/>
      <c r="G144" s="139"/>
      <c r="H144" s="139"/>
      <c r="I144" s="139"/>
      <c r="J144" s="139"/>
      <c r="K144" s="139"/>
      <c r="L144" s="139"/>
      <c r="M144" s="139"/>
      <c r="N144" s="139"/>
      <c r="O144" s="139"/>
      <c r="P144" s="139"/>
      <c r="Q144" s="139"/>
      <c r="R144" s="139"/>
      <c r="S144" s="139"/>
      <c r="T144" s="139"/>
      <c r="U144" s="139"/>
      <c r="V144" s="139"/>
      <c r="W144" s="139"/>
      <c r="X144" s="139"/>
      <c r="Y144" s="139"/>
      <c r="Z144" s="139"/>
    </row>
    <row r="145" spans="1:26" ht="14.25" customHeight="1" x14ac:dyDescent="0.2">
      <c r="A145" s="158"/>
      <c r="B145" s="154"/>
      <c r="C145" s="155"/>
      <c r="D145" s="139"/>
      <c r="E145" s="139"/>
      <c r="F145" s="139"/>
      <c r="G145" s="139"/>
      <c r="H145" s="139"/>
      <c r="I145" s="139"/>
      <c r="J145" s="139"/>
      <c r="K145" s="139"/>
      <c r="L145" s="139"/>
      <c r="M145" s="139"/>
      <c r="N145" s="139"/>
      <c r="O145" s="139"/>
      <c r="P145" s="139"/>
      <c r="Q145" s="139"/>
      <c r="R145" s="139"/>
      <c r="S145" s="139"/>
      <c r="T145" s="139"/>
      <c r="U145" s="139"/>
      <c r="V145" s="139"/>
      <c r="W145" s="139"/>
      <c r="X145" s="139"/>
      <c r="Y145" s="139"/>
      <c r="Z145" s="139"/>
    </row>
    <row r="146" spans="1:26" ht="14.25" customHeight="1" x14ac:dyDescent="0.2">
      <c r="A146" s="158"/>
      <c r="B146" s="154"/>
      <c r="C146" s="155"/>
      <c r="D146" s="139"/>
      <c r="E146" s="139"/>
      <c r="F146" s="139"/>
      <c r="G146" s="139"/>
      <c r="H146" s="139"/>
      <c r="I146" s="139"/>
      <c r="J146" s="139"/>
      <c r="K146" s="139"/>
      <c r="L146" s="139"/>
      <c r="M146" s="139"/>
      <c r="N146" s="139"/>
      <c r="O146" s="139"/>
      <c r="P146" s="139"/>
      <c r="Q146" s="139"/>
      <c r="R146" s="139"/>
      <c r="S146" s="139"/>
      <c r="T146" s="139"/>
      <c r="U146" s="139"/>
      <c r="V146" s="139"/>
      <c r="W146" s="139"/>
      <c r="X146" s="139"/>
      <c r="Y146" s="139"/>
      <c r="Z146" s="139"/>
    </row>
    <row r="147" spans="1:26" ht="14.25" customHeight="1" x14ac:dyDescent="0.2">
      <c r="A147" s="158"/>
      <c r="B147" s="154"/>
      <c r="C147" s="155"/>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row>
    <row r="148" spans="1:26" ht="14.25" customHeight="1" x14ac:dyDescent="0.2">
      <c r="A148" s="158"/>
      <c r="B148" s="154"/>
      <c r="C148" s="155"/>
      <c r="D148" s="139"/>
      <c r="E148" s="139"/>
      <c r="F148" s="139"/>
      <c r="G148" s="139"/>
      <c r="H148" s="139"/>
      <c r="I148" s="139"/>
      <c r="J148" s="139"/>
      <c r="K148" s="139"/>
      <c r="L148" s="139"/>
      <c r="M148" s="139"/>
      <c r="N148" s="139"/>
      <c r="O148" s="139"/>
      <c r="P148" s="139"/>
      <c r="Q148" s="139"/>
      <c r="R148" s="139"/>
      <c r="S148" s="139"/>
      <c r="T148" s="139"/>
      <c r="U148" s="139"/>
      <c r="V148" s="139"/>
      <c r="W148" s="139"/>
      <c r="X148" s="139"/>
      <c r="Y148" s="139"/>
      <c r="Z148" s="139"/>
    </row>
    <row r="149" spans="1:26" ht="14.25" customHeight="1" x14ac:dyDescent="0.2">
      <c r="A149" s="158"/>
      <c r="B149" s="154"/>
      <c r="C149" s="155"/>
      <c r="D149" s="139"/>
      <c r="E149" s="139"/>
      <c r="F149" s="139"/>
      <c r="G149" s="139"/>
      <c r="H149" s="139"/>
      <c r="I149" s="139"/>
      <c r="J149" s="139"/>
      <c r="K149" s="139"/>
      <c r="L149" s="139"/>
      <c r="M149" s="139"/>
      <c r="N149" s="139"/>
      <c r="O149" s="139"/>
      <c r="P149" s="139"/>
      <c r="Q149" s="139"/>
      <c r="R149" s="139"/>
      <c r="S149" s="139"/>
      <c r="T149" s="139"/>
      <c r="U149" s="139"/>
      <c r="V149" s="139"/>
      <c r="W149" s="139"/>
      <c r="X149" s="139"/>
      <c r="Y149" s="139"/>
      <c r="Z149" s="139"/>
    </row>
    <row r="150" spans="1:26" ht="14.25" customHeight="1" x14ac:dyDescent="0.2">
      <c r="A150" s="158"/>
      <c r="B150" s="154"/>
      <c r="C150" s="155"/>
      <c r="D150" s="139"/>
      <c r="E150" s="139"/>
      <c r="F150" s="139"/>
      <c r="G150" s="139"/>
      <c r="H150" s="139"/>
      <c r="I150" s="139"/>
      <c r="J150" s="139"/>
      <c r="K150" s="139"/>
      <c r="L150" s="139"/>
      <c r="M150" s="139"/>
      <c r="N150" s="139"/>
      <c r="O150" s="139"/>
      <c r="P150" s="139"/>
      <c r="Q150" s="139"/>
      <c r="R150" s="139"/>
      <c r="S150" s="139"/>
      <c r="T150" s="139"/>
      <c r="U150" s="139"/>
      <c r="V150" s="139"/>
      <c r="W150" s="139"/>
      <c r="X150" s="139"/>
      <c r="Y150" s="139"/>
      <c r="Z150" s="139"/>
    </row>
    <row r="151" spans="1:26" ht="14.25" customHeight="1" x14ac:dyDescent="0.2">
      <c r="A151" s="158"/>
      <c r="B151" s="154"/>
      <c r="C151" s="155"/>
      <c r="D151" s="139"/>
      <c r="E151" s="139"/>
      <c r="F151" s="139"/>
      <c r="G151" s="139"/>
      <c r="H151" s="139"/>
      <c r="I151" s="139"/>
      <c r="J151" s="139"/>
      <c r="K151" s="139"/>
      <c r="L151" s="139"/>
      <c r="M151" s="139"/>
      <c r="N151" s="139"/>
      <c r="O151" s="139"/>
      <c r="P151" s="139"/>
      <c r="Q151" s="139"/>
      <c r="R151" s="139"/>
      <c r="S151" s="139"/>
      <c r="T151" s="139"/>
      <c r="U151" s="139"/>
      <c r="V151" s="139"/>
      <c r="W151" s="139"/>
      <c r="X151" s="139"/>
      <c r="Y151" s="139"/>
      <c r="Z151" s="139"/>
    </row>
    <row r="152" spans="1:26" ht="14.25" customHeight="1" x14ac:dyDescent="0.2">
      <c r="A152" s="158"/>
      <c r="B152" s="154"/>
      <c r="C152" s="155"/>
      <c r="D152" s="139"/>
      <c r="E152" s="139"/>
      <c r="F152" s="139"/>
      <c r="G152" s="139"/>
      <c r="H152" s="139"/>
      <c r="I152" s="139"/>
      <c r="J152" s="139"/>
      <c r="K152" s="139"/>
      <c r="L152" s="139"/>
      <c r="M152" s="139"/>
      <c r="N152" s="139"/>
      <c r="O152" s="139"/>
      <c r="P152" s="139"/>
      <c r="Q152" s="139"/>
      <c r="R152" s="139"/>
      <c r="S152" s="139"/>
      <c r="T152" s="139"/>
      <c r="U152" s="139"/>
      <c r="V152" s="139"/>
      <c r="W152" s="139"/>
      <c r="X152" s="139"/>
      <c r="Y152" s="139"/>
      <c r="Z152" s="139"/>
    </row>
    <row r="153" spans="1:26" ht="14.25" customHeight="1" x14ac:dyDescent="0.2">
      <c r="A153" s="158"/>
      <c r="B153" s="154"/>
      <c r="C153" s="155"/>
      <c r="D153" s="139"/>
      <c r="E153" s="139"/>
      <c r="F153" s="139"/>
      <c r="G153" s="139"/>
      <c r="H153" s="139"/>
      <c r="I153" s="139"/>
      <c r="J153" s="139"/>
      <c r="K153" s="139"/>
      <c r="L153" s="139"/>
      <c r="M153" s="139"/>
      <c r="N153" s="139"/>
      <c r="O153" s="139"/>
      <c r="P153" s="139"/>
      <c r="Q153" s="139"/>
      <c r="R153" s="139"/>
      <c r="S153" s="139"/>
      <c r="T153" s="139"/>
      <c r="U153" s="139"/>
      <c r="V153" s="139"/>
      <c r="W153" s="139"/>
      <c r="X153" s="139"/>
      <c r="Y153" s="139"/>
      <c r="Z153" s="139"/>
    </row>
    <row r="154" spans="1:26" ht="14.25" customHeight="1" x14ac:dyDescent="0.2">
      <c r="A154" s="158"/>
      <c r="B154" s="154"/>
      <c r="C154" s="155"/>
      <c r="D154" s="139"/>
      <c r="E154" s="139"/>
      <c r="F154" s="139"/>
      <c r="G154" s="139"/>
      <c r="H154" s="139"/>
      <c r="I154" s="139"/>
      <c r="J154" s="139"/>
      <c r="K154" s="139"/>
      <c r="L154" s="139"/>
      <c r="M154" s="139"/>
      <c r="N154" s="139"/>
      <c r="O154" s="139"/>
      <c r="P154" s="139"/>
      <c r="Q154" s="139"/>
      <c r="R154" s="139"/>
      <c r="S154" s="139"/>
      <c r="T154" s="139"/>
      <c r="U154" s="139"/>
      <c r="V154" s="139"/>
      <c r="W154" s="139"/>
      <c r="X154" s="139"/>
      <c r="Y154" s="139"/>
      <c r="Z154" s="139"/>
    </row>
    <row r="155" spans="1:26" ht="14.25" customHeight="1" x14ac:dyDescent="0.2">
      <c r="A155" s="158"/>
      <c r="B155" s="154"/>
      <c r="C155" s="155"/>
      <c r="D155" s="139"/>
      <c r="E155" s="139"/>
      <c r="F155" s="139"/>
      <c r="G155" s="139"/>
      <c r="H155" s="139"/>
      <c r="I155" s="139"/>
      <c r="J155" s="139"/>
      <c r="K155" s="139"/>
      <c r="L155" s="139"/>
      <c r="M155" s="139"/>
      <c r="N155" s="139"/>
      <c r="O155" s="139"/>
      <c r="P155" s="139"/>
      <c r="Q155" s="139"/>
      <c r="R155" s="139"/>
      <c r="S155" s="139"/>
      <c r="T155" s="139"/>
      <c r="U155" s="139"/>
      <c r="V155" s="139"/>
      <c r="W155" s="139"/>
      <c r="X155" s="139"/>
      <c r="Y155" s="139"/>
      <c r="Z155" s="139"/>
    </row>
    <row r="156" spans="1:26" ht="14.25" customHeight="1" x14ac:dyDescent="0.2">
      <c r="A156" s="158"/>
      <c r="B156" s="154"/>
      <c r="C156" s="155"/>
      <c r="D156" s="139"/>
      <c r="E156" s="139"/>
      <c r="F156" s="139"/>
      <c r="G156" s="139"/>
      <c r="H156" s="139"/>
      <c r="I156" s="139"/>
      <c r="J156" s="139"/>
      <c r="K156" s="139"/>
      <c r="L156" s="139"/>
      <c r="M156" s="139"/>
      <c r="N156" s="139"/>
      <c r="O156" s="139"/>
      <c r="P156" s="139"/>
      <c r="Q156" s="139"/>
      <c r="R156" s="139"/>
      <c r="S156" s="139"/>
      <c r="T156" s="139"/>
      <c r="U156" s="139"/>
      <c r="V156" s="139"/>
      <c r="W156" s="139"/>
      <c r="X156" s="139"/>
      <c r="Y156" s="139"/>
      <c r="Z156" s="139"/>
    </row>
    <row r="157" spans="1:26" ht="14.25" customHeight="1" x14ac:dyDescent="0.2">
      <c r="A157" s="158"/>
      <c r="B157" s="154"/>
      <c r="C157" s="155"/>
      <c r="D157" s="139"/>
      <c r="E157" s="139"/>
      <c r="F157" s="139"/>
      <c r="G157" s="139"/>
      <c r="H157" s="139"/>
      <c r="I157" s="139"/>
      <c r="J157" s="139"/>
      <c r="K157" s="139"/>
      <c r="L157" s="139"/>
      <c r="M157" s="139"/>
      <c r="N157" s="139"/>
      <c r="O157" s="139"/>
      <c r="P157" s="139"/>
      <c r="Q157" s="139"/>
      <c r="R157" s="139"/>
      <c r="S157" s="139"/>
      <c r="T157" s="139"/>
      <c r="U157" s="139"/>
      <c r="V157" s="139"/>
      <c r="W157" s="139"/>
      <c r="X157" s="139"/>
      <c r="Y157" s="139"/>
      <c r="Z157" s="139"/>
    </row>
    <row r="158" spans="1:26" ht="14.25" customHeight="1" x14ac:dyDescent="0.2">
      <c r="A158" s="158"/>
      <c r="B158" s="154"/>
      <c r="C158" s="155"/>
      <c r="D158" s="139"/>
      <c r="E158" s="139"/>
      <c r="F158" s="139"/>
      <c r="G158" s="139"/>
      <c r="H158" s="139"/>
      <c r="I158" s="139"/>
      <c r="J158" s="139"/>
      <c r="K158" s="139"/>
      <c r="L158" s="139"/>
      <c r="M158" s="139"/>
      <c r="N158" s="139"/>
      <c r="O158" s="139"/>
      <c r="P158" s="139"/>
      <c r="Q158" s="139"/>
      <c r="R158" s="139"/>
      <c r="S158" s="139"/>
      <c r="T158" s="139"/>
      <c r="U158" s="139"/>
      <c r="V158" s="139"/>
      <c r="W158" s="139"/>
      <c r="X158" s="139"/>
      <c r="Y158" s="139"/>
      <c r="Z158" s="139"/>
    </row>
    <row r="159" spans="1:26" ht="14.25" customHeight="1" x14ac:dyDescent="0.2">
      <c r="A159" s="158"/>
      <c r="B159" s="154"/>
      <c r="C159" s="155"/>
      <c r="D159" s="139"/>
      <c r="E159" s="139"/>
      <c r="F159" s="139"/>
      <c r="G159" s="139"/>
      <c r="H159" s="139"/>
      <c r="I159" s="139"/>
      <c r="J159" s="139"/>
      <c r="K159" s="139"/>
      <c r="L159" s="139"/>
      <c r="M159" s="139"/>
      <c r="N159" s="139"/>
      <c r="O159" s="139"/>
      <c r="P159" s="139"/>
      <c r="Q159" s="139"/>
      <c r="R159" s="139"/>
      <c r="S159" s="139"/>
      <c r="T159" s="139"/>
      <c r="U159" s="139"/>
      <c r="V159" s="139"/>
      <c r="W159" s="139"/>
      <c r="X159" s="139"/>
      <c r="Y159" s="139"/>
      <c r="Z159" s="139"/>
    </row>
    <row r="160" spans="1:26" ht="14.25" customHeight="1" x14ac:dyDescent="0.2">
      <c r="A160" s="158"/>
      <c r="B160" s="154"/>
      <c r="C160" s="155"/>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row>
    <row r="161" spans="1:26" ht="14.25" customHeight="1" x14ac:dyDescent="0.2">
      <c r="A161" s="158"/>
      <c r="B161" s="154"/>
      <c r="C161" s="155"/>
      <c r="D161" s="139"/>
      <c r="E161" s="139"/>
      <c r="F161" s="139"/>
      <c r="G161" s="139"/>
      <c r="H161" s="139"/>
      <c r="I161" s="139"/>
      <c r="J161" s="139"/>
      <c r="K161" s="139"/>
      <c r="L161" s="139"/>
      <c r="M161" s="139"/>
      <c r="N161" s="139"/>
      <c r="O161" s="139"/>
      <c r="P161" s="139"/>
      <c r="Q161" s="139"/>
      <c r="R161" s="139"/>
      <c r="S161" s="139"/>
      <c r="T161" s="139"/>
      <c r="U161" s="139"/>
      <c r="V161" s="139"/>
      <c r="W161" s="139"/>
      <c r="X161" s="139"/>
      <c r="Y161" s="139"/>
      <c r="Z161" s="139"/>
    </row>
    <row r="162" spans="1:26" ht="14.25" customHeight="1" x14ac:dyDescent="0.2">
      <c r="A162" s="158"/>
      <c r="B162" s="154"/>
      <c r="C162" s="155"/>
      <c r="D162" s="139"/>
      <c r="E162" s="139"/>
      <c r="F162" s="139"/>
      <c r="G162" s="139"/>
      <c r="H162" s="139"/>
      <c r="I162" s="139"/>
      <c r="J162" s="139"/>
      <c r="K162" s="139"/>
      <c r="L162" s="139"/>
      <c r="M162" s="139"/>
      <c r="N162" s="139"/>
      <c r="O162" s="139"/>
      <c r="P162" s="139"/>
      <c r="Q162" s="139"/>
      <c r="R162" s="139"/>
      <c r="S162" s="139"/>
      <c r="T162" s="139"/>
      <c r="U162" s="139"/>
      <c r="V162" s="139"/>
      <c r="W162" s="139"/>
      <c r="X162" s="139"/>
      <c r="Y162" s="139"/>
      <c r="Z162" s="139"/>
    </row>
    <row r="163" spans="1:26" ht="14.25" customHeight="1" x14ac:dyDescent="0.2">
      <c r="A163" s="158"/>
      <c r="B163" s="154"/>
      <c r="C163" s="155"/>
      <c r="D163" s="139"/>
      <c r="E163" s="139"/>
      <c r="F163" s="139"/>
      <c r="G163" s="139"/>
      <c r="H163" s="139"/>
      <c r="I163" s="139"/>
      <c r="J163" s="139"/>
      <c r="K163" s="139"/>
      <c r="L163" s="139"/>
      <c r="M163" s="139"/>
      <c r="N163" s="139"/>
      <c r="O163" s="139"/>
      <c r="P163" s="139"/>
      <c r="Q163" s="139"/>
      <c r="R163" s="139"/>
      <c r="S163" s="139"/>
      <c r="T163" s="139"/>
      <c r="U163" s="139"/>
      <c r="V163" s="139"/>
      <c r="W163" s="139"/>
      <c r="X163" s="139"/>
      <c r="Y163" s="139"/>
      <c r="Z163" s="139"/>
    </row>
    <row r="164" spans="1:26" ht="14.25" customHeight="1" x14ac:dyDescent="0.2">
      <c r="A164" s="158"/>
      <c r="B164" s="154"/>
      <c r="C164" s="155"/>
      <c r="D164" s="139"/>
      <c r="E164" s="139"/>
      <c r="F164" s="139"/>
      <c r="G164" s="139"/>
      <c r="H164" s="139"/>
      <c r="I164" s="139"/>
      <c r="J164" s="139"/>
      <c r="K164" s="139"/>
      <c r="L164" s="139"/>
      <c r="M164" s="139"/>
      <c r="N164" s="139"/>
      <c r="O164" s="139"/>
      <c r="P164" s="139"/>
      <c r="Q164" s="139"/>
      <c r="R164" s="139"/>
      <c r="S164" s="139"/>
      <c r="T164" s="139"/>
      <c r="U164" s="139"/>
      <c r="V164" s="139"/>
      <c r="W164" s="139"/>
      <c r="X164" s="139"/>
      <c r="Y164" s="139"/>
      <c r="Z164" s="139"/>
    </row>
    <row r="165" spans="1:26" ht="14.25" customHeight="1" x14ac:dyDescent="0.2">
      <c r="A165" s="158"/>
      <c r="B165" s="154"/>
      <c r="C165" s="155"/>
      <c r="D165" s="139"/>
      <c r="E165" s="139"/>
      <c r="F165" s="139"/>
      <c r="G165" s="139"/>
      <c r="H165" s="139"/>
      <c r="I165" s="139"/>
      <c r="J165" s="139"/>
      <c r="K165" s="139"/>
      <c r="L165" s="139"/>
      <c r="M165" s="139"/>
      <c r="N165" s="139"/>
      <c r="O165" s="139"/>
      <c r="P165" s="139"/>
      <c r="Q165" s="139"/>
      <c r="R165" s="139"/>
      <c r="S165" s="139"/>
      <c r="T165" s="139"/>
      <c r="U165" s="139"/>
      <c r="V165" s="139"/>
      <c r="W165" s="139"/>
      <c r="X165" s="139"/>
      <c r="Y165" s="139"/>
      <c r="Z165" s="139"/>
    </row>
    <row r="166" spans="1:26" ht="14.25" customHeight="1" x14ac:dyDescent="0.2">
      <c r="A166" s="158"/>
      <c r="B166" s="154"/>
      <c r="C166" s="155"/>
      <c r="D166" s="139"/>
      <c r="E166" s="139"/>
      <c r="F166" s="139"/>
      <c r="G166" s="139"/>
      <c r="H166" s="139"/>
      <c r="I166" s="139"/>
      <c r="J166" s="139"/>
      <c r="K166" s="139"/>
      <c r="L166" s="139"/>
      <c r="M166" s="139"/>
      <c r="N166" s="139"/>
      <c r="O166" s="139"/>
      <c r="P166" s="139"/>
      <c r="Q166" s="139"/>
      <c r="R166" s="139"/>
      <c r="S166" s="139"/>
      <c r="T166" s="139"/>
      <c r="U166" s="139"/>
      <c r="V166" s="139"/>
      <c r="W166" s="139"/>
      <c r="X166" s="139"/>
      <c r="Y166" s="139"/>
      <c r="Z166" s="139"/>
    </row>
    <row r="167" spans="1:26" ht="14.25" customHeight="1" x14ac:dyDescent="0.2">
      <c r="A167" s="158"/>
      <c r="B167" s="154"/>
      <c r="C167" s="155"/>
      <c r="D167" s="139"/>
      <c r="E167" s="139"/>
      <c r="F167" s="139"/>
      <c r="G167" s="139"/>
      <c r="H167" s="139"/>
      <c r="I167" s="139"/>
      <c r="J167" s="139"/>
      <c r="K167" s="139"/>
      <c r="L167" s="139"/>
      <c r="M167" s="139"/>
      <c r="N167" s="139"/>
      <c r="O167" s="139"/>
      <c r="P167" s="139"/>
      <c r="Q167" s="139"/>
      <c r="R167" s="139"/>
      <c r="S167" s="139"/>
      <c r="T167" s="139"/>
      <c r="U167" s="139"/>
      <c r="V167" s="139"/>
      <c r="W167" s="139"/>
      <c r="X167" s="139"/>
      <c r="Y167" s="139"/>
      <c r="Z167" s="139"/>
    </row>
    <row r="168" spans="1:26" ht="14.25" customHeight="1" x14ac:dyDescent="0.2">
      <c r="A168" s="158"/>
      <c r="B168" s="154"/>
      <c r="C168" s="155"/>
      <c r="D168" s="139"/>
      <c r="E168" s="139"/>
      <c r="F168" s="139"/>
      <c r="G168" s="139"/>
      <c r="H168" s="139"/>
      <c r="I168" s="139"/>
      <c r="J168" s="139"/>
      <c r="K168" s="139"/>
      <c r="L168" s="139"/>
      <c r="M168" s="139"/>
      <c r="N168" s="139"/>
      <c r="O168" s="139"/>
      <c r="P168" s="139"/>
      <c r="Q168" s="139"/>
      <c r="R168" s="139"/>
      <c r="S168" s="139"/>
      <c r="T168" s="139"/>
      <c r="U168" s="139"/>
      <c r="V168" s="139"/>
      <c r="W168" s="139"/>
      <c r="X168" s="139"/>
      <c r="Y168" s="139"/>
      <c r="Z168" s="139"/>
    </row>
    <row r="169" spans="1:26" ht="14.25" customHeight="1" x14ac:dyDescent="0.2">
      <c r="A169" s="158"/>
      <c r="B169" s="154"/>
      <c r="C169" s="155"/>
      <c r="D169" s="139"/>
      <c r="E169" s="139"/>
      <c r="F169" s="139"/>
      <c r="G169" s="139"/>
      <c r="H169" s="139"/>
      <c r="I169" s="139"/>
      <c r="J169" s="139"/>
      <c r="K169" s="139"/>
      <c r="L169" s="139"/>
      <c r="M169" s="139"/>
      <c r="N169" s="139"/>
      <c r="O169" s="139"/>
      <c r="P169" s="139"/>
      <c r="Q169" s="139"/>
      <c r="R169" s="139"/>
      <c r="S169" s="139"/>
      <c r="T169" s="139"/>
      <c r="U169" s="139"/>
      <c r="V169" s="139"/>
      <c r="W169" s="139"/>
      <c r="X169" s="139"/>
      <c r="Y169" s="139"/>
      <c r="Z169" s="139"/>
    </row>
    <row r="170" spans="1:26" ht="14.25" customHeight="1" x14ac:dyDescent="0.2">
      <c r="A170" s="158"/>
      <c r="B170" s="154"/>
      <c r="C170" s="155"/>
      <c r="D170" s="139"/>
      <c r="E170" s="139"/>
      <c r="F170" s="139"/>
      <c r="G170" s="139"/>
      <c r="H170" s="139"/>
      <c r="I170" s="139"/>
      <c r="J170" s="139"/>
      <c r="K170" s="139"/>
      <c r="L170" s="139"/>
      <c r="M170" s="139"/>
      <c r="N170" s="139"/>
      <c r="O170" s="139"/>
      <c r="P170" s="139"/>
      <c r="Q170" s="139"/>
      <c r="R170" s="139"/>
      <c r="S170" s="139"/>
      <c r="T170" s="139"/>
      <c r="U170" s="139"/>
      <c r="V170" s="139"/>
      <c r="W170" s="139"/>
      <c r="X170" s="139"/>
      <c r="Y170" s="139"/>
      <c r="Z170" s="139"/>
    </row>
    <row r="171" spans="1:26" ht="14.25" customHeight="1" x14ac:dyDescent="0.2">
      <c r="A171" s="158"/>
      <c r="B171" s="154"/>
      <c r="C171" s="155"/>
      <c r="D171" s="139"/>
      <c r="E171" s="139"/>
      <c r="F171" s="139"/>
      <c r="G171" s="139"/>
      <c r="H171" s="139"/>
      <c r="I171" s="139"/>
      <c r="J171" s="139"/>
      <c r="K171" s="139"/>
      <c r="L171" s="139"/>
      <c r="M171" s="139"/>
      <c r="N171" s="139"/>
      <c r="O171" s="139"/>
      <c r="P171" s="139"/>
      <c r="Q171" s="139"/>
      <c r="R171" s="139"/>
      <c r="S171" s="139"/>
      <c r="T171" s="139"/>
      <c r="U171" s="139"/>
      <c r="V171" s="139"/>
      <c r="W171" s="139"/>
      <c r="X171" s="139"/>
      <c r="Y171" s="139"/>
      <c r="Z171" s="139"/>
    </row>
    <row r="172" spans="1:26" ht="14.25" customHeight="1" x14ac:dyDescent="0.2">
      <c r="A172" s="158"/>
      <c r="B172" s="154"/>
      <c r="C172" s="155"/>
      <c r="D172" s="139"/>
      <c r="E172" s="139"/>
      <c r="F172" s="139"/>
      <c r="G172" s="139"/>
      <c r="H172" s="139"/>
      <c r="I172" s="139"/>
      <c r="J172" s="139"/>
      <c r="K172" s="139"/>
      <c r="L172" s="139"/>
      <c r="M172" s="139"/>
      <c r="N172" s="139"/>
      <c r="O172" s="139"/>
      <c r="P172" s="139"/>
      <c r="Q172" s="139"/>
      <c r="R172" s="139"/>
      <c r="S172" s="139"/>
      <c r="T172" s="139"/>
      <c r="U172" s="139"/>
      <c r="V172" s="139"/>
      <c r="W172" s="139"/>
      <c r="X172" s="139"/>
      <c r="Y172" s="139"/>
      <c r="Z172" s="139"/>
    </row>
    <row r="173" spans="1:26" ht="14.25" customHeight="1" x14ac:dyDescent="0.2">
      <c r="A173" s="158"/>
      <c r="B173" s="154"/>
      <c r="C173" s="155"/>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row>
    <row r="174" spans="1:26" ht="14.25" customHeight="1" x14ac:dyDescent="0.2">
      <c r="A174" s="158"/>
      <c r="B174" s="154"/>
      <c r="C174" s="155"/>
      <c r="D174" s="139"/>
      <c r="E174" s="139"/>
      <c r="F174" s="139"/>
      <c r="G174" s="139"/>
      <c r="H174" s="139"/>
      <c r="I174" s="139"/>
      <c r="J174" s="139"/>
      <c r="K174" s="139"/>
      <c r="L174" s="139"/>
      <c r="M174" s="139"/>
      <c r="N174" s="139"/>
      <c r="O174" s="139"/>
      <c r="P174" s="139"/>
      <c r="Q174" s="139"/>
      <c r="R174" s="139"/>
      <c r="S174" s="139"/>
      <c r="T174" s="139"/>
      <c r="U174" s="139"/>
      <c r="V174" s="139"/>
      <c r="W174" s="139"/>
      <c r="X174" s="139"/>
      <c r="Y174" s="139"/>
      <c r="Z174" s="139"/>
    </row>
    <row r="175" spans="1:26" ht="14.25" customHeight="1" x14ac:dyDescent="0.2">
      <c r="A175" s="158"/>
      <c r="B175" s="154"/>
      <c r="C175" s="155"/>
      <c r="D175" s="139"/>
      <c r="E175" s="139"/>
      <c r="F175" s="139"/>
      <c r="G175" s="139"/>
      <c r="H175" s="139"/>
      <c r="I175" s="139"/>
      <c r="J175" s="139"/>
      <c r="K175" s="139"/>
      <c r="L175" s="139"/>
      <c r="M175" s="139"/>
      <c r="N175" s="139"/>
      <c r="O175" s="139"/>
      <c r="P175" s="139"/>
      <c r="Q175" s="139"/>
      <c r="R175" s="139"/>
      <c r="S175" s="139"/>
      <c r="T175" s="139"/>
      <c r="U175" s="139"/>
      <c r="V175" s="139"/>
      <c r="W175" s="139"/>
      <c r="X175" s="139"/>
      <c r="Y175" s="139"/>
      <c r="Z175" s="139"/>
    </row>
    <row r="176" spans="1:26" ht="14.25" customHeight="1" x14ac:dyDescent="0.2">
      <c r="A176" s="158"/>
      <c r="B176" s="154"/>
      <c r="C176" s="155"/>
      <c r="D176" s="139"/>
      <c r="E176" s="139"/>
      <c r="F176" s="139"/>
      <c r="G176" s="139"/>
      <c r="H176" s="139"/>
      <c r="I176" s="139"/>
      <c r="J176" s="139"/>
      <c r="K176" s="139"/>
      <c r="L176" s="139"/>
      <c r="M176" s="139"/>
      <c r="N176" s="139"/>
      <c r="O176" s="139"/>
      <c r="P176" s="139"/>
      <c r="Q176" s="139"/>
      <c r="R176" s="139"/>
      <c r="S176" s="139"/>
      <c r="T176" s="139"/>
      <c r="U176" s="139"/>
      <c r="V176" s="139"/>
      <c r="W176" s="139"/>
      <c r="X176" s="139"/>
      <c r="Y176" s="139"/>
      <c r="Z176" s="139"/>
    </row>
    <row r="177" spans="1:26" ht="14.25" customHeight="1" x14ac:dyDescent="0.2">
      <c r="A177" s="158"/>
      <c r="B177" s="154"/>
      <c r="C177" s="155"/>
      <c r="D177" s="139"/>
      <c r="E177" s="139"/>
      <c r="F177" s="139"/>
      <c r="G177" s="139"/>
      <c r="H177" s="139"/>
      <c r="I177" s="139"/>
      <c r="J177" s="139"/>
      <c r="K177" s="139"/>
      <c r="L177" s="139"/>
      <c r="M177" s="139"/>
      <c r="N177" s="139"/>
      <c r="O177" s="139"/>
      <c r="P177" s="139"/>
      <c r="Q177" s="139"/>
      <c r="R177" s="139"/>
      <c r="S177" s="139"/>
      <c r="T177" s="139"/>
      <c r="U177" s="139"/>
      <c r="V177" s="139"/>
      <c r="W177" s="139"/>
      <c r="X177" s="139"/>
      <c r="Y177" s="139"/>
      <c r="Z177" s="139"/>
    </row>
    <row r="178" spans="1:26" ht="14.25" customHeight="1" x14ac:dyDescent="0.2">
      <c r="A178" s="158"/>
      <c r="B178" s="154"/>
      <c r="C178" s="155"/>
      <c r="D178" s="139"/>
      <c r="E178" s="139"/>
      <c r="F178" s="139"/>
      <c r="G178" s="139"/>
      <c r="H178" s="139"/>
      <c r="I178" s="139"/>
      <c r="J178" s="139"/>
      <c r="K178" s="139"/>
      <c r="L178" s="139"/>
      <c r="M178" s="139"/>
      <c r="N178" s="139"/>
      <c r="O178" s="139"/>
      <c r="P178" s="139"/>
      <c r="Q178" s="139"/>
      <c r="R178" s="139"/>
      <c r="S178" s="139"/>
      <c r="T178" s="139"/>
      <c r="U178" s="139"/>
      <c r="V178" s="139"/>
      <c r="W178" s="139"/>
      <c r="X178" s="139"/>
      <c r="Y178" s="139"/>
      <c r="Z178" s="139"/>
    </row>
    <row r="179" spans="1:26" ht="14.25" customHeight="1" x14ac:dyDescent="0.2">
      <c r="A179" s="158"/>
      <c r="B179" s="154"/>
      <c r="C179" s="155"/>
      <c r="D179" s="139"/>
      <c r="E179" s="139"/>
      <c r="F179" s="139"/>
      <c r="G179" s="139"/>
      <c r="H179" s="139"/>
      <c r="I179" s="139"/>
      <c r="J179" s="139"/>
      <c r="K179" s="139"/>
      <c r="L179" s="139"/>
      <c r="M179" s="139"/>
      <c r="N179" s="139"/>
      <c r="O179" s="139"/>
      <c r="P179" s="139"/>
      <c r="Q179" s="139"/>
      <c r="R179" s="139"/>
      <c r="S179" s="139"/>
      <c r="T179" s="139"/>
      <c r="U179" s="139"/>
      <c r="V179" s="139"/>
      <c r="W179" s="139"/>
      <c r="X179" s="139"/>
      <c r="Y179" s="139"/>
      <c r="Z179" s="139"/>
    </row>
    <row r="180" spans="1:26" ht="14.25" customHeight="1" x14ac:dyDescent="0.2">
      <c r="A180" s="158"/>
      <c r="B180" s="154"/>
      <c r="C180" s="155"/>
      <c r="D180" s="139"/>
      <c r="E180" s="139"/>
      <c r="F180" s="139"/>
      <c r="G180" s="139"/>
      <c r="H180" s="139"/>
      <c r="I180" s="139"/>
      <c r="J180" s="139"/>
      <c r="K180" s="139"/>
      <c r="L180" s="139"/>
      <c r="M180" s="139"/>
      <c r="N180" s="139"/>
      <c r="O180" s="139"/>
      <c r="P180" s="139"/>
      <c r="Q180" s="139"/>
      <c r="R180" s="139"/>
      <c r="S180" s="139"/>
      <c r="T180" s="139"/>
      <c r="U180" s="139"/>
      <c r="V180" s="139"/>
      <c r="W180" s="139"/>
      <c r="X180" s="139"/>
      <c r="Y180" s="139"/>
      <c r="Z180" s="139"/>
    </row>
    <row r="181" spans="1:26" ht="14.25" customHeight="1" x14ac:dyDescent="0.2">
      <c r="A181" s="158"/>
      <c r="B181" s="154"/>
      <c r="C181" s="155"/>
      <c r="D181" s="139"/>
      <c r="E181" s="139"/>
      <c r="F181" s="139"/>
      <c r="G181" s="139"/>
      <c r="H181" s="139"/>
      <c r="I181" s="139"/>
      <c r="J181" s="139"/>
      <c r="K181" s="139"/>
      <c r="L181" s="139"/>
      <c r="M181" s="139"/>
      <c r="N181" s="139"/>
      <c r="O181" s="139"/>
      <c r="P181" s="139"/>
      <c r="Q181" s="139"/>
      <c r="R181" s="139"/>
      <c r="S181" s="139"/>
      <c r="T181" s="139"/>
      <c r="U181" s="139"/>
      <c r="V181" s="139"/>
      <c r="W181" s="139"/>
      <c r="X181" s="139"/>
      <c r="Y181" s="139"/>
      <c r="Z181" s="139"/>
    </row>
    <row r="182" spans="1:26" ht="14.25" customHeight="1" x14ac:dyDescent="0.2">
      <c r="A182" s="158"/>
      <c r="B182" s="154"/>
      <c r="C182" s="155"/>
      <c r="D182" s="139"/>
      <c r="E182" s="139"/>
      <c r="F182" s="139"/>
      <c r="G182" s="139"/>
      <c r="H182" s="139"/>
      <c r="I182" s="139"/>
      <c r="J182" s="139"/>
      <c r="K182" s="139"/>
      <c r="L182" s="139"/>
      <c r="M182" s="139"/>
      <c r="N182" s="139"/>
      <c r="O182" s="139"/>
      <c r="P182" s="139"/>
      <c r="Q182" s="139"/>
      <c r="R182" s="139"/>
      <c r="S182" s="139"/>
      <c r="T182" s="139"/>
      <c r="U182" s="139"/>
      <c r="V182" s="139"/>
      <c r="W182" s="139"/>
      <c r="X182" s="139"/>
      <c r="Y182" s="139"/>
      <c r="Z182" s="139"/>
    </row>
    <row r="183" spans="1:26" ht="14.25" customHeight="1" x14ac:dyDescent="0.2">
      <c r="A183" s="158"/>
      <c r="B183" s="154"/>
      <c r="C183" s="155"/>
      <c r="D183" s="139"/>
      <c r="E183" s="139"/>
      <c r="F183" s="139"/>
      <c r="G183" s="139"/>
      <c r="H183" s="139"/>
      <c r="I183" s="139"/>
      <c r="J183" s="139"/>
      <c r="K183" s="139"/>
      <c r="L183" s="139"/>
      <c r="M183" s="139"/>
      <c r="N183" s="139"/>
      <c r="O183" s="139"/>
      <c r="P183" s="139"/>
      <c r="Q183" s="139"/>
      <c r="R183" s="139"/>
      <c r="S183" s="139"/>
      <c r="T183" s="139"/>
      <c r="U183" s="139"/>
      <c r="V183" s="139"/>
      <c r="W183" s="139"/>
      <c r="X183" s="139"/>
      <c r="Y183" s="139"/>
      <c r="Z183" s="139"/>
    </row>
    <row r="184" spans="1:26" ht="14.25" customHeight="1" x14ac:dyDescent="0.2">
      <c r="A184" s="158"/>
      <c r="B184" s="154"/>
      <c r="C184" s="155"/>
      <c r="D184" s="139"/>
      <c r="E184" s="139"/>
      <c r="F184" s="139"/>
      <c r="G184" s="139"/>
      <c r="H184" s="139"/>
      <c r="I184" s="139"/>
      <c r="J184" s="139"/>
      <c r="K184" s="139"/>
      <c r="L184" s="139"/>
      <c r="M184" s="139"/>
      <c r="N184" s="139"/>
      <c r="O184" s="139"/>
      <c r="P184" s="139"/>
      <c r="Q184" s="139"/>
      <c r="R184" s="139"/>
      <c r="S184" s="139"/>
      <c r="T184" s="139"/>
      <c r="U184" s="139"/>
      <c r="V184" s="139"/>
      <c r="W184" s="139"/>
      <c r="X184" s="139"/>
      <c r="Y184" s="139"/>
      <c r="Z184" s="139"/>
    </row>
    <row r="185" spans="1:26" ht="14.25" customHeight="1" x14ac:dyDescent="0.2">
      <c r="A185" s="158"/>
      <c r="B185" s="154"/>
      <c r="C185" s="155"/>
      <c r="D185" s="139"/>
      <c r="E185" s="139"/>
      <c r="F185" s="139"/>
      <c r="G185" s="139"/>
      <c r="H185" s="139"/>
      <c r="I185" s="139"/>
      <c r="J185" s="139"/>
      <c r="K185" s="139"/>
      <c r="L185" s="139"/>
      <c r="M185" s="139"/>
      <c r="N185" s="139"/>
      <c r="O185" s="139"/>
      <c r="P185" s="139"/>
      <c r="Q185" s="139"/>
      <c r="R185" s="139"/>
      <c r="S185" s="139"/>
      <c r="T185" s="139"/>
      <c r="U185" s="139"/>
      <c r="V185" s="139"/>
      <c r="W185" s="139"/>
      <c r="X185" s="139"/>
      <c r="Y185" s="139"/>
      <c r="Z185" s="139"/>
    </row>
    <row r="186" spans="1:26" ht="14.25" customHeight="1" x14ac:dyDescent="0.2">
      <c r="A186" s="158"/>
      <c r="B186" s="154"/>
      <c r="C186" s="155"/>
      <c r="D186" s="139"/>
      <c r="E186" s="139"/>
      <c r="F186" s="139"/>
      <c r="G186" s="139"/>
      <c r="H186" s="139"/>
      <c r="I186" s="139"/>
      <c r="J186" s="139"/>
      <c r="K186" s="139"/>
      <c r="L186" s="139"/>
      <c r="M186" s="139"/>
      <c r="N186" s="139"/>
      <c r="O186" s="139"/>
      <c r="P186" s="139"/>
      <c r="Q186" s="139"/>
      <c r="R186" s="139"/>
      <c r="S186" s="139"/>
      <c r="T186" s="139"/>
      <c r="U186" s="139"/>
      <c r="V186" s="139"/>
      <c r="W186" s="139"/>
      <c r="X186" s="139"/>
      <c r="Y186" s="139"/>
      <c r="Z186" s="139"/>
    </row>
    <row r="187" spans="1:26" ht="14.25" customHeight="1" x14ac:dyDescent="0.2">
      <c r="A187" s="158"/>
      <c r="B187" s="154"/>
      <c r="C187" s="155"/>
      <c r="D187" s="139"/>
      <c r="E187" s="139"/>
      <c r="F187" s="139"/>
      <c r="G187" s="139"/>
      <c r="H187" s="139"/>
      <c r="I187" s="139"/>
      <c r="J187" s="139"/>
      <c r="K187" s="139"/>
      <c r="L187" s="139"/>
      <c r="M187" s="139"/>
      <c r="N187" s="139"/>
      <c r="O187" s="139"/>
      <c r="P187" s="139"/>
      <c r="Q187" s="139"/>
      <c r="R187" s="139"/>
      <c r="S187" s="139"/>
      <c r="T187" s="139"/>
      <c r="U187" s="139"/>
      <c r="V187" s="139"/>
      <c r="W187" s="139"/>
      <c r="X187" s="139"/>
      <c r="Y187" s="139"/>
      <c r="Z187" s="139"/>
    </row>
    <row r="188" spans="1:26" ht="14.25" customHeight="1" x14ac:dyDescent="0.2">
      <c r="A188" s="158"/>
      <c r="B188" s="154"/>
      <c r="C188" s="155"/>
      <c r="D188" s="139"/>
      <c r="E188" s="139"/>
      <c r="F188" s="139"/>
      <c r="G188" s="139"/>
      <c r="H188" s="139"/>
      <c r="I188" s="139"/>
      <c r="J188" s="139"/>
      <c r="K188" s="139"/>
      <c r="L188" s="139"/>
      <c r="M188" s="139"/>
      <c r="N188" s="139"/>
      <c r="O188" s="139"/>
      <c r="P188" s="139"/>
      <c r="Q188" s="139"/>
      <c r="R188" s="139"/>
      <c r="S188" s="139"/>
      <c r="T188" s="139"/>
      <c r="U188" s="139"/>
      <c r="V188" s="139"/>
      <c r="W188" s="139"/>
      <c r="X188" s="139"/>
      <c r="Y188" s="139"/>
      <c r="Z188" s="139"/>
    </row>
    <row r="189" spans="1:26" ht="14.25" customHeight="1" x14ac:dyDescent="0.2">
      <c r="A189" s="158"/>
      <c r="B189" s="154"/>
      <c r="C189" s="155"/>
      <c r="D189" s="139"/>
      <c r="E189" s="139"/>
      <c r="F189" s="139"/>
      <c r="G189" s="139"/>
      <c r="H189" s="139"/>
      <c r="I189" s="139"/>
      <c r="J189" s="139"/>
      <c r="K189" s="139"/>
      <c r="L189" s="139"/>
      <c r="M189" s="139"/>
      <c r="N189" s="139"/>
      <c r="O189" s="139"/>
      <c r="P189" s="139"/>
      <c r="Q189" s="139"/>
      <c r="R189" s="139"/>
      <c r="S189" s="139"/>
      <c r="T189" s="139"/>
      <c r="U189" s="139"/>
      <c r="V189" s="139"/>
      <c r="W189" s="139"/>
      <c r="X189" s="139"/>
      <c r="Y189" s="139"/>
      <c r="Z189" s="139"/>
    </row>
    <row r="190" spans="1:26" ht="14.25" customHeight="1" x14ac:dyDescent="0.2">
      <c r="A190" s="158"/>
      <c r="B190" s="154"/>
      <c r="C190" s="155"/>
      <c r="D190" s="139"/>
      <c r="E190" s="139"/>
      <c r="F190" s="139"/>
      <c r="G190" s="139"/>
      <c r="H190" s="139"/>
      <c r="I190" s="139"/>
      <c r="J190" s="139"/>
      <c r="K190" s="139"/>
      <c r="L190" s="139"/>
      <c r="M190" s="139"/>
      <c r="N190" s="139"/>
      <c r="O190" s="139"/>
      <c r="P190" s="139"/>
      <c r="Q190" s="139"/>
      <c r="R190" s="139"/>
      <c r="S190" s="139"/>
      <c r="T190" s="139"/>
      <c r="U190" s="139"/>
      <c r="V190" s="139"/>
      <c r="W190" s="139"/>
      <c r="X190" s="139"/>
      <c r="Y190" s="139"/>
      <c r="Z190" s="139"/>
    </row>
    <row r="191" spans="1:26" ht="14.25" customHeight="1" x14ac:dyDescent="0.2">
      <c r="A191" s="158"/>
      <c r="B191" s="154"/>
      <c r="C191" s="155"/>
      <c r="D191" s="139"/>
      <c r="E191" s="139"/>
      <c r="F191" s="139"/>
      <c r="G191" s="139"/>
      <c r="H191" s="139"/>
      <c r="I191" s="139"/>
      <c r="J191" s="139"/>
      <c r="K191" s="139"/>
      <c r="L191" s="139"/>
      <c r="M191" s="139"/>
      <c r="N191" s="139"/>
      <c r="O191" s="139"/>
      <c r="P191" s="139"/>
      <c r="Q191" s="139"/>
      <c r="R191" s="139"/>
      <c r="S191" s="139"/>
      <c r="T191" s="139"/>
      <c r="U191" s="139"/>
      <c r="V191" s="139"/>
      <c r="W191" s="139"/>
      <c r="X191" s="139"/>
      <c r="Y191" s="139"/>
      <c r="Z191" s="139"/>
    </row>
    <row r="192" spans="1:26" ht="14.25" customHeight="1" x14ac:dyDescent="0.2">
      <c r="A192" s="158"/>
      <c r="B192" s="154"/>
      <c r="C192" s="155"/>
      <c r="D192" s="139"/>
      <c r="E192" s="139"/>
      <c r="F192" s="139"/>
      <c r="G192" s="139"/>
      <c r="H192" s="139"/>
      <c r="I192" s="139"/>
      <c r="J192" s="139"/>
      <c r="K192" s="139"/>
      <c r="L192" s="139"/>
      <c r="M192" s="139"/>
      <c r="N192" s="139"/>
      <c r="O192" s="139"/>
      <c r="P192" s="139"/>
      <c r="Q192" s="139"/>
      <c r="R192" s="139"/>
      <c r="S192" s="139"/>
      <c r="T192" s="139"/>
      <c r="U192" s="139"/>
      <c r="V192" s="139"/>
      <c r="W192" s="139"/>
      <c r="X192" s="139"/>
      <c r="Y192" s="139"/>
      <c r="Z192" s="139"/>
    </row>
    <row r="193" spans="1:26" ht="14.25" customHeight="1" x14ac:dyDescent="0.2">
      <c r="A193" s="158"/>
      <c r="B193" s="154"/>
      <c r="C193" s="155"/>
      <c r="D193" s="139"/>
      <c r="E193" s="139"/>
      <c r="F193" s="139"/>
      <c r="G193" s="139"/>
      <c r="H193" s="139"/>
      <c r="I193" s="139"/>
      <c r="J193" s="139"/>
      <c r="K193" s="139"/>
      <c r="L193" s="139"/>
      <c r="M193" s="139"/>
      <c r="N193" s="139"/>
      <c r="O193" s="139"/>
      <c r="P193" s="139"/>
      <c r="Q193" s="139"/>
      <c r="R193" s="139"/>
      <c r="S193" s="139"/>
      <c r="T193" s="139"/>
      <c r="U193" s="139"/>
      <c r="V193" s="139"/>
      <c r="W193" s="139"/>
      <c r="X193" s="139"/>
      <c r="Y193" s="139"/>
      <c r="Z193" s="139"/>
    </row>
    <row r="194" spans="1:26" ht="14.25" customHeight="1" x14ac:dyDescent="0.2">
      <c r="A194" s="158"/>
      <c r="B194" s="154"/>
      <c r="C194" s="155"/>
      <c r="D194" s="139"/>
      <c r="E194" s="139"/>
      <c r="F194" s="139"/>
      <c r="G194" s="139"/>
      <c r="H194" s="139"/>
      <c r="I194" s="139"/>
      <c r="J194" s="139"/>
      <c r="K194" s="139"/>
      <c r="L194" s="139"/>
      <c r="M194" s="139"/>
      <c r="N194" s="139"/>
      <c r="O194" s="139"/>
      <c r="P194" s="139"/>
      <c r="Q194" s="139"/>
      <c r="R194" s="139"/>
      <c r="S194" s="139"/>
      <c r="T194" s="139"/>
      <c r="U194" s="139"/>
      <c r="V194" s="139"/>
      <c r="W194" s="139"/>
      <c r="X194" s="139"/>
      <c r="Y194" s="139"/>
      <c r="Z194" s="139"/>
    </row>
    <row r="195" spans="1:26" ht="14.25" customHeight="1" x14ac:dyDescent="0.2">
      <c r="A195" s="158"/>
      <c r="B195" s="154"/>
      <c r="C195" s="155"/>
      <c r="D195" s="139"/>
      <c r="E195" s="139"/>
      <c r="F195" s="139"/>
      <c r="G195" s="139"/>
      <c r="H195" s="139"/>
      <c r="I195" s="139"/>
      <c r="J195" s="139"/>
      <c r="K195" s="139"/>
      <c r="L195" s="139"/>
      <c r="M195" s="139"/>
      <c r="N195" s="139"/>
      <c r="O195" s="139"/>
      <c r="P195" s="139"/>
      <c r="Q195" s="139"/>
      <c r="R195" s="139"/>
      <c r="S195" s="139"/>
      <c r="T195" s="139"/>
      <c r="U195" s="139"/>
      <c r="V195" s="139"/>
      <c r="W195" s="139"/>
      <c r="X195" s="139"/>
      <c r="Y195" s="139"/>
      <c r="Z195" s="139"/>
    </row>
    <row r="196" spans="1:26" ht="14.25" customHeight="1" x14ac:dyDescent="0.2">
      <c r="A196" s="158"/>
      <c r="B196" s="154"/>
      <c r="C196" s="155"/>
      <c r="D196" s="139"/>
      <c r="E196" s="139"/>
      <c r="F196" s="139"/>
      <c r="G196" s="139"/>
      <c r="H196" s="139"/>
      <c r="I196" s="139"/>
      <c r="J196" s="139"/>
      <c r="K196" s="139"/>
      <c r="L196" s="139"/>
      <c r="M196" s="139"/>
      <c r="N196" s="139"/>
      <c r="O196" s="139"/>
      <c r="P196" s="139"/>
      <c r="Q196" s="139"/>
      <c r="R196" s="139"/>
      <c r="S196" s="139"/>
      <c r="T196" s="139"/>
      <c r="U196" s="139"/>
      <c r="V196" s="139"/>
      <c r="W196" s="139"/>
      <c r="X196" s="139"/>
      <c r="Y196" s="139"/>
      <c r="Z196" s="139"/>
    </row>
    <row r="197" spans="1:26" ht="14.25" customHeight="1" x14ac:dyDescent="0.2">
      <c r="A197" s="158"/>
      <c r="B197" s="154"/>
      <c r="C197" s="155"/>
      <c r="D197" s="139"/>
      <c r="E197" s="139"/>
      <c r="F197" s="139"/>
      <c r="G197" s="139"/>
      <c r="H197" s="139"/>
      <c r="I197" s="139"/>
      <c r="J197" s="139"/>
      <c r="K197" s="139"/>
      <c r="L197" s="139"/>
      <c r="M197" s="139"/>
      <c r="N197" s="139"/>
      <c r="O197" s="139"/>
      <c r="P197" s="139"/>
      <c r="Q197" s="139"/>
      <c r="R197" s="139"/>
      <c r="S197" s="139"/>
      <c r="T197" s="139"/>
      <c r="U197" s="139"/>
      <c r="V197" s="139"/>
      <c r="W197" s="139"/>
      <c r="X197" s="139"/>
      <c r="Y197" s="139"/>
      <c r="Z197" s="139"/>
    </row>
    <row r="198" spans="1:26" ht="14.25" customHeight="1" x14ac:dyDescent="0.2">
      <c r="A198" s="158"/>
      <c r="B198" s="154"/>
      <c r="C198" s="155"/>
      <c r="D198" s="139"/>
      <c r="E198" s="139"/>
      <c r="F198" s="139"/>
      <c r="G198" s="139"/>
      <c r="H198" s="139"/>
      <c r="I198" s="139"/>
      <c r="J198" s="139"/>
      <c r="K198" s="139"/>
      <c r="L198" s="139"/>
      <c r="M198" s="139"/>
      <c r="N198" s="139"/>
      <c r="O198" s="139"/>
      <c r="P198" s="139"/>
      <c r="Q198" s="139"/>
      <c r="R198" s="139"/>
      <c r="S198" s="139"/>
      <c r="T198" s="139"/>
      <c r="U198" s="139"/>
      <c r="V198" s="139"/>
      <c r="W198" s="139"/>
      <c r="X198" s="139"/>
      <c r="Y198" s="139"/>
      <c r="Z198" s="139"/>
    </row>
    <row r="199" spans="1:26" ht="14.25" customHeight="1" x14ac:dyDescent="0.2">
      <c r="A199" s="158"/>
      <c r="B199" s="154"/>
      <c r="C199" s="155"/>
      <c r="D199" s="139"/>
      <c r="E199" s="139"/>
      <c r="F199" s="139"/>
      <c r="G199" s="139"/>
      <c r="H199" s="139"/>
      <c r="I199" s="139"/>
      <c r="J199" s="139"/>
      <c r="K199" s="139"/>
      <c r="L199" s="139"/>
      <c r="M199" s="139"/>
      <c r="N199" s="139"/>
      <c r="O199" s="139"/>
      <c r="P199" s="139"/>
      <c r="Q199" s="139"/>
      <c r="R199" s="139"/>
      <c r="S199" s="139"/>
      <c r="T199" s="139"/>
      <c r="U199" s="139"/>
      <c r="V199" s="139"/>
      <c r="W199" s="139"/>
      <c r="X199" s="139"/>
      <c r="Y199" s="139"/>
      <c r="Z199" s="139"/>
    </row>
    <row r="200" spans="1:26" ht="14.25" customHeight="1" x14ac:dyDescent="0.2">
      <c r="A200" s="158"/>
      <c r="B200" s="154"/>
      <c r="C200" s="155"/>
      <c r="D200" s="139"/>
      <c r="E200" s="139"/>
      <c r="F200" s="139"/>
      <c r="G200" s="139"/>
      <c r="H200" s="139"/>
      <c r="I200" s="139"/>
      <c r="J200" s="139"/>
      <c r="K200" s="139"/>
      <c r="L200" s="139"/>
      <c r="M200" s="139"/>
      <c r="N200" s="139"/>
      <c r="O200" s="139"/>
      <c r="P200" s="139"/>
      <c r="Q200" s="139"/>
      <c r="R200" s="139"/>
      <c r="S200" s="139"/>
      <c r="T200" s="139"/>
      <c r="U200" s="139"/>
      <c r="V200" s="139"/>
      <c r="W200" s="139"/>
      <c r="X200" s="139"/>
      <c r="Y200" s="139"/>
      <c r="Z200" s="139"/>
    </row>
    <row r="201" spans="1:26" ht="14.25" customHeight="1" x14ac:dyDescent="0.2">
      <c r="A201" s="158"/>
      <c r="B201" s="154"/>
      <c r="C201" s="155"/>
      <c r="D201" s="139"/>
      <c r="E201" s="139"/>
      <c r="F201" s="139"/>
      <c r="G201" s="139"/>
      <c r="H201" s="139"/>
      <c r="I201" s="139"/>
      <c r="J201" s="139"/>
      <c r="K201" s="139"/>
      <c r="L201" s="139"/>
      <c r="M201" s="139"/>
      <c r="N201" s="139"/>
      <c r="O201" s="139"/>
      <c r="P201" s="139"/>
      <c r="Q201" s="139"/>
      <c r="R201" s="139"/>
      <c r="S201" s="139"/>
      <c r="T201" s="139"/>
      <c r="U201" s="139"/>
      <c r="V201" s="139"/>
      <c r="W201" s="139"/>
      <c r="X201" s="139"/>
      <c r="Y201" s="139"/>
      <c r="Z201" s="139"/>
    </row>
    <row r="202" spans="1:26" ht="14.25" customHeight="1" x14ac:dyDescent="0.2">
      <c r="A202" s="158"/>
      <c r="B202" s="154"/>
      <c r="C202" s="155"/>
      <c r="D202" s="139"/>
      <c r="E202" s="139"/>
      <c r="F202" s="139"/>
      <c r="G202" s="139"/>
      <c r="H202" s="139"/>
      <c r="I202" s="139"/>
      <c r="J202" s="139"/>
      <c r="K202" s="139"/>
      <c r="L202" s="139"/>
      <c r="M202" s="139"/>
      <c r="N202" s="139"/>
      <c r="O202" s="139"/>
      <c r="P202" s="139"/>
      <c r="Q202" s="139"/>
      <c r="R202" s="139"/>
      <c r="S202" s="139"/>
      <c r="T202" s="139"/>
      <c r="U202" s="139"/>
      <c r="V202" s="139"/>
      <c r="W202" s="139"/>
      <c r="X202" s="139"/>
      <c r="Y202" s="139"/>
      <c r="Z202" s="139"/>
    </row>
    <row r="203" spans="1:26" ht="14.25" customHeight="1" x14ac:dyDescent="0.2">
      <c r="A203" s="158"/>
      <c r="B203" s="154"/>
      <c r="C203" s="155"/>
      <c r="D203" s="139"/>
      <c r="E203" s="139"/>
      <c r="F203" s="139"/>
      <c r="G203" s="139"/>
      <c r="H203" s="139"/>
      <c r="I203" s="139"/>
      <c r="J203" s="139"/>
      <c r="K203" s="139"/>
      <c r="L203" s="139"/>
      <c r="M203" s="139"/>
      <c r="N203" s="139"/>
      <c r="O203" s="139"/>
      <c r="P203" s="139"/>
      <c r="Q203" s="139"/>
      <c r="R203" s="139"/>
      <c r="S203" s="139"/>
      <c r="T203" s="139"/>
      <c r="U203" s="139"/>
      <c r="V203" s="139"/>
      <c r="W203" s="139"/>
      <c r="X203" s="139"/>
      <c r="Y203" s="139"/>
      <c r="Z203" s="139"/>
    </row>
    <row r="204" spans="1:26" ht="14.25" customHeight="1" x14ac:dyDescent="0.2">
      <c r="A204" s="158"/>
      <c r="B204" s="154"/>
      <c r="C204" s="155"/>
      <c r="D204" s="139"/>
      <c r="E204" s="139"/>
      <c r="F204" s="139"/>
      <c r="G204" s="139"/>
      <c r="H204" s="139"/>
      <c r="I204" s="139"/>
      <c r="J204" s="139"/>
      <c r="K204" s="139"/>
      <c r="L204" s="139"/>
      <c r="M204" s="139"/>
      <c r="N204" s="139"/>
      <c r="O204" s="139"/>
      <c r="P204" s="139"/>
      <c r="Q204" s="139"/>
      <c r="R204" s="139"/>
      <c r="S204" s="139"/>
      <c r="T204" s="139"/>
      <c r="U204" s="139"/>
      <c r="V204" s="139"/>
      <c r="W204" s="139"/>
      <c r="X204" s="139"/>
      <c r="Y204" s="139"/>
      <c r="Z204" s="139"/>
    </row>
    <row r="205" spans="1:26" ht="14.25" customHeight="1" x14ac:dyDescent="0.2">
      <c r="A205" s="158"/>
      <c r="B205" s="154"/>
      <c r="C205" s="155"/>
      <c r="D205" s="139"/>
      <c r="E205" s="139"/>
      <c r="F205" s="139"/>
      <c r="G205" s="139"/>
      <c r="H205" s="139"/>
      <c r="I205" s="139"/>
      <c r="J205" s="139"/>
      <c r="K205" s="139"/>
      <c r="L205" s="139"/>
      <c r="M205" s="139"/>
      <c r="N205" s="139"/>
      <c r="O205" s="139"/>
      <c r="P205" s="139"/>
      <c r="Q205" s="139"/>
      <c r="R205" s="139"/>
      <c r="S205" s="139"/>
      <c r="T205" s="139"/>
      <c r="U205" s="139"/>
      <c r="V205" s="139"/>
      <c r="W205" s="139"/>
      <c r="X205" s="139"/>
      <c r="Y205" s="139"/>
      <c r="Z205" s="139"/>
    </row>
    <row r="206" spans="1:26" ht="14.25" customHeight="1" x14ac:dyDescent="0.2">
      <c r="A206" s="158"/>
      <c r="B206" s="154"/>
      <c r="C206" s="155"/>
      <c r="D206" s="139"/>
      <c r="E206" s="139"/>
      <c r="F206" s="139"/>
      <c r="G206" s="139"/>
      <c r="H206" s="139"/>
      <c r="I206" s="139"/>
      <c r="J206" s="139"/>
      <c r="K206" s="139"/>
      <c r="L206" s="139"/>
      <c r="M206" s="139"/>
      <c r="N206" s="139"/>
      <c r="O206" s="139"/>
      <c r="P206" s="139"/>
      <c r="Q206" s="139"/>
      <c r="R206" s="139"/>
      <c r="S206" s="139"/>
      <c r="T206" s="139"/>
      <c r="U206" s="139"/>
      <c r="V206" s="139"/>
      <c r="W206" s="139"/>
      <c r="X206" s="139"/>
      <c r="Y206" s="139"/>
      <c r="Z206" s="139"/>
    </row>
    <row r="207" spans="1:26" ht="14.25" customHeight="1" x14ac:dyDescent="0.2">
      <c r="A207" s="158"/>
      <c r="B207" s="154"/>
      <c r="C207" s="155"/>
      <c r="D207" s="139"/>
      <c r="E207" s="139"/>
      <c r="F207" s="139"/>
      <c r="G207" s="139"/>
      <c r="H207" s="139"/>
      <c r="I207" s="139"/>
      <c r="J207" s="139"/>
      <c r="K207" s="139"/>
      <c r="L207" s="139"/>
      <c r="M207" s="139"/>
      <c r="N207" s="139"/>
      <c r="O207" s="139"/>
      <c r="P207" s="139"/>
      <c r="Q207" s="139"/>
      <c r="R207" s="139"/>
      <c r="S207" s="139"/>
      <c r="T207" s="139"/>
      <c r="U207" s="139"/>
      <c r="V207" s="139"/>
      <c r="W207" s="139"/>
      <c r="X207" s="139"/>
      <c r="Y207" s="139"/>
      <c r="Z207" s="139"/>
    </row>
    <row r="208" spans="1:26" ht="14.25" customHeight="1" x14ac:dyDescent="0.2">
      <c r="A208" s="158"/>
      <c r="B208" s="154"/>
      <c r="C208" s="155"/>
      <c r="D208" s="139"/>
      <c r="E208" s="139"/>
      <c r="F208" s="139"/>
      <c r="G208" s="139"/>
      <c r="H208" s="139"/>
      <c r="I208" s="139"/>
      <c r="J208" s="139"/>
      <c r="K208" s="139"/>
      <c r="L208" s="139"/>
      <c r="M208" s="139"/>
      <c r="N208" s="139"/>
      <c r="O208" s="139"/>
      <c r="P208" s="139"/>
      <c r="Q208" s="139"/>
      <c r="R208" s="139"/>
      <c r="S208" s="139"/>
      <c r="T208" s="139"/>
      <c r="U208" s="139"/>
      <c r="V208" s="139"/>
      <c r="W208" s="139"/>
      <c r="X208" s="139"/>
      <c r="Y208" s="139"/>
      <c r="Z208" s="139"/>
    </row>
    <row r="209" spans="1:26" ht="14.25" customHeight="1" x14ac:dyDescent="0.2">
      <c r="A209" s="158"/>
      <c r="B209" s="154"/>
      <c r="C209" s="155"/>
      <c r="D209" s="139"/>
      <c r="E209" s="139"/>
      <c r="F209" s="139"/>
      <c r="G209" s="139"/>
      <c r="H209" s="139"/>
      <c r="I209" s="139"/>
      <c r="J209" s="139"/>
      <c r="K209" s="139"/>
      <c r="L209" s="139"/>
      <c r="M209" s="139"/>
      <c r="N209" s="139"/>
      <c r="O209" s="139"/>
      <c r="P209" s="139"/>
      <c r="Q209" s="139"/>
      <c r="R209" s="139"/>
      <c r="S209" s="139"/>
      <c r="T209" s="139"/>
      <c r="U209" s="139"/>
      <c r="V209" s="139"/>
      <c r="W209" s="139"/>
      <c r="X209" s="139"/>
      <c r="Y209" s="139"/>
      <c r="Z209" s="139"/>
    </row>
    <row r="210" spans="1:26" ht="14.25" customHeight="1" x14ac:dyDescent="0.2">
      <c r="A210" s="158"/>
      <c r="B210" s="154"/>
      <c r="C210" s="155"/>
      <c r="D210" s="139"/>
      <c r="E210" s="139"/>
      <c r="F210" s="139"/>
      <c r="G210" s="139"/>
      <c r="H210" s="139"/>
      <c r="I210" s="139"/>
      <c r="J210" s="139"/>
      <c r="K210" s="139"/>
      <c r="L210" s="139"/>
      <c r="M210" s="139"/>
      <c r="N210" s="139"/>
      <c r="O210" s="139"/>
      <c r="P210" s="139"/>
      <c r="Q210" s="139"/>
      <c r="R210" s="139"/>
      <c r="S210" s="139"/>
      <c r="T210" s="139"/>
      <c r="U210" s="139"/>
      <c r="V210" s="139"/>
      <c r="W210" s="139"/>
      <c r="X210" s="139"/>
      <c r="Y210" s="139"/>
      <c r="Z210" s="139"/>
    </row>
    <row r="211" spans="1:26" ht="14.25" customHeight="1" x14ac:dyDescent="0.2">
      <c r="A211" s="158"/>
      <c r="B211" s="154"/>
      <c r="C211" s="155"/>
      <c r="D211" s="139"/>
      <c r="E211" s="139"/>
      <c r="F211" s="139"/>
      <c r="G211" s="139"/>
      <c r="H211" s="139"/>
      <c r="I211" s="139"/>
      <c r="J211" s="139"/>
      <c r="K211" s="139"/>
      <c r="L211" s="139"/>
      <c r="M211" s="139"/>
      <c r="N211" s="139"/>
      <c r="O211" s="139"/>
      <c r="P211" s="139"/>
      <c r="Q211" s="139"/>
      <c r="R211" s="139"/>
      <c r="S211" s="139"/>
      <c r="T211" s="139"/>
      <c r="U211" s="139"/>
      <c r="V211" s="139"/>
      <c r="W211" s="139"/>
      <c r="X211" s="139"/>
      <c r="Y211" s="139"/>
      <c r="Z211" s="139"/>
    </row>
    <row r="212" spans="1:26" ht="14.25" customHeight="1" x14ac:dyDescent="0.2">
      <c r="A212" s="158"/>
      <c r="B212" s="154"/>
      <c r="C212" s="155"/>
      <c r="D212" s="139"/>
      <c r="E212" s="139"/>
      <c r="F212" s="139"/>
      <c r="G212" s="139"/>
      <c r="H212" s="139"/>
      <c r="I212" s="139"/>
      <c r="J212" s="139"/>
      <c r="K212" s="139"/>
      <c r="L212" s="139"/>
      <c r="M212" s="139"/>
      <c r="N212" s="139"/>
      <c r="O212" s="139"/>
      <c r="P212" s="139"/>
      <c r="Q212" s="139"/>
      <c r="R212" s="139"/>
      <c r="S212" s="139"/>
      <c r="T212" s="139"/>
      <c r="U212" s="139"/>
      <c r="V212" s="139"/>
      <c r="W212" s="139"/>
      <c r="X212" s="139"/>
      <c r="Y212" s="139"/>
      <c r="Z212" s="139"/>
    </row>
    <row r="213" spans="1:26" ht="14.25" customHeight="1" x14ac:dyDescent="0.2">
      <c r="A213" s="158"/>
      <c r="B213" s="154"/>
      <c r="C213" s="155"/>
      <c r="D213" s="139"/>
      <c r="E213" s="139"/>
      <c r="F213" s="139"/>
      <c r="G213" s="139"/>
      <c r="H213" s="139"/>
      <c r="I213" s="139"/>
      <c r="J213" s="139"/>
      <c r="K213" s="139"/>
      <c r="L213" s="139"/>
      <c r="M213" s="139"/>
      <c r="N213" s="139"/>
      <c r="O213" s="139"/>
      <c r="P213" s="139"/>
      <c r="Q213" s="139"/>
      <c r="R213" s="139"/>
      <c r="S213" s="139"/>
      <c r="T213" s="139"/>
      <c r="U213" s="139"/>
      <c r="V213" s="139"/>
      <c r="W213" s="139"/>
      <c r="X213" s="139"/>
      <c r="Y213" s="139"/>
      <c r="Z213" s="139"/>
    </row>
    <row r="214" spans="1:26" ht="14.25" customHeight="1" x14ac:dyDescent="0.2">
      <c r="A214" s="158"/>
      <c r="B214" s="154"/>
      <c r="C214" s="155"/>
      <c r="D214" s="139"/>
      <c r="E214" s="139"/>
      <c r="F214" s="139"/>
      <c r="G214" s="139"/>
      <c r="H214" s="139"/>
      <c r="I214" s="139"/>
      <c r="J214" s="139"/>
      <c r="K214" s="139"/>
      <c r="L214" s="139"/>
      <c r="M214" s="139"/>
      <c r="N214" s="139"/>
      <c r="O214" s="139"/>
      <c r="P214" s="139"/>
      <c r="Q214" s="139"/>
      <c r="R214" s="139"/>
      <c r="S214" s="139"/>
      <c r="T214" s="139"/>
      <c r="U214" s="139"/>
      <c r="V214" s="139"/>
      <c r="W214" s="139"/>
      <c r="X214" s="139"/>
      <c r="Y214" s="139"/>
      <c r="Z214" s="139"/>
    </row>
    <row r="215" spans="1:26" ht="14.25" customHeight="1" x14ac:dyDescent="0.2">
      <c r="A215" s="158"/>
      <c r="B215" s="154"/>
      <c r="C215" s="155"/>
      <c r="D215" s="139"/>
      <c r="E215" s="139"/>
      <c r="F215" s="139"/>
      <c r="G215" s="139"/>
      <c r="H215" s="139"/>
      <c r="I215" s="139"/>
      <c r="J215" s="139"/>
      <c r="K215" s="139"/>
      <c r="L215" s="139"/>
      <c r="M215" s="139"/>
      <c r="N215" s="139"/>
      <c r="O215" s="139"/>
      <c r="P215" s="139"/>
      <c r="Q215" s="139"/>
      <c r="R215" s="139"/>
      <c r="S215" s="139"/>
      <c r="T215" s="139"/>
      <c r="U215" s="139"/>
      <c r="V215" s="139"/>
      <c r="W215" s="139"/>
      <c r="X215" s="139"/>
      <c r="Y215" s="139"/>
      <c r="Z215" s="139"/>
    </row>
    <row r="216" spans="1:26" ht="14.25" customHeight="1" x14ac:dyDescent="0.2">
      <c r="A216" s="158"/>
      <c r="B216" s="154"/>
      <c r="C216" s="155"/>
      <c r="D216" s="139"/>
      <c r="E216" s="139"/>
      <c r="F216" s="139"/>
      <c r="G216" s="139"/>
      <c r="H216" s="139"/>
      <c r="I216" s="139"/>
      <c r="J216" s="139"/>
      <c r="K216" s="139"/>
      <c r="L216" s="139"/>
      <c r="M216" s="139"/>
      <c r="N216" s="139"/>
      <c r="O216" s="139"/>
      <c r="P216" s="139"/>
      <c r="Q216" s="139"/>
      <c r="R216" s="139"/>
      <c r="S216" s="139"/>
      <c r="T216" s="139"/>
      <c r="U216" s="139"/>
      <c r="V216" s="139"/>
      <c r="W216" s="139"/>
      <c r="X216" s="139"/>
      <c r="Y216" s="139"/>
      <c r="Z216" s="139"/>
    </row>
    <row r="217" spans="1:26" ht="14.25" customHeight="1" x14ac:dyDescent="0.2">
      <c r="A217" s="158"/>
      <c r="B217" s="154"/>
      <c r="C217" s="155"/>
      <c r="D217" s="139"/>
      <c r="E217" s="139"/>
      <c r="F217" s="139"/>
      <c r="G217" s="139"/>
      <c r="H217" s="139"/>
      <c r="I217" s="139"/>
      <c r="J217" s="139"/>
      <c r="K217" s="139"/>
      <c r="L217" s="139"/>
      <c r="M217" s="139"/>
      <c r="N217" s="139"/>
      <c r="O217" s="139"/>
      <c r="P217" s="139"/>
      <c r="Q217" s="139"/>
      <c r="R217" s="139"/>
      <c r="S217" s="139"/>
      <c r="T217" s="139"/>
      <c r="U217" s="139"/>
      <c r="V217" s="139"/>
      <c r="W217" s="139"/>
      <c r="X217" s="139"/>
      <c r="Y217" s="139"/>
      <c r="Z217" s="139"/>
    </row>
    <row r="218" spans="1:26" ht="14.25" customHeight="1" x14ac:dyDescent="0.2">
      <c r="A218" s="158"/>
      <c r="B218" s="154"/>
      <c r="C218" s="155"/>
      <c r="D218" s="139"/>
      <c r="E218" s="139"/>
      <c r="F218" s="139"/>
      <c r="G218" s="139"/>
      <c r="H218" s="139"/>
      <c r="I218" s="139"/>
      <c r="J218" s="139"/>
      <c r="K218" s="139"/>
      <c r="L218" s="139"/>
      <c r="M218" s="139"/>
      <c r="N218" s="139"/>
      <c r="O218" s="139"/>
      <c r="P218" s="139"/>
      <c r="Q218" s="139"/>
      <c r="R218" s="139"/>
      <c r="S218" s="139"/>
      <c r="T218" s="139"/>
      <c r="U218" s="139"/>
      <c r="V218" s="139"/>
      <c r="W218" s="139"/>
      <c r="X218" s="139"/>
      <c r="Y218" s="139"/>
      <c r="Z218" s="139"/>
    </row>
    <row r="219" spans="1:26" ht="14.25" customHeight="1" x14ac:dyDescent="0.2">
      <c r="A219" s="158"/>
      <c r="B219" s="154"/>
      <c r="C219" s="155"/>
      <c r="D219" s="139"/>
      <c r="E219" s="139"/>
      <c r="F219" s="139"/>
      <c r="G219" s="139"/>
      <c r="H219" s="139"/>
      <c r="I219" s="139"/>
      <c r="J219" s="139"/>
      <c r="K219" s="139"/>
      <c r="L219" s="139"/>
      <c r="M219" s="139"/>
      <c r="N219" s="139"/>
      <c r="O219" s="139"/>
      <c r="P219" s="139"/>
      <c r="Q219" s="139"/>
      <c r="R219" s="139"/>
      <c r="S219" s="139"/>
      <c r="T219" s="139"/>
      <c r="U219" s="139"/>
      <c r="V219" s="139"/>
      <c r="W219" s="139"/>
      <c r="X219" s="139"/>
      <c r="Y219" s="139"/>
      <c r="Z219" s="139"/>
    </row>
    <row r="220" spans="1:26" ht="14.25" customHeight="1" x14ac:dyDescent="0.2">
      <c r="A220" s="158"/>
      <c r="B220" s="154"/>
      <c r="C220" s="155"/>
      <c r="D220" s="139"/>
      <c r="E220" s="139"/>
      <c r="F220" s="139"/>
      <c r="G220" s="139"/>
      <c r="H220" s="139"/>
      <c r="I220" s="139"/>
      <c r="J220" s="139"/>
      <c r="K220" s="139"/>
      <c r="L220" s="139"/>
      <c r="M220" s="139"/>
      <c r="N220" s="139"/>
      <c r="O220" s="139"/>
      <c r="P220" s="139"/>
      <c r="Q220" s="139"/>
      <c r="R220" s="139"/>
      <c r="S220" s="139"/>
      <c r="T220" s="139"/>
      <c r="U220" s="139"/>
      <c r="V220" s="139"/>
      <c r="W220" s="139"/>
      <c r="X220" s="139"/>
      <c r="Y220" s="139"/>
      <c r="Z220" s="139"/>
    </row>
    <row r="221" spans="1:26" ht="14.25" customHeight="1" x14ac:dyDescent="0.2">
      <c r="A221" s="158"/>
      <c r="B221" s="154"/>
      <c r="C221" s="155"/>
      <c r="D221" s="139"/>
      <c r="E221" s="139"/>
      <c r="F221" s="139"/>
      <c r="G221" s="139"/>
      <c r="H221" s="139"/>
      <c r="I221" s="139"/>
      <c r="J221" s="139"/>
      <c r="K221" s="139"/>
      <c r="L221" s="139"/>
      <c r="M221" s="139"/>
      <c r="N221" s="139"/>
      <c r="O221" s="139"/>
      <c r="P221" s="139"/>
      <c r="Q221" s="139"/>
      <c r="R221" s="139"/>
      <c r="S221" s="139"/>
      <c r="T221" s="139"/>
      <c r="U221" s="139"/>
      <c r="V221" s="139"/>
      <c r="W221" s="139"/>
      <c r="X221" s="139"/>
      <c r="Y221" s="139"/>
      <c r="Z221" s="139"/>
    </row>
    <row r="222" spans="1:26" ht="14.25" customHeight="1" x14ac:dyDescent="0.2">
      <c r="A222" s="158"/>
      <c r="B222" s="154"/>
      <c r="C222" s="155"/>
      <c r="D222" s="139"/>
      <c r="E222" s="139"/>
      <c r="F222" s="139"/>
      <c r="G222" s="139"/>
      <c r="H222" s="139"/>
      <c r="I222" s="139"/>
      <c r="J222" s="139"/>
      <c r="K222" s="139"/>
      <c r="L222" s="139"/>
      <c r="M222" s="139"/>
      <c r="N222" s="139"/>
      <c r="O222" s="139"/>
      <c r="P222" s="139"/>
      <c r="Q222" s="139"/>
      <c r="R222" s="139"/>
      <c r="S222" s="139"/>
      <c r="T222" s="139"/>
      <c r="U222" s="139"/>
      <c r="V222" s="139"/>
      <c r="W222" s="139"/>
      <c r="X222" s="139"/>
      <c r="Y222" s="139"/>
      <c r="Z222" s="139"/>
    </row>
    <row r="223" spans="1:26" ht="14.25" customHeight="1" x14ac:dyDescent="0.2">
      <c r="A223" s="158"/>
      <c r="B223" s="154"/>
      <c r="C223" s="155"/>
      <c r="D223" s="139"/>
      <c r="E223" s="139"/>
      <c r="F223" s="139"/>
      <c r="G223" s="139"/>
      <c r="H223" s="139"/>
      <c r="I223" s="139"/>
      <c r="J223" s="139"/>
      <c r="K223" s="139"/>
      <c r="L223" s="139"/>
      <c r="M223" s="139"/>
      <c r="N223" s="139"/>
      <c r="O223" s="139"/>
      <c r="P223" s="139"/>
      <c r="Q223" s="139"/>
      <c r="R223" s="139"/>
      <c r="S223" s="139"/>
      <c r="T223" s="139"/>
      <c r="U223" s="139"/>
      <c r="V223" s="139"/>
      <c r="W223" s="139"/>
      <c r="X223" s="139"/>
      <c r="Y223" s="139"/>
      <c r="Z223" s="139"/>
    </row>
    <row r="224" spans="1:26" ht="14.25" customHeight="1" x14ac:dyDescent="0.2">
      <c r="A224" s="158"/>
      <c r="B224" s="154"/>
      <c r="C224" s="155"/>
      <c r="D224" s="139"/>
      <c r="E224" s="139"/>
      <c r="F224" s="139"/>
      <c r="G224" s="139"/>
      <c r="H224" s="139"/>
      <c r="I224" s="139"/>
      <c r="J224" s="139"/>
      <c r="K224" s="139"/>
      <c r="L224" s="139"/>
      <c r="M224" s="139"/>
      <c r="N224" s="139"/>
      <c r="O224" s="139"/>
      <c r="P224" s="139"/>
      <c r="Q224" s="139"/>
      <c r="R224" s="139"/>
      <c r="S224" s="139"/>
      <c r="T224" s="139"/>
      <c r="U224" s="139"/>
      <c r="V224" s="139"/>
      <c r="W224" s="139"/>
      <c r="X224" s="139"/>
      <c r="Y224" s="139"/>
      <c r="Z224" s="139"/>
    </row>
    <row r="225" spans="1:26" ht="14.25" customHeight="1" x14ac:dyDescent="0.2">
      <c r="A225" s="158"/>
      <c r="B225" s="154"/>
      <c r="C225" s="155"/>
      <c r="D225" s="139"/>
      <c r="E225" s="139"/>
      <c r="F225" s="139"/>
      <c r="G225" s="139"/>
      <c r="H225" s="139"/>
      <c r="I225" s="139"/>
      <c r="J225" s="139"/>
      <c r="K225" s="139"/>
      <c r="L225" s="139"/>
      <c r="M225" s="139"/>
      <c r="N225" s="139"/>
      <c r="O225" s="139"/>
      <c r="P225" s="139"/>
      <c r="Q225" s="139"/>
      <c r="R225" s="139"/>
      <c r="S225" s="139"/>
      <c r="T225" s="139"/>
      <c r="U225" s="139"/>
      <c r="V225" s="139"/>
      <c r="W225" s="139"/>
      <c r="X225" s="139"/>
      <c r="Y225" s="139"/>
      <c r="Z225" s="139"/>
    </row>
    <row r="226" spans="1:26" ht="14.25" customHeight="1" x14ac:dyDescent="0.2">
      <c r="A226" s="158"/>
      <c r="B226" s="154"/>
      <c r="C226" s="155"/>
      <c r="D226" s="139"/>
      <c r="E226" s="139"/>
      <c r="F226" s="139"/>
      <c r="G226" s="139"/>
      <c r="H226" s="139"/>
      <c r="I226" s="139"/>
      <c r="J226" s="139"/>
      <c r="K226" s="139"/>
      <c r="L226" s="139"/>
      <c r="M226" s="139"/>
      <c r="N226" s="139"/>
      <c r="O226" s="139"/>
      <c r="P226" s="139"/>
      <c r="Q226" s="139"/>
      <c r="R226" s="139"/>
      <c r="S226" s="139"/>
      <c r="T226" s="139"/>
      <c r="U226" s="139"/>
      <c r="V226" s="139"/>
      <c r="W226" s="139"/>
      <c r="X226" s="139"/>
      <c r="Y226" s="139"/>
      <c r="Z226" s="139"/>
    </row>
    <row r="227" spans="1:26" ht="14.25" customHeight="1" x14ac:dyDescent="0.2">
      <c r="A227" s="158"/>
      <c r="B227" s="154"/>
      <c r="C227" s="155"/>
      <c r="D227" s="139"/>
      <c r="E227" s="139"/>
      <c r="F227" s="139"/>
      <c r="G227" s="139"/>
      <c r="H227" s="139"/>
      <c r="I227" s="139"/>
      <c r="J227" s="139"/>
      <c r="K227" s="139"/>
      <c r="L227" s="139"/>
      <c r="M227" s="139"/>
      <c r="N227" s="139"/>
      <c r="O227" s="139"/>
      <c r="P227" s="139"/>
      <c r="Q227" s="139"/>
      <c r="R227" s="139"/>
      <c r="S227" s="139"/>
      <c r="T227" s="139"/>
      <c r="U227" s="139"/>
      <c r="V227" s="139"/>
      <c r="W227" s="139"/>
      <c r="X227" s="139"/>
      <c r="Y227" s="139"/>
      <c r="Z227" s="139"/>
    </row>
    <row r="228" spans="1:26" ht="14.25" customHeight="1" x14ac:dyDescent="0.2">
      <c r="A228" s="158"/>
      <c r="B228" s="154"/>
      <c r="C228" s="155"/>
      <c r="D228" s="139"/>
      <c r="E228" s="139"/>
      <c r="F228" s="139"/>
      <c r="G228" s="139"/>
      <c r="H228" s="139"/>
      <c r="I228" s="139"/>
      <c r="J228" s="139"/>
      <c r="K228" s="139"/>
      <c r="L228" s="139"/>
      <c r="M228" s="139"/>
      <c r="N228" s="139"/>
      <c r="O228" s="139"/>
      <c r="P228" s="139"/>
      <c r="Q228" s="139"/>
      <c r="R228" s="139"/>
      <c r="S228" s="139"/>
      <c r="T228" s="139"/>
      <c r="U228" s="139"/>
      <c r="V228" s="139"/>
      <c r="W228" s="139"/>
      <c r="X228" s="139"/>
      <c r="Y228" s="139"/>
      <c r="Z228" s="139"/>
    </row>
    <row r="229" spans="1:26" ht="14.25" customHeight="1" x14ac:dyDescent="0.2">
      <c r="A229" s="158"/>
      <c r="B229" s="154"/>
      <c r="C229" s="155"/>
      <c r="D229" s="139"/>
      <c r="E229" s="139"/>
      <c r="F229" s="139"/>
      <c r="G229" s="139"/>
      <c r="H229" s="139"/>
      <c r="I229" s="139"/>
      <c r="J229" s="139"/>
      <c r="K229" s="139"/>
      <c r="L229" s="139"/>
      <c r="M229" s="139"/>
      <c r="N229" s="139"/>
      <c r="O229" s="139"/>
      <c r="P229" s="139"/>
      <c r="Q229" s="139"/>
      <c r="R229" s="139"/>
      <c r="S229" s="139"/>
      <c r="T229" s="139"/>
      <c r="U229" s="139"/>
      <c r="V229" s="139"/>
      <c r="W229" s="139"/>
      <c r="X229" s="139"/>
      <c r="Y229" s="139"/>
      <c r="Z229" s="139"/>
    </row>
    <row r="230" spans="1:26" ht="14.25" customHeight="1" x14ac:dyDescent="0.2">
      <c r="A230" s="158"/>
      <c r="B230" s="154"/>
      <c r="C230" s="155"/>
      <c r="D230" s="139"/>
      <c r="E230" s="139"/>
      <c r="F230" s="139"/>
      <c r="G230" s="139"/>
      <c r="H230" s="139"/>
      <c r="I230" s="139"/>
      <c r="J230" s="139"/>
      <c r="K230" s="139"/>
      <c r="L230" s="139"/>
      <c r="M230" s="139"/>
      <c r="N230" s="139"/>
      <c r="O230" s="139"/>
      <c r="P230" s="139"/>
      <c r="Q230" s="139"/>
      <c r="R230" s="139"/>
      <c r="S230" s="139"/>
      <c r="T230" s="139"/>
      <c r="U230" s="139"/>
      <c r="V230" s="139"/>
      <c r="W230" s="139"/>
      <c r="X230" s="139"/>
      <c r="Y230" s="139"/>
      <c r="Z230" s="139"/>
    </row>
    <row r="231" spans="1:26" ht="14.25" customHeight="1" x14ac:dyDescent="0.2">
      <c r="A231" s="158"/>
      <c r="B231" s="154"/>
      <c r="C231" s="155"/>
      <c r="D231" s="139"/>
      <c r="E231" s="139"/>
      <c r="F231" s="139"/>
      <c r="G231" s="139"/>
      <c r="H231" s="139"/>
      <c r="I231" s="139"/>
      <c r="J231" s="139"/>
      <c r="K231" s="139"/>
      <c r="L231" s="139"/>
      <c r="M231" s="139"/>
      <c r="N231" s="139"/>
      <c r="O231" s="139"/>
      <c r="P231" s="139"/>
      <c r="Q231" s="139"/>
      <c r="R231" s="139"/>
      <c r="S231" s="139"/>
      <c r="T231" s="139"/>
      <c r="U231" s="139"/>
      <c r="V231" s="139"/>
      <c r="W231" s="139"/>
      <c r="X231" s="139"/>
      <c r="Y231" s="139"/>
      <c r="Z231" s="139"/>
    </row>
    <row r="232" spans="1:26" ht="14.25" customHeight="1" x14ac:dyDescent="0.2">
      <c r="A232" s="158"/>
      <c r="B232" s="154"/>
      <c r="C232" s="155"/>
      <c r="D232" s="139"/>
      <c r="E232" s="139"/>
      <c r="F232" s="139"/>
      <c r="G232" s="139"/>
      <c r="H232" s="139"/>
      <c r="I232" s="139"/>
      <c r="J232" s="139"/>
      <c r="K232" s="139"/>
      <c r="L232" s="139"/>
      <c r="M232" s="139"/>
      <c r="N232" s="139"/>
      <c r="O232" s="139"/>
      <c r="P232" s="139"/>
      <c r="Q232" s="139"/>
      <c r="R232" s="139"/>
      <c r="S232" s="139"/>
      <c r="T232" s="139"/>
      <c r="U232" s="139"/>
      <c r="V232" s="139"/>
      <c r="W232" s="139"/>
      <c r="X232" s="139"/>
      <c r="Y232" s="139"/>
      <c r="Z232" s="139"/>
    </row>
    <row r="233" spans="1:26" ht="14.25" customHeight="1" x14ac:dyDescent="0.2">
      <c r="A233" s="158"/>
      <c r="B233" s="154"/>
      <c r="C233" s="155"/>
      <c r="D233" s="139"/>
      <c r="E233" s="139"/>
      <c r="F233" s="139"/>
      <c r="G233" s="139"/>
      <c r="H233" s="139"/>
      <c r="I233" s="139"/>
      <c r="J233" s="139"/>
      <c r="K233" s="139"/>
      <c r="L233" s="139"/>
      <c r="M233" s="139"/>
      <c r="N233" s="139"/>
      <c r="O233" s="139"/>
      <c r="P233" s="139"/>
      <c r="Q233" s="139"/>
      <c r="R233" s="139"/>
      <c r="S233" s="139"/>
      <c r="T233" s="139"/>
      <c r="U233" s="139"/>
      <c r="V233" s="139"/>
      <c r="W233" s="139"/>
      <c r="X233" s="139"/>
      <c r="Y233" s="139"/>
      <c r="Z233" s="139"/>
    </row>
    <row r="234" spans="1:26" ht="14.25" customHeight="1" x14ac:dyDescent="0.2">
      <c r="A234" s="158"/>
      <c r="B234" s="154"/>
      <c r="C234" s="155"/>
      <c r="D234" s="139"/>
      <c r="E234" s="139"/>
      <c r="F234" s="139"/>
      <c r="G234" s="139"/>
      <c r="H234" s="139"/>
      <c r="I234" s="139"/>
      <c r="J234" s="139"/>
      <c r="K234" s="139"/>
      <c r="L234" s="139"/>
      <c r="M234" s="139"/>
      <c r="N234" s="139"/>
      <c r="O234" s="139"/>
      <c r="P234" s="139"/>
      <c r="Q234" s="139"/>
      <c r="R234" s="139"/>
      <c r="S234" s="139"/>
      <c r="T234" s="139"/>
      <c r="U234" s="139"/>
      <c r="V234" s="139"/>
      <c r="W234" s="139"/>
      <c r="X234" s="139"/>
      <c r="Y234" s="139"/>
      <c r="Z234" s="139"/>
    </row>
    <row r="235" spans="1:26" ht="14.25" customHeight="1" x14ac:dyDescent="0.2">
      <c r="A235" s="158"/>
      <c r="B235" s="154"/>
      <c r="C235" s="155"/>
      <c r="D235" s="139"/>
      <c r="E235" s="139"/>
      <c r="F235" s="139"/>
      <c r="G235" s="139"/>
      <c r="H235" s="139"/>
      <c r="I235" s="139"/>
      <c r="J235" s="139"/>
      <c r="K235" s="139"/>
      <c r="L235" s="139"/>
      <c r="M235" s="139"/>
      <c r="N235" s="139"/>
      <c r="O235" s="139"/>
      <c r="P235" s="139"/>
      <c r="Q235" s="139"/>
      <c r="R235" s="139"/>
      <c r="S235" s="139"/>
      <c r="T235" s="139"/>
      <c r="U235" s="139"/>
      <c r="V235" s="139"/>
      <c r="W235" s="139"/>
      <c r="X235" s="139"/>
      <c r="Y235" s="139"/>
      <c r="Z235" s="139"/>
    </row>
    <row r="236" spans="1:26" ht="14.25" customHeight="1" x14ac:dyDescent="0.2">
      <c r="A236" s="158"/>
      <c r="B236" s="154"/>
      <c r="C236" s="155"/>
      <c r="D236" s="139"/>
      <c r="E236" s="139"/>
      <c r="F236" s="139"/>
      <c r="G236" s="139"/>
      <c r="H236" s="139"/>
      <c r="I236" s="139"/>
      <c r="J236" s="139"/>
      <c r="K236" s="139"/>
      <c r="L236" s="139"/>
      <c r="M236" s="139"/>
      <c r="N236" s="139"/>
      <c r="O236" s="139"/>
      <c r="P236" s="139"/>
      <c r="Q236" s="139"/>
      <c r="R236" s="139"/>
      <c r="S236" s="139"/>
      <c r="T236" s="139"/>
      <c r="U236" s="139"/>
      <c r="V236" s="139"/>
      <c r="W236" s="139"/>
      <c r="X236" s="139"/>
      <c r="Y236" s="139"/>
      <c r="Z236" s="139"/>
    </row>
    <row r="237" spans="1:26" ht="14.25" customHeight="1" x14ac:dyDescent="0.2">
      <c r="A237" s="158"/>
      <c r="B237" s="154"/>
      <c r="C237" s="155"/>
      <c r="D237" s="139"/>
      <c r="E237" s="139"/>
      <c r="F237" s="139"/>
      <c r="G237" s="139"/>
      <c r="H237" s="139"/>
      <c r="I237" s="139"/>
      <c r="J237" s="139"/>
      <c r="K237" s="139"/>
      <c r="L237" s="139"/>
      <c r="M237" s="139"/>
      <c r="N237" s="139"/>
      <c r="O237" s="139"/>
      <c r="P237" s="139"/>
      <c r="Q237" s="139"/>
      <c r="R237" s="139"/>
      <c r="S237" s="139"/>
      <c r="T237" s="139"/>
      <c r="U237" s="139"/>
      <c r="V237" s="139"/>
      <c r="W237" s="139"/>
      <c r="X237" s="139"/>
      <c r="Y237" s="139"/>
      <c r="Z237" s="139"/>
    </row>
    <row r="238" spans="1:26" ht="14.25" customHeight="1" x14ac:dyDescent="0.2">
      <c r="A238" s="158"/>
      <c r="B238" s="154"/>
      <c r="C238" s="155"/>
      <c r="D238" s="139"/>
      <c r="E238" s="139"/>
      <c r="F238" s="139"/>
      <c r="G238" s="139"/>
      <c r="H238" s="139"/>
      <c r="I238" s="139"/>
      <c r="J238" s="139"/>
      <c r="K238" s="139"/>
      <c r="L238" s="139"/>
      <c r="M238" s="139"/>
      <c r="N238" s="139"/>
      <c r="O238" s="139"/>
      <c r="P238" s="139"/>
      <c r="Q238" s="139"/>
      <c r="R238" s="139"/>
      <c r="S238" s="139"/>
      <c r="T238" s="139"/>
      <c r="U238" s="139"/>
      <c r="V238" s="139"/>
      <c r="W238" s="139"/>
      <c r="X238" s="139"/>
      <c r="Y238" s="139"/>
      <c r="Z238" s="139"/>
    </row>
    <row r="239" spans="1:26" ht="14.25" customHeight="1" x14ac:dyDescent="0.2">
      <c r="A239" s="158"/>
      <c r="B239" s="154"/>
      <c r="C239" s="155"/>
      <c r="D239" s="139"/>
      <c r="E239" s="139"/>
      <c r="F239" s="139"/>
      <c r="G239" s="139"/>
      <c r="H239" s="139"/>
      <c r="I239" s="139"/>
      <c r="J239" s="139"/>
      <c r="K239" s="139"/>
      <c r="L239" s="139"/>
      <c r="M239" s="139"/>
      <c r="N239" s="139"/>
      <c r="O239" s="139"/>
      <c r="P239" s="139"/>
      <c r="Q239" s="139"/>
      <c r="R239" s="139"/>
      <c r="S239" s="139"/>
      <c r="T239" s="139"/>
      <c r="U239" s="139"/>
      <c r="V239" s="139"/>
      <c r="W239" s="139"/>
      <c r="X239" s="139"/>
      <c r="Y239" s="139"/>
      <c r="Z239" s="139"/>
    </row>
    <row r="240" spans="1:26" ht="14.25" customHeight="1" x14ac:dyDescent="0.2">
      <c r="A240" s="158"/>
      <c r="B240" s="154"/>
      <c r="C240" s="155"/>
      <c r="D240" s="139"/>
      <c r="E240" s="139"/>
      <c r="F240" s="139"/>
      <c r="G240" s="139"/>
      <c r="H240" s="139"/>
      <c r="I240" s="139"/>
      <c r="J240" s="139"/>
      <c r="K240" s="139"/>
      <c r="L240" s="139"/>
      <c r="M240" s="139"/>
      <c r="N240" s="139"/>
      <c r="O240" s="139"/>
      <c r="P240" s="139"/>
      <c r="Q240" s="139"/>
      <c r="R240" s="139"/>
      <c r="S240" s="139"/>
      <c r="T240" s="139"/>
      <c r="U240" s="139"/>
      <c r="V240" s="139"/>
      <c r="W240" s="139"/>
      <c r="X240" s="139"/>
      <c r="Y240" s="139"/>
      <c r="Z240" s="139"/>
    </row>
    <row r="241" spans="1:26" ht="14.25" customHeight="1" x14ac:dyDescent="0.2">
      <c r="A241" s="158"/>
      <c r="B241" s="154"/>
      <c r="C241" s="155"/>
      <c r="D241" s="139"/>
      <c r="E241" s="139"/>
      <c r="F241" s="139"/>
      <c r="G241" s="139"/>
      <c r="H241" s="139"/>
      <c r="I241" s="139"/>
      <c r="J241" s="139"/>
      <c r="K241" s="139"/>
      <c r="L241" s="139"/>
      <c r="M241" s="139"/>
      <c r="N241" s="139"/>
      <c r="O241" s="139"/>
      <c r="P241" s="139"/>
      <c r="Q241" s="139"/>
      <c r="R241" s="139"/>
      <c r="S241" s="139"/>
      <c r="T241" s="139"/>
      <c r="U241" s="139"/>
      <c r="V241" s="139"/>
      <c r="W241" s="139"/>
      <c r="X241" s="139"/>
      <c r="Y241" s="139"/>
      <c r="Z241" s="139"/>
    </row>
    <row r="242" spans="1:26" ht="14.25" customHeight="1" x14ac:dyDescent="0.2">
      <c r="A242" s="158"/>
      <c r="B242" s="154"/>
      <c r="C242" s="155"/>
      <c r="D242" s="139"/>
      <c r="E242" s="139"/>
      <c r="F242" s="139"/>
      <c r="G242" s="139"/>
      <c r="H242" s="139"/>
      <c r="I242" s="139"/>
      <c r="J242" s="139"/>
      <c r="K242" s="139"/>
      <c r="L242" s="139"/>
      <c r="M242" s="139"/>
      <c r="N242" s="139"/>
      <c r="O242" s="139"/>
      <c r="P242" s="139"/>
      <c r="Q242" s="139"/>
      <c r="R242" s="139"/>
      <c r="S242" s="139"/>
      <c r="T242" s="139"/>
      <c r="U242" s="139"/>
      <c r="V242" s="139"/>
      <c r="W242" s="139"/>
      <c r="X242" s="139"/>
      <c r="Y242" s="139"/>
      <c r="Z242" s="139"/>
    </row>
    <row r="243" spans="1:26" ht="14.25" customHeight="1" x14ac:dyDescent="0.2">
      <c r="A243" s="158"/>
      <c r="B243" s="154"/>
      <c r="C243" s="155"/>
      <c r="D243" s="139"/>
      <c r="E243" s="139"/>
      <c r="F243" s="139"/>
      <c r="G243" s="139"/>
      <c r="H243" s="139"/>
      <c r="I243" s="139"/>
      <c r="J243" s="139"/>
      <c r="K243" s="139"/>
      <c r="L243" s="139"/>
      <c r="M243" s="139"/>
      <c r="N243" s="139"/>
      <c r="O243" s="139"/>
      <c r="P243" s="139"/>
      <c r="Q243" s="139"/>
      <c r="R243" s="139"/>
      <c r="S243" s="139"/>
      <c r="T243" s="139"/>
      <c r="U243" s="139"/>
      <c r="V243" s="139"/>
      <c r="W243" s="139"/>
      <c r="X243" s="139"/>
      <c r="Y243" s="139"/>
      <c r="Z243" s="139"/>
    </row>
    <row r="244" spans="1:26" ht="14.25" customHeight="1" x14ac:dyDescent="0.2">
      <c r="A244" s="158"/>
      <c r="B244" s="154"/>
      <c r="C244" s="155"/>
      <c r="D244" s="139"/>
      <c r="E244" s="139"/>
      <c r="F244" s="139"/>
      <c r="G244" s="139"/>
      <c r="H244" s="139"/>
      <c r="I244" s="139"/>
      <c r="J244" s="139"/>
      <c r="K244" s="139"/>
      <c r="L244" s="139"/>
      <c r="M244" s="139"/>
      <c r="N244" s="139"/>
      <c r="O244" s="139"/>
      <c r="P244" s="139"/>
      <c r="Q244" s="139"/>
      <c r="R244" s="139"/>
      <c r="S244" s="139"/>
      <c r="T244" s="139"/>
      <c r="U244" s="139"/>
      <c r="V244" s="139"/>
      <c r="W244" s="139"/>
      <c r="X244" s="139"/>
      <c r="Y244" s="139"/>
      <c r="Z244" s="139"/>
    </row>
    <row r="245" spans="1:26" ht="14.25" customHeight="1" x14ac:dyDescent="0.2">
      <c r="A245" s="158"/>
      <c r="B245" s="154"/>
      <c r="C245" s="155"/>
      <c r="D245" s="139"/>
      <c r="E245" s="139"/>
      <c r="F245" s="139"/>
      <c r="G245" s="139"/>
      <c r="H245" s="139"/>
      <c r="I245" s="139"/>
      <c r="J245" s="139"/>
      <c r="K245" s="139"/>
      <c r="L245" s="139"/>
      <c r="M245" s="139"/>
      <c r="N245" s="139"/>
      <c r="O245" s="139"/>
      <c r="P245" s="139"/>
      <c r="Q245" s="139"/>
      <c r="R245" s="139"/>
      <c r="S245" s="139"/>
      <c r="T245" s="139"/>
      <c r="U245" s="139"/>
      <c r="V245" s="139"/>
      <c r="W245" s="139"/>
      <c r="X245" s="139"/>
      <c r="Y245" s="139"/>
      <c r="Z245" s="139"/>
    </row>
    <row r="246" spans="1:26" ht="14.25" customHeight="1" x14ac:dyDescent="0.2">
      <c r="A246" s="158"/>
      <c r="B246" s="154"/>
      <c r="C246" s="155"/>
      <c r="D246" s="139"/>
      <c r="E246" s="139"/>
      <c r="F246" s="139"/>
      <c r="G246" s="139"/>
      <c r="H246" s="139"/>
      <c r="I246" s="139"/>
      <c r="J246" s="139"/>
      <c r="K246" s="139"/>
      <c r="L246" s="139"/>
      <c r="M246" s="139"/>
      <c r="N246" s="139"/>
      <c r="O246" s="139"/>
      <c r="P246" s="139"/>
      <c r="Q246" s="139"/>
      <c r="R246" s="139"/>
      <c r="S246" s="139"/>
      <c r="T246" s="139"/>
      <c r="U246" s="139"/>
      <c r="V246" s="139"/>
      <c r="W246" s="139"/>
      <c r="X246" s="139"/>
      <c r="Y246" s="139"/>
      <c r="Z246" s="139"/>
    </row>
    <row r="247" spans="1:26" ht="14.25" customHeight="1" x14ac:dyDescent="0.2">
      <c r="A247" s="158"/>
      <c r="B247" s="154"/>
      <c r="C247" s="155"/>
      <c r="D247" s="139"/>
      <c r="E247" s="139"/>
      <c r="F247" s="139"/>
      <c r="G247" s="139"/>
      <c r="H247" s="139"/>
      <c r="I247" s="139"/>
      <c r="J247" s="139"/>
      <c r="K247" s="139"/>
      <c r="L247" s="139"/>
      <c r="M247" s="139"/>
      <c r="N247" s="139"/>
      <c r="O247" s="139"/>
      <c r="P247" s="139"/>
      <c r="Q247" s="139"/>
      <c r="R247" s="139"/>
      <c r="S247" s="139"/>
      <c r="T247" s="139"/>
      <c r="U247" s="139"/>
      <c r="V247" s="139"/>
      <c r="W247" s="139"/>
      <c r="X247" s="139"/>
      <c r="Y247" s="139"/>
      <c r="Z247" s="139"/>
    </row>
    <row r="248" spans="1:26" ht="14.25" customHeight="1" x14ac:dyDescent="0.2">
      <c r="A248" s="158"/>
      <c r="B248" s="154"/>
      <c r="C248" s="155"/>
      <c r="D248" s="139"/>
      <c r="E248" s="139"/>
      <c r="F248" s="139"/>
      <c r="G248" s="139"/>
      <c r="H248" s="139"/>
      <c r="I248" s="139"/>
      <c r="J248" s="139"/>
      <c r="K248" s="139"/>
      <c r="L248" s="139"/>
      <c r="M248" s="139"/>
      <c r="N248" s="139"/>
      <c r="O248" s="139"/>
      <c r="P248" s="139"/>
      <c r="Q248" s="139"/>
      <c r="R248" s="139"/>
      <c r="S248" s="139"/>
      <c r="T248" s="139"/>
      <c r="U248" s="139"/>
      <c r="V248" s="139"/>
      <c r="W248" s="139"/>
      <c r="X248" s="139"/>
      <c r="Y248" s="139"/>
      <c r="Z248" s="139"/>
    </row>
    <row r="249" spans="1:26" ht="14.25" customHeight="1" x14ac:dyDescent="0.2">
      <c r="A249" s="158"/>
      <c r="B249" s="154"/>
      <c r="C249" s="155"/>
      <c r="D249" s="139"/>
      <c r="E249" s="139"/>
      <c r="F249" s="139"/>
      <c r="G249" s="139"/>
      <c r="H249" s="139"/>
      <c r="I249" s="139"/>
      <c r="J249" s="139"/>
      <c r="K249" s="139"/>
      <c r="L249" s="139"/>
      <c r="M249" s="139"/>
      <c r="N249" s="139"/>
      <c r="O249" s="139"/>
      <c r="P249" s="139"/>
      <c r="Q249" s="139"/>
      <c r="R249" s="139"/>
      <c r="S249" s="139"/>
      <c r="T249" s="139"/>
      <c r="U249" s="139"/>
      <c r="V249" s="139"/>
      <c r="W249" s="139"/>
      <c r="X249" s="139"/>
      <c r="Y249" s="139"/>
      <c r="Z249" s="139"/>
    </row>
    <row r="250" spans="1:26" ht="14.25" customHeight="1" x14ac:dyDescent="0.2">
      <c r="A250" s="158"/>
      <c r="B250" s="154"/>
      <c r="C250" s="155"/>
      <c r="D250" s="139"/>
      <c r="E250" s="139"/>
      <c r="F250" s="139"/>
      <c r="G250" s="139"/>
      <c r="H250" s="139"/>
      <c r="I250" s="139"/>
      <c r="J250" s="139"/>
      <c r="K250" s="139"/>
      <c r="L250" s="139"/>
      <c r="M250" s="139"/>
      <c r="N250" s="139"/>
      <c r="O250" s="139"/>
      <c r="P250" s="139"/>
      <c r="Q250" s="139"/>
      <c r="R250" s="139"/>
      <c r="S250" s="139"/>
      <c r="T250" s="139"/>
      <c r="U250" s="139"/>
      <c r="V250" s="139"/>
      <c r="W250" s="139"/>
      <c r="X250" s="139"/>
      <c r="Y250" s="139"/>
      <c r="Z250" s="139"/>
    </row>
    <row r="251" spans="1:26" ht="14.25" customHeight="1" x14ac:dyDescent="0.2">
      <c r="A251" s="158"/>
      <c r="B251" s="154"/>
      <c r="C251" s="155"/>
      <c r="D251" s="139"/>
      <c r="E251" s="139"/>
      <c r="F251" s="139"/>
      <c r="G251" s="139"/>
      <c r="H251" s="139"/>
      <c r="I251" s="139"/>
      <c r="J251" s="139"/>
      <c r="K251" s="139"/>
      <c r="L251" s="139"/>
      <c r="M251" s="139"/>
      <c r="N251" s="139"/>
      <c r="O251" s="139"/>
      <c r="P251" s="139"/>
      <c r="Q251" s="139"/>
      <c r="R251" s="139"/>
      <c r="S251" s="139"/>
      <c r="T251" s="139"/>
      <c r="U251" s="139"/>
      <c r="V251" s="139"/>
      <c r="W251" s="139"/>
      <c r="X251" s="139"/>
      <c r="Y251" s="139"/>
      <c r="Z251" s="139"/>
    </row>
    <row r="252" spans="1:26" ht="14.25" customHeight="1" x14ac:dyDescent="0.2">
      <c r="A252" s="158"/>
      <c r="B252" s="154"/>
      <c r="C252" s="155"/>
      <c r="D252" s="139"/>
      <c r="E252" s="139"/>
      <c r="F252" s="139"/>
      <c r="G252" s="139"/>
      <c r="H252" s="139"/>
      <c r="I252" s="139"/>
      <c r="J252" s="139"/>
      <c r="K252" s="139"/>
      <c r="L252" s="139"/>
      <c r="M252" s="139"/>
      <c r="N252" s="139"/>
      <c r="O252" s="139"/>
      <c r="P252" s="139"/>
      <c r="Q252" s="139"/>
      <c r="R252" s="139"/>
      <c r="S252" s="139"/>
      <c r="T252" s="139"/>
      <c r="U252" s="139"/>
      <c r="V252" s="139"/>
      <c r="W252" s="139"/>
      <c r="X252" s="139"/>
      <c r="Y252" s="139"/>
      <c r="Z252" s="139"/>
    </row>
    <row r="253" spans="1:26" ht="14.25" customHeight="1" x14ac:dyDescent="0.2">
      <c r="A253" s="158"/>
      <c r="B253" s="154"/>
      <c r="C253" s="155"/>
      <c r="D253" s="139"/>
      <c r="E253" s="139"/>
      <c r="F253" s="139"/>
      <c r="G253" s="139"/>
      <c r="H253" s="139"/>
      <c r="I253" s="139"/>
      <c r="J253" s="139"/>
      <c r="K253" s="139"/>
      <c r="L253" s="139"/>
      <c r="M253" s="139"/>
      <c r="N253" s="139"/>
      <c r="O253" s="139"/>
      <c r="P253" s="139"/>
      <c r="Q253" s="139"/>
      <c r="R253" s="139"/>
      <c r="S253" s="139"/>
      <c r="T253" s="139"/>
      <c r="U253" s="139"/>
      <c r="V253" s="139"/>
      <c r="W253" s="139"/>
      <c r="X253" s="139"/>
      <c r="Y253" s="139"/>
      <c r="Z253" s="139"/>
    </row>
    <row r="254" spans="1:26" ht="14.25" customHeight="1" x14ac:dyDescent="0.2">
      <c r="A254" s="158"/>
      <c r="B254" s="154"/>
      <c r="C254" s="155"/>
      <c r="D254" s="139"/>
      <c r="E254" s="139"/>
      <c r="F254" s="139"/>
      <c r="G254" s="139"/>
      <c r="H254" s="139"/>
      <c r="I254" s="139"/>
      <c r="J254" s="139"/>
      <c r="K254" s="139"/>
      <c r="L254" s="139"/>
      <c r="M254" s="139"/>
      <c r="N254" s="139"/>
      <c r="O254" s="139"/>
      <c r="P254" s="139"/>
      <c r="Q254" s="139"/>
      <c r="R254" s="139"/>
      <c r="S254" s="139"/>
      <c r="T254" s="139"/>
      <c r="U254" s="139"/>
      <c r="V254" s="139"/>
      <c r="W254" s="139"/>
      <c r="X254" s="139"/>
      <c r="Y254" s="139"/>
      <c r="Z254" s="139"/>
    </row>
    <row r="255" spans="1:26" ht="14.25" customHeight="1" x14ac:dyDescent="0.2">
      <c r="A255" s="158"/>
      <c r="B255" s="154"/>
      <c r="C255" s="155"/>
      <c r="D255" s="139"/>
      <c r="E255" s="139"/>
      <c r="F255" s="139"/>
      <c r="G255" s="139"/>
      <c r="H255" s="139"/>
      <c r="I255" s="139"/>
      <c r="J255" s="139"/>
      <c r="K255" s="139"/>
      <c r="L255" s="139"/>
      <c r="M255" s="139"/>
      <c r="N255" s="139"/>
      <c r="O255" s="139"/>
      <c r="P255" s="139"/>
      <c r="Q255" s="139"/>
      <c r="R255" s="139"/>
      <c r="S255" s="139"/>
      <c r="T255" s="139"/>
      <c r="U255" s="139"/>
      <c r="V255" s="139"/>
      <c r="W255" s="139"/>
      <c r="X255" s="139"/>
      <c r="Y255" s="139"/>
      <c r="Z255" s="139"/>
    </row>
    <row r="256" spans="1:26" ht="14.25" customHeight="1" x14ac:dyDescent="0.2">
      <c r="A256" s="158"/>
      <c r="B256" s="154"/>
      <c r="C256" s="155"/>
      <c r="D256" s="139"/>
      <c r="E256" s="139"/>
      <c r="F256" s="139"/>
      <c r="G256" s="139"/>
      <c r="H256" s="139"/>
      <c r="I256" s="139"/>
      <c r="J256" s="139"/>
      <c r="K256" s="139"/>
      <c r="L256" s="139"/>
      <c r="M256" s="139"/>
      <c r="N256" s="139"/>
      <c r="O256" s="139"/>
      <c r="P256" s="139"/>
      <c r="Q256" s="139"/>
      <c r="R256" s="139"/>
      <c r="S256" s="139"/>
      <c r="T256" s="139"/>
      <c r="U256" s="139"/>
      <c r="V256" s="139"/>
      <c r="W256" s="139"/>
      <c r="X256" s="139"/>
      <c r="Y256" s="139"/>
      <c r="Z256" s="139"/>
    </row>
    <row r="257" spans="1:26" ht="14.25" customHeight="1" x14ac:dyDescent="0.2">
      <c r="A257" s="158"/>
      <c r="B257" s="154"/>
      <c r="C257" s="155"/>
      <c r="D257" s="139"/>
      <c r="E257" s="139"/>
      <c r="F257" s="139"/>
      <c r="G257" s="139"/>
      <c r="H257" s="139"/>
      <c r="I257" s="139"/>
      <c r="J257" s="139"/>
      <c r="K257" s="139"/>
      <c r="L257" s="139"/>
      <c r="M257" s="139"/>
      <c r="N257" s="139"/>
      <c r="O257" s="139"/>
      <c r="P257" s="139"/>
      <c r="Q257" s="139"/>
      <c r="R257" s="139"/>
      <c r="S257" s="139"/>
      <c r="T257" s="139"/>
      <c r="U257" s="139"/>
      <c r="V257" s="139"/>
      <c r="W257" s="139"/>
      <c r="X257" s="139"/>
      <c r="Y257" s="139"/>
      <c r="Z257" s="139"/>
    </row>
    <row r="258" spans="1:26" ht="14.25" customHeight="1" x14ac:dyDescent="0.2">
      <c r="A258" s="158"/>
      <c r="B258" s="154"/>
      <c r="C258" s="155"/>
      <c r="D258" s="139"/>
      <c r="E258" s="139"/>
      <c r="F258" s="139"/>
      <c r="G258" s="139"/>
      <c r="H258" s="139"/>
      <c r="I258" s="139"/>
      <c r="J258" s="139"/>
      <c r="K258" s="139"/>
      <c r="L258" s="139"/>
      <c r="M258" s="139"/>
      <c r="N258" s="139"/>
      <c r="O258" s="139"/>
      <c r="P258" s="139"/>
      <c r="Q258" s="139"/>
      <c r="R258" s="139"/>
      <c r="S258" s="139"/>
      <c r="T258" s="139"/>
      <c r="U258" s="139"/>
      <c r="V258" s="139"/>
      <c r="W258" s="139"/>
      <c r="X258" s="139"/>
      <c r="Y258" s="139"/>
      <c r="Z258" s="139"/>
    </row>
    <row r="259" spans="1:26" ht="14.25" customHeight="1" x14ac:dyDescent="0.2">
      <c r="A259" s="158"/>
      <c r="B259" s="154"/>
      <c r="C259" s="155"/>
      <c r="D259" s="139"/>
      <c r="E259" s="139"/>
      <c r="F259" s="139"/>
      <c r="G259" s="139"/>
      <c r="H259" s="139"/>
      <c r="I259" s="139"/>
      <c r="J259" s="139"/>
      <c r="K259" s="139"/>
      <c r="L259" s="139"/>
      <c r="M259" s="139"/>
      <c r="N259" s="139"/>
      <c r="O259" s="139"/>
      <c r="P259" s="139"/>
      <c r="Q259" s="139"/>
      <c r="R259" s="139"/>
      <c r="S259" s="139"/>
      <c r="T259" s="139"/>
      <c r="U259" s="139"/>
      <c r="V259" s="139"/>
      <c r="W259" s="139"/>
      <c r="X259" s="139"/>
      <c r="Y259" s="139"/>
      <c r="Z259" s="139"/>
    </row>
    <row r="260" spans="1:26" ht="14.25" customHeight="1" x14ac:dyDescent="0.2">
      <c r="A260" s="158"/>
      <c r="B260" s="154"/>
      <c r="C260" s="155"/>
      <c r="D260" s="139"/>
      <c r="E260" s="139"/>
      <c r="F260" s="139"/>
      <c r="G260" s="139"/>
      <c r="H260" s="139"/>
      <c r="I260" s="139"/>
      <c r="J260" s="139"/>
      <c r="K260" s="139"/>
      <c r="L260" s="139"/>
      <c r="M260" s="139"/>
      <c r="N260" s="139"/>
      <c r="O260" s="139"/>
      <c r="P260" s="139"/>
      <c r="Q260" s="139"/>
      <c r="R260" s="139"/>
      <c r="S260" s="139"/>
      <c r="T260" s="139"/>
      <c r="U260" s="139"/>
      <c r="V260" s="139"/>
      <c r="W260" s="139"/>
      <c r="X260" s="139"/>
      <c r="Y260" s="139"/>
      <c r="Z260" s="139"/>
    </row>
    <row r="261" spans="1:26" ht="14.25" customHeight="1" x14ac:dyDescent="0.2">
      <c r="A261" s="158"/>
      <c r="B261" s="154"/>
      <c r="C261" s="155"/>
      <c r="D261" s="139"/>
      <c r="E261" s="139"/>
      <c r="F261" s="139"/>
      <c r="G261" s="139"/>
      <c r="H261" s="139"/>
      <c r="I261" s="139"/>
      <c r="J261" s="139"/>
      <c r="K261" s="139"/>
      <c r="L261" s="139"/>
      <c r="M261" s="139"/>
      <c r="N261" s="139"/>
      <c r="O261" s="139"/>
      <c r="P261" s="139"/>
      <c r="Q261" s="139"/>
      <c r="R261" s="139"/>
      <c r="S261" s="139"/>
      <c r="T261" s="139"/>
      <c r="U261" s="139"/>
      <c r="V261" s="139"/>
      <c r="W261" s="139"/>
      <c r="X261" s="139"/>
      <c r="Y261" s="139"/>
      <c r="Z261" s="139"/>
    </row>
    <row r="262" spans="1:26" ht="14.25" customHeight="1" x14ac:dyDescent="0.2">
      <c r="A262" s="158"/>
      <c r="B262" s="154"/>
      <c r="C262" s="155"/>
      <c r="D262" s="139"/>
      <c r="E262" s="139"/>
      <c r="F262" s="139"/>
      <c r="G262" s="139"/>
      <c r="H262" s="139"/>
      <c r="I262" s="139"/>
      <c r="J262" s="139"/>
      <c r="K262" s="139"/>
      <c r="L262" s="139"/>
      <c r="M262" s="139"/>
      <c r="N262" s="139"/>
      <c r="O262" s="139"/>
      <c r="P262" s="139"/>
      <c r="Q262" s="139"/>
      <c r="R262" s="139"/>
      <c r="S262" s="139"/>
      <c r="T262" s="139"/>
      <c r="U262" s="139"/>
      <c r="V262" s="139"/>
      <c r="W262" s="139"/>
      <c r="X262" s="139"/>
      <c r="Y262" s="139"/>
      <c r="Z262" s="139"/>
    </row>
    <row r="263" spans="1:26" ht="14.25" customHeight="1" x14ac:dyDescent="0.2">
      <c r="A263" s="158"/>
      <c r="B263" s="154"/>
      <c r="C263" s="155"/>
      <c r="D263" s="139"/>
      <c r="E263" s="139"/>
      <c r="F263" s="139"/>
      <c r="G263" s="139"/>
      <c r="H263" s="139"/>
      <c r="I263" s="139"/>
      <c r="J263" s="139"/>
      <c r="K263" s="139"/>
      <c r="L263" s="139"/>
      <c r="M263" s="139"/>
      <c r="N263" s="139"/>
      <c r="O263" s="139"/>
      <c r="P263" s="139"/>
      <c r="Q263" s="139"/>
      <c r="R263" s="139"/>
      <c r="S263" s="139"/>
      <c r="T263" s="139"/>
      <c r="U263" s="139"/>
      <c r="V263" s="139"/>
      <c r="W263" s="139"/>
      <c r="X263" s="139"/>
      <c r="Y263" s="139"/>
      <c r="Z263" s="139"/>
    </row>
    <row r="264" spans="1:26" ht="14.25" customHeight="1" x14ac:dyDescent="0.2">
      <c r="A264" s="158"/>
      <c r="B264" s="154"/>
      <c r="C264" s="155"/>
      <c r="D264" s="139"/>
      <c r="E264" s="139"/>
      <c r="F264" s="139"/>
      <c r="G264" s="139"/>
      <c r="H264" s="139"/>
      <c r="I264" s="139"/>
      <c r="J264" s="139"/>
      <c r="K264" s="139"/>
      <c r="L264" s="139"/>
      <c r="M264" s="139"/>
      <c r="N264" s="139"/>
      <c r="O264" s="139"/>
      <c r="P264" s="139"/>
      <c r="Q264" s="139"/>
      <c r="R264" s="139"/>
      <c r="S264" s="139"/>
      <c r="T264" s="139"/>
      <c r="U264" s="139"/>
      <c r="V264" s="139"/>
      <c r="W264" s="139"/>
      <c r="X264" s="139"/>
      <c r="Y264" s="139"/>
      <c r="Z264" s="139"/>
    </row>
    <row r="265" spans="1:26" ht="14.25" customHeight="1" x14ac:dyDescent="0.2">
      <c r="A265" s="158"/>
      <c r="B265" s="154"/>
      <c r="C265" s="155"/>
      <c r="D265" s="139"/>
      <c r="E265" s="139"/>
      <c r="F265" s="139"/>
      <c r="G265" s="139"/>
      <c r="H265" s="139"/>
      <c r="I265" s="139"/>
      <c r="J265" s="139"/>
      <c r="K265" s="139"/>
      <c r="L265" s="139"/>
      <c r="M265" s="139"/>
      <c r="N265" s="139"/>
      <c r="O265" s="139"/>
      <c r="P265" s="139"/>
      <c r="Q265" s="139"/>
      <c r="R265" s="139"/>
      <c r="S265" s="139"/>
      <c r="T265" s="139"/>
      <c r="U265" s="139"/>
      <c r="V265" s="139"/>
      <c r="W265" s="139"/>
      <c r="X265" s="139"/>
      <c r="Y265" s="139"/>
      <c r="Z265" s="139"/>
    </row>
    <row r="266" spans="1:26" ht="14.25" customHeight="1" x14ac:dyDescent="0.2">
      <c r="A266" s="158"/>
      <c r="B266" s="154"/>
      <c r="C266" s="155"/>
      <c r="D266" s="139"/>
      <c r="E266" s="139"/>
      <c r="F266" s="139"/>
      <c r="G266" s="139"/>
      <c r="H266" s="139"/>
      <c r="I266" s="139"/>
      <c r="J266" s="139"/>
      <c r="K266" s="139"/>
      <c r="L266" s="139"/>
      <c r="M266" s="139"/>
      <c r="N266" s="139"/>
      <c r="O266" s="139"/>
      <c r="P266" s="139"/>
      <c r="Q266" s="139"/>
      <c r="R266" s="139"/>
      <c r="S266" s="139"/>
      <c r="T266" s="139"/>
      <c r="U266" s="139"/>
      <c r="V266" s="139"/>
      <c r="W266" s="139"/>
      <c r="X266" s="139"/>
      <c r="Y266" s="139"/>
      <c r="Z266" s="139"/>
    </row>
    <row r="267" spans="1:26" ht="14.25" customHeight="1" x14ac:dyDescent="0.2">
      <c r="A267" s="158"/>
      <c r="B267" s="154"/>
      <c r="C267" s="155"/>
      <c r="D267" s="139"/>
      <c r="E267" s="139"/>
      <c r="F267" s="139"/>
      <c r="G267" s="139"/>
      <c r="H267" s="139"/>
      <c r="I267" s="139"/>
      <c r="J267" s="139"/>
      <c r="K267" s="139"/>
      <c r="L267" s="139"/>
      <c r="M267" s="139"/>
      <c r="N267" s="139"/>
      <c r="O267" s="139"/>
      <c r="P267" s="139"/>
      <c r="Q267" s="139"/>
      <c r="R267" s="139"/>
      <c r="S267" s="139"/>
      <c r="T267" s="139"/>
      <c r="U267" s="139"/>
      <c r="V267" s="139"/>
      <c r="W267" s="139"/>
      <c r="X267" s="139"/>
      <c r="Y267" s="139"/>
      <c r="Z267" s="139"/>
    </row>
    <row r="268" spans="1:26" ht="14.25" customHeight="1" x14ac:dyDescent="0.2">
      <c r="A268" s="158"/>
      <c r="B268" s="154"/>
      <c r="C268" s="155"/>
      <c r="D268" s="139"/>
      <c r="E268" s="139"/>
      <c r="F268" s="139"/>
      <c r="G268" s="139"/>
      <c r="H268" s="139"/>
      <c r="I268" s="139"/>
      <c r="J268" s="139"/>
      <c r="K268" s="139"/>
      <c r="L268" s="139"/>
      <c r="M268" s="139"/>
      <c r="N268" s="139"/>
      <c r="O268" s="139"/>
      <c r="P268" s="139"/>
      <c r="Q268" s="139"/>
      <c r="R268" s="139"/>
      <c r="S268" s="139"/>
      <c r="T268" s="139"/>
      <c r="U268" s="139"/>
      <c r="V268" s="139"/>
      <c r="W268" s="139"/>
      <c r="X268" s="139"/>
      <c r="Y268" s="139"/>
      <c r="Z268" s="139"/>
    </row>
    <row r="269" spans="1:26" ht="14.25" customHeight="1" x14ac:dyDescent="0.2">
      <c r="A269" s="158"/>
      <c r="B269" s="154"/>
      <c r="C269" s="155"/>
      <c r="D269" s="139"/>
      <c r="E269" s="139"/>
      <c r="F269" s="139"/>
      <c r="G269" s="139"/>
      <c r="H269" s="139"/>
      <c r="I269" s="139"/>
      <c r="J269" s="139"/>
      <c r="K269" s="139"/>
      <c r="L269" s="139"/>
      <c r="M269" s="139"/>
      <c r="N269" s="139"/>
      <c r="O269" s="139"/>
      <c r="P269" s="139"/>
      <c r="Q269" s="139"/>
      <c r="R269" s="139"/>
      <c r="S269" s="139"/>
      <c r="T269" s="139"/>
      <c r="U269" s="139"/>
      <c r="V269" s="139"/>
      <c r="W269" s="139"/>
      <c r="X269" s="139"/>
      <c r="Y269" s="139"/>
      <c r="Z269" s="139"/>
    </row>
    <row r="270" spans="1:26" ht="14.25" customHeight="1" x14ac:dyDescent="0.2">
      <c r="A270" s="158"/>
      <c r="B270" s="154"/>
      <c r="C270" s="155"/>
      <c r="D270" s="139"/>
      <c r="E270" s="139"/>
      <c r="F270" s="139"/>
      <c r="G270" s="139"/>
      <c r="H270" s="139"/>
      <c r="I270" s="139"/>
      <c r="J270" s="139"/>
      <c r="K270" s="139"/>
      <c r="L270" s="139"/>
      <c r="M270" s="139"/>
      <c r="N270" s="139"/>
      <c r="O270" s="139"/>
      <c r="P270" s="139"/>
      <c r="Q270" s="139"/>
      <c r="R270" s="139"/>
      <c r="S270" s="139"/>
      <c r="T270" s="139"/>
      <c r="U270" s="139"/>
      <c r="V270" s="139"/>
      <c r="W270" s="139"/>
      <c r="X270" s="139"/>
      <c r="Y270" s="139"/>
      <c r="Z270" s="139"/>
    </row>
    <row r="271" spans="1:26" ht="14.25" customHeight="1" x14ac:dyDescent="0.2">
      <c r="A271" s="158"/>
      <c r="B271" s="154"/>
      <c r="C271" s="155"/>
      <c r="D271" s="139"/>
      <c r="E271" s="139"/>
      <c r="F271" s="139"/>
      <c r="G271" s="139"/>
      <c r="H271" s="139"/>
      <c r="I271" s="139"/>
      <c r="J271" s="139"/>
      <c r="K271" s="139"/>
      <c r="L271" s="139"/>
      <c r="M271" s="139"/>
      <c r="N271" s="139"/>
      <c r="O271" s="139"/>
      <c r="P271" s="139"/>
      <c r="Q271" s="139"/>
      <c r="R271" s="139"/>
      <c r="S271" s="139"/>
      <c r="T271" s="139"/>
      <c r="U271" s="139"/>
      <c r="V271" s="139"/>
      <c r="W271" s="139"/>
      <c r="X271" s="139"/>
      <c r="Y271" s="139"/>
      <c r="Z271" s="139"/>
    </row>
    <row r="272" spans="1:26" ht="14.25" customHeight="1" x14ac:dyDescent="0.2">
      <c r="A272" s="158"/>
      <c r="B272" s="154"/>
      <c r="C272" s="155"/>
      <c r="D272" s="139"/>
      <c r="E272" s="139"/>
      <c r="F272" s="139"/>
      <c r="G272" s="139"/>
      <c r="H272" s="139"/>
      <c r="I272" s="139"/>
      <c r="J272" s="139"/>
      <c r="K272" s="139"/>
      <c r="L272" s="139"/>
      <c r="M272" s="139"/>
      <c r="N272" s="139"/>
      <c r="O272" s="139"/>
      <c r="P272" s="139"/>
      <c r="Q272" s="139"/>
      <c r="R272" s="139"/>
      <c r="S272" s="139"/>
      <c r="T272" s="139"/>
      <c r="U272" s="139"/>
      <c r="V272" s="139"/>
      <c r="W272" s="139"/>
      <c r="X272" s="139"/>
      <c r="Y272" s="139"/>
      <c r="Z272" s="139"/>
    </row>
    <row r="273" spans="1:26" ht="14.25" customHeight="1" x14ac:dyDescent="0.2">
      <c r="A273" s="158"/>
      <c r="B273" s="154"/>
      <c r="C273" s="155"/>
      <c r="D273" s="139"/>
      <c r="E273" s="139"/>
      <c r="F273" s="139"/>
      <c r="G273" s="139"/>
      <c r="H273" s="139"/>
      <c r="I273" s="139"/>
      <c r="J273" s="139"/>
      <c r="K273" s="139"/>
      <c r="L273" s="139"/>
      <c r="M273" s="139"/>
      <c r="N273" s="139"/>
      <c r="O273" s="139"/>
      <c r="P273" s="139"/>
      <c r="Q273" s="139"/>
      <c r="R273" s="139"/>
      <c r="S273" s="139"/>
      <c r="T273" s="139"/>
      <c r="U273" s="139"/>
      <c r="V273" s="139"/>
      <c r="W273" s="139"/>
      <c r="X273" s="139"/>
      <c r="Y273" s="139"/>
      <c r="Z273" s="139"/>
    </row>
    <row r="274" spans="1:26" ht="14.25" customHeight="1" x14ac:dyDescent="0.2">
      <c r="A274" s="158"/>
      <c r="B274" s="154"/>
      <c r="C274" s="155"/>
      <c r="D274" s="139"/>
      <c r="E274" s="139"/>
      <c r="F274" s="139"/>
      <c r="G274" s="139"/>
      <c r="H274" s="139"/>
      <c r="I274" s="139"/>
      <c r="J274" s="139"/>
      <c r="K274" s="139"/>
      <c r="L274" s="139"/>
      <c r="M274" s="139"/>
      <c r="N274" s="139"/>
      <c r="O274" s="139"/>
      <c r="P274" s="139"/>
      <c r="Q274" s="139"/>
      <c r="R274" s="139"/>
      <c r="S274" s="139"/>
      <c r="T274" s="139"/>
      <c r="U274" s="139"/>
      <c r="V274" s="139"/>
      <c r="W274" s="139"/>
      <c r="X274" s="139"/>
      <c r="Y274" s="139"/>
      <c r="Z274" s="139"/>
    </row>
    <row r="275" spans="1:26" ht="14.25" customHeight="1" x14ac:dyDescent="0.2">
      <c r="A275" s="158"/>
      <c r="B275" s="154"/>
      <c r="C275" s="155"/>
      <c r="D275" s="139"/>
      <c r="E275" s="139"/>
      <c r="F275" s="139"/>
      <c r="G275" s="139"/>
      <c r="H275" s="139"/>
      <c r="I275" s="139"/>
      <c r="J275" s="139"/>
      <c r="K275" s="139"/>
      <c r="L275" s="139"/>
      <c r="M275" s="139"/>
      <c r="N275" s="139"/>
      <c r="O275" s="139"/>
      <c r="P275" s="139"/>
      <c r="Q275" s="139"/>
      <c r="R275" s="139"/>
      <c r="S275" s="139"/>
      <c r="T275" s="139"/>
      <c r="U275" s="139"/>
      <c r="V275" s="139"/>
      <c r="W275" s="139"/>
      <c r="X275" s="139"/>
      <c r="Y275" s="139"/>
      <c r="Z275" s="139"/>
    </row>
    <row r="276" spans="1:26" ht="14.25" customHeight="1" x14ac:dyDescent="0.2">
      <c r="A276" s="158"/>
      <c r="B276" s="154"/>
      <c r="C276" s="155"/>
      <c r="D276" s="139"/>
      <c r="E276" s="139"/>
      <c r="F276" s="139"/>
      <c r="G276" s="139"/>
      <c r="H276" s="139"/>
      <c r="I276" s="139"/>
      <c r="J276" s="139"/>
      <c r="K276" s="139"/>
      <c r="L276" s="139"/>
      <c r="M276" s="139"/>
      <c r="N276" s="139"/>
      <c r="O276" s="139"/>
      <c r="P276" s="139"/>
      <c r="Q276" s="139"/>
      <c r="R276" s="139"/>
      <c r="S276" s="139"/>
      <c r="T276" s="139"/>
      <c r="U276" s="139"/>
      <c r="V276" s="139"/>
      <c r="W276" s="139"/>
      <c r="X276" s="139"/>
      <c r="Y276" s="139"/>
      <c r="Z276" s="139"/>
    </row>
    <row r="277" spans="1:26" ht="14.25" customHeight="1" x14ac:dyDescent="0.2">
      <c r="A277" s="158"/>
      <c r="B277" s="154"/>
      <c r="C277" s="155"/>
      <c r="D277" s="139"/>
      <c r="E277" s="139"/>
      <c r="F277" s="139"/>
      <c r="G277" s="139"/>
      <c r="H277" s="139"/>
      <c r="I277" s="139"/>
      <c r="J277" s="139"/>
      <c r="K277" s="139"/>
      <c r="L277" s="139"/>
      <c r="M277" s="139"/>
      <c r="N277" s="139"/>
      <c r="O277" s="139"/>
      <c r="P277" s="139"/>
      <c r="Q277" s="139"/>
      <c r="R277" s="139"/>
      <c r="S277" s="139"/>
      <c r="T277" s="139"/>
      <c r="U277" s="139"/>
      <c r="V277" s="139"/>
      <c r="W277" s="139"/>
      <c r="X277" s="139"/>
      <c r="Y277" s="139"/>
      <c r="Z277" s="139"/>
    </row>
    <row r="278" spans="1:26" ht="14.25" customHeight="1" x14ac:dyDescent="0.2">
      <c r="A278" s="158"/>
      <c r="B278" s="154"/>
      <c r="C278" s="155"/>
      <c r="D278" s="139"/>
      <c r="E278" s="139"/>
      <c r="F278" s="139"/>
      <c r="G278" s="139"/>
      <c r="H278" s="139"/>
      <c r="I278" s="139"/>
      <c r="J278" s="139"/>
      <c r="K278" s="139"/>
      <c r="L278" s="139"/>
      <c r="M278" s="139"/>
      <c r="N278" s="139"/>
      <c r="O278" s="139"/>
      <c r="P278" s="139"/>
      <c r="Q278" s="139"/>
      <c r="R278" s="139"/>
      <c r="S278" s="139"/>
      <c r="T278" s="139"/>
      <c r="U278" s="139"/>
      <c r="V278" s="139"/>
      <c r="W278" s="139"/>
      <c r="X278" s="139"/>
      <c r="Y278" s="139"/>
      <c r="Z278" s="139"/>
    </row>
    <row r="279" spans="1:26" ht="14.25" customHeight="1" x14ac:dyDescent="0.2">
      <c r="A279" s="158"/>
      <c r="B279" s="154"/>
      <c r="C279" s="155"/>
      <c r="D279" s="139"/>
      <c r="E279" s="139"/>
      <c r="F279" s="139"/>
      <c r="G279" s="139"/>
      <c r="H279" s="139"/>
      <c r="I279" s="139"/>
      <c r="J279" s="139"/>
      <c r="K279" s="139"/>
      <c r="L279" s="139"/>
      <c r="M279" s="139"/>
      <c r="N279" s="139"/>
      <c r="O279" s="139"/>
      <c r="P279" s="139"/>
      <c r="Q279" s="139"/>
      <c r="R279" s="139"/>
      <c r="S279" s="139"/>
      <c r="T279" s="139"/>
      <c r="U279" s="139"/>
      <c r="V279" s="139"/>
      <c r="W279" s="139"/>
      <c r="X279" s="139"/>
      <c r="Y279" s="139"/>
      <c r="Z279" s="139"/>
    </row>
    <row r="280" spans="1:26" ht="14.25" customHeight="1" x14ac:dyDescent="0.2">
      <c r="A280" s="158"/>
      <c r="B280" s="154"/>
      <c r="C280" s="155"/>
      <c r="D280" s="139"/>
      <c r="E280" s="139"/>
      <c r="F280" s="139"/>
      <c r="G280" s="139"/>
      <c r="H280" s="139"/>
      <c r="I280" s="139"/>
      <c r="J280" s="139"/>
      <c r="K280" s="139"/>
      <c r="L280" s="139"/>
      <c r="M280" s="139"/>
      <c r="N280" s="139"/>
      <c r="O280" s="139"/>
      <c r="P280" s="139"/>
      <c r="Q280" s="139"/>
      <c r="R280" s="139"/>
      <c r="S280" s="139"/>
      <c r="T280" s="139"/>
      <c r="U280" s="139"/>
      <c r="V280" s="139"/>
      <c r="W280" s="139"/>
      <c r="X280" s="139"/>
      <c r="Y280" s="139"/>
      <c r="Z280" s="139"/>
    </row>
    <row r="281" spans="1:26" ht="14.25" customHeight="1" x14ac:dyDescent="0.2">
      <c r="A281" s="158"/>
      <c r="B281" s="154"/>
      <c r="C281" s="155"/>
      <c r="D281" s="139"/>
      <c r="E281" s="139"/>
      <c r="F281" s="139"/>
      <c r="G281" s="139"/>
      <c r="H281" s="139"/>
      <c r="I281" s="139"/>
      <c r="J281" s="139"/>
      <c r="K281" s="139"/>
      <c r="L281" s="139"/>
      <c r="M281" s="139"/>
      <c r="N281" s="139"/>
      <c r="O281" s="139"/>
      <c r="P281" s="139"/>
      <c r="Q281" s="139"/>
      <c r="R281" s="139"/>
      <c r="S281" s="139"/>
      <c r="T281" s="139"/>
      <c r="U281" s="139"/>
      <c r="V281" s="139"/>
      <c r="W281" s="139"/>
      <c r="X281" s="139"/>
      <c r="Y281" s="139"/>
      <c r="Z281" s="139"/>
    </row>
    <row r="282" spans="1:26" ht="14.25" customHeight="1" x14ac:dyDescent="0.2">
      <c r="A282" s="158"/>
      <c r="B282" s="154"/>
      <c r="C282" s="155"/>
      <c r="D282" s="139"/>
      <c r="E282" s="139"/>
      <c r="F282" s="139"/>
      <c r="G282" s="139"/>
      <c r="H282" s="139"/>
      <c r="I282" s="139"/>
      <c r="J282" s="139"/>
      <c r="K282" s="139"/>
      <c r="L282" s="139"/>
      <c r="M282" s="139"/>
      <c r="N282" s="139"/>
      <c r="O282" s="139"/>
      <c r="P282" s="139"/>
      <c r="Q282" s="139"/>
      <c r="R282" s="139"/>
      <c r="S282" s="139"/>
      <c r="T282" s="139"/>
      <c r="U282" s="139"/>
      <c r="V282" s="139"/>
      <c r="W282" s="139"/>
      <c r="X282" s="139"/>
      <c r="Y282" s="139"/>
      <c r="Z282" s="139"/>
    </row>
    <row r="283" spans="1:26" ht="14.25" customHeight="1" x14ac:dyDescent="0.2">
      <c r="A283" s="158"/>
      <c r="B283" s="154"/>
      <c r="C283" s="155"/>
      <c r="D283" s="139"/>
      <c r="E283" s="139"/>
      <c r="F283" s="139"/>
      <c r="G283" s="139"/>
      <c r="H283" s="139"/>
      <c r="I283" s="139"/>
      <c r="J283" s="139"/>
      <c r="K283" s="139"/>
      <c r="L283" s="139"/>
      <c r="M283" s="139"/>
      <c r="N283" s="139"/>
      <c r="O283" s="139"/>
      <c r="P283" s="139"/>
      <c r="Q283" s="139"/>
      <c r="R283" s="139"/>
      <c r="S283" s="139"/>
      <c r="T283" s="139"/>
      <c r="U283" s="139"/>
      <c r="V283" s="139"/>
      <c r="W283" s="139"/>
      <c r="X283" s="139"/>
      <c r="Y283" s="139"/>
      <c r="Z283" s="139"/>
    </row>
    <row r="284" spans="1:26" ht="14.25" customHeight="1" x14ac:dyDescent="0.2">
      <c r="A284" s="158"/>
      <c r="B284" s="154"/>
      <c r="C284" s="155"/>
      <c r="D284" s="139"/>
      <c r="E284" s="139"/>
      <c r="F284" s="139"/>
      <c r="G284" s="139"/>
      <c r="H284" s="139"/>
      <c r="I284" s="139"/>
      <c r="J284" s="139"/>
      <c r="K284" s="139"/>
      <c r="L284" s="139"/>
      <c r="M284" s="139"/>
      <c r="N284" s="139"/>
      <c r="O284" s="139"/>
      <c r="P284" s="139"/>
      <c r="Q284" s="139"/>
      <c r="R284" s="139"/>
      <c r="S284" s="139"/>
      <c r="T284" s="139"/>
      <c r="U284" s="139"/>
      <c r="V284" s="139"/>
      <c r="W284" s="139"/>
      <c r="X284" s="139"/>
      <c r="Y284" s="139"/>
      <c r="Z284" s="139"/>
    </row>
    <row r="285" spans="1:26" ht="14.25" customHeight="1" x14ac:dyDescent="0.2">
      <c r="A285" s="158"/>
      <c r="B285" s="154"/>
      <c r="C285" s="155"/>
      <c r="D285" s="139"/>
      <c r="E285" s="139"/>
      <c r="F285" s="139"/>
      <c r="G285" s="139"/>
      <c r="H285" s="139"/>
      <c r="I285" s="139"/>
      <c r="J285" s="139"/>
      <c r="K285" s="139"/>
      <c r="L285" s="139"/>
      <c r="M285" s="139"/>
      <c r="N285" s="139"/>
      <c r="O285" s="139"/>
      <c r="P285" s="139"/>
      <c r="Q285" s="139"/>
      <c r="R285" s="139"/>
      <c r="S285" s="139"/>
      <c r="T285" s="139"/>
      <c r="U285" s="139"/>
      <c r="V285" s="139"/>
      <c r="W285" s="139"/>
      <c r="X285" s="139"/>
      <c r="Y285" s="139"/>
      <c r="Z285" s="139"/>
    </row>
    <row r="286" spans="1:26" ht="14.25" customHeight="1" x14ac:dyDescent="0.2">
      <c r="A286" s="158"/>
      <c r="B286" s="154"/>
      <c r="C286" s="155"/>
      <c r="D286" s="139"/>
      <c r="E286" s="139"/>
      <c r="F286" s="139"/>
      <c r="G286" s="139"/>
      <c r="H286" s="139"/>
      <c r="I286" s="139"/>
      <c r="J286" s="139"/>
      <c r="K286" s="139"/>
      <c r="L286" s="139"/>
      <c r="M286" s="139"/>
      <c r="N286" s="139"/>
      <c r="O286" s="139"/>
      <c r="P286" s="139"/>
      <c r="Q286" s="139"/>
      <c r="R286" s="139"/>
      <c r="S286" s="139"/>
      <c r="T286" s="139"/>
      <c r="U286" s="139"/>
      <c r="V286" s="139"/>
      <c r="W286" s="139"/>
      <c r="X286" s="139"/>
      <c r="Y286" s="139"/>
      <c r="Z286" s="139"/>
    </row>
    <row r="287" spans="1:26" ht="14.25" customHeight="1" x14ac:dyDescent="0.2">
      <c r="A287" s="158"/>
      <c r="B287" s="154"/>
      <c r="C287" s="155"/>
      <c r="D287" s="139"/>
      <c r="E287" s="139"/>
      <c r="F287" s="139"/>
      <c r="G287" s="139"/>
      <c r="H287" s="139"/>
      <c r="I287" s="139"/>
      <c r="J287" s="139"/>
      <c r="K287" s="139"/>
      <c r="L287" s="139"/>
      <c r="M287" s="139"/>
      <c r="N287" s="139"/>
      <c r="O287" s="139"/>
      <c r="P287" s="139"/>
      <c r="Q287" s="139"/>
      <c r="R287" s="139"/>
      <c r="S287" s="139"/>
      <c r="T287" s="139"/>
      <c r="U287" s="139"/>
      <c r="V287" s="139"/>
      <c r="W287" s="139"/>
      <c r="X287" s="139"/>
      <c r="Y287" s="139"/>
      <c r="Z287" s="139"/>
    </row>
    <row r="288" spans="1:26" ht="14.25" customHeight="1" x14ac:dyDescent="0.2">
      <c r="A288" s="158"/>
      <c r="B288" s="154"/>
      <c r="C288" s="155"/>
      <c r="D288" s="139"/>
      <c r="E288" s="139"/>
      <c r="F288" s="139"/>
      <c r="G288" s="139"/>
      <c r="H288" s="139"/>
      <c r="I288" s="139"/>
      <c r="J288" s="139"/>
      <c r="K288" s="139"/>
      <c r="L288" s="139"/>
      <c r="M288" s="139"/>
      <c r="N288" s="139"/>
      <c r="O288" s="139"/>
      <c r="P288" s="139"/>
      <c r="Q288" s="139"/>
      <c r="R288" s="139"/>
      <c r="S288" s="139"/>
      <c r="T288" s="139"/>
      <c r="U288" s="139"/>
      <c r="V288" s="139"/>
      <c r="W288" s="139"/>
      <c r="X288" s="139"/>
      <c r="Y288" s="139"/>
      <c r="Z288" s="139"/>
    </row>
    <row r="289" spans="1:26" ht="14.25" customHeight="1" x14ac:dyDescent="0.2">
      <c r="A289" s="158"/>
      <c r="B289" s="154"/>
      <c r="C289" s="155"/>
      <c r="D289" s="139"/>
      <c r="E289" s="139"/>
      <c r="F289" s="139"/>
      <c r="G289" s="139"/>
      <c r="H289" s="139"/>
      <c r="I289" s="139"/>
      <c r="J289" s="139"/>
      <c r="K289" s="139"/>
      <c r="L289" s="139"/>
      <c r="M289" s="139"/>
      <c r="N289" s="139"/>
      <c r="O289" s="139"/>
      <c r="P289" s="139"/>
      <c r="Q289" s="139"/>
      <c r="R289" s="139"/>
      <c r="S289" s="139"/>
      <c r="T289" s="139"/>
      <c r="U289" s="139"/>
      <c r="V289" s="139"/>
      <c r="W289" s="139"/>
      <c r="X289" s="139"/>
      <c r="Y289" s="139"/>
      <c r="Z289" s="139"/>
    </row>
    <row r="290" spans="1:26" ht="14.25" customHeight="1" x14ac:dyDescent="0.2">
      <c r="A290" s="158"/>
      <c r="B290" s="154"/>
      <c r="C290" s="155"/>
      <c r="D290" s="139"/>
      <c r="E290" s="139"/>
      <c r="F290" s="139"/>
      <c r="G290" s="139"/>
      <c r="H290" s="139"/>
      <c r="I290" s="139"/>
      <c r="J290" s="139"/>
      <c r="K290" s="139"/>
      <c r="L290" s="139"/>
      <c r="M290" s="139"/>
      <c r="N290" s="139"/>
      <c r="O290" s="139"/>
      <c r="P290" s="139"/>
      <c r="Q290" s="139"/>
      <c r="R290" s="139"/>
      <c r="S290" s="139"/>
      <c r="T290" s="139"/>
      <c r="U290" s="139"/>
      <c r="V290" s="139"/>
      <c r="W290" s="139"/>
      <c r="X290" s="139"/>
      <c r="Y290" s="139"/>
      <c r="Z290" s="139"/>
    </row>
    <row r="291" spans="1:26" ht="14.25" customHeight="1" x14ac:dyDescent="0.2">
      <c r="A291" s="158"/>
      <c r="B291" s="154"/>
      <c r="C291" s="155"/>
      <c r="D291" s="139"/>
      <c r="E291" s="139"/>
      <c r="F291" s="139"/>
      <c r="G291" s="139"/>
      <c r="H291" s="139"/>
      <c r="I291" s="139"/>
      <c r="J291" s="139"/>
      <c r="K291" s="139"/>
      <c r="L291" s="139"/>
      <c r="M291" s="139"/>
      <c r="N291" s="139"/>
      <c r="O291" s="139"/>
      <c r="P291" s="139"/>
      <c r="Q291" s="139"/>
      <c r="R291" s="139"/>
      <c r="S291" s="139"/>
      <c r="T291" s="139"/>
      <c r="U291" s="139"/>
      <c r="V291" s="139"/>
      <c r="W291" s="139"/>
      <c r="X291" s="139"/>
      <c r="Y291" s="139"/>
      <c r="Z291" s="139"/>
    </row>
    <row r="292" spans="1:26" ht="14.25" customHeight="1" x14ac:dyDescent="0.2">
      <c r="A292" s="158"/>
      <c r="B292" s="154"/>
      <c r="C292" s="155"/>
      <c r="D292" s="139"/>
      <c r="E292" s="139"/>
      <c r="F292" s="139"/>
      <c r="G292" s="139"/>
      <c r="H292" s="139"/>
      <c r="I292" s="139"/>
      <c r="J292" s="139"/>
      <c r="K292" s="139"/>
      <c r="L292" s="139"/>
      <c r="M292" s="139"/>
      <c r="N292" s="139"/>
      <c r="O292" s="139"/>
      <c r="P292" s="139"/>
      <c r="Q292" s="139"/>
      <c r="R292" s="139"/>
      <c r="S292" s="139"/>
      <c r="T292" s="139"/>
      <c r="U292" s="139"/>
      <c r="V292" s="139"/>
      <c r="W292" s="139"/>
      <c r="X292" s="139"/>
      <c r="Y292" s="139"/>
      <c r="Z292" s="139"/>
    </row>
    <row r="293" spans="1:26" ht="14.25" customHeight="1" x14ac:dyDescent="0.2">
      <c r="A293" s="158"/>
      <c r="B293" s="154"/>
      <c r="C293" s="155"/>
      <c r="D293" s="139"/>
      <c r="E293" s="139"/>
      <c r="F293" s="139"/>
      <c r="G293" s="139"/>
      <c r="H293" s="139"/>
      <c r="I293" s="139"/>
      <c r="J293" s="139"/>
      <c r="K293" s="139"/>
      <c r="L293" s="139"/>
      <c r="M293" s="139"/>
      <c r="N293" s="139"/>
      <c r="O293" s="139"/>
      <c r="P293" s="139"/>
      <c r="Q293" s="139"/>
      <c r="R293" s="139"/>
      <c r="S293" s="139"/>
      <c r="T293" s="139"/>
      <c r="U293" s="139"/>
      <c r="V293" s="139"/>
      <c r="W293" s="139"/>
      <c r="X293" s="139"/>
      <c r="Y293" s="139"/>
      <c r="Z293" s="139"/>
    </row>
    <row r="294" spans="1:26" ht="14.25" customHeight="1" x14ac:dyDescent="0.2">
      <c r="A294" s="158"/>
      <c r="B294" s="154"/>
      <c r="C294" s="155"/>
      <c r="D294" s="139"/>
      <c r="E294" s="139"/>
      <c r="F294" s="139"/>
      <c r="G294" s="139"/>
      <c r="H294" s="139"/>
      <c r="I294" s="139"/>
      <c r="J294" s="139"/>
      <c r="K294" s="139"/>
      <c r="L294" s="139"/>
      <c r="M294" s="139"/>
      <c r="N294" s="139"/>
      <c r="O294" s="139"/>
      <c r="P294" s="139"/>
      <c r="Q294" s="139"/>
      <c r="R294" s="139"/>
      <c r="S294" s="139"/>
      <c r="T294" s="139"/>
      <c r="U294" s="139"/>
      <c r="V294" s="139"/>
      <c r="W294" s="139"/>
      <c r="X294" s="139"/>
      <c r="Y294" s="139"/>
      <c r="Z294" s="139"/>
    </row>
    <row r="295" spans="1:26" ht="14.25" customHeight="1" x14ac:dyDescent="0.2">
      <c r="A295" s="158"/>
      <c r="B295" s="154"/>
      <c r="C295" s="155"/>
      <c r="D295" s="139"/>
      <c r="E295" s="139"/>
      <c r="F295" s="139"/>
      <c r="G295" s="139"/>
      <c r="H295" s="139"/>
      <c r="I295" s="139"/>
      <c r="J295" s="139"/>
      <c r="K295" s="139"/>
      <c r="L295" s="139"/>
      <c r="M295" s="139"/>
      <c r="N295" s="139"/>
      <c r="O295" s="139"/>
      <c r="P295" s="139"/>
      <c r="Q295" s="139"/>
      <c r="R295" s="139"/>
      <c r="S295" s="139"/>
      <c r="T295" s="139"/>
      <c r="U295" s="139"/>
      <c r="V295" s="139"/>
      <c r="W295" s="139"/>
      <c r="X295" s="139"/>
      <c r="Y295" s="139"/>
      <c r="Z295" s="139"/>
    </row>
    <row r="296" spans="1:26" ht="14.25" customHeight="1" x14ac:dyDescent="0.2">
      <c r="A296" s="158"/>
      <c r="B296" s="154"/>
      <c r="C296" s="155"/>
      <c r="D296" s="139"/>
      <c r="E296" s="139"/>
      <c r="F296" s="139"/>
      <c r="G296" s="139"/>
      <c r="H296" s="139"/>
      <c r="I296" s="139"/>
      <c r="J296" s="139"/>
      <c r="K296" s="139"/>
      <c r="L296" s="139"/>
      <c r="M296" s="139"/>
      <c r="N296" s="139"/>
      <c r="O296" s="139"/>
      <c r="P296" s="139"/>
      <c r="Q296" s="139"/>
      <c r="R296" s="139"/>
      <c r="S296" s="139"/>
      <c r="T296" s="139"/>
      <c r="U296" s="139"/>
      <c r="V296" s="139"/>
      <c r="W296" s="139"/>
      <c r="X296" s="139"/>
      <c r="Y296" s="139"/>
      <c r="Z296" s="139"/>
    </row>
    <row r="297" spans="1:26" ht="14.25" customHeight="1" x14ac:dyDescent="0.2">
      <c r="A297" s="158"/>
      <c r="B297" s="154"/>
      <c r="C297" s="155"/>
      <c r="D297" s="139"/>
      <c r="E297" s="139"/>
      <c r="F297" s="139"/>
      <c r="G297" s="139"/>
      <c r="H297" s="139"/>
      <c r="I297" s="139"/>
      <c r="J297" s="139"/>
      <c r="K297" s="139"/>
      <c r="L297" s="139"/>
      <c r="M297" s="139"/>
      <c r="N297" s="139"/>
      <c r="O297" s="139"/>
      <c r="P297" s="139"/>
      <c r="Q297" s="139"/>
      <c r="R297" s="139"/>
      <c r="S297" s="139"/>
      <c r="T297" s="139"/>
      <c r="U297" s="139"/>
      <c r="V297" s="139"/>
      <c r="W297" s="139"/>
      <c r="X297" s="139"/>
      <c r="Y297" s="139"/>
      <c r="Z297" s="139"/>
    </row>
    <row r="298" spans="1:26" ht="14.25" customHeight="1" x14ac:dyDescent="0.2">
      <c r="A298" s="158"/>
      <c r="B298" s="154"/>
      <c r="C298" s="155"/>
      <c r="D298" s="139"/>
      <c r="E298" s="139"/>
      <c r="F298" s="139"/>
      <c r="G298" s="139"/>
      <c r="H298" s="139"/>
      <c r="I298" s="139"/>
      <c r="J298" s="139"/>
      <c r="K298" s="139"/>
      <c r="L298" s="139"/>
      <c r="M298" s="139"/>
      <c r="N298" s="139"/>
      <c r="O298" s="139"/>
      <c r="P298" s="139"/>
      <c r="Q298" s="139"/>
      <c r="R298" s="139"/>
      <c r="S298" s="139"/>
      <c r="T298" s="139"/>
      <c r="U298" s="139"/>
      <c r="V298" s="139"/>
      <c r="W298" s="139"/>
      <c r="X298" s="139"/>
      <c r="Y298" s="139"/>
      <c r="Z298" s="139"/>
    </row>
    <row r="299" spans="1:26" ht="14.25" customHeight="1" x14ac:dyDescent="0.2">
      <c r="A299" s="158"/>
      <c r="B299" s="154"/>
      <c r="C299" s="155"/>
      <c r="D299" s="139"/>
      <c r="E299" s="139"/>
      <c r="F299" s="139"/>
      <c r="G299" s="139"/>
      <c r="H299" s="139"/>
      <c r="I299" s="139"/>
      <c r="J299" s="139"/>
      <c r="K299" s="139"/>
      <c r="L299" s="139"/>
      <c r="M299" s="139"/>
      <c r="N299" s="139"/>
      <c r="O299" s="139"/>
      <c r="P299" s="139"/>
      <c r="Q299" s="139"/>
      <c r="R299" s="139"/>
      <c r="S299" s="139"/>
      <c r="T299" s="139"/>
      <c r="U299" s="139"/>
      <c r="V299" s="139"/>
      <c r="W299" s="139"/>
      <c r="X299" s="139"/>
      <c r="Y299" s="139"/>
      <c r="Z299" s="139"/>
    </row>
    <row r="300" spans="1:26" ht="14.25" customHeight="1" x14ac:dyDescent="0.2">
      <c r="A300" s="158"/>
      <c r="B300" s="154"/>
      <c r="C300" s="155"/>
      <c r="D300" s="139"/>
      <c r="E300" s="139"/>
      <c r="F300" s="139"/>
      <c r="G300" s="139"/>
      <c r="H300" s="139"/>
      <c r="I300" s="139"/>
      <c r="J300" s="139"/>
      <c r="K300" s="139"/>
      <c r="L300" s="139"/>
      <c r="M300" s="139"/>
      <c r="N300" s="139"/>
      <c r="O300" s="139"/>
      <c r="P300" s="139"/>
      <c r="Q300" s="139"/>
      <c r="R300" s="139"/>
      <c r="S300" s="139"/>
      <c r="T300" s="139"/>
      <c r="U300" s="139"/>
      <c r="V300" s="139"/>
      <c r="W300" s="139"/>
      <c r="X300" s="139"/>
      <c r="Y300" s="139"/>
      <c r="Z300" s="139"/>
    </row>
    <row r="301" spans="1:26" ht="14.25" customHeight="1" x14ac:dyDescent="0.2">
      <c r="A301" s="158"/>
      <c r="B301" s="154"/>
      <c r="C301" s="155"/>
      <c r="D301" s="139"/>
      <c r="E301" s="139"/>
      <c r="F301" s="139"/>
      <c r="G301" s="139"/>
      <c r="H301" s="139"/>
      <c r="I301" s="139"/>
      <c r="J301" s="139"/>
      <c r="K301" s="139"/>
      <c r="L301" s="139"/>
      <c r="M301" s="139"/>
      <c r="N301" s="139"/>
      <c r="O301" s="139"/>
      <c r="P301" s="139"/>
      <c r="Q301" s="139"/>
      <c r="R301" s="139"/>
      <c r="S301" s="139"/>
      <c r="T301" s="139"/>
      <c r="U301" s="139"/>
      <c r="V301" s="139"/>
      <c r="W301" s="139"/>
      <c r="X301" s="139"/>
      <c r="Y301" s="139"/>
      <c r="Z301" s="139"/>
    </row>
    <row r="302" spans="1:26" ht="14.25" customHeight="1" x14ac:dyDescent="0.2">
      <c r="A302" s="158"/>
      <c r="B302" s="154"/>
      <c r="C302" s="155"/>
      <c r="D302" s="139"/>
      <c r="E302" s="139"/>
      <c r="F302" s="139"/>
      <c r="G302" s="139"/>
      <c r="H302" s="139"/>
      <c r="I302" s="139"/>
      <c r="J302" s="139"/>
      <c r="K302" s="139"/>
      <c r="L302" s="139"/>
      <c r="M302" s="139"/>
      <c r="N302" s="139"/>
      <c r="O302" s="139"/>
      <c r="P302" s="139"/>
      <c r="Q302" s="139"/>
      <c r="R302" s="139"/>
      <c r="S302" s="139"/>
      <c r="T302" s="139"/>
      <c r="U302" s="139"/>
      <c r="V302" s="139"/>
      <c r="W302" s="139"/>
      <c r="X302" s="139"/>
      <c r="Y302" s="139"/>
      <c r="Z302" s="139"/>
    </row>
    <row r="303" spans="1:26" ht="14.25" customHeight="1" x14ac:dyDescent="0.2">
      <c r="A303" s="158"/>
      <c r="B303" s="154"/>
      <c r="C303" s="155"/>
      <c r="D303" s="139"/>
      <c r="E303" s="139"/>
      <c r="F303" s="139"/>
      <c r="G303" s="139"/>
      <c r="H303" s="139"/>
      <c r="I303" s="139"/>
      <c r="J303" s="139"/>
      <c r="K303" s="139"/>
      <c r="L303" s="139"/>
      <c r="M303" s="139"/>
      <c r="N303" s="139"/>
      <c r="O303" s="139"/>
      <c r="P303" s="139"/>
      <c r="Q303" s="139"/>
      <c r="R303" s="139"/>
      <c r="S303" s="139"/>
      <c r="T303" s="139"/>
      <c r="U303" s="139"/>
      <c r="V303" s="139"/>
      <c r="W303" s="139"/>
      <c r="X303" s="139"/>
      <c r="Y303" s="139"/>
      <c r="Z303" s="139"/>
    </row>
    <row r="304" spans="1:26" ht="14.25" customHeight="1" x14ac:dyDescent="0.2">
      <c r="A304" s="158"/>
      <c r="B304" s="154"/>
      <c r="C304" s="155"/>
      <c r="D304" s="139"/>
      <c r="E304" s="139"/>
      <c r="F304" s="139"/>
      <c r="G304" s="139"/>
      <c r="H304" s="139"/>
      <c r="I304" s="139"/>
      <c r="J304" s="139"/>
      <c r="K304" s="139"/>
      <c r="L304" s="139"/>
      <c r="M304" s="139"/>
      <c r="N304" s="139"/>
      <c r="O304" s="139"/>
      <c r="P304" s="139"/>
      <c r="Q304" s="139"/>
      <c r="R304" s="139"/>
      <c r="S304" s="139"/>
      <c r="T304" s="139"/>
      <c r="U304" s="139"/>
      <c r="V304" s="139"/>
      <c r="W304" s="139"/>
      <c r="X304" s="139"/>
      <c r="Y304" s="139"/>
      <c r="Z304" s="139"/>
    </row>
    <row r="305" spans="1:26" ht="14.25" customHeight="1" x14ac:dyDescent="0.2">
      <c r="A305" s="158"/>
      <c r="B305" s="154"/>
      <c r="C305" s="155"/>
      <c r="D305" s="139"/>
      <c r="E305" s="139"/>
      <c r="F305" s="139"/>
      <c r="G305" s="139"/>
      <c r="H305" s="139"/>
      <c r="I305" s="139"/>
      <c r="J305" s="139"/>
      <c r="K305" s="139"/>
      <c r="L305" s="139"/>
      <c r="M305" s="139"/>
      <c r="N305" s="139"/>
      <c r="O305" s="139"/>
      <c r="P305" s="139"/>
      <c r="Q305" s="139"/>
      <c r="R305" s="139"/>
      <c r="S305" s="139"/>
      <c r="T305" s="139"/>
      <c r="U305" s="139"/>
      <c r="V305" s="139"/>
      <c r="W305" s="139"/>
      <c r="X305" s="139"/>
      <c r="Y305" s="139"/>
      <c r="Z305" s="139"/>
    </row>
    <row r="306" spans="1:26" ht="14.25" customHeight="1" x14ac:dyDescent="0.2">
      <c r="A306" s="158"/>
      <c r="B306" s="154"/>
      <c r="C306" s="155"/>
      <c r="D306" s="139"/>
      <c r="E306" s="139"/>
      <c r="F306" s="139"/>
      <c r="G306" s="139"/>
      <c r="H306" s="139"/>
      <c r="I306" s="139"/>
      <c r="J306" s="139"/>
      <c r="K306" s="139"/>
      <c r="L306" s="139"/>
      <c r="M306" s="139"/>
      <c r="N306" s="139"/>
      <c r="O306" s="139"/>
      <c r="P306" s="139"/>
      <c r="Q306" s="139"/>
      <c r="R306" s="139"/>
      <c r="S306" s="139"/>
      <c r="T306" s="139"/>
      <c r="U306" s="139"/>
      <c r="V306" s="139"/>
      <c r="W306" s="139"/>
      <c r="X306" s="139"/>
      <c r="Y306" s="139"/>
      <c r="Z306" s="139"/>
    </row>
    <row r="307" spans="1:26" ht="14.25" customHeight="1" x14ac:dyDescent="0.2">
      <c r="A307" s="158"/>
      <c r="B307" s="154"/>
      <c r="C307" s="155"/>
      <c r="D307" s="139"/>
      <c r="E307" s="139"/>
      <c r="F307" s="139"/>
      <c r="G307" s="139"/>
      <c r="H307" s="139"/>
      <c r="I307" s="139"/>
      <c r="J307" s="139"/>
      <c r="K307" s="139"/>
      <c r="L307" s="139"/>
      <c r="M307" s="139"/>
      <c r="N307" s="139"/>
      <c r="O307" s="139"/>
      <c r="P307" s="139"/>
      <c r="Q307" s="139"/>
      <c r="R307" s="139"/>
      <c r="S307" s="139"/>
      <c r="T307" s="139"/>
      <c r="U307" s="139"/>
      <c r="V307" s="139"/>
      <c r="W307" s="139"/>
      <c r="X307" s="139"/>
      <c r="Y307" s="139"/>
      <c r="Z307" s="139"/>
    </row>
    <row r="308" spans="1:26" ht="14.25" customHeight="1" x14ac:dyDescent="0.2">
      <c r="A308" s="158"/>
      <c r="B308" s="154"/>
      <c r="C308" s="155"/>
      <c r="D308" s="139"/>
      <c r="E308" s="139"/>
      <c r="F308" s="139"/>
      <c r="G308" s="139"/>
      <c r="H308" s="139"/>
      <c r="I308" s="139"/>
      <c r="J308" s="139"/>
      <c r="K308" s="139"/>
      <c r="L308" s="139"/>
      <c r="M308" s="139"/>
      <c r="N308" s="139"/>
      <c r="O308" s="139"/>
      <c r="P308" s="139"/>
      <c r="Q308" s="139"/>
      <c r="R308" s="139"/>
      <c r="S308" s="139"/>
      <c r="T308" s="139"/>
      <c r="U308" s="139"/>
      <c r="V308" s="139"/>
      <c r="W308" s="139"/>
      <c r="X308" s="139"/>
      <c r="Y308" s="139"/>
      <c r="Z308" s="139"/>
    </row>
    <row r="309" spans="1:26" ht="14.25" customHeight="1" x14ac:dyDescent="0.2">
      <c r="A309" s="158"/>
      <c r="B309" s="154"/>
      <c r="C309" s="155"/>
      <c r="D309" s="139"/>
      <c r="E309" s="139"/>
      <c r="F309" s="139"/>
      <c r="G309" s="139"/>
      <c r="H309" s="139"/>
      <c r="I309" s="139"/>
      <c r="J309" s="139"/>
      <c r="K309" s="139"/>
      <c r="L309" s="139"/>
      <c r="M309" s="139"/>
      <c r="N309" s="139"/>
      <c r="O309" s="139"/>
      <c r="P309" s="139"/>
      <c r="Q309" s="139"/>
      <c r="R309" s="139"/>
      <c r="S309" s="139"/>
      <c r="T309" s="139"/>
      <c r="U309" s="139"/>
      <c r="V309" s="139"/>
      <c r="W309" s="139"/>
      <c r="X309" s="139"/>
      <c r="Y309" s="139"/>
      <c r="Z309" s="139"/>
    </row>
    <row r="310" spans="1:26" ht="14.25" customHeight="1" x14ac:dyDescent="0.2">
      <c r="A310" s="158"/>
      <c r="B310" s="154"/>
      <c r="C310" s="155"/>
      <c r="D310" s="139"/>
      <c r="E310" s="139"/>
      <c r="F310" s="139"/>
      <c r="G310" s="139"/>
      <c r="H310" s="139"/>
      <c r="I310" s="139"/>
      <c r="J310" s="139"/>
      <c r="K310" s="139"/>
      <c r="L310" s="139"/>
      <c r="M310" s="139"/>
      <c r="N310" s="139"/>
      <c r="O310" s="139"/>
      <c r="P310" s="139"/>
      <c r="Q310" s="139"/>
      <c r="R310" s="139"/>
      <c r="S310" s="139"/>
      <c r="T310" s="139"/>
      <c r="U310" s="139"/>
      <c r="V310" s="139"/>
      <c r="W310" s="139"/>
      <c r="X310" s="139"/>
      <c r="Y310" s="139"/>
      <c r="Z310" s="139"/>
    </row>
    <row r="311" spans="1:26" ht="14.25" customHeight="1" x14ac:dyDescent="0.2">
      <c r="A311" s="158"/>
      <c r="B311" s="154"/>
      <c r="C311" s="155"/>
      <c r="D311" s="139"/>
      <c r="E311" s="139"/>
      <c r="F311" s="139"/>
      <c r="G311" s="139"/>
      <c r="H311" s="139"/>
      <c r="I311" s="139"/>
      <c r="J311" s="139"/>
      <c r="K311" s="139"/>
      <c r="L311" s="139"/>
      <c r="M311" s="139"/>
      <c r="N311" s="139"/>
      <c r="O311" s="139"/>
      <c r="P311" s="139"/>
      <c r="Q311" s="139"/>
      <c r="R311" s="139"/>
      <c r="S311" s="139"/>
      <c r="T311" s="139"/>
      <c r="U311" s="139"/>
      <c r="V311" s="139"/>
      <c r="W311" s="139"/>
      <c r="X311" s="139"/>
      <c r="Y311" s="139"/>
      <c r="Z311" s="139"/>
    </row>
    <row r="312" spans="1:26" ht="14.25" customHeight="1" x14ac:dyDescent="0.2">
      <c r="A312" s="158"/>
      <c r="B312" s="154"/>
      <c r="C312" s="155"/>
      <c r="D312" s="139"/>
      <c r="E312" s="139"/>
      <c r="F312" s="139"/>
      <c r="G312" s="139"/>
      <c r="H312" s="139"/>
      <c r="I312" s="139"/>
      <c r="J312" s="139"/>
      <c r="K312" s="139"/>
      <c r="L312" s="139"/>
      <c r="M312" s="139"/>
      <c r="N312" s="139"/>
      <c r="O312" s="139"/>
      <c r="P312" s="139"/>
      <c r="Q312" s="139"/>
      <c r="R312" s="139"/>
      <c r="S312" s="139"/>
      <c r="T312" s="139"/>
      <c r="U312" s="139"/>
      <c r="V312" s="139"/>
      <c r="W312" s="139"/>
      <c r="X312" s="139"/>
      <c r="Y312" s="139"/>
      <c r="Z312" s="139"/>
    </row>
    <row r="313" spans="1:26" ht="14.25" customHeight="1" x14ac:dyDescent="0.2">
      <c r="A313" s="158"/>
      <c r="B313" s="154"/>
      <c r="C313" s="155"/>
      <c r="D313" s="139"/>
      <c r="E313" s="139"/>
      <c r="F313" s="139"/>
      <c r="G313" s="139"/>
      <c r="H313" s="139"/>
      <c r="I313" s="139"/>
      <c r="J313" s="139"/>
      <c r="K313" s="139"/>
      <c r="L313" s="139"/>
      <c r="M313" s="139"/>
      <c r="N313" s="139"/>
      <c r="O313" s="139"/>
      <c r="P313" s="139"/>
      <c r="Q313" s="139"/>
      <c r="R313" s="139"/>
      <c r="S313" s="139"/>
      <c r="T313" s="139"/>
      <c r="U313" s="139"/>
      <c r="V313" s="139"/>
      <c r="W313" s="139"/>
      <c r="X313" s="139"/>
      <c r="Y313" s="139"/>
      <c r="Z313" s="139"/>
    </row>
    <row r="314" spans="1:26" ht="14.25" customHeight="1" x14ac:dyDescent="0.2">
      <c r="A314" s="158"/>
      <c r="B314" s="154"/>
      <c r="C314" s="155"/>
      <c r="D314" s="139"/>
      <c r="E314" s="139"/>
      <c r="F314" s="139"/>
      <c r="G314" s="139"/>
      <c r="H314" s="139"/>
      <c r="I314" s="139"/>
      <c r="J314" s="139"/>
      <c r="K314" s="139"/>
      <c r="L314" s="139"/>
      <c r="M314" s="139"/>
      <c r="N314" s="139"/>
      <c r="O314" s="139"/>
      <c r="P314" s="139"/>
      <c r="Q314" s="139"/>
      <c r="R314" s="139"/>
      <c r="S314" s="139"/>
      <c r="T314" s="139"/>
      <c r="U314" s="139"/>
      <c r="V314" s="139"/>
      <c r="W314" s="139"/>
      <c r="X314" s="139"/>
      <c r="Y314" s="139"/>
      <c r="Z314" s="139"/>
    </row>
    <row r="315" spans="1:26" ht="14.25" customHeight="1" x14ac:dyDescent="0.2">
      <c r="A315" s="158"/>
      <c r="B315" s="154"/>
      <c r="C315" s="155"/>
      <c r="D315" s="139"/>
      <c r="E315" s="139"/>
      <c r="F315" s="139"/>
      <c r="G315" s="139"/>
      <c r="H315" s="139"/>
      <c r="I315" s="139"/>
      <c r="J315" s="139"/>
      <c r="K315" s="139"/>
      <c r="L315" s="139"/>
      <c r="M315" s="139"/>
      <c r="N315" s="139"/>
      <c r="O315" s="139"/>
      <c r="P315" s="139"/>
      <c r="Q315" s="139"/>
      <c r="R315" s="139"/>
      <c r="S315" s="139"/>
      <c r="T315" s="139"/>
      <c r="U315" s="139"/>
      <c r="V315" s="139"/>
      <c r="W315" s="139"/>
      <c r="X315" s="139"/>
      <c r="Y315" s="139"/>
      <c r="Z315" s="139"/>
    </row>
    <row r="316" spans="1:26" ht="14.25" customHeight="1" x14ac:dyDescent="0.2">
      <c r="A316" s="158"/>
      <c r="B316" s="154"/>
      <c r="C316" s="155"/>
      <c r="D316" s="139"/>
      <c r="E316" s="139"/>
      <c r="F316" s="139"/>
      <c r="G316" s="139"/>
      <c r="H316" s="139"/>
      <c r="I316" s="139"/>
      <c r="J316" s="139"/>
      <c r="K316" s="139"/>
      <c r="L316" s="139"/>
      <c r="M316" s="139"/>
      <c r="N316" s="139"/>
      <c r="O316" s="139"/>
      <c r="P316" s="139"/>
      <c r="Q316" s="139"/>
      <c r="R316" s="139"/>
      <c r="S316" s="139"/>
      <c r="T316" s="139"/>
      <c r="U316" s="139"/>
      <c r="V316" s="139"/>
      <c r="W316" s="139"/>
      <c r="X316" s="139"/>
      <c r="Y316" s="139"/>
      <c r="Z316" s="139"/>
    </row>
    <row r="317" spans="1:26" ht="14.25" customHeight="1" x14ac:dyDescent="0.2">
      <c r="A317" s="158"/>
      <c r="B317" s="154"/>
      <c r="C317" s="155"/>
      <c r="D317" s="139"/>
      <c r="E317" s="139"/>
      <c r="F317" s="139"/>
      <c r="G317" s="139"/>
      <c r="H317" s="139"/>
      <c r="I317" s="139"/>
      <c r="J317" s="139"/>
      <c r="K317" s="139"/>
      <c r="L317" s="139"/>
      <c r="M317" s="139"/>
      <c r="N317" s="139"/>
      <c r="O317" s="139"/>
      <c r="P317" s="139"/>
      <c r="Q317" s="139"/>
      <c r="R317" s="139"/>
      <c r="S317" s="139"/>
      <c r="T317" s="139"/>
      <c r="U317" s="139"/>
      <c r="V317" s="139"/>
      <c r="W317" s="139"/>
      <c r="X317" s="139"/>
      <c r="Y317" s="139"/>
      <c r="Z317" s="139"/>
    </row>
    <row r="318" spans="1:26" ht="14.25" customHeight="1" x14ac:dyDescent="0.2">
      <c r="A318" s="158"/>
      <c r="B318" s="154"/>
      <c r="C318" s="155"/>
      <c r="D318" s="139"/>
      <c r="E318" s="139"/>
      <c r="F318" s="139"/>
      <c r="G318" s="139"/>
      <c r="H318" s="139"/>
      <c r="I318" s="139"/>
      <c r="J318" s="139"/>
      <c r="K318" s="139"/>
      <c r="L318" s="139"/>
      <c r="M318" s="139"/>
      <c r="N318" s="139"/>
      <c r="O318" s="139"/>
      <c r="P318" s="139"/>
      <c r="Q318" s="139"/>
      <c r="R318" s="139"/>
      <c r="S318" s="139"/>
      <c r="T318" s="139"/>
      <c r="U318" s="139"/>
      <c r="V318" s="139"/>
      <c r="W318" s="139"/>
      <c r="X318" s="139"/>
      <c r="Y318" s="139"/>
      <c r="Z318" s="139"/>
    </row>
    <row r="319" spans="1:26" ht="14.25" customHeight="1" x14ac:dyDescent="0.2">
      <c r="A319" s="158"/>
      <c r="B319" s="154"/>
      <c r="C319" s="155"/>
      <c r="D319" s="139"/>
      <c r="E319" s="139"/>
      <c r="F319" s="139"/>
      <c r="G319" s="139"/>
      <c r="H319" s="139"/>
      <c r="I319" s="139"/>
      <c r="J319" s="139"/>
      <c r="K319" s="139"/>
      <c r="L319" s="139"/>
      <c r="M319" s="139"/>
      <c r="N319" s="139"/>
      <c r="O319" s="139"/>
      <c r="P319" s="139"/>
      <c r="Q319" s="139"/>
      <c r="R319" s="139"/>
      <c r="S319" s="139"/>
      <c r="T319" s="139"/>
      <c r="U319" s="139"/>
      <c r="V319" s="139"/>
      <c r="W319" s="139"/>
      <c r="X319" s="139"/>
      <c r="Y319" s="139"/>
      <c r="Z319" s="139"/>
    </row>
    <row r="320" spans="1:26" ht="14.25" customHeight="1" x14ac:dyDescent="0.2">
      <c r="A320" s="158"/>
      <c r="B320" s="154"/>
      <c r="C320" s="155"/>
      <c r="D320" s="139"/>
      <c r="E320" s="139"/>
      <c r="F320" s="139"/>
      <c r="G320" s="139"/>
      <c r="H320" s="139"/>
      <c r="I320" s="139"/>
      <c r="J320" s="139"/>
      <c r="K320" s="139"/>
      <c r="L320" s="139"/>
      <c r="M320" s="139"/>
      <c r="N320" s="139"/>
      <c r="O320" s="139"/>
      <c r="P320" s="139"/>
      <c r="Q320" s="139"/>
      <c r="R320" s="139"/>
      <c r="S320" s="139"/>
      <c r="T320" s="139"/>
      <c r="U320" s="139"/>
      <c r="V320" s="139"/>
      <c r="W320" s="139"/>
      <c r="X320" s="139"/>
      <c r="Y320" s="139"/>
      <c r="Z320" s="139"/>
    </row>
    <row r="321" spans="1:26" ht="14.25" customHeight="1" x14ac:dyDescent="0.2">
      <c r="A321" s="158"/>
      <c r="B321" s="154"/>
      <c r="C321" s="155"/>
      <c r="D321" s="139"/>
      <c r="E321" s="139"/>
      <c r="F321" s="139"/>
      <c r="G321" s="139"/>
      <c r="H321" s="139"/>
      <c r="I321" s="139"/>
      <c r="J321" s="139"/>
      <c r="K321" s="139"/>
      <c r="L321" s="139"/>
      <c r="M321" s="139"/>
      <c r="N321" s="139"/>
      <c r="O321" s="139"/>
      <c r="P321" s="139"/>
      <c r="Q321" s="139"/>
      <c r="R321" s="139"/>
      <c r="S321" s="139"/>
      <c r="T321" s="139"/>
      <c r="U321" s="139"/>
      <c r="V321" s="139"/>
      <c r="W321" s="139"/>
      <c r="X321" s="139"/>
      <c r="Y321" s="139"/>
      <c r="Z321" s="139"/>
    </row>
    <row r="322" spans="1:26" ht="14.25" customHeight="1" x14ac:dyDescent="0.2">
      <c r="A322" s="158"/>
      <c r="B322" s="154"/>
      <c r="C322" s="155"/>
      <c r="D322" s="139"/>
      <c r="E322" s="139"/>
      <c r="F322" s="139"/>
      <c r="G322" s="139"/>
      <c r="H322" s="139"/>
      <c r="I322" s="139"/>
      <c r="J322" s="139"/>
      <c r="K322" s="139"/>
      <c r="L322" s="139"/>
      <c r="M322" s="139"/>
      <c r="N322" s="139"/>
      <c r="O322" s="139"/>
      <c r="P322" s="139"/>
      <c r="Q322" s="139"/>
      <c r="R322" s="139"/>
      <c r="S322" s="139"/>
      <c r="T322" s="139"/>
      <c r="U322" s="139"/>
      <c r="V322" s="139"/>
      <c r="W322" s="139"/>
      <c r="X322" s="139"/>
      <c r="Y322" s="139"/>
      <c r="Z322" s="139"/>
    </row>
    <row r="323" spans="1:26" ht="14.25" customHeight="1" x14ac:dyDescent="0.2">
      <c r="A323" s="158"/>
      <c r="B323" s="154"/>
      <c r="C323" s="155"/>
      <c r="D323" s="139"/>
      <c r="E323" s="139"/>
      <c r="F323" s="139"/>
      <c r="G323" s="139"/>
      <c r="H323" s="139"/>
      <c r="I323" s="139"/>
      <c r="J323" s="139"/>
      <c r="K323" s="139"/>
      <c r="L323" s="139"/>
      <c r="M323" s="139"/>
      <c r="N323" s="139"/>
      <c r="O323" s="139"/>
      <c r="P323" s="139"/>
      <c r="Q323" s="139"/>
      <c r="R323" s="139"/>
      <c r="S323" s="139"/>
      <c r="T323" s="139"/>
      <c r="U323" s="139"/>
      <c r="V323" s="139"/>
      <c r="W323" s="139"/>
      <c r="X323" s="139"/>
      <c r="Y323" s="139"/>
      <c r="Z323" s="139"/>
    </row>
    <row r="324" spans="1:26" ht="14.25" customHeight="1" x14ac:dyDescent="0.2">
      <c r="A324" s="158"/>
      <c r="B324" s="154"/>
      <c r="C324" s="155"/>
      <c r="D324" s="139"/>
      <c r="E324" s="139"/>
      <c r="F324" s="139"/>
      <c r="G324" s="139"/>
      <c r="H324" s="139"/>
      <c r="I324" s="139"/>
      <c r="J324" s="139"/>
      <c r="K324" s="139"/>
      <c r="L324" s="139"/>
      <c r="M324" s="139"/>
      <c r="N324" s="139"/>
      <c r="O324" s="139"/>
      <c r="P324" s="139"/>
      <c r="Q324" s="139"/>
      <c r="R324" s="139"/>
      <c r="S324" s="139"/>
      <c r="T324" s="139"/>
      <c r="U324" s="139"/>
      <c r="V324" s="139"/>
      <c r="W324" s="139"/>
      <c r="X324" s="139"/>
      <c r="Y324" s="139"/>
      <c r="Z324" s="139"/>
    </row>
    <row r="325" spans="1:26" ht="14.25" customHeight="1" x14ac:dyDescent="0.2">
      <c r="A325" s="158"/>
      <c r="B325" s="154"/>
      <c r="C325" s="155"/>
      <c r="D325" s="139"/>
      <c r="E325" s="139"/>
      <c r="F325" s="139"/>
      <c r="G325" s="139"/>
      <c r="H325" s="139"/>
      <c r="I325" s="139"/>
      <c r="J325" s="139"/>
      <c r="K325" s="139"/>
      <c r="L325" s="139"/>
      <c r="M325" s="139"/>
      <c r="N325" s="139"/>
      <c r="O325" s="139"/>
      <c r="P325" s="139"/>
      <c r="Q325" s="139"/>
      <c r="R325" s="139"/>
      <c r="S325" s="139"/>
      <c r="T325" s="139"/>
      <c r="U325" s="139"/>
      <c r="V325" s="139"/>
      <c r="W325" s="139"/>
      <c r="X325" s="139"/>
      <c r="Y325" s="139"/>
      <c r="Z325" s="139"/>
    </row>
    <row r="326" spans="1:26" ht="14.25" customHeight="1" x14ac:dyDescent="0.2">
      <c r="A326" s="158"/>
      <c r="B326" s="154"/>
      <c r="C326" s="155"/>
      <c r="D326" s="139"/>
      <c r="E326" s="139"/>
      <c r="F326" s="139"/>
      <c r="G326" s="139"/>
      <c r="H326" s="139"/>
      <c r="I326" s="139"/>
      <c r="J326" s="139"/>
      <c r="K326" s="139"/>
      <c r="L326" s="139"/>
      <c r="M326" s="139"/>
      <c r="N326" s="139"/>
      <c r="O326" s="139"/>
      <c r="P326" s="139"/>
      <c r="Q326" s="139"/>
      <c r="R326" s="139"/>
      <c r="S326" s="139"/>
      <c r="T326" s="139"/>
      <c r="U326" s="139"/>
      <c r="V326" s="139"/>
      <c r="W326" s="139"/>
      <c r="X326" s="139"/>
      <c r="Y326" s="139"/>
      <c r="Z326" s="139"/>
    </row>
    <row r="327" spans="1:26" ht="14.25" customHeight="1" x14ac:dyDescent="0.2">
      <c r="A327" s="158"/>
      <c r="B327" s="154"/>
      <c r="C327" s="155"/>
      <c r="D327" s="139"/>
      <c r="E327" s="139"/>
      <c r="F327" s="139"/>
      <c r="G327" s="139"/>
      <c r="H327" s="139"/>
      <c r="I327" s="139"/>
      <c r="J327" s="139"/>
      <c r="K327" s="139"/>
      <c r="L327" s="139"/>
      <c r="M327" s="139"/>
      <c r="N327" s="139"/>
      <c r="O327" s="139"/>
      <c r="P327" s="139"/>
      <c r="Q327" s="139"/>
      <c r="R327" s="139"/>
      <c r="S327" s="139"/>
      <c r="T327" s="139"/>
      <c r="U327" s="139"/>
      <c r="V327" s="139"/>
      <c r="W327" s="139"/>
      <c r="X327" s="139"/>
      <c r="Y327" s="139"/>
      <c r="Z327" s="139"/>
    </row>
    <row r="328" spans="1:26" ht="14.25" customHeight="1" x14ac:dyDescent="0.2">
      <c r="A328" s="158"/>
      <c r="B328" s="154"/>
      <c r="C328" s="155"/>
      <c r="D328" s="139"/>
      <c r="E328" s="139"/>
      <c r="F328" s="139"/>
      <c r="G328" s="139"/>
      <c r="H328" s="139"/>
      <c r="I328" s="139"/>
      <c r="J328" s="139"/>
      <c r="K328" s="139"/>
      <c r="L328" s="139"/>
      <c r="M328" s="139"/>
      <c r="N328" s="139"/>
      <c r="O328" s="139"/>
      <c r="P328" s="139"/>
      <c r="Q328" s="139"/>
      <c r="R328" s="139"/>
      <c r="S328" s="139"/>
      <c r="T328" s="139"/>
      <c r="U328" s="139"/>
      <c r="V328" s="139"/>
      <c r="W328" s="139"/>
      <c r="X328" s="139"/>
      <c r="Y328" s="139"/>
      <c r="Z328" s="139"/>
    </row>
    <row r="329" spans="1:26" ht="14.25" customHeight="1" x14ac:dyDescent="0.2">
      <c r="A329" s="158"/>
      <c r="B329" s="154"/>
      <c r="C329" s="155"/>
      <c r="D329" s="139"/>
      <c r="E329" s="139"/>
      <c r="F329" s="139"/>
      <c r="G329" s="139"/>
      <c r="H329" s="139"/>
      <c r="I329" s="139"/>
      <c r="J329" s="139"/>
      <c r="K329" s="139"/>
      <c r="L329" s="139"/>
      <c r="M329" s="139"/>
      <c r="N329" s="139"/>
      <c r="O329" s="139"/>
      <c r="P329" s="139"/>
      <c r="Q329" s="139"/>
      <c r="R329" s="139"/>
      <c r="S329" s="139"/>
      <c r="T329" s="139"/>
      <c r="U329" s="139"/>
      <c r="V329" s="139"/>
      <c r="W329" s="139"/>
      <c r="X329" s="139"/>
      <c r="Y329" s="139"/>
      <c r="Z329" s="139"/>
    </row>
    <row r="330" spans="1:26" ht="14.25" customHeight="1" x14ac:dyDescent="0.2">
      <c r="A330" s="158"/>
      <c r="B330" s="154"/>
      <c r="C330" s="155"/>
      <c r="D330" s="139"/>
      <c r="E330" s="139"/>
      <c r="F330" s="139"/>
      <c r="G330" s="139"/>
      <c r="H330" s="139"/>
      <c r="I330" s="139"/>
      <c r="J330" s="139"/>
      <c r="K330" s="139"/>
      <c r="L330" s="139"/>
      <c r="M330" s="139"/>
      <c r="N330" s="139"/>
      <c r="O330" s="139"/>
      <c r="P330" s="139"/>
      <c r="Q330" s="139"/>
      <c r="R330" s="139"/>
      <c r="S330" s="139"/>
      <c r="T330" s="139"/>
      <c r="U330" s="139"/>
      <c r="V330" s="139"/>
      <c r="W330" s="139"/>
      <c r="X330" s="139"/>
      <c r="Y330" s="139"/>
      <c r="Z330" s="139"/>
    </row>
    <row r="331" spans="1:26" ht="14.25" customHeight="1" x14ac:dyDescent="0.2">
      <c r="A331" s="158"/>
      <c r="B331" s="154"/>
      <c r="C331" s="155"/>
      <c r="D331" s="139"/>
      <c r="E331" s="139"/>
      <c r="F331" s="139"/>
      <c r="G331" s="139"/>
      <c r="H331" s="139"/>
      <c r="I331" s="139"/>
      <c r="J331" s="139"/>
      <c r="K331" s="139"/>
      <c r="L331" s="139"/>
      <c r="M331" s="139"/>
      <c r="N331" s="139"/>
      <c r="O331" s="139"/>
      <c r="P331" s="139"/>
      <c r="Q331" s="139"/>
      <c r="R331" s="139"/>
      <c r="S331" s="139"/>
      <c r="T331" s="139"/>
      <c r="U331" s="139"/>
      <c r="V331" s="139"/>
      <c r="W331" s="139"/>
      <c r="X331" s="139"/>
      <c r="Y331" s="139"/>
      <c r="Z331" s="139"/>
    </row>
    <row r="332" spans="1:26" ht="14.25" customHeight="1" x14ac:dyDescent="0.2">
      <c r="A332" s="158"/>
      <c r="B332" s="154"/>
      <c r="C332" s="155"/>
      <c r="D332" s="139"/>
      <c r="E332" s="139"/>
      <c r="F332" s="139"/>
      <c r="G332" s="139"/>
      <c r="H332" s="139"/>
      <c r="I332" s="139"/>
      <c r="J332" s="139"/>
      <c r="K332" s="139"/>
      <c r="L332" s="139"/>
      <c r="M332" s="139"/>
      <c r="N332" s="139"/>
      <c r="O332" s="139"/>
      <c r="P332" s="139"/>
      <c r="Q332" s="139"/>
      <c r="R332" s="139"/>
      <c r="S332" s="139"/>
      <c r="T332" s="139"/>
      <c r="U332" s="139"/>
      <c r="V332" s="139"/>
      <c r="W332" s="139"/>
      <c r="X332" s="139"/>
      <c r="Y332" s="139"/>
      <c r="Z332" s="139"/>
    </row>
    <row r="333" spans="1:26" ht="14.25" customHeight="1" x14ac:dyDescent="0.2">
      <c r="A333" s="158"/>
      <c r="B333" s="154"/>
      <c r="C333" s="155"/>
      <c r="D333" s="139"/>
      <c r="E333" s="139"/>
      <c r="F333" s="139"/>
      <c r="G333" s="139"/>
      <c r="H333" s="139"/>
      <c r="I333" s="139"/>
      <c r="J333" s="139"/>
      <c r="K333" s="139"/>
      <c r="L333" s="139"/>
      <c r="M333" s="139"/>
      <c r="N333" s="139"/>
      <c r="O333" s="139"/>
      <c r="P333" s="139"/>
      <c r="Q333" s="139"/>
      <c r="R333" s="139"/>
      <c r="S333" s="139"/>
      <c r="T333" s="139"/>
      <c r="U333" s="139"/>
      <c r="V333" s="139"/>
      <c r="W333" s="139"/>
      <c r="X333" s="139"/>
      <c r="Y333" s="139"/>
      <c r="Z333" s="139"/>
    </row>
    <row r="334" spans="1:26" ht="14.25" customHeight="1" x14ac:dyDescent="0.2">
      <c r="A334" s="158"/>
      <c r="B334" s="154"/>
      <c r="C334" s="155"/>
      <c r="D334" s="139"/>
      <c r="E334" s="139"/>
      <c r="F334" s="139"/>
      <c r="G334" s="139"/>
      <c r="H334" s="139"/>
      <c r="I334" s="139"/>
      <c r="J334" s="139"/>
      <c r="K334" s="139"/>
      <c r="L334" s="139"/>
      <c r="M334" s="139"/>
      <c r="N334" s="139"/>
      <c r="O334" s="139"/>
      <c r="P334" s="139"/>
      <c r="Q334" s="139"/>
      <c r="R334" s="139"/>
      <c r="S334" s="139"/>
      <c r="T334" s="139"/>
      <c r="U334" s="139"/>
      <c r="V334" s="139"/>
      <c r="W334" s="139"/>
      <c r="X334" s="139"/>
      <c r="Y334" s="139"/>
      <c r="Z334" s="139"/>
    </row>
    <row r="335" spans="1:26" ht="14.25" customHeight="1" x14ac:dyDescent="0.2">
      <c r="A335" s="158"/>
      <c r="B335" s="154"/>
      <c r="C335" s="155"/>
      <c r="D335" s="139"/>
      <c r="E335" s="139"/>
      <c r="F335" s="139"/>
      <c r="G335" s="139"/>
      <c r="H335" s="139"/>
      <c r="I335" s="139"/>
      <c r="J335" s="139"/>
      <c r="K335" s="139"/>
      <c r="L335" s="139"/>
      <c r="M335" s="139"/>
      <c r="N335" s="139"/>
      <c r="O335" s="139"/>
      <c r="P335" s="139"/>
      <c r="Q335" s="139"/>
      <c r="R335" s="139"/>
      <c r="S335" s="139"/>
      <c r="T335" s="139"/>
      <c r="U335" s="139"/>
      <c r="V335" s="139"/>
      <c r="W335" s="139"/>
      <c r="X335" s="139"/>
      <c r="Y335" s="139"/>
      <c r="Z335" s="139"/>
    </row>
    <row r="336" spans="1:26" ht="14.25" customHeight="1" x14ac:dyDescent="0.2">
      <c r="A336" s="158"/>
      <c r="B336" s="154"/>
      <c r="C336" s="155"/>
      <c r="D336" s="139"/>
      <c r="E336" s="139"/>
      <c r="F336" s="139"/>
      <c r="G336" s="139"/>
      <c r="H336" s="139"/>
      <c r="I336" s="139"/>
      <c r="J336" s="139"/>
      <c r="K336" s="139"/>
      <c r="L336" s="139"/>
      <c r="M336" s="139"/>
      <c r="N336" s="139"/>
      <c r="O336" s="139"/>
      <c r="P336" s="139"/>
      <c r="Q336" s="139"/>
      <c r="R336" s="139"/>
      <c r="S336" s="139"/>
      <c r="T336" s="139"/>
      <c r="U336" s="139"/>
      <c r="V336" s="139"/>
      <c r="W336" s="139"/>
      <c r="X336" s="139"/>
      <c r="Y336" s="139"/>
      <c r="Z336" s="139"/>
    </row>
    <row r="337" spans="1:26" ht="14.25" customHeight="1" x14ac:dyDescent="0.2">
      <c r="A337" s="158"/>
      <c r="B337" s="154"/>
      <c r="C337" s="155"/>
      <c r="D337" s="139"/>
      <c r="E337" s="139"/>
      <c r="F337" s="139"/>
      <c r="G337" s="139"/>
      <c r="H337" s="139"/>
      <c r="I337" s="139"/>
      <c r="J337" s="139"/>
      <c r="K337" s="139"/>
      <c r="L337" s="139"/>
      <c r="M337" s="139"/>
      <c r="N337" s="139"/>
      <c r="O337" s="139"/>
      <c r="P337" s="139"/>
      <c r="Q337" s="139"/>
      <c r="R337" s="139"/>
      <c r="S337" s="139"/>
      <c r="T337" s="139"/>
      <c r="U337" s="139"/>
      <c r="V337" s="139"/>
      <c r="W337" s="139"/>
      <c r="X337" s="139"/>
      <c r="Y337" s="139"/>
      <c r="Z337" s="139"/>
    </row>
    <row r="338" spans="1:26" ht="14.25" customHeight="1" x14ac:dyDescent="0.2">
      <c r="A338" s="158"/>
      <c r="B338" s="154"/>
      <c r="C338" s="155"/>
      <c r="D338" s="139"/>
      <c r="E338" s="139"/>
      <c r="F338" s="139"/>
      <c r="G338" s="139"/>
      <c r="H338" s="139"/>
      <c r="I338" s="139"/>
      <c r="J338" s="139"/>
      <c r="K338" s="139"/>
      <c r="L338" s="139"/>
      <c r="M338" s="139"/>
      <c r="N338" s="139"/>
      <c r="O338" s="139"/>
      <c r="P338" s="139"/>
      <c r="Q338" s="139"/>
      <c r="R338" s="139"/>
      <c r="S338" s="139"/>
      <c r="T338" s="139"/>
      <c r="U338" s="139"/>
      <c r="V338" s="139"/>
      <c r="W338" s="139"/>
      <c r="X338" s="139"/>
      <c r="Y338" s="139"/>
      <c r="Z338" s="139"/>
    </row>
    <row r="339" spans="1:26" ht="14.25" customHeight="1" x14ac:dyDescent="0.2">
      <c r="A339" s="158"/>
      <c r="B339" s="154"/>
      <c r="C339" s="155"/>
      <c r="D339" s="139"/>
      <c r="E339" s="139"/>
      <c r="F339" s="139"/>
      <c r="G339" s="139"/>
      <c r="H339" s="139"/>
      <c r="I339" s="139"/>
      <c r="J339" s="139"/>
      <c r="K339" s="139"/>
      <c r="L339" s="139"/>
      <c r="M339" s="139"/>
      <c r="N339" s="139"/>
      <c r="O339" s="139"/>
      <c r="P339" s="139"/>
      <c r="Q339" s="139"/>
      <c r="R339" s="139"/>
      <c r="S339" s="139"/>
      <c r="T339" s="139"/>
      <c r="U339" s="139"/>
      <c r="V339" s="139"/>
      <c r="W339" s="139"/>
      <c r="X339" s="139"/>
      <c r="Y339" s="139"/>
      <c r="Z339" s="139"/>
    </row>
    <row r="340" spans="1:26" ht="14.25" customHeight="1" x14ac:dyDescent="0.2">
      <c r="A340" s="158"/>
      <c r="B340" s="154"/>
      <c r="C340" s="155"/>
      <c r="D340" s="139"/>
      <c r="E340" s="139"/>
      <c r="F340" s="139"/>
      <c r="G340" s="139"/>
      <c r="H340" s="139"/>
      <c r="I340" s="139"/>
      <c r="J340" s="139"/>
      <c r="K340" s="139"/>
      <c r="L340" s="139"/>
      <c r="M340" s="139"/>
      <c r="N340" s="139"/>
      <c r="O340" s="139"/>
      <c r="P340" s="139"/>
      <c r="Q340" s="139"/>
      <c r="R340" s="139"/>
      <c r="S340" s="139"/>
      <c r="T340" s="139"/>
      <c r="U340" s="139"/>
      <c r="V340" s="139"/>
      <c r="W340" s="139"/>
      <c r="X340" s="139"/>
      <c r="Y340" s="139"/>
      <c r="Z340" s="139"/>
    </row>
    <row r="341" spans="1:26" ht="14.25" customHeight="1" x14ac:dyDescent="0.2">
      <c r="A341" s="158"/>
      <c r="B341" s="154"/>
      <c r="C341" s="155"/>
      <c r="D341" s="139"/>
      <c r="E341" s="139"/>
      <c r="F341" s="139"/>
      <c r="G341" s="139"/>
      <c r="H341" s="139"/>
      <c r="I341" s="139"/>
      <c r="J341" s="139"/>
      <c r="K341" s="139"/>
      <c r="L341" s="139"/>
      <c r="M341" s="139"/>
      <c r="N341" s="139"/>
      <c r="O341" s="139"/>
      <c r="P341" s="139"/>
      <c r="Q341" s="139"/>
      <c r="R341" s="139"/>
      <c r="S341" s="139"/>
      <c r="T341" s="139"/>
      <c r="U341" s="139"/>
      <c r="V341" s="139"/>
      <c r="W341" s="139"/>
      <c r="X341" s="139"/>
      <c r="Y341" s="139"/>
      <c r="Z341" s="139"/>
    </row>
    <row r="342" spans="1:26" ht="14.25" customHeight="1" x14ac:dyDescent="0.2">
      <c r="A342" s="158"/>
      <c r="B342" s="154"/>
      <c r="C342" s="155"/>
      <c r="D342" s="139"/>
      <c r="E342" s="139"/>
      <c r="F342" s="139"/>
      <c r="G342" s="139"/>
      <c r="H342" s="139"/>
      <c r="I342" s="139"/>
      <c r="J342" s="139"/>
      <c r="K342" s="139"/>
      <c r="L342" s="139"/>
      <c r="M342" s="139"/>
      <c r="N342" s="139"/>
      <c r="O342" s="139"/>
      <c r="P342" s="139"/>
      <c r="Q342" s="139"/>
      <c r="R342" s="139"/>
      <c r="S342" s="139"/>
      <c r="T342" s="139"/>
      <c r="U342" s="139"/>
      <c r="V342" s="139"/>
      <c r="W342" s="139"/>
      <c r="X342" s="139"/>
      <c r="Y342" s="139"/>
      <c r="Z342" s="139"/>
    </row>
    <row r="343" spans="1:26" ht="14.25" customHeight="1" x14ac:dyDescent="0.2">
      <c r="A343" s="158"/>
      <c r="B343" s="154"/>
      <c r="C343" s="155"/>
      <c r="D343" s="139"/>
      <c r="E343" s="139"/>
      <c r="F343" s="139"/>
      <c r="G343" s="139"/>
      <c r="H343" s="139"/>
      <c r="I343" s="139"/>
      <c r="J343" s="139"/>
      <c r="K343" s="139"/>
      <c r="L343" s="139"/>
      <c r="M343" s="139"/>
      <c r="N343" s="139"/>
      <c r="O343" s="139"/>
      <c r="P343" s="139"/>
      <c r="Q343" s="139"/>
      <c r="R343" s="139"/>
      <c r="S343" s="139"/>
      <c r="T343" s="139"/>
      <c r="U343" s="139"/>
      <c r="V343" s="139"/>
      <c r="W343" s="139"/>
      <c r="X343" s="139"/>
      <c r="Y343" s="139"/>
      <c r="Z343" s="139"/>
    </row>
    <row r="344" spans="1:26" ht="14.25" customHeight="1" x14ac:dyDescent="0.2">
      <c r="A344" s="158"/>
      <c r="B344" s="154"/>
      <c r="C344" s="155"/>
      <c r="D344" s="139"/>
      <c r="E344" s="139"/>
      <c r="F344" s="139"/>
      <c r="G344" s="139"/>
      <c r="H344" s="139"/>
      <c r="I344" s="139"/>
      <c r="J344" s="139"/>
      <c r="K344" s="139"/>
      <c r="L344" s="139"/>
      <c r="M344" s="139"/>
      <c r="N344" s="139"/>
      <c r="O344" s="139"/>
      <c r="P344" s="139"/>
      <c r="Q344" s="139"/>
      <c r="R344" s="139"/>
      <c r="S344" s="139"/>
      <c r="T344" s="139"/>
      <c r="U344" s="139"/>
      <c r="V344" s="139"/>
      <c r="W344" s="139"/>
      <c r="X344" s="139"/>
      <c r="Y344" s="139"/>
      <c r="Z344" s="139"/>
    </row>
    <row r="345" spans="1:26" ht="14.25" customHeight="1" x14ac:dyDescent="0.2">
      <c r="A345" s="158"/>
      <c r="B345" s="154"/>
      <c r="C345" s="155"/>
      <c r="D345" s="139"/>
      <c r="E345" s="139"/>
      <c r="F345" s="139"/>
      <c r="G345" s="139"/>
      <c r="H345" s="139"/>
      <c r="I345" s="139"/>
      <c r="J345" s="139"/>
      <c r="K345" s="139"/>
      <c r="L345" s="139"/>
      <c r="M345" s="139"/>
      <c r="N345" s="139"/>
      <c r="O345" s="139"/>
      <c r="P345" s="139"/>
      <c r="Q345" s="139"/>
      <c r="R345" s="139"/>
      <c r="S345" s="139"/>
      <c r="T345" s="139"/>
      <c r="U345" s="139"/>
      <c r="V345" s="139"/>
      <c r="W345" s="139"/>
      <c r="X345" s="139"/>
      <c r="Y345" s="139"/>
      <c r="Z345" s="139"/>
    </row>
    <row r="346" spans="1:26" ht="14.25" customHeight="1" x14ac:dyDescent="0.2">
      <c r="A346" s="158"/>
      <c r="B346" s="154"/>
      <c r="C346" s="155"/>
      <c r="D346" s="139"/>
      <c r="E346" s="139"/>
      <c r="F346" s="139"/>
      <c r="G346" s="139"/>
      <c r="H346" s="139"/>
      <c r="I346" s="139"/>
      <c r="J346" s="139"/>
      <c r="K346" s="139"/>
      <c r="L346" s="139"/>
      <c r="M346" s="139"/>
      <c r="N346" s="139"/>
      <c r="O346" s="139"/>
      <c r="P346" s="139"/>
      <c r="Q346" s="139"/>
      <c r="R346" s="139"/>
      <c r="S346" s="139"/>
      <c r="T346" s="139"/>
      <c r="U346" s="139"/>
      <c r="V346" s="139"/>
      <c r="W346" s="139"/>
      <c r="X346" s="139"/>
      <c r="Y346" s="139"/>
      <c r="Z346" s="139"/>
    </row>
    <row r="347" spans="1:26" ht="14.25" customHeight="1" x14ac:dyDescent="0.2">
      <c r="A347" s="158"/>
      <c r="B347" s="154"/>
      <c r="C347" s="155"/>
      <c r="D347" s="139"/>
      <c r="E347" s="139"/>
      <c r="F347" s="139"/>
      <c r="G347" s="139"/>
      <c r="H347" s="139"/>
      <c r="I347" s="139"/>
      <c r="J347" s="139"/>
      <c r="K347" s="139"/>
      <c r="L347" s="139"/>
      <c r="M347" s="139"/>
      <c r="N347" s="139"/>
      <c r="O347" s="139"/>
      <c r="P347" s="139"/>
      <c r="Q347" s="139"/>
      <c r="R347" s="139"/>
      <c r="S347" s="139"/>
      <c r="T347" s="139"/>
      <c r="U347" s="139"/>
      <c r="V347" s="139"/>
      <c r="W347" s="139"/>
      <c r="X347" s="139"/>
      <c r="Y347" s="139"/>
      <c r="Z347" s="139"/>
    </row>
    <row r="348" spans="1:26" ht="14.25" customHeight="1" x14ac:dyDescent="0.2">
      <c r="A348" s="158"/>
      <c r="B348" s="154"/>
      <c r="C348" s="155"/>
      <c r="D348" s="139"/>
      <c r="E348" s="139"/>
      <c r="F348" s="139"/>
      <c r="G348" s="139"/>
      <c r="H348" s="139"/>
      <c r="I348" s="139"/>
      <c r="J348" s="139"/>
      <c r="K348" s="139"/>
      <c r="L348" s="139"/>
      <c r="M348" s="139"/>
      <c r="N348" s="139"/>
      <c r="O348" s="139"/>
      <c r="P348" s="139"/>
      <c r="Q348" s="139"/>
      <c r="R348" s="139"/>
      <c r="S348" s="139"/>
      <c r="T348" s="139"/>
      <c r="U348" s="139"/>
      <c r="V348" s="139"/>
      <c r="W348" s="139"/>
      <c r="X348" s="139"/>
      <c r="Y348" s="139"/>
      <c r="Z348" s="139"/>
    </row>
    <row r="349" spans="1:26" ht="14.25" customHeight="1" x14ac:dyDescent="0.2">
      <c r="A349" s="158"/>
      <c r="B349" s="154"/>
      <c r="C349" s="155"/>
      <c r="D349" s="139"/>
      <c r="E349" s="139"/>
      <c r="F349" s="139"/>
      <c r="G349" s="139"/>
      <c r="H349" s="139"/>
      <c r="I349" s="139"/>
      <c r="J349" s="139"/>
      <c r="K349" s="139"/>
      <c r="L349" s="139"/>
      <c r="M349" s="139"/>
      <c r="N349" s="139"/>
      <c r="O349" s="139"/>
      <c r="P349" s="139"/>
      <c r="Q349" s="139"/>
      <c r="R349" s="139"/>
      <c r="S349" s="139"/>
      <c r="T349" s="139"/>
      <c r="U349" s="139"/>
      <c r="V349" s="139"/>
      <c r="W349" s="139"/>
      <c r="X349" s="139"/>
      <c r="Y349" s="139"/>
      <c r="Z349" s="139"/>
    </row>
    <row r="350" spans="1:26" ht="14.25" customHeight="1" x14ac:dyDescent="0.2">
      <c r="A350" s="158"/>
      <c r="B350" s="154"/>
      <c r="C350" s="155"/>
      <c r="D350" s="139"/>
      <c r="E350" s="139"/>
      <c r="F350" s="139"/>
      <c r="G350" s="139"/>
      <c r="H350" s="139"/>
      <c r="I350" s="139"/>
      <c r="J350" s="139"/>
      <c r="K350" s="139"/>
      <c r="L350" s="139"/>
      <c r="M350" s="139"/>
      <c r="N350" s="139"/>
      <c r="O350" s="139"/>
      <c r="P350" s="139"/>
      <c r="Q350" s="139"/>
      <c r="R350" s="139"/>
      <c r="S350" s="139"/>
      <c r="T350" s="139"/>
      <c r="U350" s="139"/>
      <c r="V350" s="139"/>
      <c r="W350" s="139"/>
      <c r="X350" s="139"/>
      <c r="Y350" s="139"/>
      <c r="Z350" s="139"/>
    </row>
    <row r="351" spans="1:26" ht="14.25" customHeight="1" x14ac:dyDescent="0.2">
      <c r="A351" s="158"/>
      <c r="B351" s="154"/>
      <c r="C351" s="155"/>
      <c r="D351" s="139"/>
      <c r="E351" s="139"/>
      <c r="F351" s="139"/>
      <c r="G351" s="139"/>
      <c r="H351" s="139"/>
      <c r="I351" s="139"/>
      <c r="J351" s="139"/>
      <c r="K351" s="139"/>
      <c r="L351" s="139"/>
      <c r="M351" s="139"/>
      <c r="N351" s="139"/>
      <c r="O351" s="139"/>
      <c r="P351" s="139"/>
      <c r="Q351" s="139"/>
      <c r="R351" s="139"/>
      <c r="S351" s="139"/>
      <c r="T351" s="139"/>
      <c r="U351" s="139"/>
      <c r="V351" s="139"/>
      <c r="W351" s="139"/>
      <c r="X351" s="139"/>
      <c r="Y351" s="139"/>
      <c r="Z351" s="139"/>
    </row>
    <row r="352" spans="1:26" ht="14.25" customHeight="1" x14ac:dyDescent="0.2">
      <c r="A352" s="158"/>
      <c r="B352" s="154"/>
      <c r="C352" s="155"/>
      <c r="D352" s="139"/>
      <c r="E352" s="139"/>
      <c r="F352" s="139"/>
      <c r="G352" s="139"/>
      <c r="H352" s="139"/>
      <c r="I352" s="139"/>
      <c r="J352" s="139"/>
      <c r="K352" s="139"/>
      <c r="L352" s="139"/>
      <c r="M352" s="139"/>
      <c r="N352" s="139"/>
      <c r="O352" s="139"/>
      <c r="P352" s="139"/>
      <c r="Q352" s="139"/>
      <c r="R352" s="139"/>
      <c r="S352" s="139"/>
      <c r="T352" s="139"/>
      <c r="U352" s="139"/>
      <c r="V352" s="139"/>
      <c r="W352" s="139"/>
      <c r="X352" s="139"/>
      <c r="Y352" s="139"/>
      <c r="Z352" s="139"/>
    </row>
    <row r="353" spans="1:26" ht="14.25" customHeight="1" x14ac:dyDescent="0.2">
      <c r="A353" s="158"/>
      <c r="B353" s="154"/>
      <c r="C353" s="155"/>
      <c r="D353" s="139"/>
      <c r="E353" s="139"/>
      <c r="F353" s="139"/>
      <c r="G353" s="139"/>
      <c r="H353" s="139"/>
      <c r="I353" s="139"/>
      <c r="J353" s="139"/>
      <c r="K353" s="139"/>
      <c r="L353" s="139"/>
      <c r="M353" s="139"/>
      <c r="N353" s="139"/>
      <c r="O353" s="139"/>
      <c r="P353" s="139"/>
      <c r="Q353" s="139"/>
      <c r="R353" s="139"/>
      <c r="S353" s="139"/>
      <c r="T353" s="139"/>
      <c r="U353" s="139"/>
      <c r="V353" s="139"/>
      <c r="W353" s="139"/>
      <c r="X353" s="139"/>
      <c r="Y353" s="139"/>
      <c r="Z353" s="139"/>
    </row>
    <row r="354" spans="1:26" ht="14.25" customHeight="1" x14ac:dyDescent="0.2">
      <c r="A354" s="158"/>
      <c r="B354" s="154"/>
      <c r="C354" s="155"/>
      <c r="D354" s="139"/>
      <c r="E354" s="139"/>
      <c r="F354" s="139"/>
      <c r="G354" s="139"/>
      <c r="H354" s="139"/>
      <c r="I354" s="139"/>
      <c r="J354" s="139"/>
      <c r="K354" s="139"/>
      <c r="L354" s="139"/>
      <c r="M354" s="139"/>
      <c r="N354" s="139"/>
      <c r="O354" s="139"/>
      <c r="P354" s="139"/>
      <c r="Q354" s="139"/>
      <c r="R354" s="139"/>
      <c r="S354" s="139"/>
      <c r="T354" s="139"/>
      <c r="U354" s="139"/>
      <c r="V354" s="139"/>
      <c r="W354" s="139"/>
      <c r="X354" s="139"/>
      <c r="Y354" s="139"/>
      <c r="Z354" s="139"/>
    </row>
    <row r="355" spans="1:26" ht="14.25" customHeight="1" x14ac:dyDescent="0.2">
      <c r="A355" s="158"/>
      <c r="B355" s="154"/>
      <c r="C355" s="155"/>
      <c r="D355" s="139"/>
      <c r="E355" s="139"/>
      <c r="F355" s="139"/>
      <c r="G355" s="139"/>
      <c r="H355" s="139"/>
      <c r="I355" s="139"/>
      <c r="J355" s="139"/>
      <c r="K355" s="139"/>
      <c r="L355" s="139"/>
      <c r="M355" s="139"/>
      <c r="N355" s="139"/>
      <c r="O355" s="139"/>
      <c r="P355" s="139"/>
      <c r="Q355" s="139"/>
      <c r="R355" s="139"/>
      <c r="S355" s="139"/>
      <c r="T355" s="139"/>
      <c r="U355" s="139"/>
      <c r="V355" s="139"/>
      <c r="W355" s="139"/>
      <c r="X355" s="139"/>
      <c r="Y355" s="139"/>
      <c r="Z355" s="139"/>
    </row>
    <row r="356" spans="1:26" ht="14.25" customHeight="1" x14ac:dyDescent="0.2">
      <c r="A356" s="158"/>
      <c r="B356" s="154"/>
      <c r="C356" s="155"/>
      <c r="D356" s="139"/>
      <c r="E356" s="139"/>
      <c r="F356" s="139"/>
      <c r="G356" s="139"/>
      <c r="H356" s="139"/>
      <c r="I356" s="139"/>
      <c r="J356" s="139"/>
      <c r="K356" s="139"/>
      <c r="L356" s="139"/>
      <c r="M356" s="139"/>
      <c r="N356" s="139"/>
      <c r="O356" s="139"/>
      <c r="P356" s="139"/>
      <c r="Q356" s="139"/>
      <c r="R356" s="139"/>
      <c r="S356" s="139"/>
      <c r="T356" s="139"/>
      <c r="U356" s="139"/>
      <c r="V356" s="139"/>
      <c r="W356" s="139"/>
      <c r="X356" s="139"/>
      <c r="Y356" s="139"/>
      <c r="Z356" s="139"/>
    </row>
    <row r="357" spans="1:26" ht="14.25" customHeight="1" x14ac:dyDescent="0.2">
      <c r="A357" s="158"/>
      <c r="B357" s="154"/>
      <c r="C357" s="155"/>
      <c r="D357" s="139"/>
      <c r="E357" s="139"/>
      <c r="F357" s="139"/>
      <c r="G357" s="139"/>
      <c r="H357" s="139"/>
      <c r="I357" s="139"/>
      <c r="J357" s="139"/>
      <c r="K357" s="139"/>
      <c r="L357" s="139"/>
      <c r="M357" s="139"/>
      <c r="N357" s="139"/>
      <c r="O357" s="139"/>
      <c r="P357" s="139"/>
      <c r="Q357" s="139"/>
      <c r="R357" s="139"/>
      <c r="S357" s="139"/>
      <c r="T357" s="139"/>
      <c r="U357" s="139"/>
      <c r="V357" s="139"/>
      <c r="W357" s="139"/>
      <c r="X357" s="139"/>
      <c r="Y357" s="139"/>
      <c r="Z357" s="139"/>
    </row>
    <row r="358" spans="1:26" ht="14.25" customHeight="1" x14ac:dyDescent="0.2">
      <c r="A358" s="158"/>
      <c r="B358" s="154"/>
      <c r="C358" s="155"/>
      <c r="D358" s="139"/>
      <c r="E358" s="139"/>
      <c r="F358" s="139"/>
      <c r="G358" s="139"/>
      <c r="H358" s="139"/>
      <c r="I358" s="139"/>
      <c r="J358" s="139"/>
      <c r="K358" s="139"/>
      <c r="L358" s="139"/>
      <c r="M358" s="139"/>
      <c r="N358" s="139"/>
      <c r="O358" s="139"/>
      <c r="P358" s="139"/>
      <c r="Q358" s="139"/>
      <c r="R358" s="139"/>
      <c r="S358" s="139"/>
      <c r="T358" s="139"/>
      <c r="U358" s="139"/>
      <c r="V358" s="139"/>
      <c r="W358" s="139"/>
      <c r="X358" s="139"/>
      <c r="Y358" s="139"/>
      <c r="Z358" s="139"/>
    </row>
    <row r="359" spans="1:26" ht="14.25" customHeight="1" x14ac:dyDescent="0.2">
      <c r="A359" s="158"/>
      <c r="B359" s="154"/>
      <c r="C359" s="155"/>
      <c r="D359" s="139"/>
      <c r="E359" s="139"/>
      <c r="F359" s="139"/>
      <c r="G359" s="139"/>
      <c r="H359" s="139"/>
      <c r="I359" s="139"/>
      <c r="J359" s="139"/>
      <c r="K359" s="139"/>
      <c r="L359" s="139"/>
      <c r="M359" s="139"/>
      <c r="N359" s="139"/>
      <c r="O359" s="139"/>
      <c r="P359" s="139"/>
      <c r="Q359" s="139"/>
      <c r="R359" s="139"/>
      <c r="S359" s="139"/>
      <c r="T359" s="139"/>
      <c r="U359" s="139"/>
      <c r="V359" s="139"/>
      <c r="W359" s="139"/>
      <c r="X359" s="139"/>
      <c r="Y359" s="139"/>
      <c r="Z359" s="139"/>
    </row>
    <row r="360" spans="1:26" ht="14.25" customHeight="1" x14ac:dyDescent="0.2">
      <c r="A360" s="158"/>
      <c r="B360" s="154"/>
      <c r="C360" s="155"/>
      <c r="D360" s="139"/>
      <c r="E360" s="139"/>
      <c r="F360" s="139"/>
      <c r="G360" s="139"/>
      <c r="H360" s="139"/>
      <c r="I360" s="139"/>
      <c r="J360" s="139"/>
      <c r="K360" s="139"/>
      <c r="L360" s="139"/>
      <c r="M360" s="139"/>
      <c r="N360" s="139"/>
      <c r="O360" s="139"/>
      <c r="P360" s="139"/>
      <c r="Q360" s="139"/>
      <c r="R360" s="139"/>
      <c r="S360" s="139"/>
      <c r="T360" s="139"/>
      <c r="U360" s="139"/>
      <c r="V360" s="139"/>
      <c r="W360" s="139"/>
      <c r="X360" s="139"/>
      <c r="Y360" s="139"/>
      <c r="Z360" s="139"/>
    </row>
    <row r="361" spans="1:26" ht="14.25" customHeight="1" x14ac:dyDescent="0.2">
      <c r="A361" s="158"/>
      <c r="B361" s="154"/>
      <c r="C361" s="155"/>
      <c r="D361" s="139"/>
      <c r="E361" s="139"/>
      <c r="F361" s="139"/>
      <c r="G361" s="139"/>
      <c r="H361" s="139"/>
      <c r="I361" s="139"/>
      <c r="J361" s="139"/>
      <c r="K361" s="139"/>
      <c r="L361" s="139"/>
      <c r="M361" s="139"/>
      <c r="N361" s="139"/>
      <c r="O361" s="139"/>
      <c r="P361" s="139"/>
      <c r="Q361" s="139"/>
      <c r="R361" s="139"/>
      <c r="S361" s="139"/>
      <c r="T361" s="139"/>
      <c r="U361" s="139"/>
      <c r="V361" s="139"/>
      <c r="W361" s="139"/>
      <c r="X361" s="139"/>
      <c r="Y361" s="139"/>
      <c r="Z361" s="139"/>
    </row>
    <row r="362" spans="1:26" ht="14.25" customHeight="1" x14ac:dyDescent="0.2">
      <c r="A362" s="158"/>
      <c r="B362" s="154"/>
      <c r="C362" s="155"/>
      <c r="D362" s="139"/>
      <c r="E362" s="139"/>
      <c r="F362" s="139"/>
      <c r="G362" s="139"/>
      <c r="H362" s="139"/>
      <c r="I362" s="139"/>
      <c r="J362" s="139"/>
      <c r="K362" s="139"/>
      <c r="L362" s="139"/>
      <c r="M362" s="139"/>
      <c r="N362" s="139"/>
      <c r="O362" s="139"/>
      <c r="P362" s="139"/>
      <c r="Q362" s="139"/>
      <c r="R362" s="139"/>
      <c r="S362" s="139"/>
      <c r="T362" s="139"/>
      <c r="U362" s="139"/>
      <c r="V362" s="139"/>
      <c r="W362" s="139"/>
      <c r="X362" s="139"/>
      <c r="Y362" s="139"/>
      <c r="Z362" s="139"/>
    </row>
    <row r="363" spans="1:26" ht="14.25" customHeight="1" x14ac:dyDescent="0.2">
      <c r="A363" s="158"/>
      <c r="B363" s="154"/>
      <c r="C363" s="155"/>
      <c r="D363" s="139"/>
      <c r="E363" s="139"/>
      <c r="F363" s="139"/>
      <c r="G363" s="139"/>
      <c r="H363" s="139"/>
      <c r="I363" s="139"/>
      <c r="J363" s="139"/>
      <c r="K363" s="139"/>
      <c r="L363" s="139"/>
      <c r="M363" s="139"/>
      <c r="N363" s="139"/>
      <c r="O363" s="139"/>
      <c r="P363" s="139"/>
      <c r="Q363" s="139"/>
      <c r="R363" s="139"/>
      <c r="S363" s="139"/>
      <c r="T363" s="139"/>
      <c r="U363" s="139"/>
      <c r="V363" s="139"/>
      <c r="W363" s="139"/>
      <c r="X363" s="139"/>
      <c r="Y363" s="139"/>
      <c r="Z363" s="139"/>
    </row>
    <row r="364" spans="1:26" ht="14.25" customHeight="1" x14ac:dyDescent="0.2">
      <c r="A364" s="158"/>
      <c r="B364" s="154"/>
      <c r="C364" s="155"/>
      <c r="D364" s="139"/>
      <c r="E364" s="139"/>
      <c r="F364" s="139"/>
      <c r="G364" s="139"/>
      <c r="H364" s="139"/>
      <c r="I364" s="139"/>
      <c r="J364" s="139"/>
      <c r="K364" s="139"/>
      <c r="L364" s="139"/>
      <c r="M364" s="139"/>
      <c r="N364" s="139"/>
      <c r="O364" s="139"/>
      <c r="P364" s="139"/>
      <c r="Q364" s="139"/>
      <c r="R364" s="139"/>
      <c r="S364" s="139"/>
      <c r="T364" s="139"/>
      <c r="U364" s="139"/>
      <c r="V364" s="139"/>
      <c r="W364" s="139"/>
      <c r="X364" s="139"/>
      <c r="Y364" s="139"/>
      <c r="Z364" s="139"/>
    </row>
    <row r="365" spans="1:26" ht="14.25" customHeight="1" x14ac:dyDescent="0.2">
      <c r="A365" s="158"/>
      <c r="B365" s="154"/>
      <c r="C365" s="155"/>
      <c r="D365" s="139"/>
      <c r="E365" s="139"/>
      <c r="F365" s="139"/>
      <c r="G365" s="139"/>
      <c r="H365" s="139"/>
      <c r="I365" s="139"/>
      <c r="J365" s="139"/>
      <c r="K365" s="139"/>
      <c r="L365" s="139"/>
      <c r="M365" s="139"/>
      <c r="N365" s="139"/>
      <c r="O365" s="139"/>
      <c r="P365" s="139"/>
      <c r="Q365" s="139"/>
      <c r="R365" s="139"/>
      <c r="S365" s="139"/>
      <c r="T365" s="139"/>
      <c r="U365" s="139"/>
      <c r="V365" s="139"/>
      <c r="W365" s="139"/>
      <c r="X365" s="139"/>
      <c r="Y365" s="139"/>
      <c r="Z365" s="139"/>
    </row>
    <row r="366" spans="1:26" ht="14.25" customHeight="1" x14ac:dyDescent="0.2">
      <c r="A366" s="158"/>
      <c r="B366" s="154"/>
      <c r="C366" s="155"/>
      <c r="D366" s="139"/>
      <c r="E366" s="139"/>
      <c r="F366" s="139"/>
      <c r="G366" s="139"/>
      <c r="H366" s="139"/>
      <c r="I366" s="139"/>
      <c r="J366" s="139"/>
      <c r="K366" s="139"/>
      <c r="L366" s="139"/>
      <c r="M366" s="139"/>
      <c r="N366" s="139"/>
      <c r="O366" s="139"/>
      <c r="P366" s="139"/>
      <c r="Q366" s="139"/>
      <c r="R366" s="139"/>
      <c r="S366" s="139"/>
      <c r="T366" s="139"/>
      <c r="U366" s="139"/>
      <c r="V366" s="139"/>
      <c r="W366" s="139"/>
      <c r="X366" s="139"/>
      <c r="Y366" s="139"/>
      <c r="Z366" s="139"/>
    </row>
    <row r="367" spans="1:26" ht="14.25" customHeight="1" x14ac:dyDescent="0.2">
      <c r="A367" s="158"/>
      <c r="B367" s="154"/>
      <c r="C367" s="155"/>
      <c r="D367" s="139"/>
      <c r="E367" s="139"/>
      <c r="F367" s="139"/>
      <c r="G367" s="139"/>
      <c r="H367" s="139"/>
      <c r="I367" s="139"/>
      <c r="J367" s="139"/>
      <c r="K367" s="139"/>
      <c r="L367" s="139"/>
      <c r="M367" s="139"/>
      <c r="N367" s="139"/>
      <c r="O367" s="139"/>
      <c r="P367" s="139"/>
      <c r="Q367" s="139"/>
      <c r="R367" s="139"/>
      <c r="S367" s="139"/>
      <c r="T367" s="139"/>
      <c r="U367" s="139"/>
      <c r="V367" s="139"/>
      <c r="W367" s="139"/>
      <c r="X367" s="139"/>
      <c r="Y367" s="139"/>
      <c r="Z367" s="139"/>
    </row>
    <row r="368" spans="1:26" ht="14.25" customHeight="1" x14ac:dyDescent="0.2">
      <c r="A368" s="158"/>
      <c r="B368" s="154"/>
      <c r="C368" s="155"/>
      <c r="D368" s="139"/>
      <c r="E368" s="139"/>
      <c r="F368" s="139"/>
      <c r="G368" s="139"/>
      <c r="H368" s="139"/>
      <c r="I368" s="139"/>
      <c r="J368" s="139"/>
      <c r="K368" s="139"/>
      <c r="L368" s="139"/>
      <c r="M368" s="139"/>
      <c r="N368" s="139"/>
      <c r="O368" s="139"/>
      <c r="P368" s="139"/>
      <c r="Q368" s="139"/>
      <c r="R368" s="139"/>
      <c r="S368" s="139"/>
      <c r="T368" s="139"/>
      <c r="U368" s="139"/>
      <c r="V368" s="139"/>
      <c r="W368" s="139"/>
      <c r="X368" s="139"/>
      <c r="Y368" s="139"/>
      <c r="Z368" s="139"/>
    </row>
    <row r="369" spans="1:26" ht="14.25" customHeight="1" x14ac:dyDescent="0.2">
      <c r="A369" s="158"/>
      <c r="B369" s="154"/>
      <c r="C369" s="155"/>
      <c r="D369" s="139"/>
      <c r="E369" s="139"/>
      <c r="F369" s="139"/>
      <c r="G369" s="139"/>
      <c r="H369" s="139"/>
      <c r="I369" s="139"/>
      <c r="J369" s="139"/>
      <c r="K369" s="139"/>
      <c r="L369" s="139"/>
      <c r="M369" s="139"/>
      <c r="N369" s="139"/>
      <c r="O369" s="139"/>
      <c r="P369" s="139"/>
      <c r="Q369" s="139"/>
      <c r="R369" s="139"/>
      <c r="S369" s="139"/>
      <c r="T369" s="139"/>
      <c r="U369" s="139"/>
      <c r="V369" s="139"/>
      <c r="W369" s="139"/>
      <c r="X369" s="139"/>
      <c r="Y369" s="139"/>
      <c r="Z369" s="139"/>
    </row>
    <row r="370" spans="1:26" ht="14.25" customHeight="1" x14ac:dyDescent="0.2">
      <c r="A370" s="158"/>
      <c r="B370" s="154"/>
      <c r="C370" s="155"/>
      <c r="D370" s="139"/>
      <c r="E370" s="139"/>
      <c r="F370" s="139"/>
      <c r="G370" s="139"/>
      <c r="H370" s="139"/>
      <c r="I370" s="139"/>
      <c r="J370" s="139"/>
      <c r="K370" s="139"/>
      <c r="L370" s="139"/>
      <c r="M370" s="139"/>
      <c r="N370" s="139"/>
      <c r="O370" s="139"/>
      <c r="P370" s="139"/>
      <c r="Q370" s="139"/>
      <c r="R370" s="139"/>
      <c r="S370" s="139"/>
      <c r="T370" s="139"/>
      <c r="U370" s="139"/>
      <c r="V370" s="139"/>
      <c r="W370" s="139"/>
      <c r="X370" s="139"/>
      <c r="Y370" s="139"/>
      <c r="Z370" s="139"/>
    </row>
    <row r="371" spans="1:26" ht="14.25" customHeight="1" x14ac:dyDescent="0.2">
      <c r="A371" s="158"/>
      <c r="B371" s="154"/>
      <c r="C371" s="155"/>
      <c r="D371" s="139"/>
      <c r="E371" s="139"/>
      <c r="F371" s="139"/>
      <c r="G371" s="139"/>
      <c r="H371" s="139"/>
      <c r="I371" s="139"/>
      <c r="J371" s="139"/>
      <c r="K371" s="139"/>
      <c r="L371" s="139"/>
      <c r="M371" s="139"/>
      <c r="N371" s="139"/>
      <c r="O371" s="139"/>
      <c r="P371" s="139"/>
      <c r="Q371" s="139"/>
      <c r="R371" s="139"/>
      <c r="S371" s="139"/>
      <c r="T371" s="139"/>
      <c r="U371" s="139"/>
      <c r="V371" s="139"/>
      <c r="W371" s="139"/>
      <c r="X371" s="139"/>
      <c r="Y371" s="139"/>
      <c r="Z371" s="139"/>
    </row>
    <row r="372" spans="1:26" ht="14.25" customHeight="1" x14ac:dyDescent="0.2">
      <c r="A372" s="158"/>
      <c r="B372" s="154"/>
      <c r="C372" s="155"/>
      <c r="D372" s="139"/>
      <c r="E372" s="139"/>
      <c r="F372" s="139"/>
      <c r="G372" s="139"/>
      <c r="H372" s="139"/>
      <c r="I372" s="139"/>
      <c r="J372" s="139"/>
      <c r="K372" s="139"/>
      <c r="L372" s="139"/>
      <c r="M372" s="139"/>
      <c r="N372" s="139"/>
      <c r="O372" s="139"/>
      <c r="P372" s="139"/>
      <c r="Q372" s="139"/>
      <c r="R372" s="139"/>
      <c r="S372" s="139"/>
      <c r="T372" s="139"/>
      <c r="U372" s="139"/>
      <c r="V372" s="139"/>
      <c r="W372" s="139"/>
      <c r="X372" s="139"/>
      <c r="Y372" s="139"/>
      <c r="Z372" s="139"/>
    </row>
    <row r="373" spans="1:26" ht="14.25" customHeight="1" x14ac:dyDescent="0.2">
      <c r="A373" s="158"/>
      <c r="B373" s="154"/>
      <c r="C373" s="155"/>
      <c r="D373" s="139"/>
      <c r="E373" s="139"/>
      <c r="F373" s="139"/>
      <c r="G373" s="139"/>
      <c r="H373" s="139"/>
      <c r="I373" s="139"/>
      <c r="J373" s="139"/>
      <c r="K373" s="139"/>
      <c r="L373" s="139"/>
      <c r="M373" s="139"/>
      <c r="N373" s="139"/>
      <c r="O373" s="139"/>
      <c r="P373" s="139"/>
      <c r="Q373" s="139"/>
      <c r="R373" s="139"/>
      <c r="S373" s="139"/>
      <c r="T373" s="139"/>
      <c r="U373" s="139"/>
      <c r="V373" s="139"/>
      <c r="W373" s="139"/>
      <c r="X373" s="139"/>
      <c r="Y373" s="139"/>
      <c r="Z373" s="139"/>
    </row>
    <row r="374" spans="1:26" ht="14.25" customHeight="1" x14ac:dyDescent="0.2">
      <c r="A374" s="158"/>
      <c r="B374" s="154"/>
      <c r="C374" s="155"/>
      <c r="D374" s="139"/>
      <c r="E374" s="139"/>
      <c r="F374" s="139"/>
      <c r="G374" s="139"/>
      <c r="H374" s="139"/>
      <c r="I374" s="139"/>
      <c r="J374" s="139"/>
      <c r="K374" s="139"/>
      <c r="L374" s="139"/>
      <c r="M374" s="139"/>
      <c r="N374" s="139"/>
      <c r="O374" s="139"/>
      <c r="P374" s="139"/>
      <c r="Q374" s="139"/>
      <c r="R374" s="139"/>
      <c r="S374" s="139"/>
      <c r="T374" s="139"/>
      <c r="U374" s="139"/>
      <c r="V374" s="139"/>
      <c r="W374" s="139"/>
      <c r="X374" s="139"/>
      <c r="Y374" s="139"/>
      <c r="Z374" s="139"/>
    </row>
    <row r="375" spans="1:26" ht="14.25" customHeight="1" x14ac:dyDescent="0.2">
      <c r="A375" s="158"/>
      <c r="B375" s="154"/>
      <c r="C375" s="155"/>
      <c r="D375" s="139"/>
      <c r="E375" s="139"/>
      <c r="F375" s="139"/>
      <c r="G375" s="139"/>
      <c r="H375" s="139"/>
      <c r="I375" s="139"/>
      <c r="J375" s="139"/>
      <c r="K375" s="139"/>
      <c r="L375" s="139"/>
      <c r="M375" s="139"/>
      <c r="N375" s="139"/>
      <c r="O375" s="139"/>
      <c r="P375" s="139"/>
      <c r="Q375" s="139"/>
      <c r="R375" s="139"/>
      <c r="S375" s="139"/>
      <c r="T375" s="139"/>
      <c r="U375" s="139"/>
      <c r="V375" s="139"/>
      <c r="W375" s="139"/>
      <c r="X375" s="139"/>
      <c r="Y375" s="139"/>
      <c r="Z375" s="139"/>
    </row>
    <row r="376" spans="1:26" ht="14.25" customHeight="1" x14ac:dyDescent="0.2">
      <c r="A376" s="158"/>
      <c r="B376" s="154"/>
      <c r="C376" s="155"/>
      <c r="D376" s="139"/>
      <c r="E376" s="139"/>
      <c r="F376" s="139"/>
      <c r="G376" s="139"/>
      <c r="H376" s="139"/>
      <c r="I376" s="139"/>
      <c r="J376" s="139"/>
      <c r="K376" s="139"/>
      <c r="L376" s="139"/>
      <c r="M376" s="139"/>
      <c r="N376" s="139"/>
      <c r="O376" s="139"/>
      <c r="P376" s="139"/>
      <c r="Q376" s="139"/>
      <c r="R376" s="139"/>
      <c r="S376" s="139"/>
      <c r="T376" s="139"/>
      <c r="U376" s="139"/>
      <c r="V376" s="139"/>
      <c r="W376" s="139"/>
      <c r="X376" s="139"/>
      <c r="Y376" s="139"/>
      <c r="Z376" s="139"/>
    </row>
    <row r="377" spans="1:26" ht="14.25" customHeight="1" x14ac:dyDescent="0.2">
      <c r="A377" s="158"/>
      <c r="B377" s="154"/>
      <c r="C377" s="155"/>
      <c r="D377" s="139"/>
      <c r="E377" s="139"/>
      <c r="F377" s="139"/>
      <c r="G377" s="139"/>
      <c r="H377" s="139"/>
      <c r="I377" s="139"/>
      <c r="J377" s="139"/>
      <c r="K377" s="139"/>
      <c r="L377" s="139"/>
      <c r="M377" s="139"/>
      <c r="N377" s="139"/>
      <c r="O377" s="139"/>
      <c r="P377" s="139"/>
      <c r="Q377" s="139"/>
      <c r="R377" s="139"/>
      <c r="S377" s="139"/>
      <c r="T377" s="139"/>
      <c r="U377" s="139"/>
      <c r="V377" s="139"/>
      <c r="W377" s="139"/>
      <c r="X377" s="139"/>
      <c r="Y377" s="139"/>
      <c r="Z377" s="139"/>
    </row>
    <row r="378" spans="1:26" ht="14.25" customHeight="1" x14ac:dyDescent="0.2">
      <c r="A378" s="158"/>
      <c r="B378" s="154"/>
      <c r="C378" s="155"/>
      <c r="D378" s="139"/>
      <c r="E378" s="139"/>
      <c r="F378" s="139"/>
      <c r="G378" s="139"/>
      <c r="H378" s="139"/>
      <c r="I378" s="139"/>
      <c r="J378" s="139"/>
      <c r="K378" s="139"/>
      <c r="L378" s="139"/>
      <c r="M378" s="139"/>
      <c r="N378" s="139"/>
      <c r="O378" s="139"/>
      <c r="P378" s="139"/>
      <c r="Q378" s="139"/>
      <c r="R378" s="139"/>
      <c r="S378" s="139"/>
      <c r="T378" s="139"/>
      <c r="U378" s="139"/>
      <c r="V378" s="139"/>
      <c r="W378" s="139"/>
      <c r="X378" s="139"/>
      <c r="Y378" s="139"/>
      <c r="Z378" s="139"/>
    </row>
    <row r="379" spans="1:26" ht="14.25" customHeight="1" x14ac:dyDescent="0.2">
      <c r="A379" s="158"/>
      <c r="B379" s="154"/>
      <c r="C379" s="155"/>
      <c r="D379" s="139"/>
      <c r="E379" s="139"/>
      <c r="F379" s="139"/>
      <c r="G379" s="139"/>
      <c r="H379" s="139"/>
      <c r="I379" s="139"/>
      <c r="J379" s="139"/>
      <c r="K379" s="139"/>
      <c r="L379" s="139"/>
      <c r="M379" s="139"/>
      <c r="N379" s="139"/>
      <c r="O379" s="139"/>
      <c r="P379" s="139"/>
      <c r="Q379" s="139"/>
      <c r="R379" s="139"/>
      <c r="S379" s="139"/>
      <c r="T379" s="139"/>
      <c r="U379" s="139"/>
      <c r="V379" s="139"/>
      <c r="W379" s="139"/>
      <c r="X379" s="139"/>
      <c r="Y379" s="139"/>
      <c r="Z379" s="139"/>
    </row>
    <row r="380" spans="1:26" ht="14.25" customHeight="1" x14ac:dyDescent="0.2">
      <c r="A380" s="158"/>
      <c r="B380" s="154"/>
      <c r="C380" s="155"/>
      <c r="D380" s="139"/>
      <c r="E380" s="139"/>
      <c r="F380" s="139"/>
      <c r="G380" s="139"/>
      <c r="H380" s="139"/>
      <c r="I380" s="139"/>
      <c r="J380" s="139"/>
      <c r="K380" s="139"/>
      <c r="L380" s="139"/>
      <c r="M380" s="139"/>
      <c r="N380" s="139"/>
      <c r="O380" s="139"/>
      <c r="P380" s="139"/>
      <c r="Q380" s="139"/>
      <c r="R380" s="139"/>
      <c r="S380" s="139"/>
      <c r="T380" s="139"/>
      <c r="U380" s="139"/>
      <c r="V380" s="139"/>
      <c r="W380" s="139"/>
      <c r="X380" s="139"/>
      <c r="Y380" s="139"/>
      <c r="Z380" s="139"/>
    </row>
    <row r="381" spans="1:26" ht="14.25" customHeight="1" x14ac:dyDescent="0.2">
      <c r="A381" s="158"/>
      <c r="B381" s="154"/>
      <c r="C381" s="155"/>
      <c r="D381" s="139"/>
      <c r="E381" s="139"/>
      <c r="F381" s="139"/>
      <c r="G381" s="139"/>
      <c r="H381" s="139"/>
      <c r="I381" s="139"/>
      <c r="J381" s="139"/>
      <c r="K381" s="139"/>
      <c r="L381" s="139"/>
      <c r="M381" s="139"/>
      <c r="N381" s="139"/>
      <c r="O381" s="139"/>
      <c r="P381" s="139"/>
      <c r="Q381" s="139"/>
      <c r="R381" s="139"/>
      <c r="S381" s="139"/>
      <c r="T381" s="139"/>
      <c r="U381" s="139"/>
      <c r="V381" s="139"/>
      <c r="W381" s="139"/>
      <c r="X381" s="139"/>
      <c r="Y381" s="139"/>
      <c r="Z381" s="139"/>
    </row>
    <row r="382" spans="1:26" ht="14.25" customHeight="1" x14ac:dyDescent="0.2">
      <c r="A382" s="158"/>
      <c r="B382" s="154"/>
      <c r="C382" s="155"/>
      <c r="D382" s="139"/>
      <c r="E382" s="139"/>
      <c r="F382" s="139"/>
      <c r="G382" s="139"/>
      <c r="H382" s="139"/>
      <c r="I382" s="139"/>
      <c r="J382" s="139"/>
      <c r="K382" s="139"/>
      <c r="L382" s="139"/>
      <c r="M382" s="139"/>
      <c r="N382" s="139"/>
      <c r="O382" s="139"/>
      <c r="P382" s="139"/>
      <c r="Q382" s="139"/>
      <c r="R382" s="139"/>
      <c r="S382" s="139"/>
      <c r="T382" s="139"/>
      <c r="U382" s="139"/>
      <c r="V382" s="139"/>
      <c r="W382" s="139"/>
      <c r="X382" s="139"/>
      <c r="Y382" s="139"/>
      <c r="Z382" s="139"/>
    </row>
    <row r="383" spans="1:26" ht="14.25" customHeight="1" x14ac:dyDescent="0.2">
      <c r="A383" s="158"/>
      <c r="B383" s="154"/>
      <c r="C383" s="155"/>
      <c r="D383" s="139"/>
      <c r="E383" s="139"/>
      <c r="F383" s="139"/>
      <c r="G383" s="139"/>
      <c r="H383" s="139"/>
      <c r="I383" s="139"/>
      <c r="J383" s="139"/>
      <c r="K383" s="139"/>
      <c r="L383" s="139"/>
      <c r="M383" s="139"/>
      <c r="N383" s="139"/>
      <c r="O383" s="139"/>
      <c r="P383" s="139"/>
      <c r="Q383" s="139"/>
      <c r="R383" s="139"/>
      <c r="S383" s="139"/>
      <c r="T383" s="139"/>
      <c r="U383" s="139"/>
      <c r="V383" s="139"/>
      <c r="W383" s="139"/>
      <c r="X383" s="139"/>
      <c r="Y383" s="139"/>
      <c r="Z383" s="139"/>
    </row>
    <row r="384" spans="1:26" ht="14.25" customHeight="1" x14ac:dyDescent="0.2">
      <c r="A384" s="158"/>
      <c r="B384" s="154"/>
      <c r="C384" s="155"/>
      <c r="D384" s="139"/>
      <c r="E384" s="139"/>
      <c r="F384" s="139"/>
      <c r="G384" s="139"/>
      <c r="H384" s="139"/>
      <c r="I384" s="139"/>
      <c r="J384" s="139"/>
      <c r="K384" s="139"/>
      <c r="L384" s="139"/>
      <c r="M384" s="139"/>
      <c r="N384" s="139"/>
      <c r="O384" s="139"/>
      <c r="P384" s="139"/>
      <c r="Q384" s="139"/>
      <c r="R384" s="139"/>
      <c r="S384" s="139"/>
      <c r="T384" s="139"/>
      <c r="U384" s="139"/>
      <c r="V384" s="139"/>
      <c r="W384" s="139"/>
      <c r="X384" s="139"/>
      <c r="Y384" s="139"/>
      <c r="Z384" s="139"/>
    </row>
    <row r="385" spans="1:26" ht="14.25" customHeight="1" x14ac:dyDescent="0.2">
      <c r="A385" s="158"/>
      <c r="B385" s="154"/>
      <c r="C385" s="155"/>
      <c r="D385" s="139"/>
      <c r="E385" s="139"/>
      <c r="F385" s="139"/>
      <c r="G385" s="139"/>
      <c r="H385" s="139"/>
      <c r="I385" s="139"/>
      <c r="J385" s="139"/>
      <c r="K385" s="139"/>
      <c r="L385" s="139"/>
      <c r="M385" s="139"/>
      <c r="N385" s="139"/>
      <c r="O385" s="139"/>
      <c r="P385" s="139"/>
      <c r="Q385" s="139"/>
      <c r="R385" s="139"/>
      <c r="S385" s="139"/>
      <c r="T385" s="139"/>
      <c r="U385" s="139"/>
      <c r="V385" s="139"/>
      <c r="W385" s="139"/>
      <c r="X385" s="139"/>
      <c r="Y385" s="139"/>
      <c r="Z385" s="139"/>
    </row>
    <row r="386" spans="1:26" ht="14.25" customHeight="1" x14ac:dyDescent="0.2">
      <c r="A386" s="158"/>
      <c r="B386" s="154"/>
      <c r="C386" s="155"/>
      <c r="D386" s="139"/>
      <c r="E386" s="139"/>
      <c r="F386" s="139"/>
      <c r="G386" s="139"/>
      <c r="H386" s="139"/>
      <c r="I386" s="139"/>
      <c r="J386" s="139"/>
      <c r="K386" s="139"/>
      <c r="L386" s="139"/>
      <c r="M386" s="139"/>
      <c r="N386" s="139"/>
      <c r="O386" s="139"/>
      <c r="P386" s="139"/>
      <c r="Q386" s="139"/>
      <c r="R386" s="139"/>
      <c r="S386" s="139"/>
      <c r="T386" s="139"/>
      <c r="U386" s="139"/>
      <c r="V386" s="139"/>
      <c r="W386" s="139"/>
      <c r="X386" s="139"/>
      <c r="Y386" s="139"/>
      <c r="Z386" s="139"/>
    </row>
    <row r="387" spans="1:26" ht="14.25" customHeight="1" x14ac:dyDescent="0.2">
      <c r="A387" s="158"/>
      <c r="B387" s="154"/>
      <c r="C387" s="155"/>
      <c r="D387" s="139"/>
      <c r="E387" s="139"/>
      <c r="F387" s="139"/>
      <c r="G387" s="139"/>
      <c r="H387" s="139"/>
      <c r="I387" s="139"/>
      <c r="J387" s="139"/>
      <c r="K387" s="139"/>
      <c r="L387" s="139"/>
      <c r="M387" s="139"/>
      <c r="N387" s="139"/>
      <c r="O387" s="139"/>
      <c r="P387" s="139"/>
      <c r="Q387" s="139"/>
      <c r="R387" s="139"/>
      <c r="S387" s="139"/>
      <c r="T387" s="139"/>
      <c r="U387" s="139"/>
      <c r="V387" s="139"/>
      <c r="W387" s="139"/>
      <c r="X387" s="139"/>
      <c r="Y387" s="139"/>
      <c r="Z387" s="139"/>
    </row>
    <row r="388" spans="1:26" ht="14.25" customHeight="1" x14ac:dyDescent="0.2">
      <c r="A388" s="158"/>
      <c r="B388" s="154"/>
      <c r="C388" s="155"/>
      <c r="D388" s="139"/>
      <c r="E388" s="139"/>
      <c r="F388" s="139"/>
      <c r="G388" s="139"/>
      <c r="H388" s="139"/>
      <c r="I388" s="139"/>
      <c r="J388" s="139"/>
      <c r="K388" s="139"/>
      <c r="L388" s="139"/>
      <c r="M388" s="139"/>
      <c r="N388" s="139"/>
      <c r="O388" s="139"/>
      <c r="P388" s="139"/>
      <c r="Q388" s="139"/>
      <c r="R388" s="139"/>
      <c r="S388" s="139"/>
      <c r="T388" s="139"/>
      <c r="U388" s="139"/>
      <c r="V388" s="139"/>
      <c r="W388" s="139"/>
      <c r="X388" s="139"/>
      <c r="Y388" s="139"/>
      <c r="Z388" s="139"/>
    </row>
    <row r="389" spans="1:26" ht="14.25" customHeight="1" x14ac:dyDescent="0.2">
      <c r="A389" s="158"/>
      <c r="B389" s="154"/>
      <c r="C389" s="155"/>
      <c r="D389" s="139"/>
      <c r="E389" s="139"/>
      <c r="F389" s="139"/>
      <c r="G389" s="139"/>
      <c r="H389" s="139"/>
      <c r="I389" s="139"/>
      <c r="J389" s="139"/>
      <c r="K389" s="139"/>
      <c r="L389" s="139"/>
      <c r="M389" s="139"/>
      <c r="N389" s="139"/>
      <c r="O389" s="139"/>
      <c r="P389" s="139"/>
      <c r="Q389" s="139"/>
      <c r="R389" s="139"/>
      <c r="S389" s="139"/>
      <c r="T389" s="139"/>
      <c r="U389" s="139"/>
      <c r="V389" s="139"/>
      <c r="W389" s="139"/>
      <c r="X389" s="139"/>
      <c r="Y389" s="139"/>
      <c r="Z389" s="139"/>
    </row>
    <row r="390" spans="1:26" ht="14.25" customHeight="1" x14ac:dyDescent="0.2">
      <c r="A390" s="158"/>
      <c r="B390" s="154"/>
      <c r="C390" s="155"/>
      <c r="D390" s="139"/>
      <c r="E390" s="139"/>
      <c r="F390" s="139"/>
      <c r="G390" s="139"/>
      <c r="H390" s="139"/>
      <c r="I390" s="139"/>
      <c r="J390" s="139"/>
      <c r="K390" s="139"/>
      <c r="L390" s="139"/>
      <c r="M390" s="139"/>
      <c r="N390" s="139"/>
      <c r="O390" s="139"/>
      <c r="P390" s="139"/>
      <c r="Q390" s="139"/>
      <c r="R390" s="139"/>
      <c r="S390" s="139"/>
      <c r="T390" s="139"/>
      <c r="U390" s="139"/>
      <c r="V390" s="139"/>
      <c r="W390" s="139"/>
      <c r="X390" s="139"/>
      <c r="Y390" s="139"/>
      <c r="Z390" s="139"/>
    </row>
    <row r="391" spans="1:26" ht="14.25" customHeight="1" x14ac:dyDescent="0.2">
      <c r="A391" s="158"/>
      <c r="B391" s="154"/>
      <c r="C391" s="155"/>
      <c r="D391" s="139"/>
      <c r="E391" s="139"/>
      <c r="F391" s="139"/>
      <c r="G391" s="139"/>
      <c r="H391" s="139"/>
      <c r="I391" s="139"/>
      <c r="J391" s="139"/>
      <c r="K391" s="139"/>
      <c r="L391" s="139"/>
      <c r="M391" s="139"/>
      <c r="N391" s="139"/>
      <c r="O391" s="139"/>
      <c r="P391" s="139"/>
      <c r="Q391" s="139"/>
      <c r="R391" s="139"/>
      <c r="S391" s="139"/>
      <c r="T391" s="139"/>
      <c r="U391" s="139"/>
      <c r="V391" s="139"/>
      <c r="W391" s="139"/>
      <c r="X391" s="139"/>
      <c r="Y391" s="139"/>
      <c r="Z391" s="139"/>
    </row>
    <row r="392" spans="1:26" ht="14.25" customHeight="1" x14ac:dyDescent="0.2">
      <c r="A392" s="158"/>
      <c r="B392" s="154"/>
      <c r="C392" s="155"/>
      <c r="D392" s="139"/>
      <c r="E392" s="139"/>
      <c r="F392" s="139"/>
      <c r="G392" s="139"/>
      <c r="H392" s="139"/>
      <c r="I392" s="139"/>
      <c r="J392" s="139"/>
      <c r="K392" s="139"/>
      <c r="L392" s="139"/>
      <c r="M392" s="139"/>
      <c r="N392" s="139"/>
      <c r="O392" s="139"/>
      <c r="P392" s="139"/>
      <c r="Q392" s="139"/>
      <c r="R392" s="139"/>
      <c r="S392" s="139"/>
      <c r="T392" s="139"/>
      <c r="U392" s="139"/>
      <c r="V392" s="139"/>
      <c r="W392" s="139"/>
      <c r="X392" s="139"/>
      <c r="Y392" s="139"/>
      <c r="Z392" s="139"/>
    </row>
    <row r="393" spans="1:26" ht="14.25" customHeight="1" x14ac:dyDescent="0.2">
      <c r="A393" s="158"/>
      <c r="B393" s="154"/>
      <c r="C393" s="155"/>
      <c r="D393" s="139"/>
      <c r="E393" s="139"/>
      <c r="F393" s="139"/>
      <c r="G393" s="139"/>
      <c r="H393" s="139"/>
      <c r="I393" s="139"/>
      <c r="J393" s="139"/>
      <c r="K393" s="139"/>
      <c r="L393" s="139"/>
      <c r="M393" s="139"/>
      <c r="N393" s="139"/>
      <c r="O393" s="139"/>
      <c r="P393" s="139"/>
      <c r="Q393" s="139"/>
      <c r="R393" s="139"/>
      <c r="S393" s="139"/>
      <c r="T393" s="139"/>
      <c r="U393" s="139"/>
      <c r="V393" s="139"/>
      <c r="W393" s="139"/>
      <c r="X393" s="139"/>
      <c r="Y393" s="139"/>
      <c r="Z393" s="139"/>
    </row>
    <row r="394" spans="1:26" ht="14.25" customHeight="1" x14ac:dyDescent="0.2">
      <c r="A394" s="158"/>
      <c r="B394" s="154"/>
      <c r="C394" s="155"/>
      <c r="D394" s="139"/>
      <c r="E394" s="139"/>
      <c r="F394" s="139"/>
      <c r="G394" s="139"/>
      <c r="H394" s="139"/>
      <c r="I394" s="139"/>
      <c r="J394" s="139"/>
      <c r="K394" s="139"/>
      <c r="L394" s="139"/>
      <c r="M394" s="139"/>
      <c r="N394" s="139"/>
      <c r="O394" s="139"/>
      <c r="P394" s="139"/>
      <c r="Q394" s="139"/>
      <c r="R394" s="139"/>
      <c r="S394" s="139"/>
      <c r="T394" s="139"/>
      <c r="U394" s="139"/>
      <c r="V394" s="139"/>
      <c r="W394" s="139"/>
      <c r="X394" s="139"/>
      <c r="Y394" s="139"/>
      <c r="Z394" s="139"/>
    </row>
    <row r="395" spans="1:26" ht="14.25" customHeight="1" x14ac:dyDescent="0.2">
      <c r="A395" s="158"/>
      <c r="B395" s="154"/>
      <c r="C395" s="155"/>
      <c r="D395" s="139"/>
      <c r="E395" s="139"/>
      <c r="F395" s="139"/>
      <c r="G395" s="139"/>
      <c r="H395" s="139"/>
      <c r="I395" s="139"/>
      <c r="J395" s="139"/>
      <c r="K395" s="139"/>
      <c r="L395" s="139"/>
      <c r="M395" s="139"/>
      <c r="N395" s="139"/>
      <c r="O395" s="139"/>
      <c r="P395" s="139"/>
      <c r="Q395" s="139"/>
      <c r="R395" s="139"/>
      <c r="S395" s="139"/>
      <c r="T395" s="139"/>
      <c r="U395" s="139"/>
      <c r="V395" s="139"/>
      <c r="W395" s="139"/>
      <c r="X395" s="139"/>
      <c r="Y395" s="139"/>
      <c r="Z395" s="139"/>
    </row>
    <row r="396" spans="1:26" ht="14.25" customHeight="1" x14ac:dyDescent="0.2">
      <c r="A396" s="158"/>
      <c r="B396" s="154"/>
      <c r="C396" s="155"/>
      <c r="D396" s="139"/>
      <c r="E396" s="139"/>
      <c r="F396" s="139"/>
      <c r="G396" s="139"/>
      <c r="H396" s="139"/>
      <c r="I396" s="139"/>
      <c r="J396" s="139"/>
      <c r="K396" s="139"/>
      <c r="L396" s="139"/>
      <c r="M396" s="139"/>
      <c r="N396" s="139"/>
      <c r="O396" s="139"/>
      <c r="P396" s="139"/>
      <c r="Q396" s="139"/>
      <c r="R396" s="139"/>
      <c r="S396" s="139"/>
      <c r="T396" s="139"/>
      <c r="U396" s="139"/>
      <c r="V396" s="139"/>
      <c r="W396" s="139"/>
      <c r="X396" s="139"/>
      <c r="Y396" s="139"/>
      <c r="Z396" s="139"/>
    </row>
    <row r="397" spans="1:26" ht="14.25" customHeight="1" x14ac:dyDescent="0.2">
      <c r="A397" s="158"/>
      <c r="B397" s="154"/>
      <c r="C397" s="155"/>
      <c r="D397" s="139"/>
      <c r="E397" s="139"/>
      <c r="F397" s="139"/>
      <c r="G397" s="139"/>
      <c r="H397" s="139"/>
      <c r="I397" s="139"/>
      <c r="J397" s="139"/>
      <c r="K397" s="139"/>
      <c r="L397" s="139"/>
      <c r="M397" s="139"/>
      <c r="N397" s="139"/>
      <c r="O397" s="139"/>
      <c r="P397" s="139"/>
      <c r="Q397" s="139"/>
      <c r="R397" s="139"/>
      <c r="S397" s="139"/>
      <c r="T397" s="139"/>
      <c r="U397" s="139"/>
      <c r="V397" s="139"/>
      <c r="W397" s="139"/>
      <c r="X397" s="139"/>
      <c r="Y397" s="139"/>
      <c r="Z397" s="139"/>
    </row>
    <row r="398" spans="1:26" ht="14.25" customHeight="1" x14ac:dyDescent="0.2">
      <c r="A398" s="158"/>
      <c r="B398" s="154"/>
      <c r="C398" s="155"/>
      <c r="D398" s="139"/>
      <c r="E398" s="139"/>
      <c r="F398" s="139"/>
      <c r="G398" s="139"/>
      <c r="H398" s="139"/>
      <c r="I398" s="139"/>
      <c r="J398" s="139"/>
      <c r="K398" s="139"/>
      <c r="L398" s="139"/>
      <c r="M398" s="139"/>
      <c r="N398" s="139"/>
      <c r="O398" s="139"/>
      <c r="P398" s="139"/>
      <c r="Q398" s="139"/>
      <c r="R398" s="139"/>
      <c r="S398" s="139"/>
      <c r="T398" s="139"/>
      <c r="U398" s="139"/>
      <c r="V398" s="139"/>
      <c r="W398" s="139"/>
      <c r="X398" s="139"/>
      <c r="Y398" s="139"/>
      <c r="Z398" s="139"/>
    </row>
    <row r="399" spans="1:26" ht="14.25" customHeight="1" x14ac:dyDescent="0.2">
      <c r="A399" s="158"/>
      <c r="B399" s="154"/>
      <c r="C399" s="155"/>
      <c r="D399" s="139"/>
      <c r="E399" s="139"/>
      <c r="F399" s="139"/>
      <c r="G399" s="139"/>
      <c r="H399" s="139"/>
      <c r="I399" s="139"/>
      <c r="J399" s="139"/>
      <c r="K399" s="139"/>
      <c r="L399" s="139"/>
      <c r="M399" s="139"/>
      <c r="N399" s="139"/>
      <c r="O399" s="139"/>
      <c r="P399" s="139"/>
      <c r="Q399" s="139"/>
      <c r="R399" s="139"/>
      <c r="S399" s="139"/>
      <c r="T399" s="139"/>
      <c r="U399" s="139"/>
      <c r="V399" s="139"/>
      <c r="W399" s="139"/>
      <c r="X399" s="139"/>
      <c r="Y399" s="139"/>
      <c r="Z399" s="139"/>
    </row>
    <row r="400" spans="1:26" ht="14.25" customHeight="1" x14ac:dyDescent="0.2">
      <c r="A400" s="158"/>
      <c r="B400" s="154"/>
      <c r="C400" s="155"/>
      <c r="D400" s="139"/>
      <c r="E400" s="139"/>
      <c r="F400" s="139"/>
      <c r="G400" s="139"/>
      <c r="H400" s="139"/>
      <c r="I400" s="139"/>
      <c r="J400" s="139"/>
      <c r="K400" s="139"/>
      <c r="L400" s="139"/>
      <c r="M400" s="139"/>
      <c r="N400" s="139"/>
      <c r="O400" s="139"/>
      <c r="P400" s="139"/>
      <c r="Q400" s="139"/>
      <c r="R400" s="139"/>
      <c r="S400" s="139"/>
      <c r="T400" s="139"/>
      <c r="U400" s="139"/>
      <c r="V400" s="139"/>
      <c r="W400" s="139"/>
      <c r="X400" s="139"/>
      <c r="Y400" s="139"/>
      <c r="Z400" s="139"/>
    </row>
    <row r="401" spans="1:26" ht="14.25" customHeight="1" x14ac:dyDescent="0.2">
      <c r="A401" s="158"/>
      <c r="B401" s="154"/>
      <c r="C401" s="155"/>
      <c r="D401" s="139"/>
      <c r="E401" s="139"/>
      <c r="F401" s="139"/>
      <c r="G401" s="139"/>
      <c r="H401" s="139"/>
      <c r="I401" s="139"/>
      <c r="J401" s="139"/>
      <c r="K401" s="139"/>
      <c r="L401" s="139"/>
      <c r="M401" s="139"/>
      <c r="N401" s="139"/>
      <c r="O401" s="139"/>
      <c r="P401" s="139"/>
      <c r="Q401" s="139"/>
      <c r="R401" s="139"/>
      <c r="S401" s="139"/>
      <c r="T401" s="139"/>
      <c r="U401" s="139"/>
      <c r="V401" s="139"/>
      <c r="W401" s="139"/>
      <c r="X401" s="139"/>
      <c r="Y401" s="139"/>
      <c r="Z401" s="139"/>
    </row>
    <row r="402" spans="1:26" ht="14.25" customHeight="1" x14ac:dyDescent="0.2">
      <c r="A402" s="158"/>
      <c r="B402" s="154"/>
      <c r="C402" s="155"/>
      <c r="D402" s="139"/>
      <c r="E402" s="139"/>
      <c r="F402" s="139"/>
      <c r="G402" s="139"/>
      <c r="H402" s="139"/>
      <c r="I402" s="139"/>
      <c r="J402" s="139"/>
      <c r="K402" s="139"/>
      <c r="L402" s="139"/>
      <c r="M402" s="139"/>
      <c r="N402" s="139"/>
      <c r="O402" s="139"/>
      <c r="P402" s="139"/>
      <c r="Q402" s="139"/>
      <c r="R402" s="139"/>
      <c r="S402" s="139"/>
      <c r="T402" s="139"/>
      <c r="U402" s="139"/>
      <c r="V402" s="139"/>
      <c r="W402" s="139"/>
      <c r="X402" s="139"/>
      <c r="Y402" s="139"/>
      <c r="Z402" s="139"/>
    </row>
    <row r="403" spans="1:26" ht="14.25" customHeight="1" x14ac:dyDescent="0.2">
      <c r="A403" s="158"/>
      <c r="B403" s="154"/>
      <c r="C403" s="155"/>
      <c r="D403" s="139"/>
      <c r="E403" s="139"/>
      <c r="F403" s="139"/>
      <c r="G403" s="139"/>
      <c r="H403" s="139"/>
      <c r="I403" s="139"/>
      <c r="J403" s="139"/>
      <c r="K403" s="139"/>
      <c r="L403" s="139"/>
      <c r="M403" s="139"/>
      <c r="N403" s="139"/>
      <c r="O403" s="139"/>
      <c r="P403" s="139"/>
      <c r="Q403" s="139"/>
      <c r="R403" s="139"/>
      <c r="S403" s="139"/>
      <c r="T403" s="139"/>
      <c r="U403" s="139"/>
      <c r="V403" s="139"/>
      <c r="W403" s="139"/>
      <c r="X403" s="139"/>
      <c r="Y403" s="139"/>
      <c r="Z403" s="139"/>
    </row>
    <row r="404" spans="1:26" ht="14.25" customHeight="1" x14ac:dyDescent="0.2">
      <c r="A404" s="158"/>
      <c r="B404" s="154"/>
      <c r="C404" s="155"/>
      <c r="D404" s="139"/>
      <c r="E404" s="139"/>
      <c r="F404" s="139"/>
      <c r="G404" s="139"/>
      <c r="H404" s="139"/>
      <c r="I404" s="139"/>
      <c r="J404" s="139"/>
      <c r="K404" s="139"/>
      <c r="L404" s="139"/>
      <c r="M404" s="139"/>
      <c r="N404" s="139"/>
      <c r="O404" s="139"/>
      <c r="P404" s="139"/>
      <c r="Q404" s="139"/>
      <c r="R404" s="139"/>
      <c r="S404" s="139"/>
      <c r="T404" s="139"/>
      <c r="U404" s="139"/>
      <c r="V404" s="139"/>
      <c r="W404" s="139"/>
      <c r="X404" s="139"/>
      <c r="Y404" s="139"/>
      <c r="Z404" s="139"/>
    </row>
    <row r="405" spans="1:26" ht="14.25" customHeight="1" x14ac:dyDescent="0.2">
      <c r="A405" s="158"/>
      <c r="B405" s="154"/>
      <c r="C405" s="155"/>
      <c r="D405" s="139"/>
      <c r="E405" s="139"/>
      <c r="F405" s="139"/>
      <c r="G405" s="139"/>
      <c r="H405" s="139"/>
      <c r="I405" s="139"/>
      <c r="J405" s="139"/>
      <c r="K405" s="139"/>
      <c r="L405" s="139"/>
      <c r="M405" s="139"/>
      <c r="N405" s="139"/>
      <c r="O405" s="139"/>
      <c r="P405" s="139"/>
      <c r="Q405" s="139"/>
      <c r="R405" s="139"/>
      <c r="S405" s="139"/>
      <c r="T405" s="139"/>
      <c r="U405" s="139"/>
      <c r="V405" s="139"/>
      <c r="W405" s="139"/>
      <c r="X405" s="139"/>
      <c r="Y405" s="139"/>
      <c r="Z405" s="139"/>
    </row>
    <row r="406" spans="1:26" ht="14.25" customHeight="1" x14ac:dyDescent="0.2">
      <c r="A406" s="158"/>
      <c r="B406" s="154"/>
      <c r="C406" s="155"/>
      <c r="D406" s="139"/>
      <c r="E406" s="139"/>
      <c r="F406" s="139"/>
      <c r="G406" s="139"/>
      <c r="H406" s="139"/>
      <c r="I406" s="139"/>
      <c r="J406" s="139"/>
      <c r="K406" s="139"/>
      <c r="L406" s="139"/>
      <c r="M406" s="139"/>
      <c r="N406" s="139"/>
      <c r="O406" s="139"/>
      <c r="P406" s="139"/>
      <c r="Q406" s="139"/>
      <c r="R406" s="139"/>
      <c r="S406" s="139"/>
      <c r="T406" s="139"/>
      <c r="U406" s="139"/>
      <c r="V406" s="139"/>
      <c r="W406" s="139"/>
      <c r="X406" s="139"/>
      <c r="Y406" s="139"/>
      <c r="Z406" s="139"/>
    </row>
    <row r="407" spans="1:26" ht="14.25" customHeight="1" x14ac:dyDescent="0.2">
      <c r="A407" s="158"/>
      <c r="B407" s="154"/>
      <c r="C407" s="155"/>
      <c r="D407" s="139"/>
      <c r="E407" s="139"/>
      <c r="F407" s="139"/>
      <c r="G407" s="139"/>
      <c r="H407" s="139"/>
      <c r="I407" s="139"/>
      <c r="J407" s="139"/>
      <c r="K407" s="139"/>
      <c r="L407" s="139"/>
      <c r="M407" s="139"/>
      <c r="N407" s="139"/>
      <c r="O407" s="139"/>
      <c r="P407" s="139"/>
      <c r="Q407" s="139"/>
      <c r="R407" s="139"/>
      <c r="S407" s="139"/>
      <c r="T407" s="139"/>
      <c r="U407" s="139"/>
      <c r="V407" s="139"/>
      <c r="W407" s="139"/>
      <c r="X407" s="139"/>
      <c r="Y407" s="139"/>
      <c r="Z407" s="139"/>
    </row>
    <row r="408" spans="1:26" ht="14.25" customHeight="1" x14ac:dyDescent="0.2">
      <c r="A408" s="158"/>
      <c r="B408" s="154"/>
      <c r="C408" s="155"/>
      <c r="D408" s="139"/>
      <c r="E408" s="139"/>
      <c r="F408" s="139"/>
      <c r="G408" s="139"/>
      <c r="H408" s="139"/>
      <c r="I408" s="139"/>
      <c r="J408" s="139"/>
      <c r="K408" s="139"/>
      <c r="L408" s="139"/>
      <c r="M408" s="139"/>
      <c r="N408" s="139"/>
      <c r="O408" s="139"/>
      <c r="P408" s="139"/>
      <c r="Q408" s="139"/>
      <c r="R408" s="139"/>
      <c r="S408" s="139"/>
      <c r="T408" s="139"/>
      <c r="U408" s="139"/>
      <c r="V408" s="139"/>
      <c r="W408" s="139"/>
      <c r="X408" s="139"/>
      <c r="Y408" s="139"/>
      <c r="Z408" s="139"/>
    </row>
    <row r="409" spans="1:26" ht="14.25" customHeight="1" x14ac:dyDescent="0.2">
      <c r="A409" s="158"/>
      <c r="B409" s="154"/>
      <c r="C409" s="155"/>
      <c r="D409" s="139"/>
      <c r="E409" s="139"/>
      <c r="F409" s="139"/>
      <c r="G409" s="139"/>
      <c r="H409" s="139"/>
      <c r="I409" s="139"/>
      <c r="J409" s="139"/>
      <c r="K409" s="139"/>
      <c r="L409" s="139"/>
      <c r="M409" s="139"/>
      <c r="N409" s="139"/>
      <c r="O409" s="139"/>
      <c r="P409" s="139"/>
      <c r="Q409" s="139"/>
      <c r="R409" s="139"/>
      <c r="S409" s="139"/>
      <c r="T409" s="139"/>
      <c r="U409" s="139"/>
      <c r="V409" s="139"/>
      <c r="W409" s="139"/>
      <c r="X409" s="139"/>
      <c r="Y409" s="139"/>
      <c r="Z409" s="139"/>
    </row>
    <row r="410" spans="1:26" ht="14.25" customHeight="1" x14ac:dyDescent="0.2">
      <c r="A410" s="158"/>
      <c r="B410" s="154"/>
      <c r="C410" s="155"/>
      <c r="D410" s="139"/>
      <c r="E410" s="139"/>
      <c r="F410" s="139"/>
      <c r="G410" s="139"/>
      <c r="H410" s="139"/>
      <c r="I410" s="139"/>
      <c r="J410" s="139"/>
      <c r="K410" s="139"/>
      <c r="L410" s="139"/>
      <c r="M410" s="139"/>
      <c r="N410" s="139"/>
      <c r="O410" s="139"/>
      <c r="P410" s="139"/>
      <c r="Q410" s="139"/>
      <c r="R410" s="139"/>
      <c r="S410" s="139"/>
      <c r="T410" s="139"/>
      <c r="U410" s="139"/>
      <c r="V410" s="139"/>
      <c r="W410" s="139"/>
      <c r="X410" s="139"/>
      <c r="Y410" s="139"/>
      <c r="Z410" s="139"/>
    </row>
    <row r="411" spans="1:26" ht="14.25" customHeight="1" x14ac:dyDescent="0.2">
      <c r="A411" s="158"/>
      <c r="B411" s="154"/>
      <c r="C411" s="155"/>
      <c r="D411" s="139"/>
      <c r="E411" s="139"/>
      <c r="F411" s="139"/>
      <c r="G411" s="139"/>
      <c r="H411" s="139"/>
      <c r="I411" s="139"/>
      <c r="J411" s="139"/>
      <c r="K411" s="139"/>
      <c r="L411" s="139"/>
      <c r="M411" s="139"/>
      <c r="N411" s="139"/>
      <c r="O411" s="139"/>
      <c r="P411" s="139"/>
      <c r="Q411" s="139"/>
      <c r="R411" s="139"/>
      <c r="S411" s="139"/>
      <c r="T411" s="139"/>
      <c r="U411" s="139"/>
      <c r="V411" s="139"/>
      <c r="W411" s="139"/>
      <c r="X411" s="139"/>
      <c r="Y411" s="139"/>
      <c r="Z411" s="139"/>
    </row>
    <row r="412" spans="1:26" ht="14.25" customHeight="1" x14ac:dyDescent="0.2">
      <c r="A412" s="158"/>
      <c r="B412" s="154"/>
      <c r="C412" s="155"/>
      <c r="D412" s="139"/>
      <c r="E412" s="139"/>
      <c r="F412" s="139"/>
      <c r="G412" s="139"/>
      <c r="H412" s="139"/>
      <c r="I412" s="139"/>
      <c r="J412" s="139"/>
      <c r="K412" s="139"/>
      <c r="L412" s="139"/>
      <c r="M412" s="139"/>
      <c r="N412" s="139"/>
      <c r="O412" s="139"/>
      <c r="P412" s="139"/>
      <c r="Q412" s="139"/>
      <c r="R412" s="139"/>
      <c r="S412" s="139"/>
      <c r="T412" s="139"/>
      <c r="U412" s="139"/>
      <c r="V412" s="139"/>
      <c r="W412" s="139"/>
      <c r="X412" s="139"/>
      <c r="Y412" s="139"/>
      <c r="Z412" s="139"/>
    </row>
    <row r="413" spans="1:26" ht="14.25" customHeight="1" x14ac:dyDescent="0.2">
      <c r="A413" s="158"/>
      <c r="B413" s="154"/>
      <c r="C413" s="155"/>
      <c r="D413" s="139"/>
      <c r="E413" s="139"/>
      <c r="F413" s="139"/>
      <c r="G413" s="139"/>
      <c r="H413" s="139"/>
      <c r="I413" s="139"/>
      <c r="J413" s="139"/>
      <c r="K413" s="139"/>
      <c r="L413" s="139"/>
      <c r="M413" s="139"/>
      <c r="N413" s="139"/>
      <c r="O413" s="139"/>
      <c r="P413" s="139"/>
      <c r="Q413" s="139"/>
      <c r="R413" s="139"/>
      <c r="S413" s="139"/>
      <c r="T413" s="139"/>
      <c r="U413" s="139"/>
      <c r="V413" s="139"/>
      <c r="W413" s="139"/>
      <c r="X413" s="139"/>
      <c r="Y413" s="139"/>
      <c r="Z413" s="139"/>
    </row>
    <row r="414" spans="1:26" ht="14.25" customHeight="1" x14ac:dyDescent="0.2">
      <c r="A414" s="158"/>
      <c r="B414" s="154"/>
      <c r="C414" s="155"/>
      <c r="D414" s="139"/>
      <c r="E414" s="139"/>
      <c r="F414" s="139"/>
      <c r="G414" s="139"/>
      <c r="H414" s="139"/>
      <c r="I414" s="139"/>
      <c r="J414" s="139"/>
      <c r="K414" s="139"/>
      <c r="L414" s="139"/>
      <c r="M414" s="139"/>
      <c r="N414" s="139"/>
      <c r="O414" s="139"/>
      <c r="P414" s="139"/>
      <c r="Q414" s="139"/>
      <c r="R414" s="139"/>
      <c r="S414" s="139"/>
      <c r="T414" s="139"/>
      <c r="U414" s="139"/>
      <c r="V414" s="139"/>
      <c r="W414" s="139"/>
      <c r="X414" s="139"/>
      <c r="Y414" s="139"/>
      <c r="Z414" s="139"/>
    </row>
    <row r="415" spans="1:26" ht="14.25" customHeight="1" x14ac:dyDescent="0.2">
      <c r="A415" s="158"/>
      <c r="B415" s="154"/>
      <c r="C415" s="155"/>
      <c r="D415" s="139"/>
      <c r="E415" s="139"/>
      <c r="F415" s="139"/>
      <c r="G415" s="139"/>
      <c r="H415" s="139"/>
      <c r="I415" s="139"/>
      <c r="J415" s="139"/>
      <c r="K415" s="139"/>
      <c r="L415" s="139"/>
      <c r="M415" s="139"/>
      <c r="N415" s="139"/>
      <c r="O415" s="139"/>
      <c r="P415" s="139"/>
      <c r="Q415" s="139"/>
      <c r="R415" s="139"/>
      <c r="S415" s="139"/>
      <c r="T415" s="139"/>
      <c r="U415" s="139"/>
      <c r="V415" s="139"/>
      <c r="W415" s="139"/>
      <c r="X415" s="139"/>
      <c r="Y415" s="139"/>
      <c r="Z415" s="139"/>
    </row>
    <row r="416" spans="1:26" ht="14.25" customHeight="1" x14ac:dyDescent="0.2">
      <c r="A416" s="158"/>
      <c r="B416" s="154"/>
      <c r="C416" s="155"/>
      <c r="D416" s="139"/>
      <c r="E416" s="139"/>
      <c r="F416" s="139"/>
      <c r="G416" s="139"/>
      <c r="H416" s="139"/>
      <c r="I416" s="139"/>
      <c r="J416" s="139"/>
      <c r="K416" s="139"/>
      <c r="L416" s="139"/>
      <c r="M416" s="139"/>
      <c r="N416" s="139"/>
      <c r="O416" s="139"/>
      <c r="P416" s="139"/>
      <c r="Q416" s="139"/>
      <c r="R416" s="139"/>
      <c r="S416" s="139"/>
      <c r="T416" s="139"/>
      <c r="U416" s="139"/>
      <c r="V416" s="139"/>
      <c r="W416" s="139"/>
      <c r="X416" s="139"/>
      <c r="Y416" s="139"/>
      <c r="Z416" s="139"/>
    </row>
    <row r="417" spans="1:26" ht="14.25" customHeight="1" x14ac:dyDescent="0.2">
      <c r="A417" s="158"/>
      <c r="B417" s="154"/>
      <c r="C417" s="155"/>
      <c r="D417" s="139"/>
      <c r="E417" s="139"/>
      <c r="F417" s="139"/>
      <c r="G417" s="139"/>
      <c r="H417" s="139"/>
      <c r="I417" s="139"/>
      <c r="J417" s="139"/>
      <c r="K417" s="139"/>
      <c r="L417" s="139"/>
      <c r="M417" s="139"/>
      <c r="N417" s="139"/>
      <c r="O417" s="139"/>
      <c r="P417" s="139"/>
      <c r="Q417" s="139"/>
      <c r="R417" s="139"/>
      <c r="S417" s="139"/>
      <c r="T417" s="139"/>
      <c r="U417" s="139"/>
      <c r="V417" s="139"/>
      <c r="W417" s="139"/>
      <c r="X417" s="139"/>
      <c r="Y417" s="139"/>
      <c r="Z417" s="139"/>
    </row>
    <row r="418" spans="1:26" ht="14.25" customHeight="1" x14ac:dyDescent="0.2">
      <c r="A418" s="158"/>
      <c r="B418" s="154"/>
      <c r="C418" s="155"/>
      <c r="D418" s="139"/>
      <c r="E418" s="139"/>
      <c r="F418" s="139"/>
      <c r="G418" s="139"/>
      <c r="H418" s="139"/>
      <c r="I418" s="139"/>
      <c r="J418" s="139"/>
      <c r="K418" s="139"/>
      <c r="L418" s="139"/>
      <c r="M418" s="139"/>
      <c r="N418" s="139"/>
      <c r="O418" s="139"/>
      <c r="P418" s="139"/>
      <c r="Q418" s="139"/>
      <c r="R418" s="139"/>
      <c r="S418" s="139"/>
      <c r="T418" s="139"/>
      <c r="U418" s="139"/>
      <c r="V418" s="139"/>
      <c r="W418" s="139"/>
      <c r="X418" s="139"/>
      <c r="Y418" s="139"/>
      <c r="Z418" s="139"/>
    </row>
    <row r="419" spans="1:26" ht="14.25" customHeight="1" x14ac:dyDescent="0.2">
      <c r="A419" s="158"/>
      <c r="B419" s="154"/>
      <c r="C419" s="155"/>
      <c r="D419" s="139"/>
      <c r="E419" s="139"/>
      <c r="F419" s="139"/>
      <c r="G419" s="139"/>
      <c r="H419" s="139"/>
      <c r="I419" s="139"/>
      <c r="J419" s="139"/>
      <c r="K419" s="139"/>
      <c r="L419" s="139"/>
      <c r="M419" s="139"/>
      <c r="N419" s="139"/>
      <c r="O419" s="139"/>
      <c r="P419" s="139"/>
      <c r="Q419" s="139"/>
      <c r="R419" s="139"/>
      <c r="S419" s="139"/>
      <c r="T419" s="139"/>
      <c r="U419" s="139"/>
      <c r="V419" s="139"/>
      <c r="W419" s="139"/>
      <c r="X419" s="139"/>
      <c r="Y419" s="139"/>
      <c r="Z419" s="139"/>
    </row>
    <row r="420" spans="1:26" ht="14.25" customHeight="1" x14ac:dyDescent="0.2">
      <c r="A420" s="158"/>
      <c r="B420" s="154"/>
      <c r="C420" s="155"/>
      <c r="D420" s="139"/>
      <c r="E420" s="139"/>
      <c r="F420" s="139"/>
      <c r="G420" s="139"/>
      <c r="H420" s="139"/>
      <c r="I420" s="139"/>
      <c r="J420" s="139"/>
      <c r="K420" s="139"/>
      <c r="L420" s="139"/>
      <c r="M420" s="139"/>
      <c r="N420" s="139"/>
      <c r="O420" s="139"/>
      <c r="P420" s="139"/>
      <c r="Q420" s="139"/>
      <c r="R420" s="139"/>
      <c r="S420" s="139"/>
      <c r="T420" s="139"/>
      <c r="U420" s="139"/>
      <c r="V420" s="139"/>
      <c r="W420" s="139"/>
      <c r="X420" s="139"/>
      <c r="Y420" s="139"/>
      <c r="Z420" s="139"/>
    </row>
    <row r="421" spans="1:26" ht="14.25" customHeight="1" x14ac:dyDescent="0.2">
      <c r="A421" s="158"/>
      <c r="B421" s="154"/>
      <c r="C421" s="155"/>
      <c r="D421" s="139"/>
      <c r="E421" s="139"/>
      <c r="F421" s="139"/>
      <c r="G421" s="139"/>
      <c r="H421" s="139"/>
      <c r="I421" s="139"/>
      <c r="J421" s="139"/>
      <c r="K421" s="139"/>
      <c r="L421" s="139"/>
      <c r="M421" s="139"/>
      <c r="N421" s="139"/>
      <c r="O421" s="139"/>
      <c r="P421" s="139"/>
      <c r="Q421" s="139"/>
      <c r="R421" s="139"/>
      <c r="S421" s="139"/>
      <c r="T421" s="139"/>
      <c r="U421" s="139"/>
      <c r="V421" s="139"/>
      <c r="W421" s="139"/>
      <c r="X421" s="139"/>
      <c r="Y421" s="139"/>
      <c r="Z421" s="139"/>
    </row>
    <row r="422" spans="1:26" ht="14.25" customHeight="1" x14ac:dyDescent="0.2">
      <c r="A422" s="158"/>
      <c r="B422" s="154"/>
      <c r="C422" s="155"/>
      <c r="D422" s="139"/>
      <c r="E422" s="139"/>
      <c r="F422" s="139"/>
      <c r="G422" s="139"/>
      <c r="H422" s="139"/>
      <c r="I422" s="139"/>
      <c r="J422" s="139"/>
      <c r="K422" s="139"/>
      <c r="L422" s="139"/>
      <c r="M422" s="139"/>
      <c r="N422" s="139"/>
      <c r="O422" s="139"/>
      <c r="P422" s="139"/>
      <c r="Q422" s="139"/>
      <c r="R422" s="139"/>
      <c r="S422" s="139"/>
      <c r="T422" s="139"/>
      <c r="U422" s="139"/>
      <c r="V422" s="139"/>
      <c r="W422" s="139"/>
      <c r="X422" s="139"/>
      <c r="Y422" s="139"/>
      <c r="Z422" s="139"/>
    </row>
    <row r="423" spans="1:26" ht="14.25" customHeight="1" x14ac:dyDescent="0.2">
      <c r="A423" s="158"/>
      <c r="B423" s="154"/>
      <c r="C423" s="155"/>
      <c r="D423" s="139"/>
      <c r="E423" s="139"/>
      <c r="F423" s="139"/>
      <c r="G423" s="139"/>
      <c r="H423" s="139"/>
      <c r="I423" s="139"/>
      <c r="J423" s="139"/>
      <c r="K423" s="139"/>
      <c r="L423" s="139"/>
      <c r="M423" s="139"/>
      <c r="N423" s="139"/>
      <c r="O423" s="139"/>
      <c r="P423" s="139"/>
      <c r="Q423" s="139"/>
      <c r="R423" s="139"/>
      <c r="S423" s="139"/>
      <c r="T423" s="139"/>
      <c r="U423" s="139"/>
      <c r="V423" s="139"/>
      <c r="W423" s="139"/>
      <c r="X423" s="139"/>
      <c r="Y423" s="139"/>
      <c r="Z423" s="139"/>
    </row>
    <row r="424" spans="1:26" ht="14.25" customHeight="1" x14ac:dyDescent="0.2">
      <c r="A424" s="158"/>
      <c r="B424" s="154"/>
      <c r="C424" s="155"/>
      <c r="D424" s="139"/>
      <c r="E424" s="139"/>
      <c r="F424" s="139"/>
      <c r="G424" s="139"/>
      <c r="H424" s="139"/>
      <c r="I424" s="139"/>
      <c r="J424" s="139"/>
      <c r="K424" s="139"/>
      <c r="L424" s="139"/>
      <c r="M424" s="139"/>
      <c r="N424" s="139"/>
      <c r="O424" s="139"/>
      <c r="P424" s="139"/>
      <c r="Q424" s="139"/>
      <c r="R424" s="139"/>
      <c r="S424" s="139"/>
      <c r="T424" s="139"/>
      <c r="U424" s="139"/>
      <c r="V424" s="139"/>
      <c r="W424" s="139"/>
      <c r="X424" s="139"/>
      <c r="Y424" s="139"/>
      <c r="Z424" s="139"/>
    </row>
    <row r="425" spans="1:26" ht="14.25" customHeight="1" x14ac:dyDescent="0.2">
      <c r="A425" s="158"/>
      <c r="B425" s="154"/>
      <c r="C425" s="155"/>
      <c r="D425" s="139"/>
      <c r="E425" s="139"/>
      <c r="F425" s="139"/>
      <c r="G425" s="139"/>
      <c r="H425" s="139"/>
      <c r="I425" s="139"/>
      <c r="J425" s="139"/>
      <c r="K425" s="139"/>
      <c r="L425" s="139"/>
      <c r="M425" s="139"/>
      <c r="N425" s="139"/>
      <c r="O425" s="139"/>
      <c r="P425" s="139"/>
      <c r="Q425" s="139"/>
      <c r="R425" s="139"/>
      <c r="S425" s="139"/>
      <c r="T425" s="139"/>
      <c r="U425" s="139"/>
      <c r="V425" s="139"/>
      <c r="W425" s="139"/>
      <c r="X425" s="139"/>
      <c r="Y425" s="139"/>
      <c r="Z425" s="139"/>
    </row>
    <row r="426" spans="1:26" ht="14.25" customHeight="1" x14ac:dyDescent="0.2">
      <c r="A426" s="158"/>
      <c r="B426" s="154"/>
      <c r="C426" s="155"/>
      <c r="D426" s="139"/>
      <c r="E426" s="139"/>
      <c r="F426" s="139"/>
      <c r="G426" s="139"/>
      <c r="H426" s="139"/>
      <c r="I426" s="139"/>
      <c r="J426" s="139"/>
      <c r="K426" s="139"/>
      <c r="L426" s="139"/>
      <c r="M426" s="139"/>
      <c r="N426" s="139"/>
      <c r="O426" s="139"/>
      <c r="P426" s="139"/>
      <c r="Q426" s="139"/>
      <c r="R426" s="139"/>
      <c r="S426" s="139"/>
      <c r="T426" s="139"/>
      <c r="U426" s="139"/>
      <c r="V426" s="139"/>
      <c r="W426" s="139"/>
      <c r="X426" s="139"/>
      <c r="Y426" s="139"/>
      <c r="Z426" s="139"/>
    </row>
    <row r="427" spans="1:26" ht="14.25" customHeight="1" x14ac:dyDescent="0.2">
      <c r="A427" s="158"/>
      <c r="B427" s="154"/>
      <c r="C427" s="155"/>
      <c r="D427" s="139"/>
      <c r="E427" s="139"/>
      <c r="F427" s="139"/>
      <c r="G427" s="139"/>
      <c r="H427" s="139"/>
      <c r="I427" s="139"/>
      <c r="J427" s="139"/>
      <c r="K427" s="139"/>
      <c r="L427" s="139"/>
      <c r="M427" s="139"/>
      <c r="N427" s="139"/>
      <c r="O427" s="139"/>
      <c r="P427" s="139"/>
      <c r="Q427" s="139"/>
      <c r="R427" s="139"/>
      <c r="S427" s="139"/>
      <c r="T427" s="139"/>
      <c r="U427" s="139"/>
      <c r="V427" s="139"/>
      <c r="W427" s="139"/>
      <c r="X427" s="139"/>
      <c r="Y427" s="139"/>
      <c r="Z427" s="139"/>
    </row>
    <row r="428" spans="1:26" ht="14.25" customHeight="1" x14ac:dyDescent="0.2">
      <c r="A428" s="158"/>
      <c r="B428" s="154"/>
      <c r="C428" s="155"/>
      <c r="D428" s="139"/>
      <c r="E428" s="139"/>
      <c r="F428" s="139"/>
      <c r="G428" s="139"/>
      <c r="H428" s="139"/>
      <c r="I428" s="139"/>
      <c r="J428" s="139"/>
      <c r="K428" s="139"/>
      <c r="L428" s="139"/>
      <c r="M428" s="139"/>
      <c r="N428" s="139"/>
      <c r="O428" s="139"/>
      <c r="P428" s="139"/>
      <c r="Q428" s="139"/>
      <c r="R428" s="139"/>
      <c r="S428" s="139"/>
      <c r="T428" s="139"/>
      <c r="U428" s="139"/>
      <c r="V428" s="139"/>
      <c r="W428" s="139"/>
      <c r="X428" s="139"/>
      <c r="Y428" s="139"/>
      <c r="Z428" s="139"/>
    </row>
    <row r="429" spans="1:26" ht="14.25" customHeight="1" x14ac:dyDescent="0.2">
      <c r="A429" s="158"/>
      <c r="B429" s="154"/>
      <c r="C429" s="155"/>
      <c r="D429" s="139"/>
      <c r="E429" s="139"/>
      <c r="F429" s="139"/>
      <c r="G429" s="139"/>
      <c r="H429" s="139"/>
      <c r="I429" s="139"/>
      <c r="J429" s="139"/>
      <c r="K429" s="139"/>
      <c r="L429" s="139"/>
      <c r="M429" s="139"/>
      <c r="N429" s="139"/>
      <c r="O429" s="139"/>
      <c r="P429" s="139"/>
      <c r="Q429" s="139"/>
      <c r="R429" s="139"/>
      <c r="S429" s="139"/>
      <c r="T429" s="139"/>
      <c r="U429" s="139"/>
      <c r="V429" s="139"/>
      <c r="W429" s="139"/>
      <c r="X429" s="139"/>
      <c r="Y429" s="139"/>
      <c r="Z429" s="139"/>
    </row>
    <row r="430" spans="1:26" ht="14.25" customHeight="1" x14ac:dyDescent="0.2">
      <c r="A430" s="158"/>
      <c r="B430" s="154"/>
      <c r="C430" s="155"/>
      <c r="D430" s="139"/>
      <c r="E430" s="139"/>
      <c r="F430" s="139"/>
      <c r="G430" s="139"/>
      <c r="H430" s="139"/>
      <c r="I430" s="139"/>
      <c r="J430" s="139"/>
      <c r="K430" s="139"/>
      <c r="L430" s="139"/>
      <c r="M430" s="139"/>
      <c r="N430" s="139"/>
      <c r="O430" s="139"/>
      <c r="P430" s="139"/>
      <c r="Q430" s="139"/>
      <c r="R430" s="139"/>
      <c r="S430" s="139"/>
      <c r="T430" s="139"/>
      <c r="U430" s="139"/>
      <c r="V430" s="139"/>
      <c r="W430" s="139"/>
      <c r="X430" s="139"/>
      <c r="Y430" s="139"/>
      <c r="Z430" s="139"/>
    </row>
    <row r="431" spans="1:26" ht="14.25" customHeight="1" x14ac:dyDescent="0.2">
      <c r="A431" s="158"/>
      <c r="B431" s="154"/>
      <c r="C431" s="155"/>
      <c r="D431" s="139"/>
      <c r="E431" s="139"/>
      <c r="F431" s="139"/>
      <c r="G431" s="139"/>
      <c r="H431" s="139"/>
      <c r="I431" s="139"/>
      <c r="J431" s="139"/>
      <c r="K431" s="139"/>
      <c r="L431" s="139"/>
      <c r="M431" s="139"/>
      <c r="N431" s="139"/>
      <c r="O431" s="139"/>
      <c r="P431" s="139"/>
      <c r="Q431" s="139"/>
      <c r="R431" s="139"/>
      <c r="S431" s="139"/>
      <c r="T431" s="139"/>
      <c r="U431" s="139"/>
      <c r="V431" s="139"/>
      <c r="W431" s="139"/>
      <c r="X431" s="139"/>
      <c r="Y431" s="139"/>
      <c r="Z431" s="139"/>
    </row>
    <row r="432" spans="1:26" ht="14.25" customHeight="1" x14ac:dyDescent="0.2">
      <c r="A432" s="158"/>
      <c r="B432" s="154"/>
      <c r="C432" s="155"/>
      <c r="D432" s="139"/>
      <c r="E432" s="139"/>
      <c r="F432" s="139"/>
      <c r="G432" s="139"/>
      <c r="H432" s="139"/>
      <c r="I432" s="139"/>
      <c r="J432" s="139"/>
      <c r="K432" s="139"/>
      <c r="L432" s="139"/>
      <c r="M432" s="139"/>
      <c r="N432" s="139"/>
      <c r="O432" s="139"/>
      <c r="P432" s="139"/>
      <c r="Q432" s="139"/>
      <c r="R432" s="139"/>
      <c r="S432" s="139"/>
      <c r="T432" s="139"/>
      <c r="U432" s="139"/>
      <c r="V432" s="139"/>
      <c r="W432" s="139"/>
      <c r="X432" s="139"/>
      <c r="Y432" s="139"/>
      <c r="Z432" s="139"/>
    </row>
    <row r="433" spans="1:26" ht="14.25" customHeight="1" x14ac:dyDescent="0.2">
      <c r="A433" s="158"/>
      <c r="B433" s="154"/>
      <c r="C433" s="155"/>
      <c r="D433" s="139"/>
      <c r="E433" s="139"/>
      <c r="F433" s="139"/>
      <c r="G433" s="139"/>
      <c r="H433" s="139"/>
      <c r="I433" s="139"/>
      <c r="J433" s="139"/>
      <c r="K433" s="139"/>
      <c r="L433" s="139"/>
      <c r="M433" s="139"/>
      <c r="N433" s="139"/>
      <c r="O433" s="139"/>
      <c r="P433" s="139"/>
      <c r="Q433" s="139"/>
      <c r="R433" s="139"/>
      <c r="S433" s="139"/>
      <c r="T433" s="139"/>
      <c r="U433" s="139"/>
      <c r="V433" s="139"/>
      <c r="W433" s="139"/>
      <c r="X433" s="139"/>
      <c r="Y433" s="139"/>
      <c r="Z433" s="139"/>
    </row>
    <row r="434" spans="1:26" ht="14.25" customHeight="1" x14ac:dyDescent="0.2">
      <c r="A434" s="158"/>
      <c r="B434" s="154"/>
      <c r="C434" s="155"/>
      <c r="D434" s="139"/>
      <c r="E434" s="139"/>
      <c r="F434" s="139"/>
      <c r="G434" s="139"/>
      <c r="H434" s="139"/>
      <c r="I434" s="139"/>
      <c r="J434" s="139"/>
      <c r="K434" s="139"/>
      <c r="L434" s="139"/>
      <c r="M434" s="139"/>
      <c r="N434" s="139"/>
      <c r="O434" s="139"/>
      <c r="P434" s="139"/>
      <c r="Q434" s="139"/>
      <c r="R434" s="139"/>
      <c r="S434" s="139"/>
      <c r="T434" s="139"/>
      <c r="U434" s="139"/>
      <c r="V434" s="139"/>
      <c r="W434" s="139"/>
      <c r="X434" s="139"/>
      <c r="Y434" s="139"/>
      <c r="Z434" s="139"/>
    </row>
    <row r="435" spans="1:26" ht="14.25" customHeight="1" x14ac:dyDescent="0.2">
      <c r="A435" s="158"/>
      <c r="B435" s="154"/>
      <c r="C435" s="155"/>
      <c r="D435" s="139"/>
      <c r="E435" s="139"/>
      <c r="F435" s="139"/>
      <c r="G435" s="139"/>
      <c r="H435" s="139"/>
      <c r="I435" s="139"/>
      <c r="J435" s="139"/>
      <c r="K435" s="139"/>
      <c r="L435" s="139"/>
      <c r="M435" s="139"/>
      <c r="N435" s="139"/>
      <c r="O435" s="139"/>
      <c r="P435" s="139"/>
      <c r="Q435" s="139"/>
      <c r="R435" s="139"/>
      <c r="S435" s="139"/>
      <c r="T435" s="139"/>
      <c r="U435" s="139"/>
      <c r="V435" s="139"/>
      <c r="W435" s="139"/>
      <c r="X435" s="139"/>
      <c r="Y435" s="139"/>
      <c r="Z435" s="139"/>
    </row>
    <row r="436" spans="1:26" ht="14.25" customHeight="1" x14ac:dyDescent="0.2">
      <c r="A436" s="158"/>
      <c r="B436" s="154"/>
      <c r="C436" s="155"/>
      <c r="D436" s="139"/>
      <c r="E436" s="139"/>
      <c r="F436" s="139"/>
      <c r="G436" s="139"/>
      <c r="H436" s="139"/>
      <c r="I436" s="139"/>
      <c r="J436" s="139"/>
      <c r="K436" s="139"/>
      <c r="L436" s="139"/>
      <c r="M436" s="139"/>
      <c r="N436" s="139"/>
      <c r="O436" s="139"/>
      <c r="P436" s="139"/>
      <c r="Q436" s="139"/>
      <c r="R436" s="139"/>
      <c r="S436" s="139"/>
      <c r="T436" s="139"/>
      <c r="U436" s="139"/>
      <c r="V436" s="139"/>
      <c r="W436" s="139"/>
      <c r="X436" s="139"/>
      <c r="Y436" s="139"/>
      <c r="Z436" s="139"/>
    </row>
    <row r="437" spans="1:26" ht="14.25" customHeight="1" x14ac:dyDescent="0.2">
      <c r="A437" s="158"/>
      <c r="B437" s="154"/>
      <c r="C437" s="155"/>
      <c r="D437" s="139"/>
      <c r="E437" s="139"/>
      <c r="F437" s="139"/>
      <c r="G437" s="139"/>
      <c r="H437" s="139"/>
      <c r="I437" s="139"/>
      <c r="J437" s="139"/>
      <c r="K437" s="139"/>
      <c r="L437" s="139"/>
      <c r="M437" s="139"/>
      <c r="N437" s="139"/>
      <c r="O437" s="139"/>
      <c r="P437" s="139"/>
      <c r="Q437" s="139"/>
      <c r="R437" s="139"/>
      <c r="S437" s="139"/>
      <c r="T437" s="139"/>
      <c r="U437" s="139"/>
      <c r="V437" s="139"/>
      <c r="W437" s="139"/>
      <c r="X437" s="139"/>
      <c r="Y437" s="139"/>
      <c r="Z437" s="139"/>
    </row>
    <row r="438" spans="1:26" ht="14.25" customHeight="1" x14ac:dyDescent="0.2">
      <c r="A438" s="158"/>
      <c r="B438" s="154"/>
      <c r="C438" s="155"/>
      <c r="D438" s="139"/>
      <c r="E438" s="139"/>
      <c r="F438" s="139"/>
      <c r="G438" s="139"/>
      <c r="H438" s="139"/>
      <c r="I438" s="139"/>
      <c r="J438" s="139"/>
      <c r="K438" s="139"/>
      <c r="L438" s="139"/>
      <c r="M438" s="139"/>
      <c r="N438" s="139"/>
      <c r="O438" s="139"/>
      <c r="P438" s="139"/>
      <c r="Q438" s="139"/>
      <c r="R438" s="139"/>
      <c r="S438" s="139"/>
      <c r="T438" s="139"/>
      <c r="U438" s="139"/>
      <c r="V438" s="139"/>
      <c r="W438" s="139"/>
      <c r="X438" s="139"/>
      <c r="Y438" s="139"/>
      <c r="Z438" s="139"/>
    </row>
    <row r="439" spans="1:26" ht="14.25" customHeight="1" x14ac:dyDescent="0.2">
      <c r="A439" s="158"/>
      <c r="B439" s="154"/>
      <c r="C439" s="155"/>
      <c r="D439" s="139"/>
      <c r="E439" s="139"/>
      <c r="F439" s="139"/>
      <c r="G439" s="139"/>
      <c r="H439" s="139"/>
      <c r="I439" s="139"/>
      <c r="J439" s="139"/>
      <c r="K439" s="139"/>
      <c r="L439" s="139"/>
      <c r="M439" s="139"/>
      <c r="N439" s="139"/>
      <c r="O439" s="139"/>
      <c r="P439" s="139"/>
      <c r="Q439" s="139"/>
      <c r="R439" s="139"/>
      <c r="S439" s="139"/>
      <c r="T439" s="139"/>
      <c r="U439" s="139"/>
      <c r="V439" s="139"/>
      <c r="W439" s="139"/>
      <c r="X439" s="139"/>
      <c r="Y439" s="139"/>
      <c r="Z439" s="139"/>
    </row>
    <row r="440" spans="1:26" ht="14.25" customHeight="1" x14ac:dyDescent="0.2">
      <c r="A440" s="158"/>
      <c r="B440" s="154"/>
      <c r="C440" s="155"/>
      <c r="D440" s="139"/>
      <c r="E440" s="139"/>
      <c r="F440" s="139"/>
      <c r="G440" s="139"/>
      <c r="H440" s="139"/>
      <c r="I440" s="139"/>
      <c r="J440" s="139"/>
      <c r="K440" s="139"/>
      <c r="L440" s="139"/>
      <c r="M440" s="139"/>
      <c r="N440" s="139"/>
      <c r="O440" s="139"/>
      <c r="P440" s="139"/>
      <c r="Q440" s="139"/>
      <c r="R440" s="139"/>
      <c r="S440" s="139"/>
      <c r="T440" s="139"/>
      <c r="U440" s="139"/>
      <c r="V440" s="139"/>
      <c r="W440" s="139"/>
      <c r="X440" s="139"/>
      <c r="Y440" s="139"/>
      <c r="Z440" s="139"/>
    </row>
    <row r="441" spans="1:26" ht="14.25" customHeight="1" x14ac:dyDescent="0.2">
      <c r="A441" s="158"/>
      <c r="B441" s="154"/>
      <c r="C441" s="155"/>
      <c r="D441" s="139"/>
      <c r="E441" s="139"/>
      <c r="F441" s="139"/>
      <c r="G441" s="139"/>
      <c r="H441" s="139"/>
      <c r="I441" s="139"/>
      <c r="J441" s="139"/>
      <c r="K441" s="139"/>
      <c r="L441" s="139"/>
      <c r="M441" s="139"/>
      <c r="N441" s="139"/>
      <c r="O441" s="139"/>
      <c r="P441" s="139"/>
      <c r="Q441" s="139"/>
      <c r="R441" s="139"/>
      <c r="S441" s="139"/>
      <c r="T441" s="139"/>
      <c r="U441" s="139"/>
      <c r="V441" s="139"/>
      <c r="W441" s="139"/>
      <c r="X441" s="139"/>
      <c r="Y441" s="139"/>
      <c r="Z441" s="139"/>
    </row>
    <row r="442" spans="1:26" ht="14.25" customHeight="1" x14ac:dyDescent="0.2">
      <c r="A442" s="158"/>
      <c r="B442" s="154"/>
      <c r="C442" s="155"/>
      <c r="D442" s="139"/>
      <c r="E442" s="139"/>
      <c r="F442" s="139"/>
      <c r="G442" s="139"/>
      <c r="H442" s="139"/>
      <c r="I442" s="139"/>
      <c r="J442" s="139"/>
      <c r="K442" s="139"/>
      <c r="L442" s="139"/>
      <c r="M442" s="139"/>
      <c r="N442" s="139"/>
      <c r="O442" s="139"/>
      <c r="P442" s="139"/>
      <c r="Q442" s="139"/>
      <c r="R442" s="139"/>
      <c r="S442" s="139"/>
      <c r="T442" s="139"/>
      <c r="U442" s="139"/>
      <c r="V442" s="139"/>
      <c r="W442" s="139"/>
      <c r="X442" s="139"/>
      <c r="Y442" s="139"/>
      <c r="Z442" s="139"/>
    </row>
    <row r="443" spans="1:26" ht="14.25" customHeight="1" x14ac:dyDescent="0.2">
      <c r="A443" s="158"/>
      <c r="B443" s="154"/>
      <c r="C443" s="155"/>
      <c r="D443" s="139"/>
      <c r="E443" s="139"/>
      <c r="F443" s="139"/>
      <c r="G443" s="139"/>
      <c r="H443" s="139"/>
      <c r="I443" s="139"/>
      <c r="J443" s="139"/>
      <c r="K443" s="139"/>
      <c r="L443" s="139"/>
      <c r="M443" s="139"/>
      <c r="N443" s="139"/>
      <c r="O443" s="139"/>
      <c r="P443" s="139"/>
      <c r="Q443" s="139"/>
      <c r="R443" s="139"/>
      <c r="S443" s="139"/>
      <c r="T443" s="139"/>
      <c r="U443" s="139"/>
      <c r="V443" s="139"/>
      <c r="W443" s="139"/>
      <c r="X443" s="139"/>
      <c r="Y443" s="139"/>
      <c r="Z443" s="139"/>
    </row>
    <row r="444" spans="1:26" ht="14.25" customHeight="1" x14ac:dyDescent="0.2">
      <c r="A444" s="158"/>
      <c r="B444" s="154"/>
      <c r="C444" s="155"/>
      <c r="D444" s="139"/>
      <c r="E444" s="139"/>
      <c r="F444" s="139"/>
      <c r="G444" s="139"/>
      <c r="H444" s="139"/>
      <c r="I444" s="139"/>
      <c r="J444" s="139"/>
      <c r="K444" s="139"/>
      <c r="L444" s="139"/>
      <c r="M444" s="139"/>
      <c r="N444" s="139"/>
      <c r="O444" s="139"/>
      <c r="P444" s="139"/>
      <c r="Q444" s="139"/>
      <c r="R444" s="139"/>
      <c r="S444" s="139"/>
      <c r="T444" s="139"/>
      <c r="U444" s="139"/>
      <c r="V444" s="139"/>
      <c r="W444" s="139"/>
      <c r="X444" s="139"/>
      <c r="Y444" s="139"/>
      <c r="Z444" s="139"/>
    </row>
    <row r="445" spans="1:26" ht="14.25" customHeight="1" x14ac:dyDescent="0.2">
      <c r="A445" s="158"/>
      <c r="B445" s="154"/>
      <c r="C445" s="155"/>
      <c r="D445" s="139"/>
      <c r="E445" s="139"/>
      <c r="F445" s="139"/>
      <c r="G445" s="139"/>
      <c r="H445" s="139"/>
      <c r="I445" s="139"/>
      <c r="J445" s="139"/>
      <c r="K445" s="139"/>
      <c r="L445" s="139"/>
      <c r="M445" s="139"/>
      <c r="N445" s="139"/>
      <c r="O445" s="139"/>
      <c r="P445" s="139"/>
      <c r="Q445" s="139"/>
      <c r="R445" s="139"/>
      <c r="S445" s="139"/>
      <c r="T445" s="139"/>
      <c r="U445" s="139"/>
      <c r="V445" s="139"/>
      <c r="W445" s="139"/>
      <c r="X445" s="139"/>
      <c r="Y445" s="139"/>
      <c r="Z445" s="139"/>
    </row>
    <row r="446" spans="1:26" ht="14.25" customHeight="1" x14ac:dyDescent="0.2">
      <c r="A446" s="158"/>
      <c r="B446" s="154"/>
      <c r="C446" s="155"/>
      <c r="D446" s="139"/>
      <c r="E446" s="139"/>
      <c r="F446" s="139"/>
      <c r="G446" s="139"/>
      <c r="H446" s="139"/>
      <c r="I446" s="139"/>
      <c r="J446" s="139"/>
      <c r="K446" s="139"/>
      <c r="L446" s="139"/>
      <c r="M446" s="139"/>
      <c r="N446" s="139"/>
      <c r="O446" s="139"/>
      <c r="P446" s="139"/>
      <c r="Q446" s="139"/>
      <c r="R446" s="139"/>
      <c r="S446" s="139"/>
      <c r="T446" s="139"/>
      <c r="U446" s="139"/>
      <c r="V446" s="139"/>
      <c r="W446" s="139"/>
      <c r="X446" s="139"/>
      <c r="Y446" s="139"/>
      <c r="Z446" s="139"/>
    </row>
    <row r="447" spans="1:26" ht="14.25" customHeight="1" x14ac:dyDescent="0.2">
      <c r="A447" s="158"/>
      <c r="B447" s="154"/>
      <c r="C447" s="155"/>
      <c r="D447" s="139"/>
      <c r="E447" s="139"/>
      <c r="F447" s="139"/>
      <c r="G447" s="139"/>
      <c r="H447" s="139"/>
      <c r="I447" s="139"/>
      <c r="J447" s="139"/>
      <c r="K447" s="139"/>
      <c r="L447" s="139"/>
      <c r="M447" s="139"/>
      <c r="N447" s="139"/>
      <c r="O447" s="139"/>
      <c r="P447" s="139"/>
      <c r="Q447" s="139"/>
      <c r="R447" s="139"/>
      <c r="S447" s="139"/>
      <c r="T447" s="139"/>
      <c r="U447" s="139"/>
      <c r="V447" s="139"/>
      <c r="W447" s="139"/>
      <c r="X447" s="139"/>
      <c r="Y447" s="139"/>
      <c r="Z447" s="139"/>
    </row>
    <row r="448" spans="1:26" ht="14.25" customHeight="1" x14ac:dyDescent="0.2">
      <c r="A448" s="158"/>
      <c r="B448" s="154"/>
      <c r="C448" s="155"/>
      <c r="D448" s="139"/>
      <c r="E448" s="139"/>
      <c r="F448" s="139"/>
      <c r="G448" s="139"/>
      <c r="H448" s="139"/>
      <c r="I448" s="139"/>
      <c r="J448" s="139"/>
      <c r="K448" s="139"/>
      <c r="L448" s="139"/>
      <c r="M448" s="139"/>
      <c r="N448" s="139"/>
      <c r="O448" s="139"/>
      <c r="P448" s="139"/>
      <c r="Q448" s="139"/>
      <c r="R448" s="139"/>
      <c r="S448" s="139"/>
      <c r="T448" s="139"/>
      <c r="U448" s="139"/>
      <c r="V448" s="139"/>
      <c r="W448" s="139"/>
      <c r="X448" s="139"/>
      <c r="Y448" s="139"/>
      <c r="Z448" s="139"/>
    </row>
    <row r="449" spans="1:26" ht="14.25" customHeight="1" x14ac:dyDescent="0.2">
      <c r="A449" s="158"/>
      <c r="B449" s="154"/>
      <c r="C449" s="155"/>
      <c r="D449" s="139"/>
      <c r="E449" s="139"/>
      <c r="F449" s="139"/>
      <c r="G449" s="139"/>
      <c r="H449" s="139"/>
      <c r="I449" s="139"/>
      <c r="J449" s="139"/>
      <c r="K449" s="139"/>
      <c r="L449" s="139"/>
      <c r="M449" s="139"/>
      <c r="N449" s="139"/>
      <c r="O449" s="139"/>
      <c r="P449" s="139"/>
      <c r="Q449" s="139"/>
      <c r="R449" s="139"/>
      <c r="S449" s="139"/>
      <c r="T449" s="139"/>
      <c r="U449" s="139"/>
      <c r="V449" s="139"/>
      <c r="W449" s="139"/>
      <c r="X449" s="139"/>
      <c r="Y449" s="139"/>
      <c r="Z449" s="139"/>
    </row>
    <row r="450" spans="1:26" ht="14.25" customHeight="1" x14ac:dyDescent="0.2">
      <c r="A450" s="158"/>
      <c r="B450" s="154"/>
      <c r="C450" s="155"/>
      <c r="D450" s="139"/>
      <c r="E450" s="139"/>
      <c r="F450" s="139"/>
      <c r="G450" s="139"/>
      <c r="H450" s="139"/>
      <c r="I450" s="139"/>
      <c r="J450" s="139"/>
      <c r="K450" s="139"/>
      <c r="L450" s="139"/>
      <c r="M450" s="139"/>
      <c r="N450" s="139"/>
      <c r="O450" s="139"/>
      <c r="P450" s="139"/>
      <c r="Q450" s="139"/>
      <c r="R450" s="139"/>
      <c r="S450" s="139"/>
      <c r="T450" s="139"/>
      <c r="U450" s="139"/>
      <c r="V450" s="139"/>
      <c r="W450" s="139"/>
      <c r="X450" s="139"/>
      <c r="Y450" s="139"/>
      <c r="Z450" s="139"/>
    </row>
    <row r="451" spans="1:26" ht="14.25" customHeight="1" x14ac:dyDescent="0.2">
      <c r="A451" s="158"/>
      <c r="B451" s="154"/>
      <c r="C451" s="155"/>
      <c r="D451" s="139"/>
      <c r="E451" s="139"/>
      <c r="F451" s="139"/>
      <c r="G451" s="139"/>
      <c r="H451" s="139"/>
      <c r="I451" s="139"/>
      <c r="J451" s="139"/>
      <c r="K451" s="139"/>
      <c r="L451" s="139"/>
      <c r="M451" s="139"/>
      <c r="N451" s="139"/>
      <c r="O451" s="139"/>
      <c r="P451" s="139"/>
      <c r="Q451" s="139"/>
      <c r="R451" s="139"/>
      <c r="S451" s="139"/>
      <c r="T451" s="139"/>
      <c r="U451" s="139"/>
      <c r="V451" s="139"/>
      <c r="W451" s="139"/>
      <c r="X451" s="139"/>
      <c r="Y451" s="139"/>
      <c r="Z451" s="139"/>
    </row>
    <row r="452" spans="1:26" ht="14.25" customHeight="1" x14ac:dyDescent="0.2">
      <c r="A452" s="158"/>
      <c r="B452" s="154"/>
      <c r="C452" s="155"/>
      <c r="D452" s="139"/>
      <c r="E452" s="139"/>
      <c r="F452" s="139"/>
      <c r="G452" s="139"/>
      <c r="H452" s="139"/>
      <c r="I452" s="139"/>
      <c r="J452" s="139"/>
      <c r="K452" s="139"/>
      <c r="L452" s="139"/>
      <c r="M452" s="139"/>
      <c r="N452" s="139"/>
      <c r="O452" s="139"/>
      <c r="P452" s="139"/>
      <c r="Q452" s="139"/>
      <c r="R452" s="139"/>
      <c r="S452" s="139"/>
      <c r="T452" s="139"/>
      <c r="U452" s="139"/>
      <c r="V452" s="139"/>
      <c r="W452" s="139"/>
      <c r="X452" s="139"/>
      <c r="Y452" s="139"/>
      <c r="Z452" s="139"/>
    </row>
    <row r="453" spans="1:26" ht="14.25" customHeight="1" x14ac:dyDescent="0.2">
      <c r="A453" s="158"/>
      <c r="B453" s="154"/>
      <c r="C453" s="155"/>
      <c r="D453" s="139"/>
      <c r="E453" s="139"/>
      <c r="F453" s="139"/>
      <c r="G453" s="139"/>
      <c r="H453" s="139"/>
      <c r="I453" s="139"/>
      <c r="J453" s="139"/>
      <c r="K453" s="139"/>
      <c r="L453" s="139"/>
      <c r="M453" s="139"/>
      <c r="N453" s="139"/>
      <c r="O453" s="139"/>
      <c r="P453" s="139"/>
      <c r="Q453" s="139"/>
      <c r="R453" s="139"/>
      <c r="S453" s="139"/>
      <c r="T453" s="139"/>
      <c r="U453" s="139"/>
      <c r="V453" s="139"/>
      <c r="W453" s="139"/>
      <c r="X453" s="139"/>
      <c r="Y453" s="139"/>
      <c r="Z453" s="139"/>
    </row>
    <row r="454" spans="1:26" ht="14.25" customHeight="1" x14ac:dyDescent="0.2">
      <c r="A454" s="158"/>
      <c r="B454" s="154"/>
      <c r="C454" s="155"/>
      <c r="D454" s="139"/>
      <c r="E454" s="139"/>
      <c r="F454" s="139"/>
      <c r="G454" s="139"/>
      <c r="H454" s="139"/>
      <c r="I454" s="139"/>
      <c r="J454" s="139"/>
      <c r="K454" s="139"/>
      <c r="L454" s="139"/>
      <c r="M454" s="139"/>
      <c r="N454" s="139"/>
      <c r="O454" s="139"/>
      <c r="P454" s="139"/>
      <c r="Q454" s="139"/>
      <c r="R454" s="139"/>
      <c r="S454" s="139"/>
      <c r="T454" s="139"/>
      <c r="U454" s="139"/>
      <c r="V454" s="139"/>
      <c r="W454" s="139"/>
      <c r="X454" s="139"/>
      <c r="Y454" s="139"/>
      <c r="Z454" s="139"/>
    </row>
    <row r="455" spans="1:26" ht="14.25" customHeight="1" x14ac:dyDescent="0.2">
      <c r="A455" s="158"/>
      <c r="B455" s="154"/>
      <c r="C455" s="155"/>
      <c r="D455" s="139"/>
      <c r="E455" s="139"/>
      <c r="F455" s="139"/>
      <c r="G455" s="139"/>
      <c r="H455" s="139"/>
      <c r="I455" s="139"/>
      <c r="J455" s="139"/>
      <c r="K455" s="139"/>
      <c r="L455" s="139"/>
      <c r="M455" s="139"/>
      <c r="N455" s="139"/>
      <c r="O455" s="139"/>
      <c r="P455" s="139"/>
      <c r="Q455" s="139"/>
      <c r="R455" s="139"/>
      <c r="S455" s="139"/>
      <c r="T455" s="139"/>
      <c r="U455" s="139"/>
      <c r="V455" s="139"/>
      <c r="W455" s="139"/>
      <c r="X455" s="139"/>
      <c r="Y455" s="139"/>
      <c r="Z455" s="139"/>
    </row>
    <row r="456" spans="1:26" ht="14.25" customHeight="1" x14ac:dyDescent="0.2">
      <c r="A456" s="158"/>
      <c r="B456" s="154"/>
      <c r="C456" s="155"/>
      <c r="D456" s="139"/>
      <c r="E456" s="139"/>
      <c r="F456" s="139"/>
      <c r="G456" s="139"/>
      <c r="H456" s="139"/>
      <c r="I456" s="139"/>
      <c r="J456" s="139"/>
      <c r="K456" s="139"/>
      <c r="L456" s="139"/>
      <c r="M456" s="139"/>
      <c r="N456" s="139"/>
      <c r="O456" s="139"/>
      <c r="P456" s="139"/>
      <c r="Q456" s="139"/>
      <c r="R456" s="139"/>
      <c r="S456" s="139"/>
      <c r="T456" s="139"/>
      <c r="U456" s="139"/>
      <c r="V456" s="139"/>
      <c r="W456" s="139"/>
      <c r="X456" s="139"/>
      <c r="Y456" s="139"/>
      <c r="Z456" s="139"/>
    </row>
    <row r="457" spans="1:26" ht="14.25" customHeight="1" x14ac:dyDescent="0.2">
      <c r="A457" s="158"/>
      <c r="B457" s="154"/>
      <c r="C457" s="155"/>
      <c r="D457" s="139"/>
      <c r="E457" s="139"/>
      <c r="F457" s="139"/>
      <c r="G457" s="139"/>
      <c r="H457" s="139"/>
      <c r="I457" s="139"/>
      <c r="J457" s="139"/>
      <c r="K457" s="139"/>
      <c r="L457" s="139"/>
      <c r="M457" s="139"/>
      <c r="N457" s="139"/>
      <c r="O457" s="139"/>
      <c r="P457" s="139"/>
      <c r="Q457" s="139"/>
      <c r="R457" s="139"/>
      <c r="S457" s="139"/>
      <c r="T457" s="139"/>
      <c r="U457" s="139"/>
      <c r="V457" s="139"/>
      <c r="W457" s="139"/>
      <c r="X457" s="139"/>
      <c r="Y457" s="139"/>
      <c r="Z457" s="139"/>
    </row>
    <row r="458" spans="1:26" ht="14.25" customHeight="1" x14ac:dyDescent="0.2">
      <c r="A458" s="158"/>
      <c r="B458" s="154"/>
      <c r="C458" s="155"/>
      <c r="D458" s="139"/>
      <c r="E458" s="139"/>
      <c r="F458" s="139"/>
      <c r="G458" s="139"/>
      <c r="H458" s="139"/>
      <c r="I458" s="139"/>
      <c r="J458" s="139"/>
      <c r="K458" s="139"/>
      <c r="L458" s="139"/>
      <c r="M458" s="139"/>
      <c r="N458" s="139"/>
      <c r="O458" s="139"/>
      <c r="P458" s="139"/>
      <c r="Q458" s="139"/>
      <c r="R458" s="139"/>
      <c r="S458" s="139"/>
      <c r="T458" s="139"/>
      <c r="U458" s="139"/>
      <c r="V458" s="139"/>
      <c r="W458" s="139"/>
      <c r="X458" s="139"/>
      <c r="Y458" s="139"/>
      <c r="Z458" s="139"/>
    </row>
    <row r="459" spans="1:26" ht="14.25" customHeight="1" x14ac:dyDescent="0.2">
      <c r="A459" s="158"/>
      <c r="B459" s="154"/>
      <c r="C459" s="155"/>
      <c r="D459" s="139"/>
      <c r="E459" s="139"/>
      <c r="F459" s="139"/>
      <c r="G459" s="139"/>
      <c r="H459" s="139"/>
      <c r="I459" s="139"/>
      <c r="J459" s="139"/>
      <c r="K459" s="139"/>
      <c r="L459" s="139"/>
      <c r="M459" s="139"/>
      <c r="N459" s="139"/>
      <c r="O459" s="139"/>
      <c r="P459" s="139"/>
      <c r="Q459" s="139"/>
      <c r="R459" s="139"/>
      <c r="S459" s="139"/>
      <c r="T459" s="139"/>
      <c r="U459" s="139"/>
      <c r="V459" s="139"/>
      <c r="W459" s="139"/>
      <c r="X459" s="139"/>
      <c r="Y459" s="139"/>
      <c r="Z459" s="139"/>
    </row>
    <row r="460" spans="1:26" ht="14.25" customHeight="1" x14ac:dyDescent="0.2">
      <c r="A460" s="158"/>
      <c r="B460" s="154"/>
      <c r="C460" s="155"/>
      <c r="D460" s="139"/>
      <c r="E460" s="139"/>
      <c r="F460" s="139"/>
      <c r="G460" s="139"/>
      <c r="H460" s="139"/>
      <c r="I460" s="139"/>
      <c r="J460" s="139"/>
      <c r="K460" s="139"/>
      <c r="L460" s="139"/>
      <c r="M460" s="139"/>
      <c r="N460" s="139"/>
      <c r="O460" s="139"/>
      <c r="P460" s="139"/>
      <c r="Q460" s="139"/>
      <c r="R460" s="139"/>
      <c r="S460" s="139"/>
      <c r="T460" s="139"/>
      <c r="U460" s="139"/>
      <c r="V460" s="139"/>
      <c r="W460" s="139"/>
      <c r="X460" s="139"/>
      <c r="Y460" s="139"/>
      <c r="Z460" s="139"/>
    </row>
    <row r="461" spans="1:26" ht="14.25" customHeight="1" x14ac:dyDescent="0.2">
      <c r="A461" s="158"/>
      <c r="B461" s="154"/>
      <c r="C461" s="155"/>
      <c r="D461" s="139"/>
      <c r="E461" s="139"/>
      <c r="F461" s="139"/>
      <c r="G461" s="139"/>
      <c r="H461" s="139"/>
      <c r="I461" s="139"/>
      <c r="J461" s="139"/>
      <c r="K461" s="139"/>
      <c r="L461" s="139"/>
      <c r="M461" s="139"/>
      <c r="N461" s="139"/>
      <c r="O461" s="139"/>
      <c r="P461" s="139"/>
      <c r="Q461" s="139"/>
      <c r="R461" s="139"/>
      <c r="S461" s="139"/>
      <c r="T461" s="139"/>
      <c r="U461" s="139"/>
      <c r="V461" s="139"/>
      <c r="W461" s="139"/>
      <c r="X461" s="139"/>
      <c r="Y461" s="139"/>
      <c r="Z461" s="139"/>
    </row>
    <row r="462" spans="1:26" ht="14.25" customHeight="1" x14ac:dyDescent="0.2">
      <c r="A462" s="158"/>
      <c r="B462" s="154"/>
      <c r="C462" s="155"/>
      <c r="D462" s="139"/>
      <c r="E462" s="139"/>
      <c r="F462" s="139"/>
      <c r="G462" s="139"/>
      <c r="H462" s="139"/>
      <c r="I462" s="139"/>
      <c r="J462" s="139"/>
      <c r="K462" s="139"/>
      <c r="L462" s="139"/>
      <c r="M462" s="139"/>
      <c r="N462" s="139"/>
      <c r="O462" s="139"/>
      <c r="P462" s="139"/>
      <c r="Q462" s="139"/>
      <c r="R462" s="139"/>
      <c r="S462" s="139"/>
      <c r="T462" s="139"/>
      <c r="U462" s="139"/>
      <c r="V462" s="139"/>
      <c r="W462" s="139"/>
      <c r="X462" s="139"/>
      <c r="Y462" s="139"/>
      <c r="Z462" s="139"/>
    </row>
    <row r="463" spans="1:26" ht="14.25" customHeight="1" x14ac:dyDescent="0.2">
      <c r="A463" s="158"/>
      <c r="B463" s="154"/>
      <c r="C463" s="155"/>
      <c r="D463" s="139"/>
      <c r="E463" s="139"/>
      <c r="F463" s="139"/>
      <c r="G463" s="139"/>
      <c r="H463" s="139"/>
      <c r="I463" s="139"/>
      <c r="J463" s="139"/>
      <c r="K463" s="139"/>
      <c r="L463" s="139"/>
      <c r="M463" s="139"/>
      <c r="N463" s="139"/>
      <c r="O463" s="139"/>
      <c r="P463" s="139"/>
      <c r="Q463" s="139"/>
      <c r="R463" s="139"/>
      <c r="S463" s="139"/>
      <c r="T463" s="139"/>
      <c r="U463" s="139"/>
      <c r="V463" s="139"/>
      <c r="W463" s="139"/>
      <c r="X463" s="139"/>
      <c r="Y463" s="139"/>
      <c r="Z463" s="139"/>
    </row>
    <row r="464" spans="1:26" ht="14.25" customHeight="1" x14ac:dyDescent="0.2">
      <c r="A464" s="158"/>
      <c r="B464" s="154"/>
      <c r="C464" s="155"/>
      <c r="D464" s="139"/>
      <c r="E464" s="139"/>
      <c r="F464" s="139"/>
      <c r="G464" s="139"/>
      <c r="H464" s="139"/>
      <c r="I464" s="139"/>
      <c r="J464" s="139"/>
      <c r="K464" s="139"/>
      <c r="L464" s="139"/>
      <c r="M464" s="139"/>
      <c r="N464" s="139"/>
      <c r="O464" s="139"/>
      <c r="P464" s="139"/>
      <c r="Q464" s="139"/>
      <c r="R464" s="139"/>
      <c r="S464" s="139"/>
      <c r="T464" s="139"/>
      <c r="U464" s="139"/>
      <c r="V464" s="139"/>
      <c r="W464" s="139"/>
      <c r="X464" s="139"/>
      <c r="Y464" s="139"/>
      <c r="Z464" s="139"/>
    </row>
    <row r="465" spans="1:26" ht="14.25" customHeight="1" x14ac:dyDescent="0.2">
      <c r="A465" s="158"/>
      <c r="B465" s="154"/>
      <c r="C465" s="155"/>
      <c r="D465" s="139"/>
      <c r="E465" s="139"/>
      <c r="F465" s="139"/>
      <c r="G465" s="139"/>
      <c r="H465" s="139"/>
      <c r="I465" s="139"/>
      <c r="J465" s="139"/>
      <c r="K465" s="139"/>
      <c r="L465" s="139"/>
      <c r="M465" s="139"/>
      <c r="N465" s="139"/>
      <c r="O465" s="139"/>
      <c r="P465" s="139"/>
      <c r="Q465" s="139"/>
      <c r="R465" s="139"/>
      <c r="S465" s="139"/>
      <c r="T465" s="139"/>
      <c r="U465" s="139"/>
      <c r="V465" s="139"/>
      <c r="W465" s="139"/>
      <c r="X465" s="139"/>
      <c r="Y465" s="139"/>
      <c r="Z465" s="139"/>
    </row>
    <row r="466" spans="1:26" ht="14.25" customHeight="1" x14ac:dyDescent="0.2">
      <c r="A466" s="158"/>
      <c r="B466" s="154"/>
      <c r="C466" s="155"/>
      <c r="D466" s="139"/>
      <c r="E466" s="139"/>
      <c r="F466" s="139"/>
      <c r="G466" s="139"/>
      <c r="H466" s="139"/>
      <c r="I466" s="139"/>
      <c r="J466" s="139"/>
      <c r="K466" s="139"/>
      <c r="L466" s="139"/>
      <c r="M466" s="139"/>
      <c r="N466" s="139"/>
      <c r="O466" s="139"/>
      <c r="P466" s="139"/>
      <c r="Q466" s="139"/>
      <c r="R466" s="139"/>
      <c r="S466" s="139"/>
      <c r="T466" s="139"/>
      <c r="U466" s="139"/>
      <c r="V466" s="139"/>
      <c r="W466" s="139"/>
      <c r="X466" s="139"/>
      <c r="Y466" s="139"/>
      <c r="Z466" s="139"/>
    </row>
    <row r="467" spans="1:26" ht="14.25" customHeight="1" x14ac:dyDescent="0.2">
      <c r="A467" s="158"/>
      <c r="B467" s="154"/>
      <c r="C467" s="155"/>
      <c r="D467" s="139"/>
      <c r="E467" s="139"/>
      <c r="F467" s="139"/>
      <c r="G467" s="139"/>
      <c r="H467" s="139"/>
      <c r="I467" s="139"/>
      <c r="J467" s="139"/>
      <c r="K467" s="139"/>
      <c r="L467" s="139"/>
      <c r="M467" s="139"/>
      <c r="N467" s="139"/>
      <c r="O467" s="139"/>
      <c r="P467" s="139"/>
      <c r="Q467" s="139"/>
      <c r="R467" s="139"/>
      <c r="S467" s="139"/>
      <c r="T467" s="139"/>
      <c r="U467" s="139"/>
      <c r="V467" s="139"/>
      <c r="W467" s="139"/>
      <c r="X467" s="139"/>
      <c r="Y467" s="139"/>
      <c r="Z467" s="139"/>
    </row>
    <row r="468" spans="1:26" ht="14.25" customHeight="1" x14ac:dyDescent="0.2">
      <c r="A468" s="158"/>
      <c r="B468" s="154"/>
      <c r="C468" s="155"/>
      <c r="D468" s="139"/>
      <c r="E468" s="139"/>
      <c r="F468" s="139"/>
      <c r="G468" s="139"/>
      <c r="H468" s="139"/>
      <c r="I468" s="139"/>
      <c r="J468" s="139"/>
      <c r="K468" s="139"/>
      <c r="L468" s="139"/>
      <c r="M468" s="139"/>
      <c r="N468" s="139"/>
      <c r="O468" s="139"/>
      <c r="P468" s="139"/>
      <c r="Q468" s="139"/>
      <c r="R468" s="139"/>
      <c r="S468" s="139"/>
      <c r="T468" s="139"/>
      <c r="U468" s="139"/>
      <c r="V468" s="139"/>
      <c r="W468" s="139"/>
      <c r="X468" s="139"/>
      <c r="Y468" s="139"/>
      <c r="Z468" s="139"/>
    </row>
    <row r="469" spans="1:26" ht="14.25" customHeight="1" x14ac:dyDescent="0.2">
      <c r="A469" s="158"/>
      <c r="B469" s="154"/>
      <c r="C469" s="155"/>
      <c r="D469" s="139"/>
      <c r="E469" s="139"/>
      <c r="F469" s="139"/>
      <c r="G469" s="139"/>
      <c r="H469" s="139"/>
      <c r="I469" s="139"/>
      <c r="J469" s="139"/>
      <c r="K469" s="139"/>
      <c r="L469" s="139"/>
      <c r="M469" s="139"/>
      <c r="N469" s="139"/>
      <c r="O469" s="139"/>
      <c r="P469" s="139"/>
      <c r="Q469" s="139"/>
      <c r="R469" s="139"/>
      <c r="S469" s="139"/>
      <c r="T469" s="139"/>
      <c r="U469" s="139"/>
      <c r="V469" s="139"/>
      <c r="W469" s="139"/>
      <c r="X469" s="139"/>
      <c r="Y469" s="139"/>
      <c r="Z469" s="139"/>
    </row>
    <row r="470" spans="1:26" ht="14.25" customHeight="1" x14ac:dyDescent="0.2">
      <c r="A470" s="158"/>
      <c r="B470" s="154"/>
      <c r="C470" s="155"/>
      <c r="D470" s="139"/>
      <c r="E470" s="139"/>
      <c r="F470" s="139"/>
      <c r="G470" s="139"/>
      <c r="H470" s="139"/>
      <c r="I470" s="139"/>
      <c r="J470" s="139"/>
      <c r="K470" s="139"/>
      <c r="L470" s="139"/>
      <c r="M470" s="139"/>
      <c r="N470" s="139"/>
      <c r="O470" s="139"/>
      <c r="P470" s="139"/>
      <c r="Q470" s="139"/>
      <c r="R470" s="139"/>
      <c r="S470" s="139"/>
      <c r="T470" s="139"/>
      <c r="U470" s="139"/>
      <c r="V470" s="139"/>
      <c r="W470" s="139"/>
      <c r="X470" s="139"/>
      <c r="Y470" s="139"/>
      <c r="Z470" s="139"/>
    </row>
    <row r="471" spans="1:26" ht="14.25" customHeight="1" x14ac:dyDescent="0.2">
      <c r="A471" s="158"/>
      <c r="B471" s="154"/>
      <c r="C471" s="155"/>
      <c r="D471" s="139"/>
      <c r="E471" s="139"/>
      <c r="F471" s="139"/>
      <c r="G471" s="139"/>
      <c r="H471" s="139"/>
      <c r="I471" s="139"/>
      <c r="J471" s="139"/>
      <c r="K471" s="139"/>
      <c r="L471" s="139"/>
      <c r="M471" s="139"/>
      <c r="N471" s="139"/>
      <c r="O471" s="139"/>
      <c r="P471" s="139"/>
      <c r="Q471" s="139"/>
      <c r="R471" s="139"/>
      <c r="S471" s="139"/>
      <c r="T471" s="139"/>
      <c r="U471" s="139"/>
      <c r="V471" s="139"/>
      <c r="W471" s="139"/>
      <c r="X471" s="139"/>
      <c r="Y471" s="139"/>
      <c r="Z471" s="139"/>
    </row>
    <row r="472" spans="1:26" ht="14.25" customHeight="1" x14ac:dyDescent="0.2">
      <c r="A472" s="158"/>
      <c r="B472" s="154"/>
      <c r="C472" s="155"/>
      <c r="D472" s="139"/>
      <c r="E472" s="139"/>
      <c r="F472" s="139"/>
      <c r="G472" s="139"/>
      <c r="H472" s="139"/>
      <c r="I472" s="139"/>
      <c r="J472" s="139"/>
      <c r="K472" s="139"/>
      <c r="L472" s="139"/>
      <c r="M472" s="139"/>
      <c r="N472" s="139"/>
      <c r="O472" s="139"/>
      <c r="P472" s="139"/>
      <c r="Q472" s="139"/>
      <c r="R472" s="139"/>
      <c r="S472" s="139"/>
      <c r="T472" s="139"/>
      <c r="U472" s="139"/>
      <c r="V472" s="139"/>
      <c r="W472" s="139"/>
      <c r="X472" s="139"/>
      <c r="Y472" s="139"/>
      <c r="Z472" s="139"/>
    </row>
    <row r="473" spans="1:26" ht="14.25" customHeight="1" x14ac:dyDescent="0.2">
      <c r="A473" s="158"/>
      <c r="B473" s="154"/>
      <c r="C473" s="155"/>
      <c r="D473" s="139"/>
      <c r="E473" s="139"/>
      <c r="F473" s="139"/>
      <c r="G473" s="139"/>
      <c r="H473" s="139"/>
      <c r="I473" s="139"/>
      <c r="J473" s="139"/>
      <c r="K473" s="139"/>
      <c r="L473" s="139"/>
      <c r="M473" s="139"/>
      <c r="N473" s="139"/>
      <c r="O473" s="139"/>
      <c r="P473" s="139"/>
      <c r="Q473" s="139"/>
      <c r="R473" s="139"/>
      <c r="S473" s="139"/>
      <c r="T473" s="139"/>
      <c r="U473" s="139"/>
      <c r="V473" s="139"/>
      <c r="W473" s="139"/>
      <c r="X473" s="139"/>
      <c r="Y473" s="139"/>
      <c r="Z473" s="139"/>
    </row>
    <row r="474" spans="1:26" ht="14.25" customHeight="1" x14ac:dyDescent="0.2">
      <c r="A474" s="158"/>
      <c r="B474" s="154"/>
      <c r="C474" s="155"/>
      <c r="D474" s="139"/>
      <c r="E474" s="139"/>
      <c r="F474" s="139"/>
      <c r="G474" s="139"/>
      <c r="H474" s="139"/>
      <c r="I474" s="139"/>
      <c r="J474" s="139"/>
      <c r="K474" s="139"/>
      <c r="L474" s="139"/>
      <c r="M474" s="139"/>
      <c r="N474" s="139"/>
      <c r="O474" s="139"/>
      <c r="P474" s="139"/>
      <c r="Q474" s="139"/>
      <c r="R474" s="139"/>
      <c r="S474" s="139"/>
      <c r="T474" s="139"/>
      <c r="U474" s="139"/>
      <c r="V474" s="139"/>
      <c r="W474" s="139"/>
      <c r="X474" s="139"/>
      <c r="Y474" s="139"/>
      <c r="Z474" s="139"/>
    </row>
    <row r="475" spans="1:26" ht="14.25" customHeight="1" x14ac:dyDescent="0.2">
      <c r="A475" s="158"/>
      <c r="B475" s="154"/>
      <c r="C475" s="155"/>
      <c r="D475" s="139"/>
      <c r="E475" s="139"/>
      <c r="F475" s="139"/>
      <c r="G475" s="139"/>
      <c r="H475" s="139"/>
      <c r="I475" s="139"/>
      <c r="J475" s="139"/>
      <c r="K475" s="139"/>
      <c r="L475" s="139"/>
      <c r="M475" s="139"/>
      <c r="N475" s="139"/>
      <c r="O475" s="139"/>
      <c r="P475" s="139"/>
      <c r="Q475" s="139"/>
      <c r="R475" s="139"/>
      <c r="S475" s="139"/>
      <c r="T475" s="139"/>
      <c r="U475" s="139"/>
      <c r="V475" s="139"/>
      <c r="W475" s="139"/>
      <c r="X475" s="139"/>
      <c r="Y475" s="139"/>
      <c r="Z475" s="139"/>
    </row>
    <row r="476" spans="1:26" ht="14.25" customHeight="1" x14ac:dyDescent="0.2">
      <c r="A476" s="158"/>
      <c r="B476" s="154"/>
      <c r="C476" s="155"/>
      <c r="D476" s="139"/>
      <c r="E476" s="139"/>
      <c r="F476" s="139"/>
      <c r="G476" s="139"/>
      <c r="H476" s="139"/>
      <c r="I476" s="139"/>
      <c r="J476" s="139"/>
      <c r="K476" s="139"/>
      <c r="L476" s="139"/>
      <c r="M476" s="139"/>
      <c r="N476" s="139"/>
      <c r="O476" s="139"/>
      <c r="P476" s="139"/>
      <c r="Q476" s="139"/>
      <c r="R476" s="139"/>
      <c r="S476" s="139"/>
      <c r="T476" s="139"/>
      <c r="U476" s="139"/>
      <c r="V476" s="139"/>
      <c r="W476" s="139"/>
      <c r="X476" s="139"/>
      <c r="Y476" s="139"/>
      <c r="Z476" s="139"/>
    </row>
    <row r="477" spans="1:26" ht="14.25" customHeight="1" x14ac:dyDescent="0.2">
      <c r="A477" s="158"/>
      <c r="B477" s="154"/>
      <c r="C477" s="155"/>
      <c r="D477" s="139"/>
      <c r="E477" s="139"/>
      <c r="F477" s="139"/>
      <c r="G477" s="139"/>
      <c r="H477" s="139"/>
      <c r="I477" s="139"/>
      <c r="J477" s="139"/>
      <c r="K477" s="139"/>
      <c r="L477" s="139"/>
      <c r="M477" s="139"/>
      <c r="N477" s="139"/>
      <c r="O477" s="139"/>
      <c r="P477" s="139"/>
      <c r="Q477" s="139"/>
      <c r="R477" s="139"/>
      <c r="S477" s="139"/>
      <c r="T477" s="139"/>
      <c r="U477" s="139"/>
      <c r="V477" s="139"/>
      <c r="W477" s="139"/>
      <c r="X477" s="139"/>
      <c r="Y477" s="139"/>
      <c r="Z477" s="139"/>
    </row>
    <row r="478" spans="1:26" ht="14.25" customHeight="1" x14ac:dyDescent="0.2">
      <c r="A478" s="158"/>
      <c r="B478" s="154"/>
      <c r="C478" s="155"/>
      <c r="D478" s="139"/>
      <c r="E478" s="139"/>
      <c r="F478" s="139"/>
      <c r="G478" s="139"/>
      <c r="H478" s="139"/>
      <c r="I478" s="139"/>
      <c r="J478" s="139"/>
      <c r="K478" s="139"/>
      <c r="L478" s="139"/>
      <c r="M478" s="139"/>
      <c r="N478" s="139"/>
      <c r="O478" s="139"/>
      <c r="P478" s="139"/>
      <c r="Q478" s="139"/>
      <c r="R478" s="139"/>
      <c r="S478" s="139"/>
      <c r="T478" s="139"/>
      <c r="U478" s="139"/>
      <c r="V478" s="139"/>
      <c r="W478" s="139"/>
      <c r="X478" s="139"/>
      <c r="Y478" s="139"/>
      <c r="Z478" s="139"/>
    </row>
    <row r="479" spans="1:26" ht="14.25" customHeight="1" x14ac:dyDescent="0.2">
      <c r="A479" s="158"/>
      <c r="B479" s="154"/>
      <c r="C479" s="155"/>
      <c r="D479" s="139"/>
      <c r="E479" s="139"/>
      <c r="F479" s="139"/>
      <c r="G479" s="139"/>
      <c r="H479" s="139"/>
      <c r="I479" s="139"/>
      <c r="J479" s="139"/>
      <c r="K479" s="139"/>
      <c r="L479" s="139"/>
      <c r="M479" s="139"/>
      <c r="N479" s="139"/>
      <c r="O479" s="139"/>
      <c r="P479" s="139"/>
      <c r="Q479" s="139"/>
      <c r="R479" s="139"/>
      <c r="S479" s="139"/>
      <c r="T479" s="139"/>
      <c r="U479" s="139"/>
      <c r="V479" s="139"/>
      <c r="W479" s="139"/>
      <c r="X479" s="139"/>
      <c r="Y479" s="139"/>
      <c r="Z479" s="139"/>
    </row>
    <row r="480" spans="1:26" ht="14.25" customHeight="1" x14ac:dyDescent="0.2">
      <c r="A480" s="158"/>
      <c r="B480" s="154"/>
      <c r="C480" s="155"/>
      <c r="D480" s="139"/>
      <c r="E480" s="139"/>
      <c r="F480" s="139"/>
      <c r="G480" s="139"/>
      <c r="H480" s="139"/>
      <c r="I480" s="139"/>
      <c r="J480" s="139"/>
      <c r="K480" s="139"/>
      <c r="L480" s="139"/>
      <c r="M480" s="139"/>
      <c r="N480" s="139"/>
      <c r="O480" s="139"/>
      <c r="P480" s="139"/>
      <c r="Q480" s="139"/>
      <c r="R480" s="139"/>
      <c r="S480" s="139"/>
      <c r="T480" s="139"/>
      <c r="U480" s="139"/>
      <c r="V480" s="139"/>
      <c r="W480" s="139"/>
      <c r="X480" s="139"/>
      <c r="Y480" s="139"/>
      <c r="Z480" s="139"/>
    </row>
    <row r="481" spans="1:26" ht="14.25" customHeight="1" x14ac:dyDescent="0.2">
      <c r="A481" s="158"/>
      <c r="B481" s="154"/>
      <c r="C481" s="155"/>
      <c r="D481" s="139"/>
      <c r="E481" s="139"/>
      <c r="F481" s="139"/>
      <c r="G481" s="139"/>
      <c r="H481" s="139"/>
      <c r="I481" s="139"/>
      <c r="J481" s="139"/>
      <c r="K481" s="139"/>
      <c r="L481" s="139"/>
      <c r="M481" s="139"/>
      <c r="N481" s="139"/>
      <c r="O481" s="139"/>
      <c r="P481" s="139"/>
      <c r="Q481" s="139"/>
      <c r="R481" s="139"/>
      <c r="S481" s="139"/>
      <c r="T481" s="139"/>
      <c r="U481" s="139"/>
      <c r="V481" s="139"/>
      <c r="W481" s="139"/>
      <c r="X481" s="139"/>
      <c r="Y481" s="139"/>
      <c r="Z481" s="139"/>
    </row>
    <row r="482" spans="1:26" ht="14.25" customHeight="1" x14ac:dyDescent="0.2">
      <c r="A482" s="158"/>
      <c r="B482" s="154"/>
      <c r="C482" s="155"/>
      <c r="D482" s="139"/>
      <c r="E482" s="139"/>
      <c r="F482" s="139"/>
      <c r="G482" s="139"/>
      <c r="H482" s="139"/>
      <c r="I482" s="139"/>
      <c r="J482" s="139"/>
      <c r="K482" s="139"/>
      <c r="L482" s="139"/>
      <c r="M482" s="139"/>
      <c r="N482" s="139"/>
      <c r="O482" s="139"/>
      <c r="P482" s="139"/>
      <c r="Q482" s="139"/>
      <c r="R482" s="139"/>
      <c r="S482" s="139"/>
      <c r="T482" s="139"/>
      <c r="U482" s="139"/>
      <c r="V482" s="139"/>
      <c r="W482" s="139"/>
      <c r="X482" s="139"/>
      <c r="Y482" s="139"/>
      <c r="Z482" s="139"/>
    </row>
    <row r="483" spans="1:26" ht="14.25" customHeight="1" x14ac:dyDescent="0.2">
      <c r="A483" s="158"/>
      <c r="B483" s="154"/>
      <c r="C483" s="155"/>
      <c r="D483" s="139"/>
      <c r="E483" s="139"/>
      <c r="F483" s="139"/>
      <c r="G483" s="139"/>
      <c r="H483" s="139"/>
      <c r="I483" s="139"/>
      <c r="J483" s="139"/>
      <c r="K483" s="139"/>
      <c r="L483" s="139"/>
      <c r="M483" s="139"/>
      <c r="N483" s="139"/>
      <c r="O483" s="139"/>
      <c r="P483" s="139"/>
      <c r="Q483" s="139"/>
      <c r="R483" s="139"/>
      <c r="S483" s="139"/>
      <c r="T483" s="139"/>
      <c r="U483" s="139"/>
      <c r="V483" s="139"/>
      <c r="W483" s="139"/>
      <c r="X483" s="139"/>
      <c r="Y483" s="139"/>
      <c r="Z483" s="139"/>
    </row>
    <row r="484" spans="1:26" ht="14.25" customHeight="1" x14ac:dyDescent="0.2">
      <c r="A484" s="158"/>
      <c r="B484" s="154"/>
      <c r="C484" s="155"/>
      <c r="D484" s="139"/>
      <c r="E484" s="139"/>
      <c r="F484" s="139"/>
      <c r="G484" s="139"/>
      <c r="H484" s="139"/>
      <c r="I484" s="139"/>
      <c r="J484" s="139"/>
      <c r="K484" s="139"/>
      <c r="L484" s="139"/>
      <c r="M484" s="139"/>
      <c r="N484" s="139"/>
      <c r="O484" s="139"/>
      <c r="P484" s="139"/>
      <c r="Q484" s="139"/>
      <c r="R484" s="139"/>
      <c r="S484" s="139"/>
      <c r="T484" s="139"/>
      <c r="U484" s="139"/>
      <c r="V484" s="139"/>
      <c r="W484" s="139"/>
      <c r="X484" s="139"/>
      <c r="Y484" s="139"/>
      <c r="Z484" s="139"/>
    </row>
    <row r="485" spans="1:26" ht="14.25" customHeight="1" x14ac:dyDescent="0.2">
      <c r="A485" s="158"/>
      <c r="B485" s="154"/>
      <c r="C485" s="155"/>
      <c r="D485" s="139"/>
      <c r="E485" s="139"/>
      <c r="F485" s="139"/>
      <c r="G485" s="139"/>
      <c r="H485" s="139"/>
      <c r="I485" s="139"/>
      <c r="J485" s="139"/>
      <c r="K485" s="139"/>
      <c r="L485" s="139"/>
      <c r="M485" s="139"/>
      <c r="N485" s="139"/>
      <c r="O485" s="139"/>
      <c r="P485" s="139"/>
      <c r="Q485" s="139"/>
      <c r="R485" s="139"/>
      <c r="S485" s="139"/>
      <c r="T485" s="139"/>
      <c r="U485" s="139"/>
      <c r="V485" s="139"/>
      <c r="W485" s="139"/>
      <c r="X485" s="139"/>
      <c r="Y485" s="139"/>
      <c r="Z485" s="139"/>
    </row>
    <row r="486" spans="1:26" ht="14.25" customHeight="1" x14ac:dyDescent="0.2">
      <c r="A486" s="158"/>
      <c r="B486" s="154"/>
      <c r="C486" s="155"/>
      <c r="D486" s="139"/>
      <c r="E486" s="139"/>
      <c r="F486" s="139"/>
      <c r="G486" s="139"/>
      <c r="H486" s="139"/>
      <c r="I486" s="139"/>
      <c r="J486" s="139"/>
      <c r="K486" s="139"/>
      <c r="L486" s="139"/>
      <c r="M486" s="139"/>
      <c r="N486" s="139"/>
      <c r="O486" s="139"/>
      <c r="P486" s="139"/>
      <c r="Q486" s="139"/>
      <c r="R486" s="139"/>
      <c r="S486" s="139"/>
      <c r="T486" s="139"/>
      <c r="U486" s="139"/>
      <c r="V486" s="139"/>
      <c r="W486" s="139"/>
      <c r="X486" s="139"/>
      <c r="Y486" s="139"/>
      <c r="Z486" s="139"/>
    </row>
    <row r="487" spans="1:26" ht="14.25" customHeight="1" x14ac:dyDescent="0.2">
      <c r="A487" s="158"/>
      <c r="B487" s="154"/>
      <c r="C487" s="155"/>
      <c r="D487" s="139"/>
      <c r="E487" s="139"/>
      <c r="F487" s="139"/>
      <c r="G487" s="139"/>
      <c r="H487" s="139"/>
      <c r="I487" s="139"/>
      <c r="J487" s="139"/>
      <c r="K487" s="139"/>
      <c r="L487" s="139"/>
      <c r="M487" s="139"/>
      <c r="N487" s="139"/>
      <c r="O487" s="139"/>
      <c r="P487" s="139"/>
      <c r="Q487" s="139"/>
      <c r="R487" s="139"/>
      <c r="S487" s="139"/>
      <c r="T487" s="139"/>
      <c r="U487" s="139"/>
      <c r="V487" s="139"/>
      <c r="W487" s="139"/>
      <c r="X487" s="139"/>
      <c r="Y487" s="139"/>
      <c r="Z487" s="139"/>
    </row>
    <row r="488" spans="1:26" ht="14.25" customHeight="1" x14ac:dyDescent="0.2">
      <c r="A488" s="158"/>
      <c r="B488" s="154"/>
      <c r="C488" s="155"/>
      <c r="D488" s="139"/>
      <c r="E488" s="139"/>
      <c r="F488" s="139"/>
      <c r="G488" s="139"/>
      <c r="H488" s="139"/>
      <c r="I488" s="139"/>
      <c r="J488" s="139"/>
      <c r="K488" s="139"/>
      <c r="L488" s="139"/>
      <c r="M488" s="139"/>
      <c r="N488" s="139"/>
      <c r="O488" s="139"/>
      <c r="P488" s="139"/>
      <c r="Q488" s="139"/>
      <c r="R488" s="139"/>
      <c r="S488" s="139"/>
      <c r="T488" s="139"/>
      <c r="U488" s="139"/>
      <c r="V488" s="139"/>
      <c r="W488" s="139"/>
      <c r="X488" s="139"/>
      <c r="Y488" s="139"/>
      <c r="Z488" s="139"/>
    </row>
    <row r="489" spans="1:26" ht="14.25" customHeight="1" x14ac:dyDescent="0.2">
      <c r="A489" s="158"/>
      <c r="B489" s="154"/>
      <c r="C489" s="155"/>
      <c r="D489" s="139"/>
      <c r="E489" s="139"/>
      <c r="F489" s="139"/>
      <c r="G489" s="139"/>
      <c r="H489" s="139"/>
      <c r="I489" s="139"/>
      <c r="J489" s="139"/>
      <c r="K489" s="139"/>
      <c r="L489" s="139"/>
      <c r="M489" s="139"/>
      <c r="N489" s="139"/>
      <c r="O489" s="139"/>
      <c r="P489" s="139"/>
      <c r="Q489" s="139"/>
      <c r="R489" s="139"/>
      <c r="S489" s="139"/>
      <c r="T489" s="139"/>
      <c r="U489" s="139"/>
      <c r="V489" s="139"/>
      <c r="W489" s="139"/>
      <c r="X489" s="139"/>
      <c r="Y489" s="139"/>
      <c r="Z489" s="139"/>
    </row>
    <row r="490" spans="1:26" ht="14.25" customHeight="1" x14ac:dyDescent="0.2">
      <c r="A490" s="158"/>
      <c r="B490" s="154"/>
      <c r="C490" s="155"/>
      <c r="D490" s="139"/>
      <c r="E490" s="139"/>
      <c r="F490" s="139"/>
      <c r="G490" s="139"/>
      <c r="H490" s="139"/>
      <c r="I490" s="139"/>
      <c r="J490" s="139"/>
      <c r="K490" s="139"/>
      <c r="L490" s="139"/>
      <c r="M490" s="139"/>
      <c r="N490" s="139"/>
      <c r="O490" s="139"/>
      <c r="P490" s="139"/>
      <c r="Q490" s="139"/>
      <c r="R490" s="139"/>
      <c r="S490" s="139"/>
      <c r="T490" s="139"/>
      <c r="U490" s="139"/>
      <c r="V490" s="139"/>
      <c r="W490" s="139"/>
      <c r="X490" s="139"/>
      <c r="Y490" s="139"/>
      <c r="Z490" s="139"/>
    </row>
    <row r="491" spans="1:26" ht="14.25" customHeight="1" x14ac:dyDescent="0.2">
      <c r="A491" s="158"/>
      <c r="B491" s="154"/>
      <c r="C491" s="155"/>
      <c r="D491" s="139"/>
      <c r="E491" s="139"/>
      <c r="F491" s="139"/>
      <c r="G491" s="139"/>
      <c r="H491" s="139"/>
      <c r="I491" s="139"/>
      <c r="J491" s="139"/>
      <c r="K491" s="139"/>
      <c r="L491" s="139"/>
      <c r="M491" s="139"/>
      <c r="N491" s="139"/>
      <c r="O491" s="139"/>
      <c r="P491" s="139"/>
      <c r="Q491" s="139"/>
      <c r="R491" s="139"/>
      <c r="S491" s="139"/>
      <c r="T491" s="139"/>
      <c r="U491" s="139"/>
      <c r="V491" s="139"/>
      <c r="W491" s="139"/>
      <c r="X491" s="139"/>
      <c r="Y491" s="139"/>
      <c r="Z491" s="139"/>
    </row>
    <row r="492" spans="1:26" ht="14.25" customHeight="1" x14ac:dyDescent="0.2">
      <c r="A492" s="158"/>
      <c r="B492" s="154"/>
      <c r="C492" s="155"/>
      <c r="D492" s="139"/>
      <c r="E492" s="139"/>
      <c r="F492" s="139"/>
      <c r="G492" s="139"/>
      <c r="H492" s="139"/>
      <c r="I492" s="139"/>
      <c r="J492" s="139"/>
      <c r="K492" s="139"/>
      <c r="L492" s="139"/>
      <c r="M492" s="139"/>
      <c r="N492" s="139"/>
      <c r="O492" s="139"/>
      <c r="P492" s="139"/>
      <c r="Q492" s="139"/>
      <c r="R492" s="139"/>
      <c r="S492" s="139"/>
      <c r="T492" s="139"/>
      <c r="U492" s="139"/>
      <c r="V492" s="139"/>
      <c r="W492" s="139"/>
      <c r="X492" s="139"/>
      <c r="Y492" s="139"/>
      <c r="Z492" s="139"/>
    </row>
    <row r="493" spans="1:26" ht="14.25" customHeight="1" x14ac:dyDescent="0.2">
      <c r="A493" s="158"/>
      <c r="B493" s="154"/>
      <c r="C493" s="155"/>
      <c r="D493" s="139"/>
      <c r="E493" s="139"/>
      <c r="F493" s="139"/>
      <c r="G493" s="139"/>
      <c r="H493" s="139"/>
      <c r="I493" s="139"/>
      <c r="J493" s="139"/>
      <c r="K493" s="139"/>
      <c r="L493" s="139"/>
      <c r="M493" s="139"/>
      <c r="N493" s="139"/>
      <c r="O493" s="139"/>
      <c r="P493" s="139"/>
      <c r="Q493" s="139"/>
      <c r="R493" s="139"/>
      <c r="S493" s="139"/>
      <c r="T493" s="139"/>
      <c r="U493" s="139"/>
      <c r="V493" s="139"/>
      <c r="W493" s="139"/>
      <c r="X493" s="139"/>
      <c r="Y493" s="139"/>
      <c r="Z493" s="139"/>
    </row>
    <row r="494" spans="1:26" ht="14.25" customHeight="1" x14ac:dyDescent="0.2">
      <c r="A494" s="158"/>
      <c r="B494" s="154"/>
      <c r="C494" s="155"/>
      <c r="D494" s="139"/>
      <c r="E494" s="139"/>
      <c r="F494" s="139"/>
      <c r="G494" s="139"/>
      <c r="H494" s="139"/>
      <c r="I494" s="139"/>
      <c r="J494" s="139"/>
      <c r="K494" s="139"/>
      <c r="L494" s="139"/>
      <c r="M494" s="139"/>
      <c r="N494" s="139"/>
      <c r="O494" s="139"/>
      <c r="P494" s="139"/>
      <c r="Q494" s="139"/>
      <c r="R494" s="139"/>
      <c r="S494" s="139"/>
      <c r="T494" s="139"/>
      <c r="U494" s="139"/>
      <c r="V494" s="139"/>
      <c r="W494" s="139"/>
      <c r="X494" s="139"/>
      <c r="Y494" s="139"/>
      <c r="Z494" s="139"/>
    </row>
    <row r="495" spans="1:26" ht="14.25" customHeight="1" x14ac:dyDescent="0.2">
      <c r="A495" s="158"/>
      <c r="B495" s="154"/>
      <c r="C495" s="155"/>
      <c r="D495" s="139"/>
      <c r="E495" s="139"/>
      <c r="F495" s="139"/>
      <c r="G495" s="139"/>
      <c r="H495" s="139"/>
      <c r="I495" s="139"/>
      <c r="J495" s="139"/>
      <c r="K495" s="139"/>
      <c r="L495" s="139"/>
      <c r="M495" s="139"/>
      <c r="N495" s="139"/>
      <c r="O495" s="139"/>
      <c r="P495" s="139"/>
      <c r="Q495" s="139"/>
      <c r="R495" s="139"/>
      <c r="S495" s="139"/>
      <c r="T495" s="139"/>
      <c r="U495" s="139"/>
      <c r="V495" s="139"/>
      <c r="W495" s="139"/>
      <c r="X495" s="139"/>
      <c r="Y495" s="139"/>
      <c r="Z495" s="139"/>
    </row>
    <row r="496" spans="1:26" ht="14.25" customHeight="1" x14ac:dyDescent="0.2">
      <c r="A496" s="158"/>
      <c r="B496" s="154"/>
      <c r="C496" s="155"/>
      <c r="D496" s="139"/>
      <c r="E496" s="139"/>
      <c r="F496" s="139"/>
      <c r="G496" s="139"/>
      <c r="H496" s="139"/>
      <c r="I496" s="139"/>
      <c r="J496" s="139"/>
      <c r="K496" s="139"/>
      <c r="L496" s="139"/>
      <c r="M496" s="139"/>
      <c r="N496" s="139"/>
      <c r="O496" s="139"/>
      <c r="P496" s="139"/>
      <c r="Q496" s="139"/>
      <c r="R496" s="139"/>
      <c r="S496" s="139"/>
      <c r="T496" s="139"/>
      <c r="U496" s="139"/>
      <c r="V496" s="139"/>
      <c r="W496" s="139"/>
      <c r="X496" s="139"/>
      <c r="Y496" s="139"/>
      <c r="Z496" s="139"/>
    </row>
    <row r="497" spans="1:26" ht="14.25" customHeight="1" x14ac:dyDescent="0.2">
      <c r="A497" s="158"/>
      <c r="B497" s="154"/>
      <c r="C497" s="155"/>
      <c r="D497" s="139"/>
      <c r="E497" s="139"/>
      <c r="F497" s="139"/>
      <c r="G497" s="139"/>
      <c r="H497" s="139"/>
      <c r="I497" s="139"/>
      <c r="J497" s="139"/>
      <c r="K497" s="139"/>
      <c r="L497" s="139"/>
      <c r="M497" s="139"/>
      <c r="N497" s="139"/>
      <c r="O497" s="139"/>
      <c r="P497" s="139"/>
      <c r="Q497" s="139"/>
      <c r="R497" s="139"/>
      <c r="S497" s="139"/>
      <c r="T497" s="139"/>
      <c r="U497" s="139"/>
      <c r="V497" s="139"/>
      <c r="W497" s="139"/>
      <c r="X497" s="139"/>
      <c r="Y497" s="139"/>
      <c r="Z497" s="139"/>
    </row>
    <row r="498" spans="1:26" ht="14.25" customHeight="1" x14ac:dyDescent="0.2">
      <c r="A498" s="158"/>
      <c r="B498" s="154"/>
      <c r="C498" s="155"/>
      <c r="D498" s="139"/>
      <c r="E498" s="139"/>
      <c r="F498" s="139"/>
      <c r="G498" s="139"/>
      <c r="H498" s="139"/>
      <c r="I498" s="139"/>
      <c r="J498" s="139"/>
      <c r="K498" s="139"/>
      <c r="L498" s="139"/>
      <c r="M498" s="139"/>
      <c r="N498" s="139"/>
      <c r="O498" s="139"/>
      <c r="P498" s="139"/>
      <c r="Q498" s="139"/>
      <c r="R498" s="139"/>
      <c r="S498" s="139"/>
      <c r="T498" s="139"/>
      <c r="U498" s="139"/>
      <c r="V498" s="139"/>
      <c r="W498" s="139"/>
      <c r="X498" s="139"/>
      <c r="Y498" s="139"/>
      <c r="Z498" s="139"/>
    </row>
    <row r="499" spans="1:26" ht="14.25" customHeight="1" x14ac:dyDescent="0.2">
      <c r="A499" s="158"/>
      <c r="B499" s="154"/>
      <c r="C499" s="155"/>
      <c r="D499" s="139"/>
      <c r="E499" s="139"/>
      <c r="F499" s="139"/>
      <c r="G499" s="139"/>
      <c r="H499" s="139"/>
      <c r="I499" s="139"/>
      <c r="J499" s="139"/>
      <c r="K499" s="139"/>
      <c r="L499" s="139"/>
      <c r="M499" s="139"/>
      <c r="N499" s="139"/>
      <c r="O499" s="139"/>
      <c r="P499" s="139"/>
      <c r="Q499" s="139"/>
      <c r="R499" s="139"/>
      <c r="S499" s="139"/>
      <c r="T499" s="139"/>
      <c r="U499" s="139"/>
      <c r="V499" s="139"/>
      <c r="W499" s="139"/>
      <c r="X499" s="139"/>
      <c r="Y499" s="139"/>
      <c r="Z499" s="139"/>
    </row>
    <row r="500" spans="1:26" ht="14.25" customHeight="1" x14ac:dyDescent="0.2">
      <c r="A500" s="158"/>
      <c r="B500" s="154"/>
      <c r="C500" s="155"/>
      <c r="D500" s="139"/>
      <c r="E500" s="139"/>
      <c r="F500" s="139"/>
      <c r="G500" s="139"/>
      <c r="H500" s="139"/>
      <c r="I500" s="139"/>
      <c r="J500" s="139"/>
      <c r="K500" s="139"/>
      <c r="L500" s="139"/>
      <c r="M500" s="139"/>
      <c r="N500" s="139"/>
      <c r="O500" s="139"/>
      <c r="P500" s="139"/>
      <c r="Q500" s="139"/>
      <c r="R500" s="139"/>
      <c r="S500" s="139"/>
      <c r="T500" s="139"/>
      <c r="U500" s="139"/>
      <c r="V500" s="139"/>
      <c r="W500" s="139"/>
      <c r="X500" s="139"/>
      <c r="Y500" s="139"/>
      <c r="Z500" s="139"/>
    </row>
    <row r="501" spans="1:26" ht="14.25" customHeight="1" x14ac:dyDescent="0.2">
      <c r="A501" s="158"/>
      <c r="B501" s="154"/>
      <c r="C501" s="155"/>
      <c r="D501" s="139"/>
      <c r="E501" s="139"/>
      <c r="F501" s="139"/>
      <c r="G501" s="139"/>
      <c r="H501" s="139"/>
      <c r="I501" s="139"/>
      <c r="J501" s="139"/>
      <c r="K501" s="139"/>
      <c r="L501" s="139"/>
      <c r="M501" s="139"/>
      <c r="N501" s="139"/>
      <c r="O501" s="139"/>
      <c r="P501" s="139"/>
      <c r="Q501" s="139"/>
      <c r="R501" s="139"/>
      <c r="S501" s="139"/>
      <c r="T501" s="139"/>
      <c r="U501" s="139"/>
      <c r="V501" s="139"/>
      <c r="W501" s="139"/>
      <c r="X501" s="139"/>
      <c r="Y501" s="139"/>
      <c r="Z501" s="139"/>
    </row>
    <row r="502" spans="1:26" ht="14.25" customHeight="1" x14ac:dyDescent="0.2">
      <c r="A502" s="158"/>
      <c r="B502" s="154"/>
      <c r="C502" s="155"/>
      <c r="D502" s="139"/>
      <c r="E502" s="139"/>
      <c r="F502" s="139"/>
      <c r="G502" s="139"/>
      <c r="H502" s="139"/>
      <c r="I502" s="139"/>
      <c r="J502" s="139"/>
      <c r="K502" s="139"/>
      <c r="L502" s="139"/>
      <c r="M502" s="139"/>
      <c r="N502" s="139"/>
      <c r="O502" s="139"/>
      <c r="P502" s="139"/>
      <c r="Q502" s="139"/>
      <c r="R502" s="139"/>
      <c r="S502" s="139"/>
      <c r="T502" s="139"/>
      <c r="U502" s="139"/>
      <c r="V502" s="139"/>
      <c r="W502" s="139"/>
      <c r="X502" s="139"/>
      <c r="Y502" s="139"/>
      <c r="Z502" s="139"/>
    </row>
    <row r="503" spans="1:26" ht="14.25" customHeight="1" x14ac:dyDescent="0.2">
      <c r="A503" s="158"/>
      <c r="B503" s="154"/>
      <c r="C503" s="155"/>
      <c r="D503" s="139"/>
      <c r="E503" s="139"/>
      <c r="F503" s="139"/>
      <c r="G503" s="139"/>
      <c r="H503" s="139"/>
      <c r="I503" s="139"/>
      <c r="J503" s="139"/>
      <c r="K503" s="139"/>
      <c r="L503" s="139"/>
      <c r="M503" s="139"/>
      <c r="N503" s="139"/>
      <c r="O503" s="139"/>
      <c r="P503" s="139"/>
      <c r="Q503" s="139"/>
      <c r="R503" s="139"/>
      <c r="S503" s="139"/>
      <c r="T503" s="139"/>
      <c r="U503" s="139"/>
      <c r="V503" s="139"/>
      <c r="W503" s="139"/>
      <c r="X503" s="139"/>
      <c r="Y503" s="139"/>
      <c r="Z503" s="139"/>
    </row>
    <row r="504" spans="1:26" ht="14.25" customHeight="1" x14ac:dyDescent="0.2">
      <c r="A504" s="158"/>
      <c r="B504" s="154"/>
      <c r="C504" s="155"/>
      <c r="D504" s="139"/>
      <c r="E504" s="139"/>
      <c r="F504" s="139"/>
      <c r="G504" s="139"/>
      <c r="H504" s="139"/>
      <c r="I504" s="139"/>
      <c r="J504" s="139"/>
      <c r="K504" s="139"/>
      <c r="L504" s="139"/>
      <c r="M504" s="139"/>
      <c r="N504" s="139"/>
      <c r="O504" s="139"/>
      <c r="P504" s="139"/>
      <c r="Q504" s="139"/>
      <c r="R504" s="139"/>
      <c r="S504" s="139"/>
      <c r="T504" s="139"/>
      <c r="U504" s="139"/>
      <c r="V504" s="139"/>
      <c r="W504" s="139"/>
      <c r="X504" s="139"/>
      <c r="Y504" s="139"/>
      <c r="Z504" s="139"/>
    </row>
    <row r="505" spans="1:26" ht="14.25" customHeight="1" x14ac:dyDescent="0.2">
      <c r="A505" s="158"/>
      <c r="B505" s="154"/>
      <c r="C505" s="155"/>
      <c r="D505" s="139"/>
      <c r="E505" s="139"/>
      <c r="F505" s="139"/>
      <c r="G505" s="139"/>
      <c r="H505" s="139"/>
      <c r="I505" s="139"/>
      <c r="J505" s="139"/>
      <c r="K505" s="139"/>
      <c r="L505" s="139"/>
      <c r="M505" s="139"/>
      <c r="N505" s="139"/>
      <c r="O505" s="139"/>
      <c r="P505" s="139"/>
      <c r="Q505" s="139"/>
      <c r="R505" s="139"/>
      <c r="S505" s="139"/>
      <c r="T505" s="139"/>
      <c r="U505" s="139"/>
      <c r="V505" s="139"/>
      <c r="W505" s="139"/>
      <c r="X505" s="139"/>
      <c r="Y505" s="139"/>
      <c r="Z505" s="139"/>
    </row>
    <row r="506" spans="1:26" ht="14.25" customHeight="1" x14ac:dyDescent="0.2">
      <c r="A506" s="158"/>
      <c r="B506" s="154"/>
      <c r="C506" s="155"/>
      <c r="D506" s="139"/>
      <c r="E506" s="139"/>
      <c r="F506" s="139"/>
      <c r="G506" s="139"/>
      <c r="H506" s="139"/>
      <c r="I506" s="139"/>
      <c r="J506" s="139"/>
      <c r="K506" s="139"/>
      <c r="L506" s="139"/>
      <c r="M506" s="139"/>
      <c r="N506" s="139"/>
      <c r="O506" s="139"/>
      <c r="P506" s="139"/>
      <c r="Q506" s="139"/>
      <c r="R506" s="139"/>
      <c r="S506" s="139"/>
      <c r="T506" s="139"/>
      <c r="U506" s="139"/>
      <c r="V506" s="139"/>
      <c r="W506" s="139"/>
      <c r="X506" s="139"/>
      <c r="Y506" s="139"/>
      <c r="Z506" s="139"/>
    </row>
    <row r="507" spans="1:26" ht="14.25" customHeight="1" x14ac:dyDescent="0.2">
      <c r="A507" s="158"/>
      <c r="B507" s="154"/>
      <c r="C507" s="155"/>
      <c r="D507" s="139"/>
      <c r="E507" s="139"/>
      <c r="F507" s="139"/>
      <c r="G507" s="139"/>
      <c r="H507" s="139"/>
      <c r="I507" s="139"/>
      <c r="J507" s="139"/>
      <c r="K507" s="139"/>
      <c r="L507" s="139"/>
      <c r="M507" s="139"/>
      <c r="N507" s="139"/>
      <c r="O507" s="139"/>
      <c r="P507" s="139"/>
      <c r="Q507" s="139"/>
      <c r="R507" s="139"/>
      <c r="S507" s="139"/>
      <c r="T507" s="139"/>
      <c r="U507" s="139"/>
      <c r="V507" s="139"/>
      <c r="W507" s="139"/>
      <c r="X507" s="139"/>
      <c r="Y507" s="139"/>
      <c r="Z507" s="139"/>
    </row>
    <row r="508" spans="1:26" ht="14.25" customHeight="1" x14ac:dyDescent="0.2">
      <c r="A508" s="158"/>
      <c r="B508" s="154"/>
      <c r="C508" s="155"/>
      <c r="D508" s="139"/>
      <c r="E508" s="139"/>
      <c r="F508" s="139"/>
      <c r="G508" s="139"/>
      <c r="H508" s="139"/>
      <c r="I508" s="139"/>
      <c r="J508" s="139"/>
      <c r="K508" s="139"/>
      <c r="L508" s="139"/>
      <c r="M508" s="139"/>
      <c r="N508" s="139"/>
      <c r="O508" s="139"/>
      <c r="P508" s="139"/>
      <c r="Q508" s="139"/>
      <c r="R508" s="139"/>
      <c r="S508" s="139"/>
      <c r="T508" s="139"/>
      <c r="U508" s="139"/>
      <c r="V508" s="139"/>
      <c r="W508" s="139"/>
      <c r="X508" s="139"/>
      <c r="Y508" s="139"/>
      <c r="Z508" s="139"/>
    </row>
    <row r="509" spans="1:26" ht="14.25" customHeight="1" x14ac:dyDescent="0.2">
      <c r="A509" s="158"/>
      <c r="B509" s="154"/>
      <c r="C509" s="155"/>
      <c r="D509" s="139"/>
      <c r="E509" s="139"/>
      <c r="F509" s="139"/>
      <c r="G509" s="139"/>
      <c r="H509" s="139"/>
      <c r="I509" s="139"/>
      <c r="J509" s="139"/>
      <c r="K509" s="139"/>
      <c r="L509" s="139"/>
      <c r="M509" s="139"/>
      <c r="N509" s="139"/>
      <c r="O509" s="139"/>
      <c r="P509" s="139"/>
      <c r="Q509" s="139"/>
      <c r="R509" s="139"/>
      <c r="S509" s="139"/>
      <c r="T509" s="139"/>
      <c r="U509" s="139"/>
      <c r="V509" s="139"/>
      <c r="W509" s="139"/>
      <c r="X509" s="139"/>
      <c r="Y509" s="139"/>
      <c r="Z509" s="139"/>
    </row>
    <row r="510" spans="1:26" ht="14.25" customHeight="1" x14ac:dyDescent="0.2">
      <c r="A510" s="158"/>
      <c r="B510" s="154"/>
      <c r="C510" s="155"/>
      <c r="D510" s="139"/>
      <c r="E510" s="139"/>
      <c r="F510" s="139"/>
      <c r="G510" s="139"/>
      <c r="H510" s="139"/>
      <c r="I510" s="139"/>
      <c r="J510" s="139"/>
      <c r="K510" s="139"/>
      <c r="L510" s="139"/>
      <c r="M510" s="139"/>
      <c r="N510" s="139"/>
      <c r="O510" s="139"/>
      <c r="P510" s="139"/>
      <c r="Q510" s="139"/>
      <c r="R510" s="139"/>
      <c r="S510" s="139"/>
      <c r="T510" s="139"/>
      <c r="U510" s="139"/>
      <c r="V510" s="139"/>
      <c r="W510" s="139"/>
      <c r="X510" s="139"/>
      <c r="Y510" s="139"/>
      <c r="Z510" s="139"/>
    </row>
    <row r="511" spans="1:26" ht="14.25" customHeight="1" x14ac:dyDescent="0.2">
      <c r="A511" s="158"/>
      <c r="B511" s="154"/>
      <c r="C511" s="155"/>
      <c r="D511" s="139"/>
      <c r="E511" s="139"/>
      <c r="F511" s="139"/>
      <c r="G511" s="139"/>
      <c r="H511" s="139"/>
      <c r="I511" s="139"/>
      <c r="J511" s="139"/>
      <c r="K511" s="139"/>
      <c r="L511" s="139"/>
      <c r="M511" s="139"/>
      <c r="N511" s="139"/>
      <c r="O511" s="139"/>
      <c r="P511" s="139"/>
      <c r="Q511" s="139"/>
      <c r="R511" s="139"/>
      <c r="S511" s="139"/>
      <c r="T511" s="139"/>
      <c r="U511" s="139"/>
      <c r="V511" s="139"/>
      <c r="W511" s="139"/>
      <c r="X511" s="139"/>
      <c r="Y511" s="139"/>
      <c r="Z511" s="139"/>
    </row>
    <row r="512" spans="1:26" ht="14.25" customHeight="1" x14ac:dyDescent="0.2">
      <c r="A512" s="158"/>
      <c r="B512" s="154"/>
      <c r="C512" s="155"/>
      <c r="D512" s="139"/>
      <c r="E512" s="139"/>
      <c r="F512" s="139"/>
      <c r="G512" s="139"/>
      <c r="H512" s="139"/>
      <c r="I512" s="139"/>
      <c r="J512" s="139"/>
      <c r="K512" s="139"/>
      <c r="L512" s="139"/>
      <c r="M512" s="139"/>
      <c r="N512" s="139"/>
      <c r="O512" s="139"/>
      <c r="P512" s="139"/>
      <c r="Q512" s="139"/>
      <c r="R512" s="139"/>
      <c r="S512" s="139"/>
      <c r="T512" s="139"/>
      <c r="U512" s="139"/>
      <c r="V512" s="139"/>
      <c r="W512" s="139"/>
      <c r="X512" s="139"/>
      <c r="Y512" s="139"/>
      <c r="Z512" s="139"/>
    </row>
    <row r="513" spans="1:26" ht="14.25" customHeight="1" x14ac:dyDescent="0.2">
      <c r="A513" s="158"/>
      <c r="B513" s="154"/>
      <c r="C513" s="155"/>
      <c r="D513" s="139"/>
      <c r="E513" s="139"/>
      <c r="F513" s="139"/>
      <c r="G513" s="139"/>
      <c r="H513" s="139"/>
      <c r="I513" s="139"/>
      <c r="J513" s="139"/>
      <c r="K513" s="139"/>
      <c r="L513" s="139"/>
      <c r="M513" s="139"/>
      <c r="N513" s="139"/>
      <c r="O513" s="139"/>
      <c r="P513" s="139"/>
      <c r="Q513" s="139"/>
      <c r="R513" s="139"/>
      <c r="S513" s="139"/>
      <c r="T513" s="139"/>
      <c r="U513" s="139"/>
      <c r="V513" s="139"/>
      <c r="W513" s="139"/>
      <c r="X513" s="139"/>
      <c r="Y513" s="139"/>
      <c r="Z513" s="139"/>
    </row>
    <row r="514" spans="1:26" ht="14.25" customHeight="1" x14ac:dyDescent="0.2">
      <c r="A514" s="158"/>
      <c r="B514" s="154"/>
      <c r="C514" s="155"/>
      <c r="D514" s="139"/>
      <c r="E514" s="139"/>
      <c r="F514" s="139"/>
      <c r="G514" s="139"/>
      <c r="H514" s="139"/>
      <c r="I514" s="139"/>
      <c r="J514" s="139"/>
      <c r="K514" s="139"/>
      <c r="L514" s="139"/>
      <c r="M514" s="139"/>
      <c r="N514" s="139"/>
      <c r="O514" s="139"/>
      <c r="P514" s="139"/>
      <c r="Q514" s="139"/>
      <c r="R514" s="139"/>
      <c r="S514" s="139"/>
      <c r="T514" s="139"/>
      <c r="U514" s="139"/>
      <c r="V514" s="139"/>
      <c r="W514" s="139"/>
      <c r="X514" s="139"/>
      <c r="Y514" s="139"/>
      <c r="Z514" s="139"/>
    </row>
    <row r="515" spans="1:26" ht="14.25" customHeight="1" x14ac:dyDescent="0.2">
      <c r="A515" s="158"/>
      <c r="B515" s="154"/>
      <c r="C515" s="155"/>
      <c r="D515" s="139"/>
      <c r="E515" s="139"/>
      <c r="F515" s="139"/>
      <c r="G515" s="139"/>
      <c r="H515" s="139"/>
      <c r="I515" s="139"/>
      <c r="J515" s="139"/>
      <c r="K515" s="139"/>
      <c r="L515" s="139"/>
      <c r="M515" s="139"/>
      <c r="N515" s="139"/>
      <c r="O515" s="139"/>
      <c r="P515" s="139"/>
      <c r="Q515" s="139"/>
      <c r="R515" s="139"/>
      <c r="S515" s="139"/>
      <c r="T515" s="139"/>
      <c r="U515" s="139"/>
      <c r="V515" s="139"/>
      <c r="W515" s="139"/>
      <c r="X515" s="139"/>
      <c r="Y515" s="139"/>
      <c r="Z515" s="139"/>
    </row>
    <row r="516" spans="1:26" ht="14.25" customHeight="1" x14ac:dyDescent="0.2">
      <c r="A516" s="158"/>
      <c r="B516" s="154"/>
      <c r="C516" s="155"/>
      <c r="D516" s="139"/>
      <c r="E516" s="139"/>
      <c r="F516" s="139"/>
      <c r="G516" s="139"/>
      <c r="H516" s="139"/>
      <c r="I516" s="139"/>
      <c r="J516" s="139"/>
      <c r="K516" s="139"/>
      <c r="L516" s="139"/>
      <c r="M516" s="139"/>
      <c r="N516" s="139"/>
      <c r="O516" s="139"/>
      <c r="P516" s="139"/>
      <c r="Q516" s="139"/>
      <c r="R516" s="139"/>
      <c r="S516" s="139"/>
      <c r="T516" s="139"/>
      <c r="U516" s="139"/>
      <c r="V516" s="139"/>
      <c r="W516" s="139"/>
      <c r="X516" s="139"/>
      <c r="Y516" s="139"/>
      <c r="Z516" s="139"/>
    </row>
    <row r="517" spans="1:26" ht="14.25" customHeight="1" x14ac:dyDescent="0.2">
      <c r="A517" s="158"/>
      <c r="B517" s="154"/>
      <c r="C517" s="155"/>
      <c r="D517" s="139"/>
      <c r="E517" s="139"/>
      <c r="F517" s="139"/>
      <c r="G517" s="139"/>
      <c r="H517" s="139"/>
      <c r="I517" s="139"/>
      <c r="J517" s="139"/>
      <c r="K517" s="139"/>
      <c r="L517" s="139"/>
      <c r="M517" s="139"/>
      <c r="N517" s="139"/>
      <c r="O517" s="139"/>
      <c r="P517" s="139"/>
      <c r="Q517" s="139"/>
      <c r="R517" s="139"/>
      <c r="S517" s="139"/>
      <c r="T517" s="139"/>
      <c r="U517" s="139"/>
      <c r="V517" s="139"/>
      <c r="W517" s="139"/>
      <c r="X517" s="139"/>
      <c r="Y517" s="139"/>
      <c r="Z517" s="139"/>
    </row>
    <row r="518" spans="1:26" ht="14.25" customHeight="1" x14ac:dyDescent="0.2">
      <c r="A518" s="158"/>
      <c r="B518" s="154"/>
      <c r="C518" s="155"/>
      <c r="D518" s="139"/>
      <c r="E518" s="139"/>
      <c r="F518" s="139"/>
      <c r="G518" s="139"/>
      <c r="H518" s="139"/>
      <c r="I518" s="139"/>
      <c r="J518" s="139"/>
      <c r="K518" s="139"/>
      <c r="L518" s="139"/>
      <c r="M518" s="139"/>
      <c r="N518" s="139"/>
      <c r="O518" s="139"/>
      <c r="P518" s="139"/>
      <c r="Q518" s="139"/>
      <c r="R518" s="139"/>
      <c r="S518" s="139"/>
      <c r="T518" s="139"/>
      <c r="U518" s="139"/>
      <c r="V518" s="139"/>
      <c r="W518" s="139"/>
      <c r="X518" s="139"/>
      <c r="Y518" s="139"/>
      <c r="Z518" s="139"/>
    </row>
    <row r="519" spans="1:26" ht="14.25" customHeight="1" x14ac:dyDescent="0.2">
      <c r="A519" s="158"/>
      <c r="B519" s="154"/>
      <c r="C519" s="155"/>
      <c r="D519" s="139"/>
      <c r="E519" s="139"/>
      <c r="F519" s="139"/>
      <c r="G519" s="139"/>
      <c r="H519" s="139"/>
      <c r="I519" s="139"/>
      <c r="J519" s="139"/>
      <c r="K519" s="139"/>
      <c r="L519" s="139"/>
      <c r="M519" s="139"/>
      <c r="N519" s="139"/>
      <c r="O519" s="139"/>
      <c r="P519" s="139"/>
      <c r="Q519" s="139"/>
      <c r="R519" s="139"/>
      <c r="S519" s="139"/>
      <c r="T519" s="139"/>
      <c r="U519" s="139"/>
      <c r="V519" s="139"/>
      <c r="W519" s="139"/>
      <c r="X519" s="139"/>
      <c r="Y519" s="139"/>
      <c r="Z519" s="139"/>
    </row>
    <row r="520" spans="1:26" ht="14.25" customHeight="1" x14ac:dyDescent="0.2">
      <c r="A520" s="158"/>
      <c r="B520" s="154"/>
      <c r="C520" s="155"/>
      <c r="D520" s="139"/>
      <c r="E520" s="139"/>
      <c r="F520" s="139"/>
      <c r="G520" s="139"/>
      <c r="H520" s="139"/>
      <c r="I520" s="139"/>
      <c r="J520" s="139"/>
      <c r="K520" s="139"/>
      <c r="L520" s="139"/>
      <c r="M520" s="139"/>
      <c r="N520" s="139"/>
      <c r="O520" s="139"/>
      <c r="P520" s="139"/>
      <c r="Q520" s="139"/>
      <c r="R520" s="139"/>
      <c r="S520" s="139"/>
      <c r="T520" s="139"/>
      <c r="U520" s="139"/>
      <c r="V520" s="139"/>
      <c r="W520" s="139"/>
      <c r="X520" s="139"/>
      <c r="Y520" s="139"/>
      <c r="Z520" s="139"/>
    </row>
    <row r="521" spans="1:26" ht="14.25" customHeight="1" x14ac:dyDescent="0.2">
      <c r="A521" s="158"/>
      <c r="B521" s="154"/>
      <c r="C521" s="155"/>
      <c r="D521" s="139"/>
      <c r="E521" s="139"/>
      <c r="F521" s="139"/>
      <c r="G521" s="139"/>
      <c r="H521" s="139"/>
      <c r="I521" s="139"/>
      <c r="J521" s="139"/>
      <c r="K521" s="139"/>
      <c r="L521" s="139"/>
      <c r="M521" s="139"/>
      <c r="N521" s="139"/>
      <c r="O521" s="139"/>
      <c r="P521" s="139"/>
      <c r="Q521" s="139"/>
      <c r="R521" s="139"/>
      <c r="S521" s="139"/>
      <c r="T521" s="139"/>
      <c r="U521" s="139"/>
      <c r="V521" s="139"/>
      <c r="W521" s="139"/>
      <c r="X521" s="139"/>
      <c r="Y521" s="139"/>
      <c r="Z521" s="139"/>
    </row>
    <row r="522" spans="1:26" ht="14.25" customHeight="1" x14ac:dyDescent="0.2">
      <c r="A522" s="158"/>
      <c r="B522" s="154"/>
      <c r="C522" s="155"/>
      <c r="D522" s="139"/>
      <c r="E522" s="139"/>
      <c r="F522" s="139"/>
      <c r="G522" s="139"/>
      <c r="H522" s="139"/>
      <c r="I522" s="139"/>
      <c r="J522" s="139"/>
      <c r="K522" s="139"/>
      <c r="L522" s="139"/>
      <c r="M522" s="139"/>
      <c r="N522" s="139"/>
      <c r="O522" s="139"/>
      <c r="P522" s="139"/>
      <c r="Q522" s="139"/>
      <c r="R522" s="139"/>
      <c r="S522" s="139"/>
      <c r="T522" s="139"/>
      <c r="U522" s="139"/>
      <c r="V522" s="139"/>
      <c r="W522" s="139"/>
      <c r="X522" s="139"/>
      <c r="Y522" s="139"/>
      <c r="Z522" s="139"/>
    </row>
    <row r="523" spans="1:26" ht="14.25" customHeight="1" x14ac:dyDescent="0.2">
      <c r="A523" s="158"/>
      <c r="B523" s="154"/>
      <c r="C523" s="155"/>
      <c r="D523" s="139"/>
      <c r="E523" s="139"/>
      <c r="F523" s="139"/>
      <c r="G523" s="139"/>
      <c r="H523" s="139"/>
      <c r="I523" s="139"/>
      <c r="J523" s="139"/>
      <c r="K523" s="139"/>
      <c r="L523" s="139"/>
      <c r="M523" s="139"/>
      <c r="N523" s="139"/>
      <c r="O523" s="139"/>
      <c r="P523" s="139"/>
      <c r="Q523" s="139"/>
      <c r="R523" s="139"/>
      <c r="S523" s="139"/>
      <c r="T523" s="139"/>
      <c r="U523" s="139"/>
      <c r="V523" s="139"/>
      <c r="W523" s="139"/>
      <c r="X523" s="139"/>
      <c r="Y523" s="139"/>
      <c r="Z523" s="139"/>
    </row>
    <row r="524" spans="1:26" ht="14.25" customHeight="1" x14ac:dyDescent="0.2">
      <c r="A524" s="158"/>
      <c r="B524" s="154"/>
      <c r="C524" s="155"/>
      <c r="D524" s="139"/>
      <c r="E524" s="139"/>
      <c r="F524" s="139"/>
      <c r="G524" s="139"/>
      <c r="H524" s="139"/>
      <c r="I524" s="139"/>
      <c r="J524" s="139"/>
      <c r="K524" s="139"/>
      <c r="L524" s="139"/>
      <c r="M524" s="139"/>
      <c r="N524" s="139"/>
      <c r="O524" s="139"/>
      <c r="P524" s="139"/>
      <c r="Q524" s="139"/>
      <c r="R524" s="139"/>
      <c r="S524" s="139"/>
      <c r="T524" s="139"/>
      <c r="U524" s="139"/>
      <c r="V524" s="139"/>
      <c r="W524" s="139"/>
      <c r="X524" s="139"/>
      <c r="Y524" s="139"/>
      <c r="Z524" s="139"/>
    </row>
    <row r="525" spans="1:26" ht="14.25" customHeight="1" x14ac:dyDescent="0.2">
      <c r="A525" s="158"/>
      <c r="B525" s="154"/>
      <c r="C525" s="155"/>
      <c r="D525" s="139"/>
      <c r="E525" s="139"/>
      <c r="F525" s="139"/>
      <c r="G525" s="139"/>
      <c r="H525" s="139"/>
      <c r="I525" s="139"/>
      <c r="J525" s="139"/>
      <c r="K525" s="139"/>
      <c r="L525" s="139"/>
      <c r="M525" s="139"/>
      <c r="N525" s="139"/>
      <c r="O525" s="139"/>
      <c r="P525" s="139"/>
      <c r="Q525" s="139"/>
      <c r="R525" s="139"/>
      <c r="S525" s="139"/>
      <c r="T525" s="139"/>
      <c r="U525" s="139"/>
      <c r="V525" s="139"/>
      <c r="W525" s="139"/>
      <c r="X525" s="139"/>
      <c r="Y525" s="139"/>
      <c r="Z525" s="139"/>
    </row>
    <row r="526" spans="1:26" ht="14.25" customHeight="1" x14ac:dyDescent="0.2">
      <c r="A526" s="158"/>
      <c r="B526" s="154"/>
      <c r="C526" s="155"/>
      <c r="D526" s="139"/>
      <c r="E526" s="139"/>
      <c r="F526" s="139"/>
      <c r="G526" s="139"/>
      <c r="H526" s="139"/>
      <c r="I526" s="139"/>
      <c r="J526" s="139"/>
      <c r="K526" s="139"/>
      <c r="L526" s="139"/>
      <c r="M526" s="139"/>
      <c r="N526" s="139"/>
      <c r="O526" s="139"/>
      <c r="P526" s="139"/>
      <c r="Q526" s="139"/>
      <c r="R526" s="139"/>
      <c r="S526" s="139"/>
      <c r="T526" s="139"/>
      <c r="U526" s="139"/>
      <c r="V526" s="139"/>
      <c r="W526" s="139"/>
      <c r="X526" s="139"/>
      <c r="Y526" s="139"/>
      <c r="Z526" s="139"/>
    </row>
    <row r="527" spans="1:26" ht="14.25" customHeight="1" x14ac:dyDescent="0.2">
      <c r="A527" s="158"/>
      <c r="B527" s="154"/>
      <c r="C527" s="155"/>
      <c r="D527" s="139"/>
      <c r="E527" s="139"/>
      <c r="F527" s="139"/>
      <c r="G527" s="139"/>
      <c r="H527" s="139"/>
      <c r="I527" s="139"/>
      <c r="J527" s="139"/>
      <c r="K527" s="139"/>
      <c r="L527" s="139"/>
      <c r="M527" s="139"/>
      <c r="N527" s="139"/>
      <c r="O527" s="139"/>
      <c r="P527" s="139"/>
      <c r="Q527" s="139"/>
      <c r="R527" s="139"/>
      <c r="S527" s="139"/>
      <c r="T527" s="139"/>
      <c r="U527" s="139"/>
      <c r="V527" s="139"/>
      <c r="W527" s="139"/>
      <c r="X527" s="139"/>
      <c r="Y527" s="139"/>
      <c r="Z527" s="139"/>
    </row>
    <row r="528" spans="1:26" ht="14.25" customHeight="1" x14ac:dyDescent="0.2">
      <c r="A528" s="158"/>
      <c r="B528" s="154"/>
      <c r="C528" s="155"/>
      <c r="D528" s="139"/>
      <c r="E528" s="139"/>
      <c r="F528" s="139"/>
      <c r="G528" s="139"/>
      <c r="H528" s="139"/>
      <c r="I528" s="139"/>
      <c r="J528" s="139"/>
      <c r="K528" s="139"/>
      <c r="L528" s="139"/>
      <c r="M528" s="139"/>
      <c r="N528" s="139"/>
      <c r="O528" s="139"/>
      <c r="P528" s="139"/>
      <c r="Q528" s="139"/>
      <c r="R528" s="139"/>
      <c r="S528" s="139"/>
      <c r="T528" s="139"/>
      <c r="U528" s="139"/>
      <c r="V528" s="139"/>
      <c r="W528" s="139"/>
      <c r="X528" s="139"/>
      <c r="Y528" s="139"/>
      <c r="Z528" s="139"/>
    </row>
    <row r="529" spans="1:26" ht="14.25" customHeight="1" x14ac:dyDescent="0.2">
      <c r="A529" s="158"/>
      <c r="B529" s="154"/>
      <c r="C529" s="155"/>
      <c r="D529" s="139"/>
      <c r="E529" s="139"/>
      <c r="F529" s="139"/>
      <c r="G529" s="139"/>
      <c r="H529" s="139"/>
      <c r="I529" s="139"/>
      <c r="J529" s="139"/>
      <c r="K529" s="139"/>
      <c r="L529" s="139"/>
      <c r="M529" s="139"/>
      <c r="N529" s="139"/>
      <c r="O529" s="139"/>
      <c r="P529" s="139"/>
      <c r="Q529" s="139"/>
      <c r="R529" s="139"/>
      <c r="S529" s="139"/>
      <c r="T529" s="139"/>
      <c r="U529" s="139"/>
      <c r="V529" s="139"/>
      <c r="W529" s="139"/>
      <c r="X529" s="139"/>
      <c r="Y529" s="139"/>
      <c r="Z529" s="139"/>
    </row>
    <row r="530" spans="1:26" ht="14.25" customHeight="1" x14ac:dyDescent="0.2">
      <c r="A530" s="158"/>
      <c r="B530" s="154"/>
      <c r="C530" s="155"/>
      <c r="D530" s="139"/>
      <c r="E530" s="139"/>
      <c r="F530" s="139"/>
      <c r="G530" s="139"/>
      <c r="H530" s="139"/>
      <c r="I530" s="139"/>
      <c r="J530" s="139"/>
      <c r="K530" s="139"/>
      <c r="L530" s="139"/>
      <c r="M530" s="139"/>
      <c r="N530" s="139"/>
      <c r="O530" s="139"/>
      <c r="P530" s="139"/>
      <c r="Q530" s="139"/>
      <c r="R530" s="139"/>
      <c r="S530" s="139"/>
      <c r="T530" s="139"/>
      <c r="U530" s="139"/>
      <c r="V530" s="139"/>
      <c r="W530" s="139"/>
      <c r="X530" s="139"/>
      <c r="Y530" s="139"/>
      <c r="Z530" s="139"/>
    </row>
    <row r="531" spans="1:26" ht="14.25" customHeight="1" x14ac:dyDescent="0.2">
      <c r="A531" s="158"/>
      <c r="B531" s="154"/>
      <c r="C531" s="155"/>
      <c r="D531" s="139"/>
      <c r="E531" s="139"/>
      <c r="F531" s="139"/>
      <c r="G531" s="139"/>
      <c r="H531" s="139"/>
      <c r="I531" s="139"/>
      <c r="J531" s="139"/>
      <c r="K531" s="139"/>
      <c r="L531" s="139"/>
      <c r="M531" s="139"/>
      <c r="N531" s="139"/>
      <c r="O531" s="139"/>
      <c r="P531" s="139"/>
      <c r="Q531" s="139"/>
      <c r="R531" s="139"/>
      <c r="S531" s="139"/>
      <c r="T531" s="139"/>
      <c r="U531" s="139"/>
      <c r="V531" s="139"/>
      <c r="W531" s="139"/>
      <c r="X531" s="139"/>
      <c r="Y531" s="139"/>
      <c r="Z531" s="139"/>
    </row>
    <row r="532" spans="1:26" ht="14.25" customHeight="1" x14ac:dyDescent="0.2">
      <c r="A532" s="158"/>
      <c r="B532" s="154"/>
      <c r="C532" s="155"/>
      <c r="D532" s="139"/>
      <c r="E532" s="139"/>
      <c r="F532" s="139"/>
      <c r="G532" s="139"/>
      <c r="H532" s="139"/>
      <c r="I532" s="139"/>
      <c r="J532" s="139"/>
      <c r="K532" s="139"/>
      <c r="L532" s="139"/>
      <c r="M532" s="139"/>
      <c r="N532" s="139"/>
      <c r="O532" s="139"/>
      <c r="P532" s="139"/>
      <c r="Q532" s="139"/>
      <c r="R532" s="139"/>
      <c r="S532" s="139"/>
      <c r="T532" s="139"/>
      <c r="U532" s="139"/>
      <c r="V532" s="139"/>
      <c r="W532" s="139"/>
      <c r="X532" s="139"/>
      <c r="Y532" s="139"/>
      <c r="Z532" s="139"/>
    </row>
    <row r="533" spans="1:26" ht="14.25" customHeight="1" x14ac:dyDescent="0.2">
      <c r="A533" s="158"/>
      <c r="B533" s="154"/>
      <c r="C533" s="155"/>
      <c r="D533" s="139"/>
      <c r="E533" s="139"/>
      <c r="F533" s="139"/>
      <c r="G533" s="139"/>
      <c r="H533" s="139"/>
      <c r="I533" s="139"/>
      <c r="J533" s="139"/>
      <c r="K533" s="139"/>
      <c r="L533" s="139"/>
      <c r="M533" s="139"/>
      <c r="N533" s="139"/>
      <c r="O533" s="139"/>
      <c r="P533" s="139"/>
      <c r="Q533" s="139"/>
      <c r="R533" s="139"/>
      <c r="S533" s="139"/>
      <c r="T533" s="139"/>
      <c r="U533" s="139"/>
      <c r="V533" s="139"/>
      <c r="W533" s="139"/>
      <c r="X533" s="139"/>
      <c r="Y533" s="139"/>
      <c r="Z533" s="139"/>
    </row>
    <row r="534" spans="1:26" ht="14.25" customHeight="1" x14ac:dyDescent="0.2">
      <c r="A534" s="158"/>
      <c r="B534" s="154"/>
      <c r="C534" s="155"/>
      <c r="D534" s="139"/>
      <c r="E534" s="139"/>
      <c r="F534" s="139"/>
      <c r="G534" s="139"/>
      <c r="H534" s="139"/>
      <c r="I534" s="139"/>
      <c r="J534" s="139"/>
      <c r="K534" s="139"/>
      <c r="L534" s="139"/>
      <c r="M534" s="139"/>
      <c r="N534" s="139"/>
      <c r="O534" s="139"/>
      <c r="P534" s="139"/>
      <c r="Q534" s="139"/>
      <c r="R534" s="139"/>
      <c r="S534" s="139"/>
      <c r="T534" s="139"/>
      <c r="U534" s="139"/>
      <c r="V534" s="139"/>
      <c r="W534" s="139"/>
      <c r="X534" s="139"/>
      <c r="Y534" s="139"/>
      <c r="Z534" s="139"/>
    </row>
    <row r="535" spans="1:26" ht="14.25" customHeight="1" x14ac:dyDescent="0.2">
      <c r="A535" s="158"/>
      <c r="B535" s="154"/>
      <c r="C535" s="155"/>
      <c r="D535" s="139"/>
      <c r="E535" s="139"/>
      <c r="F535" s="139"/>
      <c r="G535" s="139"/>
      <c r="H535" s="139"/>
      <c r="I535" s="139"/>
      <c r="J535" s="139"/>
      <c r="K535" s="139"/>
      <c r="L535" s="139"/>
      <c r="M535" s="139"/>
      <c r="N535" s="139"/>
      <c r="O535" s="139"/>
      <c r="P535" s="139"/>
      <c r="Q535" s="139"/>
      <c r="R535" s="139"/>
      <c r="S535" s="139"/>
      <c r="T535" s="139"/>
      <c r="U535" s="139"/>
      <c r="V535" s="139"/>
      <c r="W535" s="139"/>
      <c r="X535" s="139"/>
      <c r="Y535" s="139"/>
      <c r="Z535" s="139"/>
    </row>
    <row r="536" spans="1:26" ht="14.25" customHeight="1" x14ac:dyDescent="0.2">
      <c r="A536" s="158"/>
      <c r="B536" s="154"/>
      <c r="C536" s="155"/>
      <c r="D536" s="139"/>
      <c r="E536" s="139"/>
      <c r="F536" s="139"/>
      <c r="G536" s="139"/>
      <c r="H536" s="139"/>
      <c r="I536" s="139"/>
      <c r="J536" s="139"/>
      <c r="K536" s="139"/>
      <c r="L536" s="139"/>
      <c r="M536" s="139"/>
      <c r="N536" s="139"/>
      <c r="O536" s="139"/>
      <c r="P536" s="139"/>
      <c r="Q536" s="139"/>
      <c r="R536" s="139"/>
      <c r="S536" s="139"/>
      <c r="T536" s="139"/>
      <c r="U536" s="139"/>
      <c r="V536" s="139"/>
      <c r="W536" s="139"/>
      <c r="X536" s="139"/>
      <c r="Y536" s="139"/>
      <c r="Z536" s="139"/>
    </row>
    <row r="537" spans="1:26" ht="14.25" customHeight="1" x14ac:dyDescent="0.2">
      <c r="A537" s="158"/>
      <c r="B537" s="154"/>
      <c r="C537" s="155"/>
      <c r="D537" s="139"/>
      <c r="E537" s="139"/>
      <c r="F537" s="139"/>
      <c r="G537" s="139"/>
      <c r="H537" s="139"/>
      <c r="I537" s="139"/>
      <c r="J537" s="139"/>
      <c r="K537" s="139"/>
      <c r="L537" s="139"/>
      <c r="M537" s="139"/>
      <c r="N537" s="139"/>
      <c r="O537" s="139"/>
      <c r="P537" s="139"/>
      <c r="Q537" s="139"/>
      <c r="R537" s="139"/>
      <c r="S537" s="139"/>
      <c r="T537" s="139"/>
      <c r="U537" s="139"/>
      <c r="V537" s="139"/>
      <c r="W537" s="139"/>
      <c r="X537" s="139"/>
      <c r="Y537" s="139"/>
      <c r="Z537" s="139"/>
    </row>
    <row r="538" spans="1:26" ht="14.25" customHeight="1" x14ac:dyDescent="0.2">
      <c r="A538" s="158"/>
      <c r="B538" s="154"/>
      <c r="C538" s="155"/>
      <c r="D538" s="139"/>
      <c r="E538" s="139"/>
      <c r="F538" s="139"/>
      <c r="G538" s="139"/>
      <c r="H538" s="139"/>
      <c r="I538" s="139"/>
      <c r="J538" s="139"/>
      <c r="K538" s="139"/>
      <c r="L538" s="139"/>
      <c r="M538" s="139"/>
      <c r="N538" s="139"/>
      <c r="O538" s="139"/>
      <c r="P538" s="139"/>
      <c r="Q538" s="139"/>
      <c r="R538" s="139"/>
      <c r="S538" s="139"/>
      <c r="T538" s="139"/>
      <c r="U538" s="139"/>
      <c r="V538" s="139"/>
      <c r="W538" s="139"/>
      <c r="X538" s="139"/>
      <c r="Y538" s="139"/>
      <c r="Z538" s="139"/>
    </row>
    <row r="539" spans="1:26" ht="14.25" customHeight="1" x14ac:dyDescent="0.2">
      <c r="A539" s="158"/>
      <c r="B539" s="154"/>
      <c r="C539" s="155"/>
      <c r="D539" s="139"/>
      <c r="E539" s="139"/>
      <c r="F539" s="139"/>
      <c r="G539" s="139"/>
      <c r="H539" s="139"/>
      <c r="I539" s="139"/>
      <c r="J539" s="139"/>
      <c r="K539" s="139"/>
      <c r="L539" s="139"/>
      <c r="M539" s="139"/>
      <c r="N539" s="139"/>
      <c r="O539" s="139"/>
      <c r="P539" s="139"/>
      <c r="Q539" s="139"/>
      <c r="R539" s="139"/>
      <c r="S539" s="139"/>
      <c r="T539" s="139"/>
      <c r="U539" s="139"/>
      <c r="V539" s="139"/>
      <c r="W539" s="139"/>
      <c r="X539" s="139"/>
      <c r="Y539" s="139"/>
      <c r="Z539" s="139"/>
    </row>
    <row r="540" spans="1:26" ht="14.25" customHeight="1" x14ac:dyDescent="0.2">
      <c r="A540" s="158"/>
      <c r="B540" s="154"/>
      <c r="C540" s="155"/>
      <c r="D540" s="139"/>
      <c r="E540" s="139"/>
      <c r="F540" s="139"/>
      <c r="G540" s="139"/>
      <c r="H540" s="139"/>
      <c r="I540" s="139"/>
      <c r="J540" s="139"/>
      <c r="K540" s="139"/>
      <c r="L540" s="139"/>
      <c r="M540" s="139"/>
      <c r="N540" s="139"/>
      <c r="O540" s="139"/>
      <c r="P540" s="139"/>
      <c r="Q540" s="139"/>
      <c r="R540" s="139"/>
      <c r="S540" s="139"/>
      <c r="T540" s="139"/>
      <c r="U540" s="139"/>
      <c r="V540" s="139"/>
      <c r="W540" s="139"/>
      <c r="X540" s="139"/>
      <c r="Y540" s="139"/>
      <c r="Z540" s="139"/>
    </row>
    <row r="541" spans="1:26" ht="14.25" customHeight="1" x14ac:dyDescent="0.2">
      <c r="A541" s="158"/>
      <c r="B541" s="154"/>
      <c r="C541" s="155"/>
      <c r="D541" s="139"/>
      <c r="E541" s="139"/>
      <c r="F541" s="139"/>
      <c r="G541" s="139"/>
      <c r="H541" s="139"/>
      <c r="I541" s="139"/>
      <c r="J541" s="139"/>
      <c r="K541" s="139"/>
      <c r="L541" s="139"/>
      <c r="M541" s="139"/>
      <c r="N541" s="139"/>
      <c r="O541" s="139"/>
      <c r="P541" s="139"/>
      <c r="Q541" s="139"/>
      <c r="R541" s="139"/>
      <c r="S541" s="139"/>
      <c r="T541" s="139"/>
      <c r="U541" s="139"/>
      <c r="V541" s="139"/>
      <c r="W541" s="139"/>
      <c r="X541" s="139"/>
      <c r="Y541" s="139"/>
      <c r="Z541" s="139"/>
    </row>
    <row r="542" spans="1:26" ht="14.25" customHeight="1" x14ac:dyDescent="0.2">
      <c r="A542" s="158"/>
      <c r="B542" s="154"/>
      <c r="C542" s="155"/>
      <c r="D542" s="139"/>
      <c r="E542" s="139"/>
      <c r="F542" s="139"/>
      <c r="G542" s="139"/>
      <c r="H542" s="139"/>
      <c r="I542" s="139"/>
      <c r="J542" s="139"/>
      <c r="K542" s="139"/>
      <c r="L542" s="139"/>
      <c r="M542" s="139"/>
      <c r="N542" s="139"/>
      <c r="O542" s="139"/>
      <c r="P542" s="139"/>
      <c r="Q542" s="139"/>
      <c r="R542" s="139"/>
      <c r="S542" s="139"/>
      <c r="T542" s="139"/>
      <c r="U542" s="139"/>
      <c r="V542" s="139"/>
      <c r="W542" s="139"/>
      <c r="X542" s="139"/>
      <c r="Y542" s="139"/>
      <c r="Z542" s="139"/>
    </row>
    <row r="543" spans="1:26" ht="14.25" customHeight="1" x14ac:dyDescent="0.2">
      <c r="A543" s="158"/>
      <c r="B543" s="154"/>
      <c r="C543" s="155"/>
      <c r="D543" s="139"/>
      <c r="E543" s="139"/>
      <c r="F543" s="139"/>
      <c r="G543" s="139"/>
      <c r="H543" s="139"/>
      <c r="I543" s="139"/>
      <c r="J543" s="139"/>
      <c r="K543" s="139"/>
      <c r="L543" s="139"/>
      <c r="M543" s="139"/>
      <c r="N543" s="139"/>
      <c r="O543" s="139"/>
      <c r="P543" s="139"/>
      <c r="Q543" s="139"/>
      <c r="R543" s="139"/>
      <c r="S543" s="139"/>
      <c r="T543" s="139"/>
      <c r="U543" s="139"/>
      <c r="V543" s="139"/>
      <c r="W543" s="139"/>
      <c r="X543" s="139"/>
      <c r="Y543" s="139"/>
      <c r="Z543" s="139"/>
    </row>
    <row r="544" spans="1:26" ht="14.25" customHeight="1" x14ac:dyDescent="0.2">
      <c r="A544" s="158"/>
      <c r="B544" s="154"/>
      <c r="C544" s="155"/>
      <c r="D544" s="139"/>
      <c r="E544" s="139"/>
      <c r="F544" s="139"/>
      <c r="G544" s="139"/>
      <c r="H544" s="139"/>
      <c r="I544" s="139"/>
      <c r="J544" s="139"/>
      <c r="K544" s="139"/>
      <c r="L544" s="139"/>
      <c r="M544" s="139"/>
      <c r="N544" s="139"/>
      <c r="O544" s="139"/>
      <c r="P544" s="139"/>
      <c r="Q544" s="139"/>
      <c r="R544" s="139"/>
      <c r="S544" s="139"/>
      <c r="T544" s="139"/>
      <c r="U544" s="139"/>
      <c r="V544" s="139"/>
      <c r="W544" s="139"/>
      <c r="X544" s="139"/>
      <c r="Y544" s="139"/>
      <c r="Z544" s="139"/>
    </row>
    <row r="545" spans="1:26" ht="14.25" customHeight="1" x14ac:dyDescent="0.2">
      <c r="A545" s="158"/>
      <c r="B545" s="154"/>
      <c r="C545" s="155"/>
      <c r="D545" s="139"/>
      <c r="E545" s="139"/>
      <c r="F545" s="139"/>
      <c r="G545" s="139"/>
      <c r="H545" s="139"/>
      <c r="I545" s="139"/>
      <c r="J545" s="139"/>
      <c r="K545" s="139"/>
      <c r="L545" s="139"/>
      <c r="M545" s="139"/>
      <c r="N545" s="139"/>
      <c r="O545" s="139"/>
      <c r="P545" s="139"/>
      <c r="Q545" s="139"/>
      <c r="R545" s="139"/>
      <c r="S545" s="139"/>
      <c r="T545" s="139"/>
      <c r="U545" s="139"/>
      <c r="V545" s="139"/>
      <c r="W545" s="139"/>
      <c r="X545" s="139"/>
      <c r="Y545" s="139"/>
      <c r="Z545" s="139"/>
    </row>
    <row r="546" spans="1:26" ht="14.25" customHeight="1" x14ac:dyDescent="0.2">
      <c r="A546" s="158"/>
      <c r="B546" s="154"/>
      <c r="C546" s="155"/>
      <c r="D546" s="139"/>
      <c r="E546" s="139"/>
      <c r="F546" s="139"/>
      <c r="G546" s="139"/>
      <c r="H546" s="139"/>
      <c r="I546" s="139"/>
      <c r="J546" s="139"/>
      <c r="K546" s="139"/>
      <c r="L546" s="139"/>
      <c r="M546" s="139"/>
      <c r="N546" s="139"/>
      <c r="O546" s="139"/>
      <c r="P546" s="139"/>
      <c r="Q546" s="139"/>
      <c r="R546" s="139"/>
      <c r="S546" s="139"/>
      <c r="T546" s="139"/>
      <c r="U546" s="139"/>
      <c r="V546" s="139"/>
      <c r="W546" s="139"/>
      <c r="X546" s="139"/>
      <c r="Y546" s="139"/>
      <c r="Z546" s="139"/>
    </row>
    <row r="547" spans="1:26" ht="14.25" customHeight="1" x14ac:dyDescent="0.2">
      <c r="A547" s="158"/>
      <c r="B547" s="154"/>
      <c r="C547" s="155"/>
      <c r="D547" s="139"/>
      <c r="E547" s="139"/>
      <c r="F547" s="139"/>
      <c r="G547" s="139"/>
      <c r="H547" s="139"/>
      <c r="I547" s="139"/>
      <c r="J547" s="139"/>
      <c r="K547" s="139"/>
      <c r="L547" s="139"/>
      <c r="M547" s="139"/>
      <c r="N547" s="139"/>
      <c r="O547" s="139"/>
      <c r="P547" s="139"/>
      <c r="Q547" s="139"/>
      <c r="R547" s="139"/>
      <c r="S547" s="139"/>
      <c r="T547" s="139"/>
      <c r="U547" s="139"/>
      <c r="V547" s="139"/>
      <c r="W547" s="139"/>
      <c r="X547" s="139"/>
      <c r="Y547" s="139"/>
      <c r="Z547" s="139"/>
    </row>
    <row r="548" spans="1:26" ht="14.25" customHeight="1" x14ac:dyDescent="0.2">
      <c r="A548" s="158"/>
      <c r="B548" s="154"/>
      <c r="C548" s="155"/>
      <c r="D548" s="139"/>
      <c r="E548" s="139"/>
      <c r="F548" s="139"/>
      <c r="G548" s="139"/>
      <c r="H548" s="139"/>
      <c r="I548" s="139"/>
      <c r="J548" s="139"/>
      <c r="K548" s="139"/>
      <c r="L548" s="139"/>
      <c r="M548" s="139"/>
      <c r="N548" s="139"/>
      <c r="O548" s="139"/>
      <c r="P548" s="139"/>
      <c r="Q548" s="139"/>
      <c r="R548" s="139"/>
      <c r="S548" s="139"/>
      <c r="T548" s="139"/>
      <c r="U548" s="139"/>
      <c r="V548" s="139"/>
      <c r="W548" s="139"/>
      <c r="X548" s="139"/>
      <c r="Y548" s="139"/>
      <c r="Z548" s="139"/>
    </row>
    <row r="549" spans="1:26" ht="14.25" customHeight="1" x14ac:dyDescent="0.2">
      <c r="A549" s="158"/>
      <c r="B549" s="154"/>
      <c r="C549" s="155"/>
      <c r="D549" s="139"/>
      <c r="E549" s="139"/>
      <c r="F549" s="139"/>
      <c r="G549" s="139"/>
      <c r="H549" s="139"/>
      <c r="I549" s="139"/>
      <c r="J549" s="139"/>
      <c r="K549" s="139"/>
      <c r="L549" s="139"/>
      <c r="M549" s="139"/>
      <c r="N549" s="139"/>
      <c r="O549" s="139"/>
      <c r="P549" s="139"/>
      <c r="Q549" s="139"/>
      <c r="R549" s="139"/>
      <c r="S549" s="139"/>
      <c r="T549" s="139"/>
      <c r="U549" s="139"/>
      <c r="V549" s="139"/>
      <c r="W549" s="139"/>
      <c r="X549" s="139"/>
      <c r="Y549" s="139"/>
      <c r="Z549" s="139"/>
    </row>
    <row r="550" spans="1:26" ht="14.25" customHeight="1" x14ac:dyDescent="0.2">
      <c r="A550" s="158"/>
      <c r="B550" s="154"/>
      <c r="C550" s="155"/>
      <c r="D550" s="139"/>
      <c r="E550" s="139"/>
      <c r="F550" s="139"/>
      <c r="G550" s="139"/>
      <c r="H550" s="139"/>
      <c r="I550" s="139"/>
      <c r="J550" s="139"/>
      <c r="K550" s="139"/>
      <c r="L550" s="139"/>
      <c r="M550" s="139"/>
      <c r="N550" s="139"/>
      <c r="O550" s="139"/>
      <c r="P550" s="139"/>
      <c r="Q550" s="139"/>
      <c r="R550" s="139"/>
      <c r="S550" s="139"/>
      <c r="T550" s="139"/>
      <c r="U550" s="139"/>
      <c r="V550" s="139"/>
      <c r="W550" s="139"/>
      <c r="X550" s="139"/>
      <c r="Y550" s="139"/>
      <c r="Z550" s="139"/>
    </row>
    <row r="551" spans="1:26" ht="14.25" customHeight="1" x14ac:dyDescent="0.2">
      <c r="A551" s="158"/>
      <c r="B551" s="154"/>
      <c r="C551" s="155"/>
      <c r="D551" s="139"/>
      <c r="E551" s="139"/>
      <c r="F551" s="139"/>
      <c r="G551" s="139"/>
      <c r="H551" s="139"/>
      <c r="I551" s="139"/>
      <c r="J551" s="139"/>
      <c r="K551" s="139"/>
      <c r="L551" s="139"/>
      <c r="M551" s="139"/>
      <c r="N551" s="139"/>
      <c r="O551" s="139"/>
      <c r="P551" s="139"/>
      <c r="Q551" s="139"/>
      <c r="R551" s="139"/>
      <c r="S551" s="139"/>
      <c r="T551" s="139"/>
      <c r="U551" s="139"/>
      <c r="V551" s="139"/>
      <c r="W551" s="139"/>
      <c r="X551" s="139"/>
      <c r="Y551" s="139"/>
      <c r="Z551" s="139"/>
    </row>
    <row r="552" spans="1:26" ht="14.25" customHeight="1" x14ac:dyDescent="0.2">
      <c r="A552" s="158"/>
      <c r="B552" s="154"/>
      <c r="C552" s="155"/>
      <c r="D552" s="139"/>
      <c r="E552" s="139"/>
      <c r="F552" s="139"/>
      <c r="G552" s="139"/>
      <c r="H552" s="139"/>
      <c r="I552" s="139"/>
      <c r="J552" s="139"/>
      <c r="K552" s="139"/>
      <c r="L552" s="139"/>
      <c r="M552" s="139"/>
      <c r="N552" s="139"/>
      <c r="O552" s="139"/>
      <c r="P552" s="139"/>
      <c r="Q552" s="139"/>
      <c r="R552" s="139"/>
      <c r="S552" s="139"/>
      <c r="T552" s="139"/>
      <c r="U552" s="139"/>
      <c r="V552" s="139"/>
      <c r="W552" s="139"/>
      <c r="X552" s="139"/>
      <c r="Y552" s="139"/>
      <c r="Z552" s="139"/>
    </row>
    <row r="553" spans="1:26" ht="14.25" customHeight="1" x14ac:dyDescent="0.2">
      <c r="A553" s="158"/>
      <c r="B553" s="154"/>
      <c r="C553" s="155"/>
      <c r="D553" s="139"/>
      <c r="E553" s="139"/>
      <c r="F553" s="139"/>
      <c r="G553" s="139"/>
      <c r="H553" s="139"/>
      <c r="I553" s="139"/>
      <c r="J553" s="139"/>
      <c r="K553" s="139"/>
      <c r="L553" s="139"/>
      <c r="M553" s="139"/>
      <c r="N553" s="139"/>
      <c r="O553" s="139"/>
      <c r="P553" s="139"/>
      <c r="Q553" s="139"/>
      <c r="R553" s="139"/>
      <c r="S553" s="139"/>
      <c r="T553" s="139"/>
      <c r="U553" s="139"/>
      <c r="V553" s="139"/>
      <c r="W553" s="139"/>
      <c r="X553" s="139"/>
      <c r="Y553" s="139"/>
      <c r="Z553" s="139"/>
    </row>
    <row r="554" spans="1:26" ht="14.25" customHeight="1" x14ac:dyDescent="0.2">
      <c r="A554" s="158"/>
      <c r="B554" s="154"/>
      <c r="C554" s="155"/>
      <c r="D554" s="139"/>
      <c r="E554" s="139"/>
      <c r="F554" s="139"/>
      <c r="G554" s="139"/>
      <c r="H554" s="139"/>
      <c r="I554" s="139"/>
      <c r="J554" s="139"/>
      <c r="K554" s="139"/>
      <c r="L554" s="139"/>
      <c r="M554" s="139"/>
      <c r="N554" s="139"/>
      <c r="O554" s="139"/>
      <c r="P554" s="139"/>
      <c r="Q554" s="139"/>
      <c r="R554" s="139"/>
      <c r="S554" s="139"/>
      <c r="T554" s="139"/>
      <c r="U554" s="139"/>
      <c r="V554" s="139"/>
      <c r="W554" s="139"/>
      <c r="X554" s="139"/>
      <c r="Y554" s="139"/>
      <c r="Z554" s="139"/>
    </row>
    <row r="555" spans="1:26" ht="14.25" customHeight="1" x14ac:dyDescent="0.2">
      <c r="A555" s="158"/>
      <c r="B555" s="154"/>
      <c r="C555" s="155"/>
      <c r="D555" s="139"/>
      <c r="E555" s="139"/>
      <c r="F555" s="139"/>
      <c r="G555" s="139"/>
      <c r="H555" s="139"/>
      <c r="I555" s="139"/>
      <c r="J555" s="139"/>
      <c r="K555" s="139"/>
      <c r="L555" s="139"/>
      <c r="M555" s="139"/>
      <c r="N555" s="139"/>
      <c r="O555" s="139"/>
      <c r="P555" s="139"/>
      <c r="Q555" s="139"/>
      <c r="R555" s="139"/>
      <c r="S555" s="139"/>
      <c r="T555" s="139"/>
      <c r="U555" s="139"/>
      <c r="V555" s="139"/>
      <c r="W555" s="139"/>
      <c r="X555" s="139"/>
      <c r="Y555" s="139"/>
      <c r="Z555" s="139"/>
    </row>
    <row r="556" spans="1:26" ht="14.25" customHeight="1" x14ac:dyDescent="0.2">
      <c r="A556" s="158"/>
      <c r="B556" s="154"/>
      <c r="C556" s="155"/>
      <c r="D556" s="139"/>
      <c r="E556" s="139"/>
      <c r="F556" s="139"/>
      <c r="G556" s="139"/>
      <c r="H556" s="139"/>
      <c r="I556" s="139"/>
      <c r="J556" s="139"/>
      <c r="K556" s="139"/>
      <c r="L556" s="139"/>
      <c r="M556" s="139"/>
      <c r="N556" s="139"/>
      <c r="O556" s="139"/>
      <c r="P556" s="139"/>
      <c r="Q556" s="139"/>
      <c r="R556" s="139"/>
      <c r="S556" s="139"/>
      <c r="T556" s="139"/>
      <c r="U556" s="139"/>
      <c r="V556" s="139"/>
      <c r="W556" s="139"/>
      <c r="X556" s="139"/>
      <c r="Y556" s="139"/>
      <c r="Z556" s="139"/>
    </row>
    <row r="557" spans="1:26" ht="14.25" customHeight="1" x14ac:dyDescent="0.2">
      <c r="A557" s="158"/>
      <c r="B557" s="154"/>
      <c r="C557" s="155"/>
      <c r="D557" s="139"/>
      <c r="E557" s="139"/>
      <c r="F557" s="139"/>
      <c r="G557" s="139"/>
      <c r="H557" s="139"/>
      <c r="I557" s="139"/>
      <c r="J557" s="139"/>
      <c r="K557" s="139"/>
      <c r="L557" s="139"/>
      <c r="M557" s="139"/>
      <c r="N557" s="139"/>
      <c r="O557" s="139"/>
      <c r="P557" s="139"/>
      <c r="Q557" s="139"/>
      <c r="R557" s="139"/>
      <c r="S557" s="139"/>
      <c r="T557" s="139"/>
      <c r="U557" s="139"/>
      <c r="V557" s="139"/>
      <c r="W557" s="139"/>
      <c r="X557" s="139"/>
      <c r="Y557" s="139"/>
      <c r="Z557" s="139"/>
    </row>
    <row r="558" spans="1:26" ht="14.25" customHeight="1" x14ac:dyDescent="0.2">
      <c r="A558" s="158"/>
      <c r="B558" s="154"/>
      <c r="C558" s="155"/>
      <c r="D558" s="139"/>
      <c r="E558" s="139"/>
      <c r="F558" s="139"/>
      <c r="G558" s="139"/>
      <c r="H558" s="139"/>
      <c r="I558" s="139"/>
      <c r="J558" s="139"/>
      <c r="K558" s="139"/>
      <c r="L558" s="139"/>
      <c r="M558" s="139"/>
      <c r="N558" s="139"/>
      <c r="O558" s="139"/>
      <c r="P558" s="139"/>
      <c r="Q558" s="139"/>
      <c r="R558" s="139"/>
      <c r="S558" s="139"/>
      <c r="T558" s="139"/>
      <c r="U558" s="139"/>
      <c r="V558" s="139"/>
      <c r="W558" s="139"/>
      <c r="X558" s="139"/>
      <c r="Y558" s="139"/>
      <c r="Z558" s="139"/>
    </row>
    <row r="559" spans="1:26" ht="14.25" customHeight="1" x14ac:dyDescent="0.2">
      <c r="A559" s="158"/>
      <c r="B559" s="154"/>
      <c r="C559" s="155"/>
      <c r="D559" s="139"/>
      <c r="E559" s="139"/>
      <c r="F559" s="139"/>
      <c r="G559" s="139"/>
      <c r="H559" s="139"/>
      <c r="I559" s="139"/>
      <c r="J559" s="139"/>
      <c r="K559" s="139"/>
      <c r="L559" s="139"/>
      <c r="M559" s="139"/>
      <c r="N559" s="139"/>
      <c r="O559" s="139"/>
      <c r="P559" s="139"/>
      <c r="Q559" s="139"/>
      <c r="R559" s="139"/>
      <c r="S559" s="139"/>
      <c r="T559" s="139"/>
      <c r="U559" s="139"/>
      <c r="V559" s="139"/>
      <c r="W559" s="139"/>
      <c r="X559" s="139"/>
      <c r="Y559" s="139"/>
      <c r="Z559" s="139"/>
    </row>
    <row r="560" spans="1:26" ht="14.25" customHeight="1" x14ac:dyDescent="0.2">
      <c r="A560" s="158"/>
      <c r="B560" s="154"/>
      <c r="C560" s="155"/>
      <c r="D560" s="139"/>
      <c r="E560" s="139"/>
      <c r="F560" s="139"/>
      <c r="G560" s="139"/>
      <c r="H560" s="139"/>
      <c r="I560" s="139"/>
      <c r="J560" s="139"/>
      <c r="K560" s="139"/>
      <c r="L560" s="139"/>
      <c r="M560" s="139"/>
      <c r="N560" s="139"/>
      <c r="O560" s="139"/>
      <c r="P560" s="139"/>
      <c r="Q560" s="139"/>
      <c r="R560" s="139"/>
      <c r="S560" s="139"/>
      <c r="T560" s="139"/>
      <c r="U560" s="139"/>
      <c r="V560" s="139"/>
      <c r="W560" s="139"/>
      <c r="X560" s="139"/>
      <c r="Y560" s="139"/>
      <c r="Z560" s="139"/>
    </row>
    <row r="561" spans="1:26" ht="14.25" customHeight="1" x14ac:dyDescent="0.2">
      <c r="A561" s="158"/>
      <c r="B561" s="154"/>
      <c r="C561" s="155"/>
      <c r="D561" s="139"/>
      <c r="E561" s="139"/>
      <c r="F561" s="139"/>
      <c r="G561" s="139"/>
      <c r="H561" s="139"/>
      <c r="I561" s="139"/>
      <c r="J561" s="139"/>
      <c r="K561" s="139"/>
      <c r="L561" s="139"/>
      <c r="M561" s="139"/>
      <c r="N561" s="139"/>
      <c r="O561" s="139"/>
      <c r="P561" s="139"/>
      <c r="Q561" s="139"/>
      <c r="R561" s="139"/>
      <c r="S561" s="139"/>
      <c r="T561" s="139"/>
      <c r="U561" s="139"/>
      <c r="V561" s="139"/>
      <c r="W561" s="139"/>
      <c r="X561" s="139"/>
      <c r="Y561" s="139"/>
      <c r="Z561" s="139"/>
    </row>
    <row r="562" spans="1:26" ht="14.25" customHeight="1" x14ac:dyDescent="0.2">
      <c r="A562" s="158"/>
      <c r="B562" s="154"/>
      <c r="C562" s="155"/>
      <c r="D562" s="139"/>
      <c r="E562" s="139"/>
      <c r="F562" s="139"/>
      <c r="G562" s="139"/>
      <c r="H562" s="139"/>
      <c r="I562" s="139"/>
      <c r="J562" s="139"/>
      <c r="K562" s="139"/>
      <c r="L562" s="139"/>
      <c r="M562" s="139"/>
      <c r="N562" s="139"/>
      <c r="O562" s="139"/>
      <c r="P562" s="139"/>
      <c r="Q562" s="139"/>
      <c r="R562" s="139"/>
      <c r="S562" s="139"/>
      <c r="T562" s="139"/>
      <c r="U562" s="139"/>
      <c r="V562" s="139"/>
      <c r="W562" s="139"/>
      <c r="X562" s="139"/>
      <c r="Y562" s="139"/>
      <c r="Z562" s="139"/>
    </row>
    <row r="563" spans="1:26" ht="14.25" customHeight="1" x14ac:dyDescent="0.2">
      <c r="A563" s="158"/>
      <c r="B563" s="154"/>
      <c r="C563" s="155"/>
      <c r="D563" s="139"/>
      <c r="E563" s="139"/>
      <c r="F563" s="139"/>
      <c r="G563" s="139"/>
      <c r="H563" s="139"/>
      <c r="I563" s="139"/>
      <c r="J563" s="139"/>
      <c r="K563" s="139"/>
      <c r="L563" s="139"/>
      <c r="M563" s="139"/>
      <c r="N563" s="139"/>
      <c r="O563" s="139"/>
      <c r="P563" s="139"/>
      <c r="Q563" s="139"/>
      <c r="R563" s="139"/>
      <c r="S563" s="139"/>
      <c r="T563" s="139"/>
      <c r="U563" s="139"/>
      <c r="V563" s="139"/>
      <c r="W563" s="139"/>
      <c r="X563" s="139"/>
      <c r="Y563" s="139"/>
      <c r="Z563" s="139"/>
    </row>
    <row r="564" spans="1:26" ht="14.25" customHeight="1" x14ac:dyDescent="0.2">
      <c r="A564" s="158"/>
      <c r="B564" s="154"/>
      <c r="C564" s="155"/>
      <c r="D564" s="139"/>
      <c r="E564" s="139"/>
      <c r="F564" s="139"/>
      <c r="G564" s="139"/>
      <c r="H564" s="139"/>
      <c r="I564" s="139"/>
      <c r="J564" s="139"/>
      <c r="K564" s="139"/>
      <c r="L564" s="139"/>
      <c r="M564" s="139"/>
      <c r="N564" s="139"/>
      <c r="O564" s="139"/>
      <c r="P564" s="139"/>
      <c r="Q564" s="139"/>
      <c r="R564" s="139"/>
      <c r="S564" s="139"/>
      <c r="T564" s="139"/>
      <c r="U564" s="139"/>
      <c r="V564" s="139"/>
      <c r="W564" s="139"/>
      <c r="X564" s="139"/>
      <c r="Y564" s="139"/>
      <c r="Z564" s="139"/>
    </row>
    <row r="565" spans="1:26" ht="14.25" customHeight="1" x14ac:dyDescent="0.2">
      <c r="A565" s="158"/>
      <c r="B565" s="154"/>
      <c r="C565" s="155"/>
      <c r="D565" s="139"/>
      <c r="E565" s="139"/>
      <c r="F565" s="139"/>
      <c r="G565" s="139"/>
      <c r="H565" s="139"/>
      <c r="I565" s="139"/>
      <c r="J565" s="139"/>
      <c r="K565" s="139"/>
      <c r="L565" s="139"/>
      <c r="M565" s="139"/>
      <c r="N565" s="139"/>
      <c r="O565" s="139"/>
      <c r="P565" s="139"/>
      <c r="Q565" s="139"/>
      <c r="R565" s="139"/>
      <c r="S565" s="139"/>
      <c r="T565" s="139"/>
      <c r="U565" s="139"/>
      <c r="V565" s="139"/>
      <c r="W565" s="139"/>
      <c r="X565" s="139"/>
      <c r="Y565" s="139"/>
      <c r="Z565" s="139"/>
    </row>
    <row r="566" spans="1:26" ht="14.25" customHeight="1" x14ac:dyDescent="0.2">
      <c r="A566" s="158"/>
      <c r="B566" s="154"/>
      <c r="C566" s="155"/>
      <c r="D566" s="139"/>
      <c r="E566" s="139"/>
      <c r="F566" s="139"/>
      <c r="G566" s="139"/>
      <c r="H566" s="139"/>
      <c r="I566" s="139"/>
      <c r="J566" s="139"/>
      <c r="K566" s="139"/>
      <c r="L566" s="139"/>
      <c r="M566" s="139"/>
      <c r="N566" s="139"/>
      <c r="O566" s="139"/>
      <c r="P566" s="139"/>
      <c r="Q566" s="139"/>
      <c r="R566" s="139"/>
      <c r="S566" s="139"/>
      <c r="T566" s="139"/>
      <c r="U566" s="139"/>
      <c r="V566" s="139"/>
      <c r="W566" s="139"/>
      <c r="X566" s="139"/>
      <c r="Y566" s="139"/>
      <c r="Z566" s="139"/>
    </row>
    <row r="567" spans="1:26" ht="14.25" customHeight="1" x14ac:dyDescent="0.2">
      <c r="A567" s="158"/>
      <c r="B567" s="154"/>
      <c r="C567" s="155"/>
      <c r="D567" s="139"/>
      <c r="E567" s="139"/>
      <c r="F567" s="139"/>
      <c r="G567" s="139"/>
      <c r="H567" s="139"/>
      <c r="I567" s="139"/>
      <c r="J567" s="139"/>
      <c r="K567" s="139"/>
      <c r="L567" s="139"/>
      <c r="M567" s="139"/>
      <c r="N567" s="139"/>
      <c r="O567" s="139"/>
      <c r="P567" s="139"/>
      <c r="Q567" s="139"/>
      <c r="R567" s="139"/>
      <c r="S567" s="139"/>
      <c r="T567" s="139"/>
      <c r="U567" s="139"/>
      <c r="V567" s="139"/>
      <c r="W567" s="139"/>
      <c r="X567" s="139"/>
      <c r="Y567" s="139"/>
      <c r="Z567" s="139"/>
    </row>
    <row r="568" spans="1:26" ht="14.25" customHeight="1" x14ac:dyDescent="0.2">
      <c r="A568" s="158"/>
      <c r="B568" s="154"/>
      <c r="C568" s="155"/>
      <c r="D568" s="139"/>
      <c r="E568" s="139"/>
      <c r="F568" s="139"/>
      <c r="G568" s="139"/>
      <c r="H568" s="139"/>
      <c r="I568" s="139"/>
      <c r="J568" s="139"/>
      <c r="K568" s="139"/>
      <c r="L568" s="139"/>
      <c r="M568" s="139"/>
      <c r="N568" s="139"/>
      <c r="O568" s="139"/>
      <c r="P568" s="139"/>
      <c r="Q568" s="139"/>
      <c r="R568" s="139"/>
      <c r="S568" s="139"/>
      <c r="T568" s="139"/>
      <c r="U568" s="139"/>
      <c r="V568" s="139"/>
      <c r="W568" s="139"/>
      <c r="X568" s="139"/>
      <c r="Y568" s="139"/>
      <c r="Z568" s="139"/>
    </row>
    <row r="569" spans="1:26" ht="14.25" customHeight="1" x14ac:dyDescent="0.2">
      <c r="A569" s="158"/>
      <c r="B569" s="154"/>
      <c r="C569" s="155"/>
      <c r="D569" s="139"/>
      <c r="E569" s="139"/>
      <c r="F569" s="139"/>
      <c r="G569" s="139"/>
      <c r="H569" s="139"/>
      <c r="I569" s="139"/>
      <c r="J569" s="139"/>
      <c r="K569" s="139"/>
      <c r="L569" s="139"/>
      <c r="M569" s="139"/>
      <c r="N569" s="139"/>
      <c r="O569" s="139"/>
      <c r="P569" s="139"/>
      <c r="Q569" s="139"/>
      <c r="R569" s="139"/>
      <c r="S569" s="139"/>
      <c r="T569" s="139"/>
      <c r="U569" s="139"/>
      <c r="V569" s="139"/>
      <c r="W569" s="139"/>
      <c r="X569" s="139"/>
      <c r="Y569" s="139"/>
      <c r="Z569" s="139"/>
    </row>
    <row r="570" spans="1:26" ht="14.25" customHeight="1" x14ac:dyDescent="0.2">
      <c r="A570" s="158"/>
      <c r="B570" s="154"/>
      <c r="C570" s="155"/>
      <c r="D570" s="139"/>
      <c r="E570" s="139"/>
      <c r="F570" s="139"/>
      <c r="G570" s="139"/>
      <c r="H570" s="139"/>
      <c r="I570" s="139"/>
      <c r="J570" s="139"/>
      <c r="K570" s="139"/>
      <c r="L570" s="139"/>
      <c r="M570" s="139"/>
      <c r="N570" s="139"/>
      <c r="O570" s="139"/>
      <c r="P570" s="139"/>
      <c r="Q570" s="139"/>
      <c r="R570" s="139"/>
      <c r="S570" s="139"/>
      <c r="T570" s="139"/>
      <c r="U570" s="139"/>
      <c r="V570" s="139"/>
      <c r="W570" s="139"/>
      <c r="X570" s="139"/>
      <c r="Y570" s="139"/>
      <c r="Z570" s="139"/>
    </row>
    <row r="571" spans="1:26" ht="14.25" customHeight="1" x14ac:dyDescent="0.2">
      <c r="A571" s="158"/>
      <c r="B571" s="154"/>
      <c r="C571" s="155"/>
      <c r="D571" s="139"/>
      <c r="E571" s="139"/>
      <c r="F571" s="139"/>
      <c r="G571" s="139"/>
      <c r="H571" s="139"/>
      <c r="I571" s="139"/>
      <c r="J571" s="139"/>
      <c r="K571" s="139"/>
      <c r="L571" s="139"/>
      <c r="M571" s="139"/>
      <c r="N571" s="139"/>
      <c r="O571" s="139"/>
      <c r="P571" s="139"/>
      <c r="Q571" s="139"/>
      <c r="R571" s="139"/>
      <c r="S571" s="139"/>
      <c r="T571" s="139"/>
      <c r="U571" s="139"/>
      <c r="V571" s="139"/>
      <c r="W571" s="139"/>
      <c r="X571" s="139"/>
      <c r="Y571" s="139"/>
      <c r="Z571" s="139"/>
    </row>
    <row r="572" spans="1:26" ht="14.25" customHeight="1" x14ac:dyDescent="0.2">
      <c r="A572" s="158"/>
      <c r="B572" s="154"/>
      <c r="C572" s="155"/>
      <c r="D572" s="139"/>
      <c r="E572" s="139"/>
      <c r="F572" s="139"/>
      <c r="G572" s="139"/>
      <c r="H572" s="139"/>
      <c r="I572" s="139"/>
      <c r="J572" s="139"/>
      <c r="K572" s="139"/>
      <c r="L572" s="139"/>
      <c r="M572" s="139"/>
      <c r="N572" s="139"/>
      <c r="O572" s="139"/>
      <c r="P572" s="139"/>
      <c r="Q572" s="139"/>
      <c r="R572" s="139"/>
      <c r="S572" s="139"/>
      <c r="T572" s="139"/>
      <c r="U572" s="139"/>
      <c r="V572" s="139"/>
      <c r="W572" s="139"/>
      <c r="X572" s="139"/>
      <c r="Y572" s="139"/>
      <c r="Z572" s="139"/>
    </row>
    <row r="573" spans="1:26" ht="14.25" customHeight="1" x14ac:dyDescent="0.2">
      <c r="A573" s="158"/>
      <c r="B573" s="154"/>
      <c r="C573" s="155"/>
      <c r="D573" s="139"/>
      <c r="E573" s="139"/>
      <c r="F573" s="139"/>
      <c r="G573" s="139"/>
      <c r="H573" s="139"/>
      <c r="I573" s="139"/>
      <c r="J573" s="139"/>
      <c r="K573" s="139"/>
      <c r="L573" s="139"/>
      <c r="M573" s="139"/>
      <c r="N573" s="139"/>
      <c r="O573" s="139"/>
      <c r="P573" s="139"/>
      <c r="Q573" s="139"/>
      <c r="R573" s="139"/>
      <c r="S573" s="139"/>
      <c r="T573" s="139"/>
      <c r="U573" s="139"/>
      <c r="V573" s="139"/>
      <c r="W573" s="139"/>
      <c r="X573" s="139"/>
      <c r="Y573" s="139"/>
      <c r="Z573" s="139"/>
    </row>
    <row r="574" spans="1:26" ht="14.25" customHeight="1" x14ac:dyDescent="0.2">
      <c r="A574" s="158"/>
      <c r="B574" s="154"/>
      <c r="C574" s="155"/>
      <c r="D574" s="139"/>
      <c r="E574" s="139"/>
      <c r="F574" s="139"/>
      <c r="G574" s="139"/>
      <c r="H574" s="139"/>
      <c r="I574" s="139"/>
      <c r="J574" s="139"/>
      <c r="K574" s="139"/>
      <c r="L574" s="139"/>
      <c r="M574" s="139"/>
      <c r="N574" s="139"/>
      <c r="O574" s="139"/>
      <c r="P574" s="139"/>
      <c r="Q574" s="139"/>
      <c r="R574" s="139"/>
      <c r="S574" s="139"/>
      <c r="T574" s="139"/>
      <c r="U574" s="139"/>
      <c r="V574" s="139"/>
      <c r="W574" s="139"/>
      <c r="X574" s="139"/>
      <c r="Y574" s="139"/>
      <c r="Z574" s="139"/>
    </row>
    <row r="575" spans="1:26" ht="14.25" customHeight="1" x14ac:dyDescent="0.2">
      <c r="A575" s="158"/>
      <c r="B575" s="154"/>
      <c r="C575" s="155"/>
      <c r="D575" s="139"/>
      <c r="E575" s="139"/>
      <c r="F575" s="139"/>
      <c r="G575" s="139"/>
      <c r="H575" s="139"/>
      <c r="I575" s="139"/>
      <c r="J575" s="139"/>
      <c r="K575" s="139"/>
      <c r="L575" s="139"/>
      <c r="M575" s="139"/>
      <c r="N575" s="139"/>
      <c r="O575" s="139"/>
      <c r="P575" s="139"/>
      <c r="Q575" s="139"/>
      <c r="R575" s="139"/>
      <c r="S575" s="139"/>
      <c r="T575" s="139"/>
      <c r="U575" s="139"/>
      <c r="V575" s="139"/>
      <c r="W575" s="139"/>
      <c r="X575" s="139"/>
      <c r="Y575" s="139"/>
      <c r="Z575" s="139"/>
    </row>
    <row r="576" spans="1:26" ht="14.25" customHeight="1" x14ac:dyDescent="0.2">
      <c r="A576" s="158"/>
      <c r="B576" s="154"/>
      <c r="C576" s="155"/>
      <c r="D576" s="139"/>
      <c r="E576" s="139"/>
      <c r="F576" s="139"/>
      <c r="G576" s="139"/>
      <c r="H576" s="139"/>
      <c r="I576" s="139"/>
      <c r="J576" s="139"/>
      <c r="K576" s="139"/>
      <c r="L576" s="139"/>
      <c r="M576" s="139"/>
      <c r="N576" s="139"/>
      <c r="O576" s="139"/>
      <c r="P576" s="139"/>
      <c r="Q576" s="139"/>
      <c r="R576" s="139"/>
      <c r="S576" s="139"/>
      <c r="T576" s="139"/>
      <c r="U576" s="139"/>
      <c r="V576" s="139"/>
      <c r="W576" s="139"/>
      <c r="X576" s="139"/>
      <c r="Y576" s="139"/>
      <c r="Z576" s="139"/>
    </row>
    <row r="577" spans="1:26" ht="14.25" customHeight="1" x14ac:dyDescent="0.2">
      <c r="A577" s="158"/>
      <c r="B577" s="154"/>
      <c r="C577" s="155"/>
      <c r="D577" s="139"/>
      <c r="E577" s="139"/>
      <c r="F577" s="139"/>
      <c r="G577" s="139"/>
      <c r="H577" s="139"/>
      <c r="I577" s="139"/>
      <c r="J577" s="139"/>
      <c r="K577" s="139"/>
      <c r="L577" s="139"/>
      <c r="M577" s="139"/>
      <c r="N577" s="139"/>
      <c r="O577" s="139"/>
      <c r="P577" s="139"/>
      <c r="Q577" s="139"/>
      <c r="R577" s="139"/>
      <c r="S577" s="139"/>
      <c r="T577" s="139"/>
      <c r="U577" s="139"/>
      <c r="V577" s="139"/>
      <c r="W577" s="139"/>
      <c r="X577" s="139"/>
      <c r="Y577" s="139"/>
      <c r="Z577" s="139"/>
    </row>
    <row r="578" spans="1:26" ht="14.25" customHeight="1" x14ac:dyDescent="0.2">
      <c r="A578" s="158"/>
      <c r="B578" s="154"/>
      <c r="C578" s="155"/>
      <c r="D578" s="139"/>
      <c r="E578" s="139"/>
      <c r="F578" s="139"/>
      <c r="G578" s="139"/>
      <c r="H578" s="139"/>
      <c r="I578" s="139"/>
      <c r="J578" s="139"/>
      <c r="K578" s="139"/>
      <c r="L578" s="139"/>
      <c r="M578" s="139"/>
      <c r="N578" s="139"/>
      <c r="O578" s="139"/>
      <c r="P578" s="139"/>
      <c r="Q578" s="139"/>
      <c r="R578" s="139"/>
      <c r="S578" s="139"/>
      <c r="T578" s="139"/>
      <c r="U578" s="139"/>
      <c r="V578" s="139"/>
      <c r="W578" s="139"/>
      <c r="X578" s="139"/>
      <c r="Y578" s="139"/>
      <c r="Z578" s="139"/>
    </row>
    <row r="579" spans="1:26" ht="14.25" customHeight="1" x14ac:dyDescent="0.2">
      <c r="A579" s="158"/>
      <c r="B579" s="154"/>
      <c r="C579" s="155"/>
      <c r="D579" s="139"/>
      <c r="E579" s="139"/>
      <c r="F579" s="139"/>
      <c r="G579" s="139"/>
      <c r="H579" s="139"/>
      <c r="I579" s="139"/>
      <c r="J579" s="139"/>
      <c r="K579" s="139"/>
      <c r="L579" s="139"/>
      <c r="M579" s="139"/>
      <c r="N579" s="139"/>
      <c r="O579" s="139"/>
      <c r="P579" s="139"/>
      <c r="Q579" s="139"/>
      <c r="R579" s="139"/>
      <c r="S579" s="139"/>
      <c r="T579" s="139"/>
      <c r="U579" s="139"/>
      <c r="V579" s="139"/>
      <c r="W579" s="139"/>
      <c r="X579" s="139"/>
      <c r="Y579" s="139"/>
      <c r="Z579" s="139"/>
    </row>
    <row r="580" spans="1:26" ht="14.25" customHeight="1" x14ac:dyDescent="0.2">
      <c r="A580" s="158"/>
      <c r="B580" s="154"/>
      <c r="C580" s="155"/>
      <c r="D580" s="139"/>
      <c r="E580" s="139"/>
      <c r="F580" s="139"/>
      <c r="G580" s="139"/>
      <c r="H580" s="139"/>
      <c r="I580" s="139"/>
      <c r="J580" s="139"/>
      <c r="K580" s="139"/>
      <c r="L580" s="139"/>
      <c r="M580" s="139"/>
      <c r="N580" s="139"/>
      <c r="O580" s="139"/>
      <c r="P580" s="139"/>
      <c r="Q580" s="139"/>
      <c r="R580" s="139"/>
      <c r="S580" s="139"/>
      <c r="T580" s="139"/>
      <c r="U580" s="139"/>
      <c r="V580" s="139"/>
      <c r="W580" s="139"/>
      <c r="X580" s="139"/>
      <c r="Y580" s="139"/>
      <c r="Z580" s="139"/>
    </row>
    <row r="581" spans="1:26" ht="14.25" customHeight="1" x14ac:dyDescent="0.2">
      <c r="A581" s="158"/>
      <c r="B581" s="154"/>
      <c r="C581" s="155"/>
      <c r="D581" s="139"/>
      <c r="E581" s="139"/>
      <c r="F581" s="139"/>
      <c r="G581" s="139"/>
      <c r="H581" s="139"/>
      <c r="I581" s="139"/>
      <c r="J581" s="139"/>
      <c r="K581" s="139"/>
      <c r="L581" s="139"/>
      <c r="M581" s="139"/>
      <c r="N581" s="139"/>
      <c r="O581" s="139"/>
      <c r="P581" s="139"/>
      <c r="Q581" s="139"/>
      <c r="R581" s="139"/>
      <c r="S581" s="139"/>
      <c r="T581" s="139"/>
      <c r="U581" s="139"/>
      <c r="V581" s="139"/>
      <c r="W581" s="139"/>
      <c r="X581" s="139"/>
      <c r="Y581" s="139"/>
      <c r="Z581" s="139"/>
    </row>
    <row r="582" spans="1:26" ht="14.25" customHeight="1" x14ac:dyDescent="0.2">
      <c r="A582" s="158"/>
      <c r="B582" s="154"/>
      <c r="C582" s="155"/>
      <c r="D582" s="139"/>
      <c r="E582" s="139"/>
      <c r="F582" s="139"/>
      <c r="G582" s="139"/>
      <c r="H582" s="139"/>
      <c r="I582" s="139"/>
      <c r="J582" s="139"/>
      <c r="K582" s="139"/>
      <c r="L582" s="139"/>
      <c r="M582" s="139"/>
      <c r="N582" s="139"/>
      <c r="O582" s="139"/>
      <c r="P582" s="139"/>
      <c r="Q582" s="139"/>
      <c r="R582" s="139"/>
      <c r="S582" s="139"/>
      <c r="T582" s="139"/>
      <c r="U582" s="139"/>
      <c r="V582" s="139"/>
      <c r="W582" s="139"/>
      <c r="X582" s="139"/>
      <c r="Y582" s="139"/>
      <c r="Z582" s="139"/>
    </row>
    <row r="583" spans="1:26" ht="14.25" customHeight="1" x14ac:dyDescent="0.2">
      <c r="A583" s="158"/>
      <c r="B583" s="154"/>
      <c r="C583" s="155"/>
      <c r="D583" s="139"/>
      <c r="E583" s="139"/>
      <c r="F583" s="139"/>
      <c r="G583" s="139"/>
      <c r="H583" s="139"/>
      <c r="I583" s="139"/>
      <c r="J583" s="139"/>
      <c r="K583" s="139"/>
      <c r="L583" s="139"/>
      <c r="M583" s="139"/>
      <c r="N583" s="139"/>
      <c r="O583" s="139"/>
      <c r="P583" s="139"/>
      <c r="Q583" s="139"/>
      <c r="R583" s="139"/>
      <c r="S583" s="139"/>
      <c r="T583" s="139"/>
      <c r="U583" s="139"/>
      <c r="V583" s="139"/>
      <c r="W583" s="139"/>
      <c r="X583" s="139"/>
      <c r="Y583" s="139"/>
      <c r="Z583" s="139"/>
    </row>
    <row r="584" spans="1:26" ht="14.25" customHeight="1" x14ac:dyDescent="0.2">
      <c r="A584" s="158"/>
      <c r="B584" s="154"/>
      <c r="C584" s="155"/>
      <c r="D584" s="139"/>
      <c r="E584" s="139"/>
      <c r="F584" s="139"/>
      <c r="G584" s="139"/>
      <c r="H584" s="139"/>
      <c r="I584" s="139"/>
      <c r="J584" s="139"/>
      <c r="K584" s="139"/>
      <c r="L584" s="139"/>
      <c r="M584" s="139"/>
      <c r="N584" s="139"/>
      <c r="O584" s="139"/>
      <c r="P584" s="139"/>
      <c r="Q584" s="139"/>
      <c r="R584" s="139"/>
      <c r="S584" s="139"/>
      <c r="T584" s="139"/>
      <c r="U584" s="139"/>
      <c r="V584" s="139"/>
      <c r="W584" s="139"/>
      <c r="X584" s="139"/>
      <c r="Y584" s="139"/>
      <c r="Z584" s="139"/>
    </row>
    <row r="585" spans="1:26" ht="14.25" customHeight="1" x14ac:dyDescent="0.2">
      <c r="A585" s="158"/>
      <c r="B585" s="154"/>
      <c r="C585" s="155"/>
      <c r="D585" s="139"/>
      <c r="E585" s="139"/>
      <c r="F585" s="139"/>
      <c r="G585" s="139"/>
      <c r="H585" s="139"/>
      <c r="I585" s="139"/>
      <c r="J585" s="139"/>
      <c r="K585" s="139"/>
      <c r="L585" s="139"/>
      <c r="M585" s="139"/>
      <c r="N585" s="139"/>
      <c r="O585" s="139"/>
      <c r="P585" s="139"/>
      <c r="Q585" s="139"/>
      <c r="R585" s="139"/>
      <c r="S585" s="139"/>
      <c r="T585" s="139"/>
      <c r="U585" s="139"/>
      <c r="V585" s="139"/>
      <c r="W585" s="139"/>
      <c r="X585" s="139"/>
      <c r="Y585" s="139"/>
      <c r="Z585" s="139"/>
    </row>
    <row r="586" spans="1:26" ht="14.25" customHeight="1" x14ac:dyDescent="0.2">
      <c r="A586" s="158"/>
      <c r="B586" s="154"/>
      <c r="C586" s="155"/>
      <c r="D586" s="139"/>
      <c r="E586" s="139"/>
      <c r="F586" s="139"/>
      <c r="G586" s="139"/>
      <c r="H586" s="139"/>
      <c r="I586" s="139"/>
      <c r="J586" s="139"/>
      <c r="K586" s="139"/>
      <c r="L586" s="139"/>
      <c r="M586" s="139"/>
      <c r="N586" s="139"/>
      <c r="O586" s="139"/>
      <c r="P586" s="139"/>
      <c r="Q586" s="139"/>
      <c r="R586" s="139"/>
      <c r="S586" s="139"/>
      <c r="T586" s="139"/>
      <c r="U586" s="139"/>
      <c r="V586" s="139"/>
      <c r="W586" s="139"/>
      <c r="X586" s="139"/>
      <c r="Y586" s="139"/>
      <c r="Z586" s="139"/>
    </row>
    <row r="587" spans="1:26" ht="14.25" customHeight="1" x14ac:dyDescent="0.2">
      <c r="A587" s="158"/>
      <c r="B587" s="154"/>
      <c r="C587" s="155"/>
      <c r="D587" s="139"/>
      <c r="E587" s="139"/>
      <c r="F587" s="139"/>
      <c r="G587" s="139"/>
      <c r="H587" s="139"/>
      <c r="I587" s="139"/>
      <c r="J587" s="139"/>
      <c r="K587" s="139"/>
      <c r="L587" s="139"/>
      <c r="M587" s="139"/>
      <c r="N587" s="139"/>
      <c r="O587" s="139"/>
      <c r="P587" s="139"/>
      <c r="Q587" s="139"/>
      <c r="R587" s="139"/>
      <c r="S587" s="139"/>
      <c r="T587" s="139"/>
      <c r="U587" s="139"/>
      <c r="V587" s="139"/>
      <c r="W587" s="139"/>
      <c r="X587" s="139"/>
      <c r="Y587" s="139"/>
      <c r="Z587" s="139"/>
    </row>
    <row r="588" spans="1:26" ht="14.25" customHeight="1" x14ac:dyDescent="0.2">
      <c r="A588" s="158"/>
      <c r="B588" s="154"/>
      <c r="C588" s="155"/>
      <c r="D588" s="139"/>
      <c r="E588" s="139"/>
      <c r="F588" s="139"/>
      <c r="G588" s="139"/>
      <c r="H588" s="139"/>
      <c r="I588" s="139"/>
      <c r="J588" s="139"/>
      <c r="K588" s="139"/>
      <c r="L588" s="139"/>
      <c r="M588" s="139"/>
      <c r="N588" s="139"/>
      <c r="O588" s="139"/>
      <c r="P588" s="139"/>
      <c r="Q588" s="139"/>
      <c r="R588" s="139"/>
      <c r="S588" s="139"/>
      <c r="T588" s="139"/>
      <c r="U588" s="139"/>
      <c r="V588" s="139"/>
      <c r="W588" s="139"/>
      <c r="X588" s="139"/>
      <c r="Y588" s="139"/>
      <c r="Z588" s="139"/>
    </row>
    <row r="589" spans="1:26" ht="14.25" customHeight="1" x14ac:dyDescent="0.2">
      <c r="A589" s="158"/>
      <c r="B589" s="154"/>
      <c r="C589" s="155"/>
      <c r="D589" s="139"/>
      <c r="E589" s="139"/>
      <c r="F589" s="139"/>
      <c r="G589" s="139"/>
      <c r="H589" s="139"/>
      <c r="I589" s="139"/>
      <c r="J589" s="139"/>
      <c r="K589" s="139"/>
      <c r="L589" s="139"/>
      <c r="M589" s="139"/>
      <c r="N589" s="139"/>
      <c r="O589" s="139"/>
      <c r="P589" s="139"/>
      <c r="Q589" s="139"/>
      <c r="R589" s="139"/>
      <c r="S589" s="139"/>
      <c r="T589" s="139"/>
      <c r="U589" s="139"/>
      <c r="V589" s="139"/>
      <c r="W589" s="139"/>
      <c r="X589" s="139"/>
      <c r="Y589" s="139"/>
      <c r="Z589" s="139"/>
    </row>
    <row r="590" spans="1:26" ht="14.25" customHeight="1" x14ac:dyDescent="0.2">
      <c r="A590" s="158"/>
      <c r="B590" s="154"/>
      <c r="C590" s="155"/>
      <c r="D590" s="139"/>
      <c r="E590" s="139"/>
      <c r="F590" s="139"/>
      <c r="G590" s="139"/>
      <c r="H590" s="139"/>
      <c r="I590" s="139"/>
      <c r="J590" s="139"/>
      <c r="K590" s="139"/>
      <c r="L590" s="139"/>
      <c r="M590" s="139"/>
      <c r="N590" s="139"/>
      <c r="O590" s="139"/>
      <c r="P590" s="139"/>
      <c r="Q590" s="139"/>
      <c r="R590" s="139"/>
      <c r="S590" s="139"/>
      <c r="T590" s="139"/>
      <c r="U590" s="139"/>
      <c r="V590" s="139"/>
      <c r="W590" s="139"/>
      <c r="X590" s="139"/>
      <c r="Y590" s="139"/>
      <c r="Z590" s="139"/>
    </row>
    <row r="591" spans="1:26" ht="14.25" customHeight="1" x14ac:dyDescent="0.2">
      <c r="A591" s="158"/>
      <c r="B591" s="154"/>
      <c r="C591" s="155"/>
      <c r="D591" s="139"/>
      <c r="E591" s="139"/>
      <c r="F591" s="139"/>
      <c r="G591" s="139"/>
      <c r="H591" s="139"/>
      <c r="I591" s="139"/>
      <c r="J591" s="139"/>
      <c r="K591" s="139"/>
      <c r="L591" s="139"/>
      <c r="M591" s="139"/>
      <c r="N591" s="139"/>
      <c r="O591" s="139"/>
      <c r="P591" s="139"/>
      <c r="Q591" s="139"/>
      <c r="R591" s="139"/>
      <c r="S591" s="139"/>
      <c r="T591" s="139"/>
      <c r="U591" s="139"/>
      <c r="V591" s="139"/>
      <c r="W591" s="139"/>
      <c r="X591" s="139"/>
      <c r="Y591" s="139"/>
      <c r="Z591" s="139"/>
    </row>
    <row r="592" spans="1:26" ht="14.25" customHeight="1" x14ac:dyDescent="0.2">
      <c r="A592" s="158"/>
      <c r="B592" s="154"/>
      <c r="C592" s="155"/>
      <c r="D592" s="139"/>
      <c r="E592" s="139"/>
      <c r="F592" s="139"/>
      <c r="G592" s="139"/>
      <c r="H592" s="139"/>
      <c r="I592" s="139"/>
      <c r="J592" s="139"/>
      <c r="K592" s="139"/>
      <c r="L592" s="139"/>
      <c r="M592" s="139"/>
      <c r="N592" s="139"/>
      <c r="O592" s="139"/>
      <c r="P592" s="139"/>
      <c r="Q592" s="139"/>
      <c r="R592" s="139"/>
      <c r="S592" s="139"/>
      <c r="T592" s="139"/>
      <c r="U592" s="139"/>
      <c r="V592" s="139"/>
      <c r="W592" s="139"/>
      <c r="X592" s="139"/>
      <c r="Y592" s="139"/>
      <c r="Z592" s="139"/>
    </row>
    <row r="593" spans="1:26" ht="14.25" customHeight="1" x14ac:dyDescent="0.2">
      <c r="A593" s="158"/>
      <c r="B593" s="154"/>
      <c r="C593" s="155"/>
      <c r="D593" s="139"/>
      <c r="E593" s="139"/>
      <c r="F593" s="139"/>
      <c r="G593" s="139"/>
      <c r="H593" s="139"/>
      <c r="I593" s="139"/>
      <c r="J593" s="139"/>
      <c r="K593" s="139"/>
      <c r="L593" s="139"/>
      <c r="M593" s="139"/>
      <c r="N593" s="139"/>
      <c r="O593" s="139"/>
      <c r="P593" s="139"/>
      <c r="Q593" s="139"/>
      <c r="R593" s="139"/>
      <c r="S593" s="139"/>
      <c r="T593" s="139"/>
      <c r="U593" s="139"/>
      <c r="V593" s="139"/>
      <c r="W593" s="139"/>
      <c r="X593" s="139"/>
      <c r="Y593" s="139"/>
      <c r="Z593" s="139"/>
    </row>
    <row r="594" spans="1:26" ht="14.25" customHeight="1" x14ac:dyDescent="0.2">
      <c r="A594" s="158"/>
      <c r="B594" s="154"/>
      <c r="C594" s="155"/>
      <c r="D594" s="139"/>
      <c r="E594" s="139"/>
      <c r="F594" s="139"/>
      <c r="G594" s="139"/>
      <c r="H594" s="139"/>
      <c r="I594" s="139"/>
      <c r="J594" s="139"/>
      <c r="K594" s="139"/>
      <c r="L594" s="139"/>
      <c r="M594" s="139"/>
      <c r="N594" s="139"/>
      <c r="O594" s="139"/>
      <c r="P594" s="139"/>
      <c r="Q594" s="139"/>
      <c r="R594" s="139"/>
      <c r="S594" s="139"/>
      <c r="T594" s="139"/>
      <c r="U594" s="139"/>
      <c r="V594" s="139"/>
      <c r="W594" s="139"/>
      <c r="X594" s="139"/>
      <c r="Y594" s="139"/>
      <c r="Z594" s="139"/>
    </row>
    <row r="595" spans="1:26" ht="14.25" customHeight="1" x14ac:dyDescent="0.2">
      <c r="A595" s="158"/>
      <c r="B595" s="154"/>
      <c r="C595" s="155"/>
      <c r="D595" s="139"/>
      <c r="E595" s="139"/>
      <c r="F595" s="139"/>
      <c r="G595" s="139"/>
      <c r="H595" s="139"/>
      <c r="I595" s="139"/>
      <c r="J595" s="139"/>
      <c r="K595" s="139"/>
      <c r="L595" s="139"/>
      <c r="M595" s="139"/>
      <c r="N595" s="139"/>
      <c r="O595" s="139"/>
      <c r="P595" s="139"/>
      <c r="Q595" s="139"/>
      <c r="R595" s="139"/>
      <c r="S595" s="139"/>
      <c r="T595" s="139"/>
      <c r="U595" s="139"/>
      <c r="V595" s="139"/>
      <c r="W595" s="139"/>
      <c r="X595" s="139"/>
      <c r="Y595" s="139"/>
      <c r="Z595" s="139"/>
    </row>
    <row r="596" spans="1:26" ht="14.25" customHeight="1" x14ac:dyDescent="0.2">
      <c r="A596" s="158"/>
      <c r="B596" s="154"/>
      <c r="C596" s="155"/>
      <c r="D596" s="139"/>
      <c r="E596" s="139"/>
      <c r="F596" s="139"/>
      <c r="G596" s="139"/>
      <c r="H596" s="139"/>
      <c r="I596" s="139"/>
      <c r="J596" s="139"/>
      <c r="K596" s="139"/>
      <c r="L596" s="139"/>
      <c r="M596" s="139"/>
      <c r="N596" s="139"/>
      <c r="O596" s="139"/>
      <c r="P596" s="139"/>
      <c r="Q596" s="139"/>
      <c r="R596" s="139"/>
      <c r="S596" s="139"/>
      <c r="T596" s="139"/>
      <c r="U596" s="139"/>
      <c r="V596" s="139"/>
      <c r="W596" s="139"/>
      <c r="X596" s="139"/>
      <c r="Y596" s="139"/>
      <c r="Z596" s="139"/>
    </row>
    <row r="597" spans="1:26" ht="14.25" customHeight="1" x14ac:dyDescent="0.2">
      <c r="A597" s="158"/>
      <c r="B597" s="154"/>
      <c r="C597" s="155"/>
      <c r="D597" s="139"/>
      <c r="E597" s="139"/>
      <c r="F597" s="139"/>
      <c r="G597" s="139"/>
      <c r="H597" s="139"/>
      <c r="I597" s="139"/>
      <c r="J597" s="139"/>
      <c r="K597" s="139"/>
      <c r="L597" s="139"/>
      <c r="M597" s="139"/>
      <c r="N597" s="139"/>
      <c r="O597" s="139"/>
      <c r="P597" s="139"/>
      <c r="Q597" s="139"/>
      <c r="R597" s="139"/>
      <c r="S597" s="139"/>
      <c r="T597" s="139"/>
      <c r="U597" s="139"/>
      <c r="V597" s="139"/>
      <c r="W597" s="139"/>
      <c r="X597" s="139"/>
      <c r="Y597" s="139"/>
      <c r="Z597" s="139"/>
    </row>
    <row r="598" spans="1:26" ht="14.25" customHeight="1" x14ac:dyDescent="0.2">
      <c r="A598" s="158"/>
      <c r="B598" s="154"/>
      <c r="C598" s="155"/>
      <c r="D598" s="139"/>
      <c r="E598" s="139"/>
      <c r="F598" s="139"/>
      <c r="G598" s="139"/>
      <c r="H598" s="139"/>
      <c r="I598" s="139"/>
      <c r="J598" s="139"/>
      <c r="K598" s="139"/>
      <c r="L598" s="139"/>
      <c r="M598" s="139"/>
      <c r="N598" s="139"/>
      <c r="O598" s="139"/>
      <c r="P598" s="139"/>
      <c r="Q598" s="139"/>
      <c r="R598" s="139"/>
      <c r="S598" s="139"/>
      <c r="T598" s="139"/>
      <c r="U598" s="139"/>
      <c r="V598" s="139"/>
      <c r="W598" s="139"/>
      <c r="X598" s="139"/>
      <c r="Y598" s="139"/>
      <c r="Z598" s="139"/>
    </row>
    <row r="599" spans="1:26" ht="14.25" customHeight="1" x14ac:dyDescent="0.2">
      <c r="A599" s="158"/>
      <c r="B599" s="154"/>
      <c r="C599" s="155"/>
      <c r="D599" s="139"/>
      <c r="E599" s="139"/>
      <c r="F599" s="139"/>
      <c r="G599" s="139"/>
      <c r="H599" s="139"/>
      <c r="I599" s="139"/>
      <c r="J599" s="139"/>
      <c r="K599" s="139"/>
      <c r="L599" s="139"/>
      <c r="M599" s="139"/>
      <c r="N599" s="139"/>
      <c r="O599" s="139"/>
      <c r="P599" s="139"/>
      <c r="Q599" s="139"/>
      <c r="R599" s="139"/>
      <c r="S599" s="139"/>
      <c r="T599" s="139"/>
      <c r="U599" s="139"/>
      <c r="V599" s="139"/>
      <c r="W599" s="139"/>
      <c r="X599" s="139"/>
      <c r="Y599" s="139"/>
      <c r="Z599" s="139"/>
    </row>
    <row r="600" spans="1:26" ht="14.25" customHeight="1" x14ac:dyDescent="0.2">
      <c r="A600" s="158"/>
      <c r="B600" s="154"/>
      <c r="C600" s="155"/>
      <c r="D600" s="139"/>
      <c r="E600" s="139"/>
      <c r="F600" s="139"/>
      <c r="G600" s="139"/>
      <c r="H600" s="139"/>
      <c r="I600" s="139"/>
      <c r="J600" s="139"/>
      <c r="K600" s="139"/>
      <c r="L600" s="139"/>
      <c r="M600" s="139"/>
      <c r="N600" s="139"/>
      <c r="O600" s="139"/>
      <c r="P600" s="139"/>
      <c r="Q600" s="139"/>
      <c r="R600" s="139"/>
      <c r="S600" s="139"/>
      <c r="T600" s="139"/>
      <c r="U600" s="139"/>
      <c r="V600" s="139"/>
      <c r="W600" s="139"/>
      <c r="X600" s="139"/>
      <c r="Y600" s="139"/>
      <c r="Z600" s="139"/>
    </row>
    <row r="601" spans="1:26" ht="14.25" customHeight="1" x14ac:dyDescent="0.2">
      <c r="A601" s="158"/>
      <c r="B601" s="154"/>
      <c r="C601" s="155"/>
      <c r="D601" s="139"/>
      <c r="E601" s="139"/>
      <c r="F601" s="139"/>
      <c r="G601" s="139"/>
      <c r="H601" s="139"/>
      <c r="I601" s="139"/>
      <c r="J601" s="139"/>
      <c r="K601" s="139"/>
      <c r="L601" s="139"/>
      <c r="M601" s="139"/>
      <c r="N601" s="139"/>
      <c r="O601" s="139"/>
      <c r="P601" s="139"/>
      <c r="Q601" s="139"/>
      <c r="R601" s="139"/>
      <c r="S601" s="139"/>
      <c r="T601" s="139"/>
      <c r="U601" s="139"/>
      <c r="V601" s="139"/>
      <c r="W601" s="139"/>
      <c r="X601" s="139"/>
      <c r="Y601" s="139"/>
      <c r="Z601" s="139"/>
    </row>
    <row r="602" spans="1:26" ht="14.25" customHeight="1" x14ac:dyDescent="0.2">
      <c r="A602" s="158"/>
      <c r="B602" s="154"/>
      <c r="C602" s="155"/>
      <c r="D602" s="139"/>
      <c r="E602" s="139"/>
      <c r="F602" s="139"/>
      <c r="G602" s="139"/>
      <c r="H602" s="139"/>
      <c r="I602" s="139"/>
      <c r="J602" s="139"/>
      <c r="K602" s="139"/>
      <c r="L602" s="139"/>
      <c r="M602" s="139"/>
      <c r="N602" s="139"/>
      <c r="O602" s="139"/>
      <c r="P602" s="139"/>
      <c r="Q602" s="139"/>
      <c r="R602" s="139"/>
      <c r="S602" s="139"/>
      <c r="T602" s="139"/>
      <c r="U602" s="139"/>
      <c r="V602" s="139"/>
      <c r="W602" s="139"/>
      <c r="X602" s="139"/>
      <c r="Y602" s="139"/>
      <c r="Z602" s="139"/>
    </row>
    <row r="603" spans="1:26" ht="14.25" customHeight="1" x14ac:dyDescent="0.2">
      <c r="A603" s="158"/>
      <c r="B603" s="154"/>
      <c r="C603" s="155"/>
      <c r="D603" s="139"/>
      <c r="E603" s="139"/>
      <c r="F603" s="139"/>
      <c r="G603" s="139"/>
      <c r="H603" s="139"/>
      <c r="I603" s="139"/>
      <c r="J603" s="139"/>
      <c r="K603" s="139"/>
      <c r="L603" s="139"/>
      <c r="M603" s="139"/>
      <c r="N603" s="139"/>
      <c r="O603" s="139"/>
      <c r="P603" s="139"/>
      <c r="Q603" s="139"/>
      <c r="R603" s="139"/>
      <c r="S603" s="139"/>
      <c r="T603" s="139"/>
      <c r="U603" s="139"/>
      <c r="V603" s="139"/>
      <c r="W603" s="139"/>
      <c r="X603" s="139"/>
      <c r="Y603" s="139"/>
      <c r="Z603" s="139"/>
    </row>
    <row r="604" spans="1:26" ht="14.25" customHeight="1" x14ac:dyDescent="0.2">
      <c r="A604" s="158"/>
      <c r="B604" s="154"/>
      <c r="C604" s="155"/>
      <c r="D604" s="139"/>
      <c r="E604" s="139"/>
      <c r="F604" s="139"/>
      <c r="G604" s="139"/>
      <c r="H604" s="139"/>
      <c r="I604" s="139"/>
      <c r="J604" s="139"/>
      <c r="K604" s="139"/>
      <c r="L604" s="139"/>
      <c r="M604" s="139"/>
      <c r="N604" s="139"/>
      <c r="O604" s="139"/>
      <c r="P604" s="139"/>
      <c r="Q604" s="139"/>
      <c r="R604" s="139"/>
      <c r="S604" s="139"/>
      <c r="T604" s="139"/>
      <c r="U604" s="139"/>
      <c r="V604" s="139"/>
      <c r="W604" s="139"/>
      <c r="X604" s="139"/>
      <c r="Y604" s="139"/>
      <c r="Z604" s="139"/>
    </row>
    <row r="605" spans="1:26" ht="14.25" customHeight="1" x14ac:dyDescent="0.2">
      <c r="A605" s="158"/>
      <c r="B605" s="154"/>
      <c r="C605" s="155"/>
      <c r="D605" s="139"/>
      <c r="E605" s="139"/>
      <c r="F605" s="139"/>
      <c r="G605" s="139"/>
      <c r="H605" s="139"/>
      <c r="I605" s="139"/>
      <c r="J605" s="139"/>
      <c r="K605" s="139"/>
      <c r="L605" s="139"/>
      <c r="M605" s="139"/>
      <c r="N605" s="139"/>
      <c r="O605" s="139"/>
      <c r="P605" s="139"/>
      <c r="Q605" s="139"/>
      <c r="R605" s="139"/>
      <c r="S605" s="139"/>
      <c r="T605" s="139"/>
      <c r="U605" s="139"/>
      <c r="V605" s="139"/>
      <c r="W605" s="139"/>
      <c r="X605" s="139"/>
      <c r="Y605" s="139"/>
      <c r="Z605" s="139"/>
    </row>
    <row r="606" spans="1:26" ht="14.25" customHeight="1" x14ac:dyDescent="0.2">
      <c r="A606" s="158"/>
      <c r="B606" s="154"/>
      <c r="C606" s="155"/>
      <c r="D606" s="139"/>
      <c r="E606" s="139"/>
      <c r="F606" s="139"/>
      <c r="G606" s="139"/>
      <c r="H606" s="139"/>
      <c r="I606" s="139"/>
      <c r="J606" s="139"/>
      <c r="K606" s="139"/>
      <c r="L606" s="139"/>
      <c r="M606" s="139"/>
      <c r="N606" s="139"/>
      <c r="O606" s="139"/>
      <c r="P606" s="139"/>
      <c r="Q606" s="139"/>
      <c r="R606" s="139"/>
      <c r="S606" s="139"/>
      <c r="T606" s="139"/>
      <c r="U606" s="139"/>
      <c r="V606" s="139"/>
      <c r="W606" s="139"/>
      <c r="X606" s="139"/>
      <c r="Y606" s="139"/>
      <c r="Z606" s="139"/>
    </row>
    <row r="607" spans="1:26" ht="14.25" customHeight="1" x14ac:dyDescent="0.2">
      <c r="A607" s="158"/>
      <c r="B607" s="154"/>
      <c r="C607" s="155"/>
      <c r="D607" s="139"/>
      <c r="E607" s="139"/>
      <c r="F607" s="139"/>
      <c r="G607" s="139"/>
      <c r="H607" s="139"/>
      <c r="I607" s="139"/>
      <c r="J607" s="139"/>
      <c r="K607" s="139"/>
      <c r="L607" s="139"/>
      <c r="M607" s="139"/>
      <c r="N607" s="139"/>
      <c r="O607" s="139"/>
      <c r="P607" s="139"/>
      <c r="Q607" s="139"/>
      <c r="R607" s="139"/>
      <c r="S607" s="139"/>
      <c r="T607" s="139"/>
      <c r="U607" s="139"/>
      <c r="V607" s="139"/>
      <c r="W607" s="139"/>
      <c r="X607" s="139"/>
      <c r="Y607" s="139"/>
      <c r="Z607" s="139"/>
    </row>
    <row r="608" spans="1:26" ht="14.25" customHeight="1" x14ac:dyDescent="0.2">
      <c r="A608" s="158"/>
      <c r="B608" s="154"/>
      <c r="C608" s="155"/>
      <c r="D608" s="139"/>
      <c r="E608" s="139"/>
      <c r="F608" s="139"/>
      <c r="G608" s="139"/>
      <c r="H608" s="139"/>
      <c r="I608" s="139"/>
      <c r="J608" s="139"/>
      <c r="K608" s="139"/>
      <c r="L608" s="139"/>
      <c r="M608" s="139"/>
      <c r="N608" s="139"/>
      <c r="O608" s="139"/>
      <c r="P608" s="139"/>
      <c r="Q608" s="139"/>
      <c r="R608" s="139"/>
      <c r="S608" s="139"/>
      <c r="T608" s="139"/>
      <c r="U608" s="139"/>
      <c r="V608" s="139"/>
      <c r="W608" s="139"/>
      <c r="X608" s="139"/>
      <c r="Y608" s="139"/>
      <c r="Z608" s="139"/>
    </row>
    <row r="609" spans="1:26" ht="14.25" customHeight="1" x14ac:dyDescent="0.2">
      <c r="A609" s="158"/>
      <c r="B609" s="154"/>
      <c r="C609" s="155"/>
      <c r="D609" s="139"/>
      <c r="E609" s="139"/>
      <c r="F609" s="139"/>
      <c r="G609" s="139"/>
      <c r="H609" s="139"/>
      <c r="I609" s="139"/>
      <c r="J609" s="139"/>
      <c r="K609" s="139"/>
      <c r="L609" s="139"/>
      <c r="M609" s="139"/>
      <c r="N609" s="139"/>
      <c r="O609" s="139"/>
      <c r="P609" s="139"/>
      <c r="Q609" s="139"/>
      <c r="R609" s="139"/>
      <c r="S609" s="139"/>
      <c r="T609" s="139"/>
      <c r="U609" s="139"/>
      <c r="V609" s="139"/>
      <c r="W609" s="139"/>
      <c r="X609" s="139"/>
      <c r="Y609" s="139"/>
      <c r="Z609" s="139"/>
    </row>
    <row r="610" spans="1:26" ht="14.25" customHeight="1" x14ac:dyDescent="0.2">
      <c r="A610" s="158"/>
      <c r="B610" s="154"/>
      <c r="C610" s="155"/>
      <c r="D610" s="139"/>
      <c r="E610" s="139"/>
      <c r="F610" s="139"/>
      <c r="G610" s="139"/>
      <c r="H610" s="139"/>
      <c r="I610" s="139"/>
      <c r="J610" s="139"/>
      <c r="K610" s="139"/>
      <c r="L610" s="139"/>
      <c r="M610" s="139"/>
      <c r="N610" s="139"/>
      <c r="O610" s="139"/>
      <c r="P610" s="139"/>
      <c r="Q610" s="139"/>
      <c r="R610" s="139"/>
      <c r="S610" s="139"/>
      <c r="T610" s="139"/>
      <c r="U610" s="139"/>
      <c r="V610" s="139"/>
      <c r="W610" s="139"/>
      <c r="X610" s="139"/>
      <c r="Y610" s="139"/>
      <c r="Z610" s="139"/>
    </row>
    <row r="611" spans="1:26" ht="14.25" customHeight="1" x14ac:dyDescent="0.2">
      <c r="A611" s="158"/>
      <c r="B611" s="154"/>
      <c r="C611" s="155"/>
      <c r="D611" s="139"/>
      <c r="E611" s="139"/>
      <c r="F611" s="139"/>
      <c r="G611" s="139"/>
      <c r="H611" s="139"/>
      <c r="I611" s="139"/>
      <c r="J611" s="139"/>
      <c r="K611" s="139"/>
      <c r="L611" s="139"/>
      <c r="M611" s="139"/>
      <c r="N611" s="139"/>
      <c r="O611" s="139"/>
      <c r="P611" s="139"/>
      <c r="Q611" s="139"/>
      <c r="R611" s="139"/>
      <c r="S611" s="139"/>
      <c r="T611" s="139"/>
      <c r="U611" s="139"/>
      <c r="V611" s="139"/>
      <c r="W611" s="139"/>
      <c r="X611" s="139"/>
      <c r="Y611" s="139"/>
      <c r="Z611" s="139"/>
    </row>
    <row r="612" spans="1:26" ht="14.25" customHeight="1" x14ac:dyDescent="0.2">
      <c r="A612" s="158"/>
      <c r="B612" s="154"/>
      <c r="C612" s="155"/>
      <c r="D612" s="139"/>
      <c r="E612" s="139"/>
      <c r="F612" s="139"/>
      <c r="G612" s="139"/>
      <c r="H612" s="139"/>
      <c r="I612" s="139"/>
      <c r="J612" s="139"/>
      <c r="K612" s="139"/>
      <c r="L612" s="139"/>
      <c r="M612" s="139"/>
      <c r="N612" s="139"/>
      <c r="O612" s="139"/>
      <c r="P612" s="139"/>
      <c r="Q612" s="139"/>
      <c r="R612" s="139"/>
      <c r="S612" s="139"/>
      <c r="T612" s="139"/>
      <c r="U612" s="139"/>
      <c r="V612" s="139"/>
      <c r="W612" s="139"/>
      <c r="X612" s="139"/>
      <c r="Y612" s="139"/>
      <c r="Z612" s="139"/>
    </row>
    <row r="613" spans="1:26" ht="14.25" customHeight="1" x14ac:dyDescent="0.2">
      <c r="A613" s="158"/>
      <c r="B613" s="154"/>
      <c r="C613" s="155"/>
      <c r="D613" s="139"/>
      <c r="E613" s="139"/>
      <c r="F613" s="139"/>
      <c r="G613" s="139"/>
      <c r="H613" s="139"/>
      <c r="I613" s="139"/>
      <c r="J613" s="139"/>
      <c r="K613" s="139"/>
      <c r="L613" s="139"/>
      <c r="M613" s="139"/>
      <c r="N613" s="139"/>
      <c r="O613" s="139"/>
      <c r="P613" s="139"/>
      <c r="Q613" s="139"/>
      <c r="R613" s="139"/>
      <c r="S613" s="139"/>
      <c r="T613" s="139"/>
      <c r="U613" s="139"/>
      <c r="V613" s="139"/>
      <c r="W613" s="139"/>
      <c r="X613" s="139"/>
      <c r="Y613" s="139"/>
      <c r="Z613" s="139"/>
    </row>
    <row r="614" spans="1:26" ht="14.25" customHeight="1" x14ac:dyDescent="0.2">
      <c r="A614" s="158"/>
      <c r="B614" s="154"/>
      <c r="C614" s="155"/>
      <c r="D614" s="139"/>
      <c r="E614" s="139"/>
      <c r="F614" s="139"/>
      <c r="G614" s="139"/>
      <c r="H614" s="139"/>
      <c r="I614" s="139"/>
      <c r="J614" s="139"/>
      <c r="K614" s="139"/>
      <c r="L614" s="139"/>
      <c r="M614" s="139"/>
      <c r="N614" s="139"/>
      <c r="O614" s="139"/>
      <c r="P614" s="139"/>
      <c r="Q614" s="139"/>
      <c r="R614" s="139"/>
      <c r="S614" s="139"/>
      <c r="T614" s="139"/>
      <c r="U614" s="139"/>
      <c r="V614" s="139"/>
      <c r="W614" s="139"/>
      <c r="X614" s="139"/>
      <c r="Y614" s="139"/>
      <c r="Z614" s="139"/>
    </row>
    <row r="615" spans="1:26" ht="14.25" customHeight="1" x14ac:dyDescent="0.2">
      <c r="A615" s="158"/>
      <c r="B615" s="154"/>
      <c r="C615" s="155"/>
      <c r="D615" s="139"/>
      <c r="E615" s="139"/>
      <c r="F615" s="139"/>
      <c r="G615" s="139"/>
      <c r="H615" s="139"/>
      <c r="I615" s="139"/>
      <c r="J615" s="139"/>
      <c r="K615" s="139"/>
      <c r="L615" s="139"/>
      <c r="M615" s="139"/>
      <c r="N615" s="139"/>
      <c r="O615" s="139"/>
      <c r="P615" s="139"/>
      <c r="Q615" s="139"/>
      <c r="R615" s="139"/>
      <c r="S615" s="139"/>
      <c r="T615" s="139"/>
      <c r="U615" s="139"/>
      <c r="V615" s="139"/>
      <c r="W615" s="139"/>
      <c r="X615" s="139"/>
      <c r="Y615" s="139"/>
      <c r="Z615" s="139"/>
    </row>
    <row r="616" spans="1:26" ht="14.25" customHeight="1" x14ac:dyDescent="0.2">
      <c r="A616" s="158"/>
      <c r="B616" s="154"/>
      <c r="C616" s="155"/>
      <c r="D616" s="139"/>
      <c r="E616" s="139"/>
      <c r="F616" s="139"/>
      <c r="G616" s="139"/>
      <c r="H616" s="139"/>
      <c r="I616" s="139"/>
      <c r="J616" s="139"/>
      <c r="K616" s="139"/>
      <c r="L616" s="139"/>
      <c r="M616" s="139"/>
      <c r="N616" s="139"/>
      <c r="O616" s="139"/>
      <c r="P616" s="139"/>
      <c r="Q616" s="139"/>
      <c r="R616" s="139"/>
      <c r="S616" s="139"/>
      <c r="T616" s="139"/>
      <c r="U616" s="139"/>
      <c r="V616" s="139"/>
      <c r="W616" s="139"/>
      <c r="X616" s="139"/>
      <c r="Y616" s="139"/>
      <c r="Z616" s="139"/>
    </row>
    <row r="617" spans="1:26" ht="14.25" customHeight="1" x14ac:dyDescent="0.2">
      <c r="A617" s="158"/>
      <c r="B617" s="154"/>
      <c r="C617" s="155"/>
      <c r="D617" s="139"/>
      <c r="E617" s="139"/>
      <c r="F617" s="139"/>
      <c r="G617" s="139"/>
      <c r="H617" s="139"/>
      <c r="I617" s="139"/>
      <c r="J617" s="139"/>
      <c r="K617" s="139"/>
      <c r="L617" s="139"/>
      <c r="M617" s="139"/>
      <c r="N617" s="139"/>
      <c r="O617" s="139"/>
      <c r="P617" s="139"/>
      <c r="Q617" s="139"/>
      <c r="R617" s="139"/>
      <c r="S617" s="139"/>
      <c r="T617" s="139"/>
      <c r="U617" s="139"/>
      <c r="V617" s="139"/>
      <c r="W617" s="139"/>
      <c r="X617" s="139"/>
      <c r="Y617" s="139"/>
      <c r="Z617" s="139"/>
    </row>
    <row r="618" spans="1:26" ht="14.25" customHeight="1" x14ac:dyDescent="0.2">
      <c r="A618" s="158"/>
      <c r="B618" s="154"/>
      <c r="C618" s="155"/>
      <c r="D618" s="139"/>
      <c r="E618" s="139"/>
      <c r="F618" s="139"/>
      <c r="G618" s="139"/>
      <c r="H618" s="139"/>
      <c r="I618" s="139"/>
      <c r="J618" s="139"/>
      <c r="K618" s="139"/>
      <c r="L618" s="139"/>
      <c r="M618" s="139"/>
      <c r="N618" s="139"/>
      <c r="O618" s="139"/>
      <c r="P618" s="139"/>
      <c r="Q618" s="139"/>
      <c r="R618" s="139"/>
      <c r="S618" s="139"/>
      <c r="T618" s="139"/>
      <c r="U618" s="139"/>
      <c r="V618" s="139"/>
      <c r="W618" s="139"/>
      <c r="X618" s="139"/>
      <c r="Y618" s="139"/>
      <c r="Z618" s="139"/>
    </row>
    <row r="619" spans="1:26" ht="14.25" customHeight="1" x14ac:dyDescent="0.2">
      <c r="A619" s="158"/>
      <c r="B619" s="154"/>
      <c r="C619" s="155"/>
      <c r="D619" s="139"/>
      <c r="E619" s="139"/>
      <c r="F619" s="139"/>
      <c r="G619" s="139"/>
      <c r="H619" s="139"/>
      <c r="I619" s="139"/>
      <c r="J619" s="139"/>
      <c r="K619" s="139"/>
      <c r="L619" s="139"/>
      <c r="M619" s="139"/>
      <c r="N619" s="139"/>
      <c r="O619" s="139"/>
      <c r="P619" s="139"/>
      <c r="Q619" s="139"/>
      <c r="R619" s="139"/>
      <c r="S619" s="139"/>
      <c r="T619" s="139"/>
      <c r="U619" s="139"/>
      <c r="V619" s="139"/>
      <c r="W619" s="139"/>
      <c r="X619" s="139"/>
      <c r="Y619" s="139"/>
      <c r="Z619" s="139"/>
    </row>
    <row r="620" spans="1:26" ht="14.25" customHeight="1" x14ac:dyDescent="0.2">
      <c r="A620" s="158"/>
      <c r="B620" s="154"/>
      <c r="C620" s="155"/>
      <c r="D620" s="139"/>
      <c r="E620" s="139"/>
      <c r="F620" s="139"/>
      <c r="G620" s="139"/>
      <c r="H620" s="139"/>
      <c r="I620" s="139"/>
      <c r="J620" s="139"/>
      <c r="K620" s="139"/>
      <c r="L620" s="139"/>
      <c r="M620" s="139"/>
      <c r="N620" s="139"/>
      <c r="O620" s="139"/>
      <c r="P620" s="139"/>
      <c r="Q620" s="139"/>
      <c r="R620" s="139"/>
      <c r="S620" s="139"/>
      <c r="T620" s="139"/>
      <c r="U620" s="139"/>
      <c r="V620" s="139"/>
      <c r="W620" s="139"/>
      <c r="X620" s="139"/>
      <c r="Y620" s="139"/>
      <c r="Z620" s="139"/>
    </row>
    <row r="621" spans="1:26" ht="14.25" customHeight="1" x14ac:dyDescent="0.2">
      <c r="A621" s="158"/>
      <c r="B621" s="154"/>
      <c r="C621" s="155"/>
      <c r="D621" s="139"/>
      <c r="E621" s="139"/>
      <c r="F621" s="139"/>
      <c r="G621" s="139"/>
      <c r="H621" s="139"/>
      <c r="I621" s="139"/>
      <c r="J621" s="139"/>
      <c r="K621" s="139"/>
      <c r="L621" s="139"/>
      <c r="M621" s="139"/>
      <c r="N621" s="139"/>
      <c r="O621" s="139"/>
      <c r="P621" s="139"/>
      <c r="Q621" s="139"/>
      <c r="R621" s="139"/>
      <c r="S621" s="139"/>
      <c r="T621" s="139"/>
      <c r="U621" s="139"/>
      <c r="V621" s="139"/>
      <c r="W621" s="139"/>
      <c r="X621" s="139"/>
      <c r="Y621" s="139"/>
      <c r="Z621" s="139"/>
    </row>
    <row r="622" spans="1:26" ht="14.25" customHeight="1" x14ac:dyDescent="0.2">
      <c r="A622" s="158"/>
      <c r="B622" s="154"/>
      <c r="C622" s="155"/>
      <c r="D622" s="139"/>
      <c r="E622" s="139"/>
      <c r="F622" s="139"/>
      <c r="G622" s="139"/>
      <c r="H622" s="139"/>
      <c r="I622" s="139"/>
      <c r="J622" s="139"/>
      <c r="K622" s="139"/>
      <c r="L622" s="139"/>
      <c r="M622" s="139"/>
      <c r="N622" s="139"/>
      <c r="O622" s="139"/>
      <c r="P622" s="139"/>
      <c r="Q622" s="139"/>
      <c r="R622" s="139"/>
      <c r="S622" s="139"/>
      <c r="T622" s="139"/>
      <c r="U622" s="139"/>
      <c r="V622" s="139"/>
      <c r="W622" s="139"/>
      <c r="X622" s="139"/>
      <c r="Y622" s="139"/>
      <c r="Z622" s="139"/>
    </row>
    <row r="623" spans="1:26" ht="14.25" customHeight="1" x14ac:dyDescent="0.2">
      <c r="A623" s="158"/>
      <c r="B623" s="154"/>
      <c r="C623" s="155"/>
      <c r="D623" s="139"/>
      <c r="E623" s="139"/>
      <c r="F623" s="139"/>
      <c r="G623" s="139"/>
      <c r="H623" s="139"/>
      <c r="I623" s="139"/>
      <c r="J623" s="139"/>
      <c r="K623" s="139"/>
      <c r="L623" s="139"/>
      <c r="M623" s="139"/>
      <c r="N623" s="139"/>
      <c r="O623" s="139"/>
      <c r="P623" s="139"/>
      <c r="Q623" s="139"/>
      <c r="R623" s="139"/>
      <c r="S623" s="139"/>
      <c r="T623" s="139"/>
      <c r="U623" s="139"/>
      <c r="V623" s="139"/>
      <c r="W623" s="139"/>
      <c r="X623" s="139"/>
      <c r="Y623" s="139"/>
      <c r="Z623" s="139"/>
    </row>
    <row r="624" spans="1:26" ht="14.25" customHeight="1" x14ac:dyDescent="0.2">
      <c r="A624" s="158"/>
      <c r="B624" s="154"/>
      <c r="C624" s="155"/>
      <c r="D624" s="139"/>
      <c r="E624" s="139"/>
      <c r="F624" s="139"/>
      <c r="G624" s="139"/>
      <c r="H624" s="139"/>
      <c r="I624" s="139"/>
      <c r="J624" s="139"/>
      <c r="K624" s="139"/>
      <c r="L624" s="139"/>
      <c r="M624" s="139"/>
      <c r="N624" s="139"/>
      <c r="O624" s="139"/>
      <c r="P624" s="139"/>
      <c r="Q624" s="139"/>
      <c r="R624" s="139"/>
      <c r="S624" s="139"/>
      <c r="T624" s="139"/>
      <c r="U624" s="139"/>
      <c r="V624" s="139"/>
      <c r="W624" s="139"/>
      <c r="X624" s="139"/>
      <c r="Y624" s="139"/>
      <c r="Z624" s="139"/>
    </row>
    <row r="625" spans="1:26" ht="14.25" customHeight="1" x14ac:dyDescent="0.2">
      <c r="A625" s="158"/>
      <c r="B625" s="154"/>
      <c r="C625" s="155"/>
      <c r="D625" s="139"/>
      <c r="E625" s="139"/>
      <c r="F625" s="139"/>
      <c r="G625" s="139"/>
      <c r="H625" s="139"/>
      <c r="I625" s="139"/>
      <c r="J625" s="139"/>
      <c r="K625" s="139"/>
      <c r="L625" s="139"/>
      <c r="M625" s="139"/>
      <c r="N625" s="139"/>
      <c r="O625" s="139"/>
      <c r="P625" s="139"/>
      <c r="Q625" s="139"/>
      <c r="R625" s="139"/>
      <c r="S625" s="139"/>
      <c r="T625" s="139"/>
      <c r="U625" s="139"/>
      <c r="V625" s="139"/>
      <c r="W625" s="139"/>
      <c r="X625" s="139"/>
      <c r="Y625" s="139"/>
      <c r="Z625" s="139"/>
    </row>
    <row r="626" spans="1:26" ht="14.25" customHeight="1" x14ac:dyDescent="0.2">
      <c r="A626" s="158"/>
      <c r="B626" s="154"/>
      <c r="C626" s="155"/>
      <c r="D626" s="139"/>
      <c r="E626" s="139"/>
      <c r="F626" s="139"/>
      <c r="G626" s="139"/>
      <c r="H626" s="139"/>
      <c r="I626" s="139"/>
      <c r="J626" s="139"/>
      <c r="K626" s="139"/>
      <c r="L626" s="139"/>
      <c r="M626" s="139"/>
      <c r="N626" s="139"/>
      <c r="O626" s="139"/>
      <c r="P626" s="139"/>
      <c r="Q626" s="139"/>
      <c r="R626" s="139"/>
      <c r="S626" s="139"/>
      <c r="T626" s="139"/>
      <c r="U626" s="139"/>
      <c r="V626" s="139"/>
      <c r="W626" s="139"/>
      <c r="X626" s="139"/>
      <c r="Y626" s="139"/>
      <c r="Z626" s="139"/>
    </row>
    <row r="627" spans="1:26" ht="14.25" customHeight="1" x14ac:dyDescent="0.2">
      <c r="A627" s="158"/>
      <c r="B627" s="154"/>
      <c r="C627" s="155"/>
      <c r="D627" s="139"/>
      <c r="E627" s="139"/>
      <c r="F627" s="139"/>
      <c r="G627" s="139"/>
      <c r="H627" s="139"/>
      <c r="I627" s="139"/>
      <c r="J627" s="139"/>
      <c r="K627" s="139"/>
      <c r="L627" s="139"/>
      <c r="M627" s="139"/>
      <c r="N627" s="139"/>
      <c r="O627" s="139"/>
      <c r="P627" s="139"/>
      <c r="Q627" s="139"/>
      <c r="R627" s="139"/>
      <c r="S627" s="139"/>
      <c r="T627" s="139"/>
      <c r="U627" s="139"/>
      <c r="V627" s="139"/>
      <c r="W627" s="139"/>
      <c r="X627" s="139"/>
      <c r="Y627" s="139"/>
      <c r="Z627" s="139"/>
    </row>
    <row r="628" spans="1:26" ht="14.25" customHeight="1" x14ac:dyDescent="0.2">
      <c r="A628" s="158"/>
      <c r="B628" s="154"/>
      <c r="C628" s="155"/>
      <c r="D628" s="139"/>
      <c r="E628" s="139"/>
      <c r="F628" s="139"/>
      <c r="G628" s="139"/>
      <c r="H628" s="139"/>
      <c r="I628" s="139"/>
      <c r="J628" s="139"/>
      <c r="K628" s="139"/>
      <c r="L628" s="139"/>
      <c r="M628" s="139"/>
      <c r="N628" s="139"/>
      <c r="O628" s="139"/>
      <c r="P628" s="139"/>
      <c r="Q628" s="139"/>
      <c r="R628" s="139"/>
      <c r="S628" s="139"/>
      <c r="T628" s="139"/>
      <c r="U628" s="139"/>
      <c r="V628" s="139"/>
      <c r="W628" s="139"/>
      <c r="X628" s="139"/>
      <c r="Y628" s="139"/>
      <c r="Z628" s="139"/>
    </row>
    <row r="629" spans="1:26" ht="14.25" customHeight="1" x14ac:dyDescent="0.2">
      <c r="A629" s="158"/>
      <c r="B629" s="154"/>
      <c r="C629" s="155"/>
      <c r="D629" s="139"/>
      <c r="E629" s="139"/>
      <c r="F629" s="139"/>
      <c r="G629" s="139"/>
      <c r="H629" s="139"/>
      <c r="I629" s="139"/>
      <c r="J629" s="139"/>
      <c r="K629" s="139"/>
      <c r="L629" s="139"/>
      <c r="M629" s="139"/>
      <c r="N629" s="139"/>
      <c r="O629" s="139"/>
      <c r="P629" s="139"/>
      <c r="Q629" s="139"/>
      <c r="R629" s="139"/>
      <c r="S629" s="139"/>
      <c r="T629" s="139"/>
      <c r="U629" s="139"/>
      <c r="V629" s="139"/>
      <c r="W629" s="139"/>
      <c r="X629" s="139"/>
      <c r="Y629" s="139"/>
      <c r="Z629" s="139"/>
    </row>
    <row r="630" spans="1:26" ht="14.25" customHeight="1" x14ac:dyDescent="0.2">
      <c r="A630" s="158"/>
      <c r="B630" s="154"/>
      <c r="C630" s="155"/>
      <c r="D630" s="139"/>
      <c r="E630" s="139"/>
      <c r="F630" s="139"/>
      <c r="G630" s="139"/>
      <c r="H630" s="139"/>
      <c r="I630" s="139"/>
      <c r="J630" s="139"/>
      <c r="K630" s="139"/>
      <c r="L630" s="139"/>
      <c r="M630" s="139"/>
      <c r="N630" s="139"/>
      <c r="O630" s="139"/>
      <c r="P630" s="139"/>
      <c r="Q630" s="139"/>
      <c r="R630" s="139"/>
      <c r="S630" s="139"/>
      <c r="T630" s="139"/>
      <c r="U630" s="139"/>
      <c r="V630" s="139"/>
      <c r="W630" s="139"/>
      <c r="X630" s="139"/>
      <c r="Y630" s="139"/>
      <c r="Z630" s="139"/>
    </row>
    <row r="631" spans="1:26" ht="14.25" customHeight="1" x14ac:dyDescent="0.2">
      <c r="A631" s="158"/>
      <c r="B631" s="154"/>
      <c r="C631" s="155"/>
      <c r="D631" s="139"/>
      <c r="E631" s="139"/>
      <c r="F631" s="139"/>
      <c r="G631" s="139"/>
      <c r="H631" s="139"/>
      <c r="I631" s="139"/>
      <c r="J631" s="139"/>
      <c r="K631" s="139"/>
      <c r="L631" s="139"/>
      <c r="M631" s="139"/>
      <c r="N631" s="139"/>
      <c r="O631" s="139"/>
      <c r="P631" s="139"/>
      <c r="Q631" s="139"/>
      <c r="R631" s="139"/>
      <c r="S631" s="139"/>
      <c r="T631" s="139"/>
      <c r="U631" s="139"/>
      <c r="V631" s="139"/>
      <c r="W631" s="139"/>
      <c r="X631" s="139"/>
      <c r="Y631" s="139"/>
      <c r="Z631" s="139"/>
    </row>
    <row r="632" spans="1:26" ht="14.25" customHeight="1" x14ac:dyDescent="0.2">
      <c r="A632" s="158"/>
      <c r="B632" s="154"/>
      <c r="C632" s="155"/>
      <c r="D632" s="139"/>
      <c r="E632" s="139"/>
      <c r="F632" s="139"/>
      <c r="G632" s="139"/>
      <c r="H632" s="139"/>
      <c r="I632" s="139"/>
      <c r="J632" s="139"/>
      <c r="K632" s="139"/>
      <c r="L632" s="139"/>
      <c r="M632" s="139"/>
      <c r="N632" s="139"/>
      <c r="O632" s="139"/>
      <c r="P632" s="139"/>
      <c r="Q632" s="139"/>
      <c r="R632" s="139"/>
      <c r="S632" s="139"/>
      <c r="T632" s="139"/>
      <c r="U632" s="139"/>
      <c r="V632" s="139"/>
      <c r="W632" s="139"/>
      <c r="X632" s="139"/>
      <c r="Y632" s="139"/>
      <c r="Z632" s="139"/>
    </row>
    <row r="633" spans="1:26" ht="14.25" customHeight="1" x14ac:dyDescent="0.2">
      <c r="A633" s="158"/>
      <c r="B633" s="154"/>
      <c r="C633" s="155"/>
      <c r="D633" s="139"/>
      <c r="E633" s="139"/>
      <c r="F633" s="139"/>
      <c r="G633" s="139"/>
      <c r="H633" s="139"/>
      <c r="I633" s="139"/>
      <c r="J633" s="139"/>
      <c r="K633" s="139"/>
      <c r="L633" s="139"/>
      <c r="M633" s="139"/>
      <c r="N633" s="139"/>
      <c r="O633" s="139"/>
      <c r="P633" s="139"/>
      <c r="Q633" s="139"/>
      <c r="R633" s="139"/>
      <c r="S633" s="139"/>
      <c r="T633" s="139"/>
      <c r="U633" s="139"/>
      <c r="V633" s="139"/>
      <c r="W633" s="139"/>
      <c r="X633" s="139"/>
      <c r="Y633" s="139"/>
      <c r="Z633" s="139"/>
    </row>
    <row r="634" spans="1:26" ht="14.25" customHeight="1" x14ac:dyDescent="0.2">
      <c r="A634" s="158"/>
      <c r="B634" s="154"/>
      <c r="C634" s="155"/>
      <c r="D634" s="139"/>
      <c r="E634" s="139"/>
      <c r="F634" s="139"/>
      <c r="G634" s="139"/>
      <c r="H634" s="139"/>
      <c r="I634" s="139"/>
      <c r="J634" s="139"/>
      <c r="K634" s="139"/>
      <c r="L634" s="139"/>
      <c r="M634" s="139"/>
      <c r="N634" s="139"/>
      <c r="O634" s="139"/>
      <c r="P634" s="139"/>
      <c r="Q634" s="139"/>
      <c r="R634" s="139"/>
      <c r="S634" s="139"/>
      <c r="T634" s="139"/>
      <c r="U634" s="139"/>
      <c r="V634" s="139"/>
      <c r="W634" s="139"/>
      <c r="X634" s="139"/>
      <c r="Y634" s="139"/>
      <c r="Z634" s="139"/>
    </row>
    <row r="635" spans="1:26" ht="14.25" customHeight="1" x14ac:dyDescent="0.2">
      <c r="A635" s="158"/>
      <c r="B635" s="154"/>
      <c r="C635" s="155"/>
      <c r="D635" s="139"/>
      <c r="E635" s="139"/>
      <c r="F635" s="139"/>
      <c r="G635" s="139"/>
      <c r="H635" s="139"/>
      <c r="I635" s="139"/>
      <c r="J635" s="139"/>
      <c r="K635" s="139"/>
      <c r="L635" s="139"/>
      <c r="M635" s="139"/>
      <c r="N635" s="139"/>
      <c r="O635" s="139"/>
      <c r="P635" s="139"/>
      <c r="Q635" s="139"/>
      <c r="R635" s="139"/>
      <c r="S635" s="139"/>
      <c r="T635" s="139"/>
      <c r="U635" s="139"/>
      <c r="V635" s="139"/>
      <c r="W635" s="139"/>
      <c r="X635" s="139"/>
      <c r="Y635" s="139"/>
      <c r="Z635" s="139"/>
    </row>
    <row r="636" spans="1:26" ht="14.25" customHeight="1" x14ac:dyDescent="0.2">
      <c r="A636" s="158"/>
      <c r="B636" s="154"/>
      <c r="C636" s="155"/>
      <c r="D636" s="139"/>
      <c r="E636" s="139"/>
      <c r="F636" s="139"/>
      <c r="G636" s="139"/>
      <c r="H636" s="139"/>
      <c r="I636" s="139"/>
      <c r="J636" s="139"/>
      <c r="K636" s="139"/>
      <c r="L636" s="139"/>
      <c r="M636" s="139"/>
      <c r="N636" s="139"/>
      <c r="O636" s="139"/>
      <c r="P636" s="139"/>
      <c r="Q636" s="139"/>
      <c r="R636" s="139"/>
      <c r="S636" s="139"/>
      <c r="T636" s="139"/>
      <c r="U636" s="139"/>
      <c r="V636" s="139"/>
      <c r="W636" s="139"/>
      <c r="X636" s="139"/>
      <c r="Y636" s="139"/>
      <c r="Z636" s="139"/>
    </row>
    <row r="637" spans="1:26" ht="14.25" customHeight="1" x14ac:dyDescent="0.2">
      <c r="A637" s="158"/>
      <c r="B637" s="154"/>
      <c r="C637" s="155"/>
      <c r="D637" s="139"/>
      <c r="E637" s="139"/>
      <c r="F637" s="139"/>
      <c r="G637" s="139"/>
      <c r="H637" s="139"/>
      <c r="I637" s="139"/>
      <c r="J637" s="139"/>
      <c r="K637" s="139"/>
      <c r="L637" s="139"/>
      <c r="M637" s="139"/>
      <c r="N637" s="139"/>
      <c r="O637" s="139"/>
      <c r="P637" s="139"/>
      <c r="Q637" s="139"/>
      <c r="R637" s="139"/>
      <c r="S637" s="139"/>
      <c r="T637" s="139"/>
      <c r="U637" s="139"/>
      <c r="V637" s="139"/>
      <c r="W637" s="139"/>
      <c r="X637" s="139"/>
      <c r="Y637" s="139"/>
      <c r="Z637" s="139"/>
    </row>
    <row r="638" spans="1:26" ht="14.25" customHeight="1" x14ac:dyDescent="0.2">
      <c r="A638" s="158"/>
      <c r="B638" s="154"/>
      <c r="C638" s="155"/>
      <c r="D638" s="139"/>
      <c r="E638" s="139"/>
      <c r="F638" s="139"/>
      <c r="G638" s="139"/>
      <c r="H638" s="139"/>
      <c r="I638" s="139"/>
      <c r="J638" s="139"/>
      <c r="K638" s="139"/>
      <c r="L638" s="139"/>
      <c r="M638" s="139"/>
      <c r="N638" s="139"/>
      <c r="O638" s="139"/>
      <c r="P638" s="139"/>
      <c r="Q638" s="139"/>
      <c r="R638" s="139"/>
      <c r="S638" s="139"/>
      <c r="T638" s="139"/>
      <c r="U638" s="139"/>
      <c r="V638" s="139"/>
      <c r="W638" s="139"/>
      <c r="X638" s="139"/>
      <c r="Y638" s="139"/>
      <c r="Z638" s="139"/>
    </row>
    <row r="639" spans="1:26" ht="14.25" customHeight="1" x14ac:dyDescent="0.2">
      <c r="A639" s="158"/>
      <c r="B639" s="154"/>
      <c r="C639" s="155"/>
      <c r="D639" s="139"/>
      <c r="E639" s="139"/>
      <c r="F639" s="139"/>
      <c r="G639" s="139"/>
      <c r="H639" s="139"/>
      <c r="I639" s="139"/>
      <c r="J639" s="139"/>
      <c r="K639" s="139"/>
      <c r="L639" s="139"/>
      <c r="M639" s="139"/>
      <c r="N639" s="139"/>
      <c r="O639" s="139"/>
      <c r="P639" s="139"/>
      <c r="Q639" s="139"/>
      <c r="R639" s="139"/>
      <c r="S639" s="139"/>
      <c r="T639" s="139"/>
      <c r="U639" s="139"/>
      <c r="V639" s="139"/>
      <c r="W639" s="139"/>
      <c r="X639" s="139"/>
      <c r="Y639" s="139"/>
      <c r="Z639" s="139"/>
    </row>
    <row r="640" spans="1:26" ht="14.25" customHeight="1" x14ac:dyDescent="0.2">
      <c r="A640" s="158"/>
      <c r="B640" s="154"/>
      <c r="C640" s="155"/>
      <c r="D640" s="139"/>
      <c r="E640" s="139"/>
      <c r="F640" s="139"/>
      <c r="G640" s="139"/>
      <c r="H640" s="139"/>
      <c r="I640" s="139"/>
      <c r="J640" s="139"/>
      <c r="K640" s="139"/>
      <c r="L640" s="139"/>
      <c r="M640" s="139"/>
      <c r="N640" s="139"/>
      <c r="O640" s="139"/>
      <c r="P640" s="139"/>
      <c r="Q640" s="139"/>
      <c r="R640" s="139"/>
      <c r="S640" s="139"/>
      <c r="T640" s="139"/>
      <c r="U640" s="139"/>
      <c r="V640" s="139"/>
      <c r="W640" s="139"/>
      <c r="X640" s="139"/>
      <c r="Y640" s="139"/>
      <c r="Z640" s="139"/>
    </row>
    <row r="641" spans="1:26" ht="14.25" customHeight="1" x14ac:dyDescent="0.2">
      <c r="A641" s="158"/>
      <c r="B641" s="154"/>
      <c r="C641" s="155"/>
      <c r="D641" s="139"/>
      <c r="E641" s="139"/>
      <c r="F641" s="139"/>
      <c r="G641" s="139"/>
      <c r="H641" s="139"/>
      <c r="I641" s="139"/>
      <c r="J641" s="139"/>
      <c r="K641" s="139"/>
      <c r="L641" s="139"/>
      <c r="M641" s="139"/>
      <c r="N641" s="139"/>
      <c r="O641" s="139"/>
      <c r="P641" s="139"/>
      <c r="Q641" s="139"/>
      <c r="R641" s="139"/>
      <c r="S641" s="139"/>
      <c r="T641" s="139"/>
      <c r="U641" s="139"/>
      <c r="V641" s="139"/>
      <c r="W641" s="139"/>
      <c r="X641" s="139"/>
      <c r="Y641" s="139"/>
      <c r="Z641" s="139"/>
    </row>
    <row r="642" spans="1:26" ht="14.25" customHeight="1" x14ac:dyDescent="0.2">
      <c r="A642" s="158"/>
      <c r="B642" s="154"/>
      <c r="C642" s="155"/>
      <c r="D642" s="139"/>
      <c r="E642" s="139"/>
      <c r="F642" s="139"/>
      <c r="G642" s="139"/>
      <c r="H642" s="139"/>
      <c r="I642" s="139"/>
      <c r="J642" s="139"/>
      <c r="K642" s="139"/>
      <c r="L642" s="139"/>
      <c r="M642" s="139"/>
      <c r="N642" s="139"/>
      <c r="O642" s="139"/>
      <c r="P642" s="139"/>
      <c r="Q642" s="139"/>
      <c r="R642" s="139"/>
      <c r="S642" s="139"/>
      <c r="T642" s="139"/>
      <c r="U642" s="139"/>
      <c r="V642" s="139"/>
      <c r="W642" s="139"/>
      <c r="X642" s="139"/>
      <c r="Y642" s="139"/>
      <c r="Z642" s="139"/>
    </row>
    <row r="643" spans="1:26" ht="14.25" customHeight="1" x14ac:dyDescent="0.2">
      <c r="A643" s="158"/>
      <c r="B643" s="154"/>
      <c r="C643" s="155"/>
      <c r="D643" s="139"/>
      <c r="E643" s="139"/>
      <c r="F643" s="139"/>
      <c r="G643" s="139"/>
      <c r="H643" s="139"/>
      <c r="I643" s="139"/>
      <c r="J643" s="139"/>
      <c r="K643" s="139"/>
      <c r="L643" s="139"/>
      <c r="M643" s="139"/>
      <c r="N643" s="139"/>
      <c r="O643" s="139"/>
      <c r="P643" s="139"/>
      <c r="Q643" s="139"/>
      <c r="R643" s="139"/>
      <c r="S643" s="139"/>
      <c r="T643" s="139"/>
      <c r="U643" s="139"/>
      <c r="V643" s="139"/>
      <c r="W643" s="139"/>
      <c r="X643" s="139"/>
      <c r="Y643" s="139"/>
      <c r="Z643" s="139"/>
    </row>
    <row r="644" spans="1:26" ht="14.25" customHeight="1" x14ac:dyDescent="0.2">
      <c r="A644" s="158"/>
      <c r="B644" s="154"/>
      <c r="C644" s="155"/>
      <c r="D644" s="139"/>
      <c r="E644" s="139"/>
      <c r="F644" s="139"/>
      <c r="G644" s="139"/>
      <c r="H644" s="139"/>
      <c r="I644" s="139"/>
      <c r="J644" s="139"/>
      <c r="K644" s="139"/>
      <c r="L644" s="139"/>
      <c r="M644" s="139"/>
      <c r="N644" s="139"/>
      <c r="O644" s="139"/>
      <c r="P644" s="139"/>
      <c r="Q644" s="139"/>
      <c r="R644" s="139"/>
      <c r="S644" s="139"/>
      <c r="T644" s="139"/>
      <c r="U644" s="139"/>
      <c r="V644" s="139"/>
      <c r="W644" s="139"/>
      <c r="X644" s="139"/>
      <c r="Y644" s="139"/>
      <c r="Z644" s="139"/>
    </row>
    <row r="645" spans="1:26" ht="14.25" customHeight="1" x14ac:dyDescent="0.2">
      <c r="A645" s="158"/>
      <c r="B645" s="154"/>
      <c r="C645" s="155"/>
      <c r="D645" s="139"/>
      <c r="E645" s="139"/>
      <c r="F645" s="139"/>
      <c r="G645" s="139"/>
      <c r="H645" s="139"/>
      <c r="I645" s="139"/>
      <c r="J645" s="139"/>
      <c r="K645" s="139"/>
      <c r="L645" s="139"/>
      <c r="M645" s="139"/>
      <c r="N645" s="139"/>
      <c r="O645" s="139"/>
      <c r="P645" s="139"/>
      <c r="Q645" s="139"/>
      <c r="R645" s="139"/>
      <c r="S645" s="139"/>
      <c r="T645" s="139"/>
      <c r="U645" s="139"/>
      <c r="V645" s="139"/>
      <c r="W645" s="139"/>
      <c r="X645" s="139"/>
      <c r="Y645" s="139"/>
      <c r="Z645" s="139"/>
    </row>
    <row r="646" spans="1:26" ht="14.25" customHeight="1" x14ac:dyDescent="0.2">
      <c r="A646" s="158"/>
      <c r="B646" s="154"/>
      <c r="C646" s="155"/>
      <c r="D646" s="139"/>
      <c r="E646" s="139"/>
      <c r="F646" s="139"/>
      <c r="G646" s="139"/>
      <c r="H646" s="139"/>
      <c r="I646" s="139"/>
      <c r="J646" s="139"/>
      <c r="K646" s="139"/>
      <c r="L646" s="139"/>
      <c r="M646" s="139"/>
      <c r="N646" s="139"/>
      <c r="O646" s="139"/>
      <c r="P646" s="139"/>
      <c r="Q646" s="139"/>
      <c r="R646" s="139"/>
      <c r="S646" s="139"/>
      <c r="T646" s="139"/>
      <c r="U646" s="139"/>
      <c r="V646" s="139"/>
      <c r="W646" s="139"/>
      <c r="X646" s="139"/>
      <c r="Y646" s="139"/>
      <c r="Z646" s="139"/>
    </row>
    <row r="647" spans="1:26" ht="14.25" customHeight="1" x14ac:dyDescent="0.2">
      <c r="A647" s="158"/>
      <c r="B647" s="154"/>
      <c r="C647" s="155"/>
      <c r="D647" s="139"/>
      <c r="E647" s="139"/>
      <c r="F647" s="139"/>
      <c r="G647" s="139"/>
      <c r="H647" s="139"/>
      <c r="I647" s="139"/>
      <c r="J647" s="139"/>
      <c r="K647" s="139"/>
      <c r="L647" s="139"/>
      <c r="M647" s="139"/>
      <c r="N647" s="139"/>
      <c r="O647" s="139"/>
      <c r="P647" s="139"/>
      <c r="Q647" s="139"/>
      <c r="R647" s="139"/>
      <c r="S647" s="139"/>
      <c r="T647" s="139"/>
      <c r="U647" s="139"/>
      <c r="V647" s="139"/>
      <c r="W647" s="139"/>
      <c r="X647" s="139"/>
      <c r="Y647" s="139"/>
      <c r="Z647" s="139"/>
    </row>
    <row r="648" spans="1:26" ht="14.25" customHeight="1" x14ac:dyDescent="0.2">
      <c r="A648" s="158"/>
      <c r="B648" s="154"/>
      <c r="C648" s="155"/>
      <c r="D648" s="139"/>
      <c r="E648" s="139"/>
      <c r="F648" s="139"/>
      <c r="G648" s="139"/>
      <c r="H648" s="139"/>
      <c r="I648" s="139"/>
      <c r="J648" s="139"/>
      <c r="K648" s="139"/>
      <c r="L648" s="139"/>
      <c r="M648" s="139"/>
      <c r="N648" s="139"/>
      <c r="O648" s="139"/>
      <c r="P648" s="139"/>
      <c r="Q648" s="139"/>
      <c r="R648" s="139"/>
      <c r="S648" s="139"/>
      <c r="T648" s="139"/>
      <c r="U648" s="139"/>
      <c r="V648" s="139"/>
      <c r="W648" s="139"/>
      <c r="X648" s="139"/>
      <c r="Y648" s="139"/>
      <c r="Z648" s="139"/>
    </row>
    <row r="649" spans="1:26" ht="14.25" customHeight="1" x14ac:dyDescent="0.2">
      <c r="A649" s="158"/>
      <c r="B649" s="154"/>
      <c r="C649" s="155"/>
      <c r="D649" s="139"/>
      <c r="E649" s="139"/>
      <c r="F649" s="139"/>
      <c r="G649" s="139"/>
      <c r="H649" s="139"/>
      <c r="I649" s="139"/>
      <c r="J649" s="139"/>
      <c r="K649" s="139"/>
      <c r="L649" s="139"/>
      <c r="M649" s="139"/>
      <c r="N649" s="139"/>
      <c r="O649" s="139"/>
      <c r="P649" s="139"/>
      <c r="Q649" s="139"/>
      <c r="R649" s="139"/>
      <c r="S649" s="139"/>
      <c r="T649" s="139"/>
      <c r="U649" s="139"/>
      <c r="V649" s="139"/>
      <c r="W649" s="139"/>
      <c r="X649" s="139"/>
      <c r="Y649" s="139"/>
      <c r="Z649" s="139"/>
    </row>
    <row r="650" spans="1:26" ht="14.25" customHeight="1" x14ac:dyDescent="0.2">
      <c r="A650" s="158"/>
      <c r="B650" s="154"/>
      <c r="C650" s="155"/>
      <c r="D650" s="139"/>
      <c r="E650" s="139"/>
      <c r="F650" s="139"/>
      <c r="G650" s="139"/>
      <c r="H650" s="139"/>
      <c r="I650" s="139"/>
      <c r="J650" s="139"/>
      <c r="K650" s="139"/>
      <c r="L650" s="139"/>
      <c r="M650" s="139"/>
      <c r="N650" s="139"/>
      <c r="O650" s="139"/>
      <c r="P650" s="139"/>
      <c r="Q650" s="139"/>
      <c r="R650" s="139"/>
      <c r="S650" s="139"/>
      <c r="T650" s="139"/>
      <c r="U650" s="139"/>
      <c r="V650" s="139"/>
      <c r="W650" s="139"/>
      <c r="X650" s="139"/>
      <c r="Y650" s="139"/>
      <c r="Z650" s="139"/>
    </row>
    <row r="651" spans="1:26" ht="14.25" customHeight="1" x14ac:dyDescent="0.2">
      <c r="A651" s="158"/>
      <c r="B651" s="154"/>
      <c r="C651" s="155"/>
      <c r="D651" s="139"/>
      <c r="E651" s="139"/>
      <c r="F651" s="139"/>
      <c r="G651" s="139"/>
      <c r="H651" s="139"/>
      <c r="I651" s="139"/>
      <c r="J651" s="139"/>
      <c r="K651" s="139"/>
      <c r="L651" s="139"/>
      <c r="M651" s="139"/>
      <c r="N651" s="139"/>
      <c r="O651" s="139"/>
      <c r="P651" s="139"/>
      <c r="Q651" s="139"/>
      <c r="R651" s="139"/>
      <c r="S651" s="139"/>
      <c r="T651" s="139"/>
      <c r="U651" s="139"/>
      <c r="V651" s="139"/>
      <c r="W651" s="139"/>
      <c r="X651" s="139"/>
      <c r="Y651" s="139"/>
      <c r="Z651" s="139"/>
    </row>
    <row r="652" spans="1:26" ht="14.25" customHeight="1" x14ac:dyDescent="0.2">
      <c r="A652" s="158"/>
      <c r="B652" s="154"/>
      <c r="C652" s="155"/>
      <c r="D652" s="139"/>
      <c r="E652" s="139"/>
      <c r="F652" s="139"/>
      <c r="G652" s="139"/>
      <c r="H652" s="139"/>
      <c r="I652" s="139"/>
      <c r="J652" s="139"/>
      <c r="K652" s="139"/>
      <c r="L652" s="139"/>
      <c r="M652" s="139"/>
      <c r="N652" s="139"/>
      <c r="O652" s="139"/>
      <c r="P652" s="139"/>
      <c r="Q652" s="139"/>
      <c r="R652" s="139"/>
      <c r="S652" s="139"/>
      <c r="T652" s="139"/>
      <c r="U652" s="139"/>
      <c r="V652" s="139"/>
      <c r="W652" s="139"/>
      <c r="X652" s="139"/>
      <c r="Y652" s="139"/>
      <c r="Z652" s="139"/>
    </row>
    <row r="653" spans="1:26" ht="14.25" customHeight="1" x14ac:dyDescent="0.2">
      <c r="A653" s="158"/>
      <c r="B653" s="154"/>
      <c r="C653" s="155"/>
      <c r="D653" s="139"/>
      <c r="E653" s="139"/>
      <c r="F653" s="139"/>
      <c r="G653" s="139"/>
      <c r="H653" s="139"/>
      <c r="I653" s="139"/>
      <c r="J653" s="139"/>
      <c r="K653" s="139"/>
      <c r="L653" s="139"/>
      <c r="M653" s="139"/>
      <c r="N653" s="139"/>
      <c r="O653" s="139"/>
      <c r="P653" s="139"/>
      <c r="Q653" s="139"/>
      <c r="R653" s="139"/>
      <c r="S653" s="139"/>
      <c r="T653" s="139"/>
      <c r="U653" s="139"/>
      <c r="V653" s="139"/>
      <c r="W653" s="139"/>
      <c r="X653" s="139"/>
      <c r="Y653" s="139"/>
      <c r="Z653" s="139"/>
    </row>
    <row r="654" spans="1:26" ht="14.25" customHeight="1" x14ac:dyDescent="0.2">
      <c r="A654" s="158"/>
      <c r="B654" s="154"/>
      <c r="C654" s="155"/>
      <c r="D654" s="139"/>
      <c r="E654" s="139"/>
      <c r="F654" s="139"/>
      <c r="G654" s="139"/>
      <c r="H654" s="139"/>
      <c r="I654" s="139"/>
      <c r="J654" s="139"/>
      <c r="K654" s="139"/>
      <c r="L654" s="139"/>
      <c r="M654" s="139"/>
      <c r="N654" s="139"/>
      <c r="O654" s="139"/>
      <c r="P654" s="139"/>
      <c r="Q654" s="139"/>
      <c r="R654" s="139"/>
      <c r="S654" s="139"/>
      <c r="T654" s="139"/>
      <c r="U654" s="139"/>
      <c r="V654" s="139"/>
      <c r="W654" s="139"/>
      <c r="X654" s="139"/>
      <c r="Y654" s="139"/>
      <c r="Z654" s="139"/>
    </row>
    <row r="655" spans="1:26" ht="14.25" customHeight="1" x14ac:dyDescent="0.2">
      <c r="A655" s="158"/>
      <c r="B655" s="154"/>
      <c r="C655" s="155"/>
      <c r="D655" s="139"/>
      <c r="E655" s="139"/>
      <c r="F655" s="139"/>
      <c r="G655" s="139"/>
      <c r="H655" s="139"/>
      <c r="I655" s="139"/>
      <c r="J655" s="139"/>
      <c r="K655" s="139"/>
      <c r="L655" s="139"/>
      <c r="M655" s="139"/>
      <c r="N655" s="139"/>
      <c r="O655" s="139"/>
      <c r="P655" s="139"/>
      <c r="Q655" s="139"/>
      <c r="R655" s="139"/>
      <c r="S655" s="139"/>
      <c r="T655" s="139"/>
      <c r="U655" s="139"/>
      <c r="V655" s="139"/>
      <c r="W655" s="139"/>
      <c r="X655" s="139"/>
      <c r="Y655" s="139"/>
      <c r="Z655" s="139"/>
    </row>
    <row r="656" spans="1:26" ht="14.25" customHeight="1" x14ac:dyDescent="0.2">
      <c r="A656" s="158"/>
      <c r="B656" s="154"/>
      <c r="C656" s="155"/>
      <c r="D656" s="139"/>
      <c r="E656" s="139"/>
      <c r="F656" s="139"/>
      <c r="G656" s="139"/>
      <c r="H656" s="139"/>
      <c r="I656" s="139"/>
      <c r="J656" s="139"/>
      <c r="K656" s="139"/>
      <c r="L656" s="139"/>
      <c r="M656" s="139"/>
      <c r="N656" s="139"/>
      <c r="O656" s="139"/>
      <c r="P656" s="139"/>
      <c r="Q656" s="139"/>
      <c r="R656" s="139"/>
      <c r="S656" s="139"/>
      <c r="T656" s="139"/>
      <c r="U656" s="139"/>
      <c r="V656" s="139"/>
      <c r="W656" s="139"/>
      <c r="X656" s="139"/>
      <c r="Y656" s="139"/>
      <c r="Z656" s="139"/>
    </row>
    <row r="657" spans="1:26" ht="14.25" customHeight="1" x14ac:dyDescent="0.2">
      <c r="A657" s="158"/>
      <c r="B657" s="154"/>
      <c r="C657" s="155"/>
      <c r="D657" s="139"/>
      <c r="E657" s="139"/>
      <c r="F657" s="139"/>
      <c r="G657" s="139"/>
      <c r="H657" s="139"/>
      <c r="I657" s="139"/>
      <c r="J657" s="139"/>
      <c r="K657" s="139"/>
      <c r="L657" s="139"/>
      <c r="M657" s="139"/>
      <c r="N657" s="139"/>
      <c r="O657" s="139"/>
      <c r="P657" s="139"/>
      <c r="Q657" s="139"/>
      <c r="R657" s="139"/>
      <c r="S657" s="139"/>
      <c r="T657" s="139"/>
      <c r="U657" s="139"/>
      <c r="V657" s="139"/>
      <c r="W657" s="139"/>
      <c r="X657" s="139"/>
      <c r="Y657" s="139"/>
      <c r="Z657" s="139"/>
    </row>
    <row r="658" spans="1:26" ht="14.25" customHeight="1" x14ac:dyDescent="0.2">
      <c r="A658" s="158"/>
      <c r="B658" s="154"/>
      <c r="C658" s="155"/>
      <c r="D658" s="139"/>
      <c r="E658" s="139"/>
      <c r="F658" s="139"/>
      <c r="G658" s="139"/>
      <c r="H658" s="139"/>
      <c r="I658" s="139"/>
      <c r="J658" s="139"/>
      <c r="K658" s="139"/>
      <c r="L658" s="139"/>
      <c r="M658" s="139"/>
      <c r="N658" s="139"/>
      <c r="O658" s="139"/>
      <c r="P658" s="139"/>
      <c r="Q658" s="139"/>
      <c r="R658" s="139"/>
      <c r="S658" s="139"/>
      <c r="T658" s="139"/>
      <c r="U658" s="139"/>
      <c r="V658" s="139"/>
      <c r="W658" s="139"/>
      <c r="X658" s="139"/>
      <c r="Y658" s="139"/>
      <c r="Z658" s="139"/>
    </row>
    <row r="659" spans="1:26" ht="14.25" customHeight="1" x14ac:dyDescent="0.2">
      <c r="A659" s="158"/>
      <c r="B659" s="154"/>
      <c r="C659" s="155"/>
      <c r="D659" s="139"/>
      <c r="E659" s="139"/>
      <c r="F659" s="139"/>
      <c r="G659" s="139"/>
      <c r="H659" s="139"/>
      <c r="I659" s="139"/>
      <c r="J659" s="139"/>
      <c r="K659" s="139"/>
      <c r="L659" s="139"/>
      <c r="M659" s="139"/>
      <c r="N659" s="139"/>
      <c r="O659" s="139"/>
      <c r="P659" s="139"/>
      <c r="Q659" s="139"/>
      <c r="R659" s="139"/>
      <c r="S659" s="139"/>
      <c r="T659" s="139"/>
      <c r="U659" s="139"/>
      <c r="V659" s="139"/>
      <c r="W659" s="139"/>
      <c r="X659" s="139"/>
      <c r="Y659" s="139"/>
      <c r="Z659" s="139"/>
    </row>
    <row r="660" spans="1:26" ht="14.25" customHeight="1" x14ac:dyDescent="0.2">
      <c r="A660" s="158"/>
      <c r="B660" s="154"/>
      <c r="C660" s="155"/>
      <c r="D660" s="139"/>
      <c r="E660" s="139"/>
      <c r="F660" s="139"/>
      <c r="G660" s="139"/>
      <c r="H660" s="139"/>
      <c r="I660" s="139"/>
      <c r="J660" s="139"/>
      <c r="K660" s="139"/>
      <c r="L660" s="139"/>
      <c r="M660" s="139"/>
      <c r="N660" s="139"/>
      <c r="O660" s="139"/>
      <c r="P660" s="139"/>
      <c r="Q660" s="139"/>
      <c r="R660" s="139"/>
      <c r="S660" s="139"/>
      <c r="T660" s="139"/>
      <c r="U660" s="139"/>
      <c r="V660" s="139"/>
      <c r="W660" s="139"/>
      <c r="X660" s="139"/>
      <c r="Y660" s="139"/>
      <c r="Z660" s="139"/>
    </row>
    <row r="661" spans="1:26" ht="14.25" customHeight="1" x14ac:dyDescent="0.2">
      <c r="A661" s="158"/>
      <c r="B661" s="154"/>
      <c r="C661" s="155"/>
      <c r="D661" s="139"/>
      <c r="E661" s="139"/>
      <c r="F661" s="139"/>
      <c r="G661" s="139"/>
      <c r="H661" s="139"/>
      <c r="I661" s="139"/>
      <c r="J661" s="139"/>
      <c r="K661" s="139"/>
      <c r="L661" s="139"/>
      <c r="M661" s="139"/>
      <c r="N661" s="139"/>
      <c r="O661" s="139"/>
      <c r="P661" s="139"/>
      <c r="Q661" s="139"/>
      <c r="R661" s="139"/>
      <c r="S661" s="139"/>
      <c r="T661" s="139"/>
      <c r="U661" s="139"/>
      <c r="V661" s="139"/>
      <c r="W661" s="139"/>
      <c r="X661" s="139"/>
      <c r="Y661" s="139"/>
      <c r="Z661" s="139"/>
    </row>
    <row r="662" spans="1:26" ht="14.25" customHeight="1" x14ac:dyDescent="0.2">
      <c r="A662" s="158"/>
      <c r="B662" s="154"/>
      <c r="C662" s="155"/>
      <c r="D662" s="139"/>
      <c r="E662" s="139"/>
      <c r="F662" s="139"/>
      <c r="G662" s="139"/>
      <c r="H662" s="139"/>
      <c r="I662" s="139"/>
      <c r="J662" s="139"/>
      <c r="K662" s="139"/>
      <c r="L662" s="139"/>
      <c r="M662" s="139"/>
      <c r="N662" s="139"/>
      <c r="O662" s="139"/>
      <c r="P662" s="139"/>
      <c r="Q662" s="139"/>
      <c r="R662" s="139"/>
      <c r="S662" s="139"/>
      <c r="T662" s="139"/>
      <c r="U662" s="139"/>
      <c r="V662" s="139"/>
      <c r="W662" s="139"/>
      <c r="X662" s="139"/>
      <c r="Y662" s="139"/>
      <c r="Z662" s="139"/>
    </row>
    <row r="663" spans="1:26" ht="14.25" customHeight="1" x14ac:dyDescent="0.2">
      <c r="A663" s="158"/>
      <c r="B663" s="154"/>
      <c r="C663" s="155"/>
      <c r="D663" s="139"/>
      <c r="E663" s="139"/>
      <c r="F663" s="139"/>
      <c r="G663" s="139"/>
      <c r="H663" s="139"/>
      <c r="I663" s="139"/>
      <c r="J663" s="139"/>
      <c r="K663" s="139"/>
      <c r="L663" s="139"/>
      <c r="M663" s="139"/>
      <c r="N663" s="139"/>
      <c r="O663" s="139"/>
      <c r="P663" s="139"/>
      <c r="Q663" s="139"/>
      <c r="R663" s="139"/>
      <c r="S663" s="139"/>
      <c r="T663" s="139"/>
      <c r="U663" s="139"/>
      <c r="V663" s="139"/>
      <c r="W663" s="139"/>
      <c r="X663" s="139"/>
      <c r="Y663" s="139"/>
      <c r="Z663" s="139"/>
    </row>
    <row r="664" spans="1:26" ht="14.25" customHeight="1" x14ac:dyDescent="0.2">
      <c r="A664" s="158"/>
      <c r="B664" s="154"/>
      <c r="C664" s="155"/>
      <c r="D664" s="139"/>
      <c r="E664" s="139"/>
      <c r="F664" s="139"/>
      <c r="G664" s="139"/>
      <c r="H664" s="139"/>
      <c r="I664" s="139"/>
      <c r="J664" s="139"/>
      <c r="K664" s="139"/>
      <c r="L664" s="139"/>
      <c r="M664" s="139"/>
      <c r="N664" s="139"/>
      <c r="O664" s="139"/>
      <c r="P664" s="139"/>
      <c r="Q664" s="139"/>
      <c r="R664" s="139"/>
      <c r="S664" s="139"/>
      <c r="T664" s="139"/>
      <c r="U664" s="139"/>
      <c r="V664" s="139"/>
      <c r="W664" s="139"/>
      <c r="X664" s="139"/>
      <c r="Y664" s="139"/>
      <c r="Z664" s="139"/>
    </row>
    <row r="665" spans="1:26" ht="14.25" customHeight="1" x14ac:dyDescent="0.2">
      <c r="A665" s="158"/>
      <c r="B665" s="154"/>
      <c r="C665" s="155"/>
      <c r="D665" s="139"/>
      <c r="E665" s="139"/>
      <c r="F665" s="139"/>
      <c r="G665" s="139"/>
      <c r="H665" s="139"/>
      <c r="I665" s="139"/>
      <c r="J665" s="139"/>
      <c r="K665" s="139"/>
      <c r="L665" s="139"/>
      <c r="M665" s="139"/>
      <c r="N665" s="139"/>
      <c r="O665" s="139"/>
      <c r="P665" s="139"/>
      <c r="Q665" s="139"/>
      <c r="R665" s="139"/>
      <c r="S665" s="139"/>
      <c r="T665" s="139"/>
      <c r="U665" s="139"/>
      <c r="V665" s="139"/>
      <c r="W665" s="139"/>
      <c r="X665" s="139"/>
      <c r="Y665" s="139"/>
      <c r="Z665" s="139"/>
    </row>
    <row r="666" spans="1:26" ht="14.25" customHeight="1" x14ac:dyDescent="0.2">
      <c r="A666" s="158"/>
      <c r="B666" s="154"/>
      <c r="C666" s="155"/>
      <c r="D666" s="139"/>
      <c r="E666" s="139"/>
      <c r="F666" s="139"/>
      <c r="G666" s="139"/>
      <c r="H666" s="139"/>
      <c r="I666" s="139"/>
      <c r="J666" s="139"/>
      <c r="K666" s="139"/>
      <c r="L666" s="139"/>
      <c r="M666" s="139"/>
      <c r="N666" s="139"/>
      <c r="O666" s="139"/>
      <c r="P666" s="139"/>
      <c r="Q666" s="139"/>
      <c r="R666" s="139"/>
      <c r="S666" s="139"/>
      <c r="T666" s="139"/>
      <c r="U666" s="139"/>
      <c r="V666" s="139"/>
      <c r="W666" s="139"/>
      <c r="X666" s="139"/>
      <c r="Y666" s="139"/>
      <c r="Z666" s="139"/>
    </row>
    <row r="667" spans="1:26" ht="14.25" customHeight="1" x14ac:dyDescent="0.2">
      <c r="A667" s="158"/>
      <c r="B667" s="154"/>
      <c r="C667" s="155"/>
      <c r="D667" s="139"/>
      <c r="E667" s="139"/>
      <c r="F667" s="139"/>
      <c r="G667" s="139"/>
      <c r="H667" s="139"/>
      <c r="I667" s="139"/>
      <c r="J667" s="139"/>
      <c r="K667" s="139"/>
      <c r="L667" s="139"/>
      <c r="M667" s="139"/>
      <c r="N667" s="139"/>
      <c r="O667" s="139"/>
      <c r="P667" s="139"/>
      <c r="Q667" s="139"/>
      <c r="R667" s="139"/>
      <c r="S667" s="139"/>
      <c r="T667" s="139"/>
      <c r="U667" s="139"/>
      <c r="V667" s="139"/>
      <c r="W667" s="139"/>
      <c r="X667" s="139"/>
      <c r="Y667" s="139"/>
      <c r="Z667" s="139"/>
    </row>
    <row r="668" spans="1:26" ht="14.25" customHeight="1" x14ac:dyDescent="0.2">
      <c r="A668" s="158"/>
      <c r="B668" s="154"/>
      <c r="C668" s="155"/>
      <c r="D668" s="139"/>
      <c r="E668" s="139"/>
      <c r="F668" s="139"/>
      <c r="G668" s="139"/>
      <c r="H668" s="139"/>
      <c r="I668" s="139"/>
      <c r="J668" s="139"/>
      <c r="K668" s="139"/>
      <c r="L668" s="139"/>
      <c r="M668" s="139"/>
      <c r="N668" s="139"/>
      <c r="O668" s="139"/>
      <c r="P668" s="139"/>
      <c r="Q668" s="139"/>
      <c r="R668" s="139"/>
      <c r="S668" s="139"/>
      <c r="T668" s="139"/>
      <c r="U668" s="139"/>
      <c r="V668" s="139"/>
      <c r="W668" s="139"/>
      <c r="X668" s="139"/>
      <c r="Y668" s="139"/>
      <c r="Z668" s="139"/>
    </row>
    <row r="669" spans="1:26" ht="14.25" customHeight="1" x14ac:dyDescent="0.2">
      <c r="A669" s="158"/>
      <c r="B669" s="154"/>
      <c r="C669" s="155"/>
      <c r="D669" s="139"/>
      <c r="E669" s="139"/>
      <c r="F669" s="139"/>
      <c r="G669" s="139"/>
      <c r="H669" s="139"/>
      <c r="I669" s="139"/>
      <c r="J669" s="139"/>
      <c r="K669" s="139"/>
      <c r="L669" s="139"/>
      <c r="M669" s="139"/>
      <c r="N669" s="139"/>
      <c r="O669" s="139"/>
      <c r="P669" s="139"/>
      <c r="Q669" s="139"/>
      <c r="R669" s="139"/>
      <c r="S669" s="139"/>
      <c r="T669" s="139"/>
      <c r="U669" s="139"/>
      <c r="V669" s="139"/>
      <c r="W669" s="139"/>
      <c r="X669" s="139"/>
      <c r="Y669" s="139"/>
      <c r="Z669" s="139"/>
    </row>
    <row r="670" spans="1:26" ht="14.25" customHeight="1" x14ac:dyDescent="0.2">
      <c r="A670" s="158"/>
      <c r="B670" s="154"/>
      <c r="C670" s="155"/>
      <c r="D670" s="139"/>
      <c r="E670" s="139"/>
      <c r="F670" s="139"/>
      <c r="G670" s="139"/>
      <c r="H670" s="139"/>
      <c r="I670" s="139"/>
      <c r="J670" s="139"/>
      <c r="K670" s="139"/>
      <c r="L670" s="139"/>
      <c r="M670" s="139"/>
      <c r="N670" s="139"/>
      <c r="O670" s="139"/>
      <c r="P670" s="139"/>
      <c r="Q670" s="139"/>
      <c r="R670" s="139"/>
      <c r="S670" s="139"/>
      <c r="T670" s="139"/>
      <c r="U670" s="139"/>
      <c r="V670" s="139"/>
      <c r="W670" s="139"/>
      <c r="X670" s="139"/>
      <c r="Y670" s="139"/>
      <c r="Z670" s="139"/>
    </row>
    <row r="671" spans="1:26" ht="14.25" customHeight="1" x14ac:dyDescent="0.2">
      <c r="A671" s="158"/>
      <c r="B671" s="154"/>
      <c r="C671" s="155"/>
      <c r="D671" s="139"/>
      <c r="E671" s="139"/>
      <c r="F671" s="139"/>
      <c r="G671" s="139"/>
      <c r="H671" s="139"/>
      <c r="I671" s="139"/>
      <c r="J671" s="139"/>
      <c r="K671" s="139"/>
      <c r="L671" s="139"/>
      <c r="M671" s="139"/>
      <c r="N671" s="139"/>
      <c r="O671" s="139"/>
      <c r="P671" s="139"/>
      <c r="Q671" s="139"/>
      <c r="R671" s="139"/>
      <c r="S671" s="139"/>
      <c r="T671" s="139"/>
      <c r="U671" s="139"/>
      <c r="V671" s="139"/>
      <c r="W671" s="139"/>
      <c r="X671" s="139"/>
      <c r="Y671" s="139"/>
      <c r="Z671" s="139"/>
    </row>
    <row r="672" spans="1:26" ht="14.25" customHeight="1" x14ac:dyDescent="0.2">
      <c r="A672" s="158"/>
      <c r="B672" s="154"/>
      <c r="C672" s="155"/>
      <c r="D672" s="139"/>
      <c r="E672" s="139"/>
      <c r="F672" s="139"/>
      <c r="G672" s="139"/>
      <c r="H672" s="139"/>
      <c r="I672" s="139"/>
      <c r="J672" s="139"/>
      <c r="K672" s="139"/>
      <c r="L672" s="139"/>
      <c r="M672" s="139"/>
      <c r="N672" s="139"/>
      <c r="O672" s="139"/>
      <c r="P672" s="139"/>
      <c r="Q672" s="139"/>
      <c r="R672" s="139"/>
      <c r="S672" s="139"/>
      <c r="T672" s="139"/>
      <c r="U672" s="139"/>
      <c r="V672" s="139"/>
      <c r="W672" s="139"/>
      <c r="X672" s="139"/>
      <c r="Y672" s="139"/>
      <c r="Z672" s="139"/>
    </row>
    <row r="673" spans="1:26" ht="14.25" customHeight="1" x14ac:dyDescent="0.2">
      <c r="A673" s="158"/>
      <c r="B673" s="154"/>
      <c r="C673" s="155"/>
      <c r="D673" s="139"/>
      <c r="E673" s="139"/>
      <c r="F673" s="139"/>
      <c r="G673" s="139"/>
      <c r="H673" s="139"/>
      <c r="I673" s="139"/>
      <c r="J673" s="139"/>
      <c r="K673" s="139"/>
      <c r="L673" s="139"/>
      <c r="M673" s="139"/>
      <c r="N673" s="139"/>
      <c r="O673" s="139"/>
      <c r="P673" s="139"/>
      <c r="Q673" s="139"/>
      <c r="R673" s="139"/>
      <c r="S673" s="139"/>
      <c r="T673" s="139"/>
      <c r="U673" s="139"/>
      <c r="V673" s="139"/>
      <c r="W673" s="139"/>
      <c r="X673" s="139"/>
      <c r="Y673" s="139"/>
      <c r="Z673" s="139"/>
    </row>
    <row r="674" spans="1:26" ht="14.25" customHeight="1" x14ac:dyDescent="0.2">
      <c r="A674" s="158"/>
      <c r="B674" s="154"/>
      <c r="C674" s="155"/>
      <c r="D674" s="139"/>
      <c r="E674" s="139"/>
      <c r="F674" s="139"/>
      <c r="G674" s="139"/>
      <c r="H674" s="139"/>
      <c r="I674" s="139"/>
      <c r="J674" s="139"/>
      <c r="K674" s="139"/>
      <c r="L674" s="139"/>
      <c r="M674" s="139"/>
      <c r="N674" s="139"/>
      <c r="O674" s="139"/>
      <c r="P674" s="139"/>
      <c r="Q674" s="139"/>
      <c r="R674" s="139"/>
      <c r="S674" s="139"/>
      <c r="T674" s="139"/>
      <c r="U674" s="139"/>
      <c r="V674" s="139"/>
      <c r="W674" s="139"/>
      <c r="X674" s="139"/>
      <c r="Y674" s="139"/>
      <c r="Z674" s="139"/>
    </row>
    <row r="675" spans="1:26" ht="14.25" customHeight="1" x14ac:dyDescent="0.2">
      <c r="A675" s="158"/>
      <c r="B675" s="154"/>
      <c r="C675" s="155"/>
      <c r="D675" s="139"/>
      <c r="E675" s="139"/>
      <c r="F675" s="139"/>
      <c r="G675" s="139"/>
      <c r="H675" s="139"/>
      <c r="I675" s="139"/>
      <c r="J675" s="139"/>
      <c r="K675" s="139"/>
      <c r="L675" s="139"/>
      <c r="M675" s="139"/>
      <c r="N675" s="139"/>
      <c r="O675" s="139"/>
      <c r="P675" s="139"/>
      <c r="Q675" s="139"/>
      <c r="R675" s="139"/>
      <c r="S675" s="139"/>
      <c r="T675" s="139"/>
      <c r="U675" s="139"/>
      <c r="V675" s="139"/>
      <c r="W675" s="139"/>
      <c r="X675" s="139"/>
      <c r="Y675" s="139"/>
      <c r="Z675" s="139"/>
    </row>
    <row r="676" spans="1:26" ht="14.25" customHeight="1" x14ac:dyDescent="0.2">
      <c r="A676" s="158"/>
      <c r="B676" s="154"/>
      <c r="C676" s="155"/>
      <c r="D676" s="139"/>
      <c r="E676" s="139"/>
      <c r="F676" s="139"/>
      <c r="G676" s="139"/>
      <c r="H676" s="139"/>
      <c r="I676" s="139"/>
      <c r="J676" s="139"/>
      <c r="K676" s="139"/>
      <c r="L676" s="139"/>
      <c r="M676" s="139"/>
      <c r="N676" s="139"/>
      <c r="O676" s="139"/>
      <c r="P676" s="139"/>
      <c r="Q676" s="139"/>
      <c r="R676" s="139"/>
      <c r="S676" s="139"/>
      <c r="T676" s="139"/>
      <c r="U676" s="139"/>
      <c r="V676" s="139"/>
      <c r="W676" s="139"/>
      <c r="X676" s="139"/>
      <c r="Y676" s="139"/>
      <c r="Z676" s="139"/>
    </row>
    <row r="677" spans="1:26" ht="14.25" customHeight="1" x14ac:dyDescent="0.2">
      <c r="A677" s="158"/>
      <c r="B677" s="154"/>
      <c r="C677" s="155"/>
      <c r="D677" s="139"/>
      <c r="E677" s="139"/>
      <c r="F677" s="139"/>
      <c r="G677" s="139"/>
      <c r="H677" s="139"/>
      <c r="I677" s="139"/>
      <c r="J677" s="139"/>
      <c r="K677" s="139"/>
      <c r="L677" s="139"/>
      <c r="M677" s="139"/>
      <c r="N677" s="139"/>
      <c r="O677" s="139"/>
      <c r="P677" s="139"/>
      <c r="Q677" s="139"/>
      <c r="R677" s="139"/>
      <c r="S677" s="139"/>
      <c r="T677" s="139"/>
      <c r="U677" s="139"/>
      <c r="V677" s="139"/>
      <c r="W677" s="139"/>
      <c r="X677" s="139"/>
      <c r="Y677" s="139"/>
      <c r="Z677" s="139"/>
    </row>
    <row r="678" spans="1:26" ht="14.25" customHeight="1" x14ac:dyDescent="0.2">
      <c r="A678" s="158"/>
      <c r="B678" s="154"/>
      <c r="C678" s="155"/>
      <c r="D678" s="139"/>
      <c r="E678" s="139"/>
      <c r="F678" s="139"/>
      <c r="G678" s="139"/>
      <c r="H678" s="139"/>
      <c r="I678" s="139"/>
      <c r="J678" s="139"/>
      <c r="K678" s="139"/>
      <c r="L678" s="139"/>
      <c r="M678" s="139"/>
      <c r="N678" s="139"/>
      <c r="O678" s="139"/>
      <c r="P678" s="139"/>
      <c r="Q678" s="139"/>
      <c r="R678" s="139"/>
      <c r="S678" s="139"/>
      <c r="T678" s="139"/>
      <c r="U678" s="139"/>
      <c r="V678" s="139"/>
      <c r="W678" s="139"/>
      <c r="X678" s="139"/>
      <c r="Y678" s="139"/>
      <c r="Z678" s="139"/>
    </row>
    <row r="679" spans="1:26" ht="14.25" customHeight="1" x14ac:dyDescent="0.2">
      <c r="A679" s="158"/>
      <c r="B679" s="154"/>
      <c r="C679" s="155"/>
      <c r="D679" s="139"/>
      <c r="E679" s="139"/>
      <c r="F679" s="139"/>
      <c r="G679" s="139"/>
      <c r="H679" s="139"/>
      <c r="I679" s="139"/>
      <c r="J679" s="139"/>
      <c r="K679" s="139"/>
      <c r="L679" s="139"/>
      <c r="M679" s="139"/>
      <c r="N679" s="139"/>
      <c r="O679" s="139"/>
      <c r="P679" s="139"/>
      <c r="Q679" s="139"/>
      <c r="R679" s="139"/>
      <c r="S679" s="139"/>
      <c r="T679" s="139"/>
      <c r="U679" s="139"/>
      <c r="V679" s="139"/>
      <c r="W679" s="139"/>
      <c r="X679" s="139"/>
      <c r="Y679" s="139"/>
      <c r="Z679" s="139"/>
    </row>
    <row r="680" spans="1:26" ht="14.25" customHeight="1" x14ac:dyDescent="0.2">
      <c r="A680" s="158"/>
      <c r="B680" s="154"/>
      <c r="C680" s="155"/>
      <c r="D680" s="139"/>
      <c r="E680" s="139"/>
      <c r="F680" s="139"/>
      <c r="G680" s="139"/>
      <c r="H680" s="139"/>
      <c r="I680" s="139"/>
      <c r="J680" s="139"/>
      <c r="K680" s="139"/>
      <c r="L680" s="139"/>
      <c r="M680" s="139"/>
      <c r="N680" s="139"/>
      <c r="O680" s="139"/>
      <c r="P680" s="139"/>
      <c r="Q680" s="139"/>
      <c r="R680" s="139"/>
      <c r="S680" s="139"/>
      <c r="T680" s="139"/>
      <c r="U680" s="139"/>
      <c r="V680" s="139"/>
      <c r="W680" s="139"/>
      <c r="X680" s="139"/>
      <c r="Y680" s="139"/>
      <c r="Z680" s="139"/>
    </row>
    <row r="681" spans="1:26" ht="14.25" customHeight="1" x14ac:dyDescent="0.2">
      <c r="A681" s="158"/>
      <c r="B681" s="154"/>
      <c r="C681" s="155"/>
      <c r="D681" s="139"/>
      <c r="E681" s="139"/>
      <c r="F681" s="139"/>
      <c r="G681" s="139"/>
      <c r="H681" s="139"/>
      <c r="I681" s="139"/>
      <c r="J681" s="139"/>
      <c r="K681" s="139"/>
      <c r="L681" s="139"/>
      <c r="M681" s="139"/>
      <c r="N681" s="139"/>
      <c r="O681" s="139"/>
      <c r="P681" s="139"/>
      <c r="Q681" s="139"/>
      <c r="R681" s="139"/>
      <c r="S681" s="139"/>
      <c r="T681" s="139"/>
      <c r="U681" s="139"/>
      <c r="V681" s="139"/>
      <c r="W681" s="139"/>
      <c r="X681" s="139"/>
      <c r="Y681" s="139"/>
      <c r="Z681" s="139"/>
    </row>
    <row r="682" spans="1:26" ht="14.25" customHeight="1" x14ac:dyDescent="0.2">
      <c r="A682" s="158"/>
      <c r="B682" s="154"/>
      <c r="C682" s="155"/>
      <c r="D682" s="139"/>
      <c r="E682" s="139"/>
      <c r="F682" s="139"/>
      <c r="G682" s="139"/>
      <c r="H682" s="139"/>
      <c r="I682" s="139"/>
      <c r="J682" s="139"/>
      <c r="K682" s="139"/>
      <c r="L682" s="139"/>
      <c r="M682" s="139"/>
      <c r="N682" s="139"/>
      <c r="O682" s="139"/>
      <c r="P682" s="139"/>
      <c r="Q682" s="139"/>
      <c r="R682" s="139"/>
      <c r="S682" s="139"/>
      <c r="T682" s="139"/>
      <c r="U682" s="139"/>
      <c r="V682" s="139"/>
      <c r="W682" s="139"/>
      <c r="X682" s="139"/>
      <c r="Y682" s="139"/>
      <c r="Z682" s="139"/>
    </row>
    <row r="683" spans="1:26" ht="14.25" customHeight="1" x14ac:dyDescent="0.2">
      <c r="A683" s="158"/>
      <c r="B683" s="154"/>
      <c r="C683" s="155"/>
      <c r="D683" s="139"/>
      <c r="E683" s="139"/>
      <c r="F683" s="139"/>
      <c r="G683" s="139"/>
      <c r="H683" s="139"/>
      <c r="I683" s="139"/>
      <c r="J683" s="139"/>
      <c r="K683" s="139"/>
      <c r="L683" s="139"/>
      <c r="M683" s="139"/>
      <c r="N683" s="139"/>
      <c r="O683" s="139"/>
      <c r="P683" s="139"/>
      <c r="Q683" s="139"/>
      <c r="R683" s="139"/>
      <c r="S683" s="139"/>
      <c r="T683" s="139"/>
      <c r="U683" s="139"/>
      <c r="V683" s="139"/>
      <c r="W683" s="139"/>
      <c r="X683" s="139"/>
      <c r="Y683" s="139"/>
      <c r="Z683" s="139"/>
    </row>
    <row r="684" spans="1:26" ht="14.25" customHeight="1" x14ac:dyDescent="0.2">
      <c r="A684" s="158"/>
      <c r="B684" s="154"/>
      <c r="C684" s="155"/>
      <c r="D684" s="139"/>
      <c r="E684" s="139"/>
      <c r="F684" s="139"/>
      <c r="G684" s="139"/>
      <c r="H684" s="139"/>
      <c r="I684" s="139"/>
      <c r="J684" s="139"/>
      <c r="K684" s="139"/>
      <c r="L684" s="139"/>
      <c r="M684" s="139"/>
      <c r="N684" s="139"/>
      <c r="O684" s="139"/>
      <c r="P684" s="139"/>
      <c r="Q684" s="139"/>
      <c r="R684" s="139"/>
      <c r="S684" s="139"/>
      <c r="T684" s="139"/>
      <c r="U684" s="139"/>
      <c r="V684" s="139"/>
      <c r="W684" s="139"/>
      <c r="X684" s="139"/>
      <c r="Y684" s="139"/>
      <c r="Z684" s="139"/>
    </row>
    <row r="685" spans="1:26" ht="14.25" customHeight="1" x14ac:dyDescent="0.2">
      <c r="A685" s="158"/>
      <c r="B685" s="154"/>
      <c r="C685" s="155"/>
      <c r="D685" s="139"/>
      <c r="E685" s="139"/>
      <c r="F685" s="139"/>
      <c r="G685" s="139"/>
      <c r="H685" s="139"/>
      <c r="I685" s="139"/>
      <c r="J685" s="139"/>
      <c r="K685" s="139"/>
      <c r="L685" s="139"/>
      <c r="M685" s="139"/>
      <c r="N685" s="139"/>
      <c r="O685" s="139"/>
      <c r="P685" s="139"/>
      <c r="Q685" s="139"/>
      <c r="R685" s="139"/>
      <c r="S685" s="139"/>
      <c r="T685" s="139"/>
      <c r="U685" s="139"/>
      <c r="V685" s="139"/>
      <c r="W685" s="139"/>
      <c r="X685" s="139"/>
      <c r="Y685" s="139"/>
      <c r="Z685" s="139"/>
    </row>
    <row r="686" spans="1:26" ht="14.25" customHeight="1" x14ac:dyDescent="0.2">
      <c r="A686" s="158"/>
      <c r="B686" s="154"/>
      <c r="C686" s="155"/>
      <c r="D686" s="139"/>
      <c r="E686" s="139"/>
      <c r="F686" s="139"/>
      <c r="G686" s="139"/>
      <c r="H686" s="139"/>
      <c r="I686" s="139"/>
      <c r="J686" s="139"/>
      <c r="K686" s="139"/>
      <c r="L686" s="139"/>
      <c r="M686" s="139"/>
      <c r="N686" s="139"/>
      <c r="O686" s="139"/>
      <c r="P686" s="139"/>
      <c r="Q686" s="139"/>
      <c r="R686" s="139"/>
      <c r="S686" s="139"/>
      <c r="T686" s="139"/>
      <c r="U686" s="139"/>
      <c r="V686" s="139"/>
      <c r="W686" s="139"/>
      <c r="X686" s="139"/>
      <c r="Y686" s="139"/>
      <c r="Z686" s="139"/>
    </row>
    <row r="687" spans="1:26" ht="14.25" customHeight="1" x14ac:dyDescent="0.2">
      <c r="A687" s="158"/>
      <c r="B687" s="154"/>
      <c r="C687" s="155"/>
      <c r="D687" s="139"/>
      <c r="E687" s="139"/>
      <c r="F687" s="139"/>
      <c r="G687" s="139"/>
      <c r="H687" s="139"/>
      <c r="I687" s="139"/>
      <c r="J687" s="139"/>
      <c r="K687" s="139"/>
      <c r="L687" s="139"/>
      <c r="M687" s="139"/>
      <c r="N687" s="139"/>
      <c r="O687" s="139"/>
      <c r="P687" s="139"/>
      <c r="Q687" s="139"/>
      <c r="R687" s="139"/>
      <c r="S687" s="139"/>
      <c r="T687" s="139"/>
      <c r="U687" s="139"/>
      <c r="V687" s="139"/>
      <c r="W687" s="139"/>
      <c r="X687" s="139"/>
      <c r="Y687" s="139"/>
      <c r="Z687" s="139"/>
    </row>
    <row r="688" spans="1:26" ht="14.25" customHeight="1" x14ac:dyDescent="0.2">
      <c r="A688" s="158"/>
      <c r="B688" s="154"/>
      <c r="C688" s="155"/>
      <c r="D688" s="139"/>
      <c r="E688" s="139"/>
      <c r="F688" s="139"/>
      <c r="G688" s="139"/>
      <c r="H688" s="139"/>
      <c r="I688" s="139"/>
      <c r="J688" s="139"/>
      <c r="K688" s="139"/>
      <c r="L688" s="139"/>
      <c r="M688" s="139"/>
      <c r="N688" s="139"/>
      <c r="O688" s="139"/>
      <c r="P688" s="139"/>
      <c r="Q688" s="139"/>
      <c r="R688" s="139"/>
      <c r="S688" s="139"/>
      <c r="T688" s="139"/>
      <c r="U688" s="139"/>
      <c r="V688" s="139"/>
      <c r="W688" s="139"/>
      <c r="X688" s="139"/>
      <c r="Y688" s="139"/>
      <c r="Z688" s="139"/>
    </row>
    <row r="689" spans="1:26" ht="14.25" customHeight="1" x14ac:dyDescent="0.2">
      <c r="A689" s="158"/>
      <c r="B689" s="154"/>
      <c r="C689" s="155"/>
      <c r="D689" s="139"/>
      <c r="E689" s="139"/>
      <c r="F689" s="139"/>
      <c r="G689" s="139"/>
      <c r="H689" s="139"/>
      <c r="I689" s="139"/>
      <c r="J689" s="139"/>
      <c r="K689" s="139"/>
      <c r="L689" s="139"/>
      <c r="M689" s="139"/>
      <c r="N689" s="139"/>
      <c r="O689" s="139"/>
      <c r="P689" s="139"/>
      <c r="Q689" s="139"/>
      <c r="R689" s="139"/>
      <c r="S689" s="139"/>
      <c r="T689" s="139"/>
      <c r="U689" s="139"/>
      <c r="V689" s="139"/>
      <c r="W689" s="139"/>
      <c r="X689" s="139"/>
      <c r="Y689" s="139"/>
      <c r="Z689" s="139"/>
    </row>
    <row r="690" spans="1:26" ht="14.25" customHeight="1" x14ac:dyDescent="0.2">
      <c r="A690" s="158"/>
      <c r="B690" s="154"/>
      <c r="C690" s="155"/>
      <c r="D690" s="139"/>
      <c r="E690" s="139"/>
      <c r="F690" s="139"/>
      <c r="G690" s="139"/>
      <c r="H690" s="139"/>
      <c r="I690" s="139"/>
      <c r="J690" s="139"/>
      <c r="K690" s="139"/>
      <c r="L690" s="139"/>
      <c r="M690" s="139"/>
      <c r="N690" s="139"/>
      <c r="O690" s="139"/>
      <c r="P690" s="139"/>
      <c r="Q690" s="139"/>
      <c r="R690" s="139"/>
      <c r="S690" s="139"/>
      <c r="T690" s="139"/>
      <c r="U690" s="139"/>
      <c r="V690" s="139"/>
      <c r="W690" s="139"/>
      <c r="X690" s="139"/>
      <c r="Y690" s="139"/>
      <c r="Z690" s="139"/>
    </row>
    <row r="691" spans="1:26" ht="14.25" customHeight="1" x14ac:dyDescent="0.2">
      <c r="A691" s="158"/>
      <c r="B691" s="154"/>
      <c r="C691" s="155"/>
      <c r="D691" s="139"/>
      <c r="E691" s="139"/>
      <c r="F691" s="139"/>
      <c r="G691" s="139"/>
      <c r="H691" s="139"/>
      <c r="I691" s="139"/>
      <c r="J691" s="139"/>
      <c r="K691" s="139"/>
      <c r="L691" s="139"/>
      <c r="M691" s="139"/>
      <c r="N691" s="139"/>
      <c r="O691" s="139"/>
      <c r="P691" s="139"/>
      <c r="Q691" s="139"/>
      <c r="R691" s="139"/>
      <c r="S691" s="139"/>
      <c r="T691" s="139"/>
      <c r="U691" s="139"/>
      <c r="V691" s="139"/>
      <c r="W691" s="139"/>
      <c r="X691" s="139"/>
      <c r="Y691" s="139"/>
      <c r="Z691" s="139"/>
    </row>
    <row r="692" spans="1:26" ht="14.25" customHeight="1" x14ac:dyDescent="0.2">
      <c r="A692" s="158"/>
      <c r="B692" s="154"/>
      <c r="C692" s="155"/>
      <c r="D692" s="139"/>
      <c r="E692" s="139"/>
      <c r="F692" s="139"/>
      <c r="G692" s="139"/>
      <c r="H692" s="139"/>
      <c r="I692" s="139"/>
      <c r="J692" s="139"/>
      <c r="K692" s="139"/>
      <c r="L692" s="139"/>
      <c r="M692" s="139"/>
      <c r="N692" s="139"/>
      <c r="O692" s="139"/>
      <c r="P692" s="139"/>
      <c r="Q692" s="139"/>
      <c r="R692" s="139"/>
      <c r="S692" s="139"/>
      <c r="T692" s="139"/>
      <c r="U692" s="139"/>
      <c r="V692" s="139"/>
      <c r="W692" s="139"/>
      <c r="X692" s="139"/>
      <c r="Y692" s="139"/>
      <c r="Z692" s="139"/>
    </row>
    <row r="693" spans="1:26" ht="14.25" customHeight="1" x14ac:dyDescent="0.2">
      <c r="A693" s="158"/>
      <c r="B693" s="154"/>
      <c r="C693" s="155"/>
      <c r="D693" s="139"/>
      <c r="E693" s="139"/>
      <c r="F693" s="139"/>
      <c r="G693" s="139"/>
      <c r="H693" s="139"/>
      <c r="I693" s="139"/>
      <c r="J693" s="139"/>
      <c r="K693" s="139"/>
      <c r="L693" s="139"/>
      <c r="M693" s="139"/>
      <c r="N693" s="139"/>
      <c r="O693" s="139"/>
      <c r="P693" s="139"/>
      <c r="Q693" s="139"/>
      <c r="R693" s="139"/>
      <c r="S693" s="139"/>
      <c r="T693" s="139"/>
      <c r="U693" s="139"/>
      <c r="V693" s="139"/>
      <c r="W693" s="139"/>
      <c r="X693" s="139"/>
      <c r="Y693" s="139"/>
      <c r="Z693" s="139"/>
    </row>
    <row r="694" spans="1:26" ht="14.25" customHeight="1" x14ac:dyDescent="0.2">
      <c r="A694" s="158"/>
      <c r="B694" s="154"/>
      <c r="C694" s="155"/>
      <c r="D694" s="139"/>
      <c r="E694" s="139"/>
      <c r="F694" s="139"/>
      <c r="G694" s="139"/>
      <c r="H694" s="139"/>
      <c r="I694" s="139"/>
      <c r="J694" s="139"/>
      <c r="K694" s="139"/>
      <c r="L694" s="139"/>
      <c r="M694" s="139"/>
      <c r="N694" s="139"/>
      <c r="O694" s="139"/>
      <c r="P694" s="139"/>
      <c r="Q694" s="139"/>
      <c r="R694" s="139"/>
      <c r="S694" s="139"/>
      <c r="T694" s="139"/>
      <c r="U694" s="139"/>
      <c r="V694" s="139"/>
      <c r="W694" s="139"/>
      <c r="X694" s="139"/>
      <c r="Y694" s="139"/>
      <c r="Z694" s="139"/>
    </row>
    <row r="695" spans="1:26" ht="14.25" customHeight="1" x14ac:dyDescent="0.2">
      <c r="A695" s="158"/>
      <c r="B695" s="154"/>
      <c r="C695" s="155"/>
      <c r="D695" s="139"/>
      <c r="E695" s="139"/>
      <c r="F695" s="139"/>
      <c r="G695" s="139"/>
      <c r="H695" s="139"/>
      <c r="I695" s="139"/>
      <c r="J695" s="139"/>
      <c r="K695" s="139"/>
      <c r="L695" s="139"/>
      <c r="M695" s="139"/>
      <c r="N695" s="139"/>
      <c r="O695" s="139"/>
      <c r="P695" s="139"/>
      <c r="Q695" s="139"/>
      <c r="R695" s="139"/>
      <c r="S695" s="139"/>
      <c r="T695" s="139"/>
      <c r="U695" s="139"/>
      <c r="V695" s="139"/>
      <c r="W695" s="139"/>
      <c r="X695" s="139"/>
      <c r="Y695" s="139"/>
      <c r="Z695" s="139"/>
    </row>
    <row r="696" spans="1:26" ht="14.25" customHeight="1" x14ac:dyDescent="0.2">
      <c r="A696" s="158"/>
      <c r="B696" s="154"/>
      <c r="C696" s="155"/>
      <c r="D696" s="139"/>
      <c r="E696" s="139"/>
      <c r="F696" s="139"/>
      <c r="G696" s="139"/>
      <c r="H696" s="139"/>
      <c r="I696" s="139"/>
      <c r="J696" s="139"/>
      <c r="K696" s="139"/>
      <c r="L696" s="139"/>
      <c r="M696" s="139"/>
      <c r="N696" s="139"/>
      <c r="O696" s="139"/>
      <c r="P696" s="139"/>
      <c r="Q696" s="139"/>
      <c r="R696" s="139"/>
      <c r="S696" s="139"/>
      <c r="T696" s="139"/>
      <c r="U696" s="139"/>
      <c r="V696" s="139"/>
      <c r="W696" s="139"/>
      <c r="X696" s="139"/>
      <c r="Y696" s="139"/>
      <c r="Z696" s="139"/>
    </row>
    <row r="697" spans="1:26" ht="14.25" customHeight="1" x14ac:dyDescent="0.2">
      <c r="A697" s="158"/>
      <c r="B697" s="154"/>
      <c r="C697" s="155"/>
      <c r="D697" s="139"/>
      <c r="E697" s="139"/>
      <c r="F697" s="139"/>
      <c r="G697" s="139"/>
      <c r="H697" s="139"/>
      <c r="I697" s="139"/>
      <c r="J697" s="139"/>
      <c r="K697" s="139"/>
      <c r="L697" s="139"/>
      <c r="M697" s="139"/>
      <c r="N697" s="139"/>
      <c r="O697" s="139"/>
      <c r="P697" s="139"/>
      <c r="Q697" s="139"/>
      <c r="R697" s="139"/>
      <c r="S697" s="139"/>
      <c r="T697" s="139"/>
      <c r="U697" s="139"/>
      <c r="V697" s="139"/>
      <c r="W697" s="139"/>
      <c r="X697" s="139"/>
      <c r="Y697" s="139"/>
      <c r="Z697" s="139"/>
    </row>
    <row r="698" spans="1:26" ht="14.25" customHeight="1" x14ac:dyDescent="0.2">
      <c r="A698" s="158"/>
      <c r="B698" s="154"/>
      <c r="C698" s="155"/>
      <c r="D698" s="139"/>
      <c r="E698" s="139"/>
      <c r="F698" s="139"/>
      <c r="G698" s="139"/>
      <c r="H698" s="139"/>
      <c r="I698" s="139"/>
      <c r="J698" s="139"/>
      <c r="K698" s="139"/>
      <c r="L698" s="139"/>
      <c r="M698" s="139"/>
      <c r="N698" s="139"/>
      <c r="O698" s="139"/>
      <c r="P698" s="139"/>
      <c r="Q698" s="139"/>
      <c r="R698" s="139"/>
      <c r="S698" s="139"/>
      <c r="T698" s="139"/>
      <c r="U698" s="139"/>
      <c r="V698" s="139"/>
      <c r="W698" s="139"/>
      <c r="X698" s="139"/>
      <c r="Y698" s="139"/>
      <c r="Z698" s="139"/>
    </row>
    <row r="699" spans="1:26" ht="14.25" customHeight="1" x14ac:dyDescent="0.2">
      <c r="A699" s="158"/>
      <c r="B699" s="154"/>
      <c r="C699" s="155"/>
      <c r="D699" s="139"/>
      <c r="E699" s="139"/>
      <c r="F699" s="139"/>
      <c r="G699" s="139"/>
      <c r="H699" s="139"/>
      <c r="I699" s="139"/>
      <c r="J699" s="139"/>
      <c r="K699" s="139"/>
      <c r="L699" s="139"/>
      <c r="M699" s="139"/>
      <c r="N699" s="139"/>
      <c r="O699" s="139"/>
      <c r="P699" s="139"/>
      <c r="Q699" s="139"/>
      <c r="R699" s="139"/>
      <c r="S699" s="139"/>
      <c r="T699" s="139"/>
      <c r="U699" s="139"/>
      <c r="V699" s="139"/>
      <c r="W699" s="139"/>
      <c r="X699" s="139"/>
      <c r="Y699" s="139"/>
      <c r="Z699" s="139"/>
    </row>
    <row r="700" spans="1:26" ht="14.25" customHeight="1" x14ac:dyDescent="0.2">
      <c r="A700" s="158"/>
      <c r="B700" s="154"/>
      <c r="C700" s="155"/>
      <c r="D700" s="139"/>
      <c r="E700" s="139"/>
      <c r="F700" s="139"/>
      <c r="G700" s="139"/>
      <c r="H700" s="139"/>
      <c r="I700" s="139"/>
      <c r="J700" s="139"/>
      <c r="K700" s="139"/>
      <c r="L700" s="139"/>
      <c r="M700" s="139"/>
      <c r="N700" s="139"/>
      <c r="O700" s="139"/>
      <c r="P700" s="139"/>
      <c r="Q700" s="139"/>
      <c r="R700" s="139"/>
      <c r="S700" s="139"/>
      <c r="T700" s="139"/>
      <c r="U700" s="139"/>
      <c r="V700" s="139"/>
      <c r="W700" s="139"/>
      <c r="X700" s="139"/>
      <c r="Y700" s="139"/>
      <c r="Z700" s="139"/>
    </row>
    <row r="701" spans="1:26" ht="14.25" customHeight="1" x14ac:dyDescent="0.2">
      <c r="A701" s="158"/>
      <c r="B701" s="154"/>
      <c r="C701" s="155"/>
      <c r="D701" s="139"/>
      <c r="E701" s="139"/>
      <c r="F701" s="139"/>
      <c r="G701" s="139"/>
      <c r="H701" s="139"/>
      <c r="I701" s="139"/>
      <c r="J701" s="139"/>
      <c r="K701" s="139"/>
      <c r="L701" s="139"/>
      <c r="M701" s="139"/>
      <c r="N701" s="139"/>
      <c r="O701" s="139"/>
      <c r="P701" s="139"/>
      <c r="Q701" s="139"/>
      <c r="R701" s="139"/>
      <c r="S701" s="139"/>
      <c r="T701" s="139"/>
      <c r="U701" s="139"/>
      <c r="V701" s="139"/>
      <c r="W701" s="139"/>
      <c r="X701" s="139"/>
      <c r="Y701" s="139"/>
      <c r="Z701" s="139"/>
    </row>
    <row r="702" spans="1:26" ht="14.25" customHeight="1" x14ac:dyDescent="0.2">
      <c r="A702" s="158"/>
      <c r="B702" s="154"/>
      <c r="C702" s="155"/>
      <c r="D702" s="139"/>
      <c r="E702" s="139"/>
      <c r="F702" s="139"/>
      <c r="G702" s="139"/>
      <c r="H702" s="139"/>
      <c r="I702" s="139"/>
      <c r="J702" s="139"/>
      <c r="K702" s="139"/>
      <c r="L702" s="139"/>
      <c r="M702" s="139"/>
      <c r="N702" s="139"/>
      <c r="O702" s="139"/>
      <c r="P702" s="139"/>
      <c r="Q702" s="139"/>
      <c r="R702" s="139"/>
      <c r="S702" s="139"/>
      <c r="T702" s="139"/>
      <c r="U702" s="139"/>
      <c r="V702" s="139"/>
      <c r="W702" s="139"/>
      <c r="X702" s="139"/>
      <c r="Y702" s="139"/>
      <c r="Z702" s="139"/>
    </row>
    <row r="703" spans="1:26" ht="14.25" customHeight="1" x14ac:dyDescent="0.2">
      <c r="A703" s="158"/>
      <c r="B703" s="154"/>
      <c r="C703" s="155"/>
      <c r="D703" s="139"/>
      <c r="E703" s="139"/>
      <c r="F703" s="139"/>
      <c r="G703" s="139"/>
      <c r="H703" s="139"/>
      <c r="I703" s="139"/>
      <c r="J703" s="139"/>
      <c r="K703" s="139"/>
      <c r="L703" s="139"/>
      <c r="M703" s="139"/>
      <c r="N703" s="139"/>
      <c r="O703" s="139"/>
      <c r="P703" s="139"/>
      <c r="Q703" s="139"/>
      <c r="R703" s="139"/>
      <c r="S703" s="139"/>
      <c r="T703" s="139"/>
      <c r="U703" s="139"/>
      <c r="V703" s="139"/>
      <c r="W703" s="139"/>
      <c r="X703" s="139"/>
      <c r="Y703" s="139"/>
      <c r="Z703" s="139"/>
    </row>
    <row r="704" spans="1:26" ht="14.25" customHeight="1" x14ac:dyDescent="0.2">
      <c r="A704" s="158"/>
      <c r="B704" s="154"/>
      <c r="C704" s="155"/>
      <c r="D704" s="139"/>
      <c r="E704" s="139"/>
      <c r="F704" s="139"/>
      <c r="G704" s="139"/>
      <c r="H704" s="139"/>
      <c r="I704" s="139"/>
      <c r="J704" s="139"/>
      <c r="K704" s="139"/>
      <c r="L704" s="139"/>
      <c r="M704" s="139"/>
      <c r="N704" s="139"/>
      <c r="O704" s="139"/>
      <c r="P704" s="139"/>
      <c r="Q704" s="139"/>
      <c r="R704" s="139"/>
      <c r="S704" s="139"/>
      <c r="T704" s="139"/>
      <c r="U704" s="139"/>
      <c r="V704" s="139"/>
      <c r="W704" s="139"/>
      <c r="X704" s="139"/>
      <c r="Y704" s="139"/>
      <c r="Z704" s="139"/>
    </row>
    <row r="705" spans="1:26" ht="14.25" customHeight="1" x14ac:dyDescent="0.2">
      <c r="A705" s="158"/>
      <c r="B705" s="154"/>
      <c r="C705" s="155"/>
      <c r="D705" s="139"/>
      <c r="E705" s="139"/>
      <c r="F705" s="139"/>
      <c r="G705" s="139"/>
      <c r="H705" s="139"/>
      <c r="I705" s="139"/>
      <c r="J705" s="139"/>
      <c r="K705" s="139"/>
      <c r="L705" s="139"/>
      <c r="M705" s="139"/>
      <c r="N705" s="139"/>
      <c r="O705" s="139"/>
      <c r="P705" s="139"/>
      <c r="Q705" s="139"/>
      <c r="R705" s="139"/>
      <c r="S705" s="139"/>
      <c r="T705" s="139"/>
      <c r="U705" s="139"/>
      <c r="V705" s="139"/>
      <c r="W705" s="139"/>
      <c r="X705" s="139"/>
      <c r="Y705" s="139"/>
      <c r="Z705" s="139"/>
    </row>
    <row r="706" spans="1:26" ht="14.25" customHeight="1" x14ac:dyDescent="0.2">
      <c r="A706" s="158"/>
      <c r="B706" s="154"/>
      <c r="C706" s="155"/>
      <c r="D706" s="139"/>
      <c r="E706" s="139"/>
      <c r="F706" s="139"/>
      <c r="G706" s="139"/>
      <c r="H706" s="139"/>
      <c r="I706" s="139"/>
      <c r="J706" s="139"/>
      <c r="K706" s="139"/>
      <c r="L706" s="139"/>
      <c r="M706" s="139"/>
      <c r="N706" s="139"/>
      <c r="O706" s="139"/>
      <c r="P706" s="139"/>
      <c r="Q706" s="139"/>
      <c r="R706" s="139"/>
      <c r="S706" s="139"/>
      <c r="T706" s="139"/>
      <c r="U706" s="139"/>
      <c r="V706" s="139"/>
      <c r="W706" s="139"/>
      <c r="X706" s="139"/>
      <c r="Y706" s="139"/>
      <c r="Z706" s="139"/>
    </row>
    <row r="707" spans="1:26" ht="14.25" customHeight="1" x14ac:dyDescent="0.2">
      <c r="A707" s="158"/>
      <c r="B707" s="154"/>
      <c r="C707" s="155"/>
      <c r="D707" s="139"/>
      <c r="E707" s="139"/>
      <c r="F707" s="139"/>
      <c r="G707" s="139"/>
      <c r="H707" s="139"/>
      <c r="I707" s="139"/>
      <c r="J707" s="139"/>
      <c r="K707" s="139"/>
      <c r="L707" s="139"/>
      <c r="M707" s="139"/>
      <c r="N707" s="139"/>
      <c r="O707" s="139"/>
      <c r="P707" s="139"/>
      <c r="Q707" s="139"/>
      <c r="R707" s="139"/>
      <c r="S707" s="139"/>
      <c r="T707" s="139"/>
      <c r="U707" s="139"/>
      <c r="V707" s="139"/>
      <c r="W707" s="139"/>
      <c r="X707" s="139"/>
      <c r="Y707" s="139"/>
      <c r="Z707" s="139"/>
    </row>
    <row r="708" spans="1:26" ht="14.25" customHeight="1" x14ac:dyDescent="0.2">
      <c r="A708" s="158"/>
      <c r="B708" s="154"/>
      <c r="C708" s="155"/>
      <c r="D708" s="139"/>
      <c r="E708" s="139"/>
      <c r="F708" s="139"/>
      <c r="G708" s="139"/>
      <c r="H708" s="139"/>
      <c r="I708" s="139"/>
      <c r="J708" s="139"/>
      <c r="K708" s="139"/>
      <c r="L708" s="139"/>
      <c r="M708" s="139"/>
      <c r="N708" s="139"/>
      <c r="O708" s="139"/>
      <c r="P708" s="139"/>
      <c r="Q708" s="139"/>
      <c r="R708" s="139"/>
      <c r="S708" s="139"/>
      <c r="T708" s="139"/>
      <c r="U708" s="139"/>
      <c r="V708" s="139"/>
      <c r="W708" s="139"/>
      <c r="X708" s="139"/>
      <c r="Y708" s="139"/>
      <c r="Z708" s="139"/>
    </row>
    <row r="709" spans="1:26" ht="14.25" customHeight="1" x14ac:dyDescent="0.2">
      <c r="A709" s="158"/>
      <c r="B709" s="154"/>
      <c r="C709" s="155"/>
      <c r="D709" s="139"/>
      <c r="E709" s="139"/>
      <c r="F709" s="139"/>
      <c r="G709" s="139"/>
      <c r="H709" s="139"/>
      <c r="I709" s="139"/>
      <c r="J709" s="139"/>
      <c r="K709" s="139"/>
      <c r="L709" s="139"/>
      <c r="M709" s="139"/>
      <c r="N709" s="139"/>
      <c r="O709" s="139"/>
      <c r="P709" s="139"/>
      <c r="Q709" s="139"/>
      <c r="R709" s="139"/>
      <c r="S709" s="139"/>
      <c r="T709" s="139"/>
      <c r="U709" s="139"/>
      <c r="V709" s="139"/>
      <c r="W709" s="139"/>
      <c r="X709" s="139"/>
      <c r="Y709" s="139"/>
      <c r="Z709" s="139"/>
    </row>
    <row r="710" spans="1:26" ht="14.25" customHeight="1" x14ac:dyDescent="0.2">
      <c r="A710" s="158"/>
      <c r="B710" s="154"/>
      <c r="C710" s="155"/>
      <c r="D710" s="139"/>
      <c r="E710" s="139"/>
      <c r="F710" s="139"/>
      <c r="G710" s="139"/>
      <c r="H710" s="139"/>
      <c r="I710" s="139"/>
      <c r="J710" s="139"/>
      <c r="K710" s="139"/>
      <c r="L710" s="139"/>
      <c r="M710" s="139"/>
      <c r="N710" s="139"/>
      <c r="O710" s="139"/>
      <c r="P710" s="139"/>
      <c r="Q710" s="139"/>
      <c r="R710" s="139"/>
      <c r="S710" s="139"/>
      <c r="T710" s="139"/>
      <c r="U710" s="139"/>
      <c r="V710" s="139"/>
      <c r="W710" s="139"/>
      <c r="X710" s="139"/>
      <c r="Y710" s="139"/>
      <c r="Z710" s="139"/>
    </row>
    <row r="711" spans="1:26" ht="14.25" customHeight="1" x14ac:dyDescent="0.2">
      <c r="A711" s="158"/>
      <c r="B711" s="154"/>
      <c r="C711" s="155"/>
      <c r="D711" s="139"/>
      <c r="E711" s="139"/>
      <c r="F711" s="139"/>
      <c r="G711" s="139"/>
      <c r="H711" s="139"/>
      <c r="I711" s="139"/>
      <c r="J711" s="139"/>
      <c r="K711" s="139"/>
      <c r="L711" s="139"/>
      <c r="M711" s="139"/>
      <c r="N711" s="139"/>
      <c r="O711" s="139"/>
      <c r="P711" s="139"/>
      <c r="Q711" s="139"/>
      <c r="R711" s="139"/>
      <c r="S711" s="139"/>
      <c r="T711" s="139"/>
      <c r="U711" s="139"/>
      <c r="V711" s="139"/>
      <c r="W711" s="139"/>
      <c r="X711" s="139"/>
      <c r="Y711" s="139"/>
      <c r="Z711" s="139"/>
    </row>
    <row r="712" spans="1:26" ht="14.25" customHeight="1" x14ac:dyDescent="0.2">
      <c r="A712" s="158"/>
      <c r="B712" s="154"/>
      <c r="C712" s="155"/>
      <c r="D712" s="139"/>
      <c r="E712" s="139"/>
      <c r="F712" s="139"/>
      <c r="G712" s="139"/>
      <c r="H712" s="139"/>
      <c r="I712" s="139"/>
      <c r="J712" s="139"/>
      <c r="K712" s="139"/>
      <c r="L712" s="139"/>
      <c r="M712" s="139"/>
      <c r="N712" s="139"/>
      <c r="O712" s="139"/>
      <c r="P712" s="139"/>
      <c r="Q712" s="139"/>
      <c r="R712" s="139"/>
      <c r="S712" s="139"/>
      <c r="T712" s="139"/>
      <c r="U712" s="139"/>
      <c r="V712" s="139"/>
      <c r="W712" s="139"/>
      <c r="X712" s="139"/>
      <c r="Y712" s="139"/>
      <c r="Z712" s="139"/>
    </row>
    <row r="713" spans="1:26" ht="14.25" customHeight="1" x14ac:dyDescent="0.2">
      <c r="A713" s="158"/>
      <c r="B713" s="154"/>
      <c r="C713" s="155"/>
      <c r="D713" s="139"/>
      <c r="E713" s="139"/>
      <c r="F713" s="139"/>
      <c r="G713" s="139"/>
      <c r="H713" s="139"/>
      <c r="I713" s="139"/>
      <c r="J713" s="139"/>
      <c r="K713" s="139"/>
      <c r="L713" s="139"/>
      <c r="M713" s="139"/>
      <c r="N713" s="139"/>
      <c r="O713" s="139"/>
      <c r="P713" s="139"/>
      <c r="Q713" s="139"/>
      <c r="R713" s="139"/>
      <c r="S713" s="139"/>
      <c r="T713" s="139"/>
      <c r="U713" s="139"/>
      <c r="V713" s="139"/>
      <c r="W713" s="139"/>
      <c r="X713" s="139"/>
      <c r="Y713" s="139"/>
      <c r="Z713" s="139"/>
    </row>
    <row r="714" spans="1:26" ht="14.25" customHeight="1" x14ac:dyDescent="0.2">
      <c r="A714" s="158"/>
      <c r="B714" s="154"/>
      <c r="C714" s="155"/>
      <c r="D714" s="139"/>
      <c r="E714" s="139"/>
      <c r="F714" s="139"/>
      <c r="G714" s="139"/>
      <c r="H714" s="139"/>
      <c r="I714" s="139"/>
      <c r="J714" s="139"/>
      <c r="K714" s="139"/>
      <c r="L714" s="139"/>
      <c r="M714" s="139"/>
      <c r="N714" s="139"/>
      <c r="O714" s="139"/>
      <c r="P714" s="139"/>
      <c r="Q714" s="139"/>
      <c r="R714" s="139"/>
      <c r="S714" s="139"/>
      <c r="T714" s="139"/>
      <c r="U714" s="139"/>
      <c r="V714" s="139"/>
      <c r="W714" s="139"/>
      <c r="X714" s="139"/>
      <c r="Y714" s="139"/>
      <c r="Z714" s="139"/>
    </row>
    <row r="715" spans="1:26" ht="14.25" customHeight="1" x14ac:dyDescent="0.2">
      <c r="A715" s="158"/>
      <c r="B715" s="154"/>
      <c r="C715" s="155"/>
      <c r="D715" s="139"/>
      <c r="E715" s="139"/>
      <c r="F715" s="139"/>
      <c r="G715" s="139"/>
      <c r="H715" s="139"/>
      <c r="I715" s="139"/>
      <c r="J715" s="139"/>
      <c r="K715" s="139"/>
      <c r="L715" s="139"/>
      <c r="M715" s="139"/>
      <c r="N715" s="139"/>
      <c r="O715" s="139"/>
      <c r="P715" s="139"/>
      <c r="Q715" s="139"/>
      <c r="R715" s="139"/>
      <c r="S715" s="139"/>
      <c r="T715" s="139"/>
      <c r="U715" s="139"/>
      <c r="V715" s="139"/>
      <c r="W715" s="139"/>
      <c r="X715" s="139"/>
      <c r="Y715" s="139"/>
      <c r="Z715" s="139"/>
    </row>
    <row r="716" spans="1:26" ht="14.25" customHeight="1" x14ac:dyDescent="0.2">
      <c r="A716" s="158"/>
      <c r="B716" s="154"/>
      <c r="C716" s="155"/>
      <c r="D716" s="139"/>
      <c r="E716" s="139"/>
      <c r="F716" s="139"/>
      <c r="G716" s="139"/>
      <c r="H716" s="139"/>
      <c r="I716" s="139"/>
      <c r="J716" s="139"/>
      <c r="K716" s="139"/>
      <c r="L716" s="139"/>
      <c r="M716" s="139"/>
      <c r="N716" s="139"/>
      <c r="O716" s="139"/>
      <c r="P716" s="139"/>
      <c r="Q716" s="139"/>
      <c r="R716" s="139"/>
      <c r="S716" s="139"/>
      <c r="T716" s="139"/>
      <c r="U716" s="139"/>
      <c r="V716" s="139"/>
      <c r="W716" s="139"/>
      <c r="X716" s="139"/>
      <c r="Y716" s="139"/>
      <c r="Z716" s="139"/>
    </row>
    <row r="717" spans="1:26" ht="14.25" customHeight="1" x14ac:dyDescent="0.2">
      <c r="A717" s="158"/>
      <c r="B717" s="154"/>
      <c r="C717" s="155"/>
      <c r="D717" s="139"/>
      <c r="E717" s="139"/>
      <c r="F717" s="139"/>
      <c r="G717" s="139"/>
      <c r="H717" s="139"/>
      <c r="I717" s="139"/>
      <c r="J717" s="139"/>
      <c r="K717" s="139"/>
      <c r="L717" s="139"/>
      <c r="M717" s="139"/>
      <c r="N717" s="139"/>
      <c r="O717" s="139"/>
      <c r="P717" s="139"/>
      <c r="Q717" s="139"/>
      <c r="R717" s="139"/>
      <c r="S717" s="139"/>
      <c r="T717" s="139"/>
      <c r="U717" s="139"/>
      <c r="V717" s="139"/>
      <c r="W717" s="139"/>
      <c r="X717" s="139"/>
      <c r="Y717" s="139"/>
      <c r="Z717" s="139"/>
    </row>
    <row r="718" spans="1:26" ht="14.25" customHeight="1" x14ac:dyDescent="0.2">
      <c r="A718" s="158"/>
      <c r="B718" s="154"/>
      <c r="C718" s="155"/>
      <c r="D718" s="139"/>
      <c r="E718" s="139"/>
      <c r="F718" s="139"/>
      <c r="G718" s="139"/>
      <c r="H718" s="139"/>
      <c r="I718" s="139"/>
      <c r="J718" s="139"/>
      <c r="K718" s="139"/>
      <c r="L718" s="139"/>
      <c r="M718" s="139"/>
      <c r="N718" s="139"/>
      <c r="O718" s="139"/>
      <c r="P718" s="139"/>
      <c r="Q718" s="139"/>
      <c r="R718" s="139"/>
      <c r="S718" s="139"/>
      <c r="T718" s="139"/>
      <c r="U718" s="139"/>
      <c r="V718" s="139"/>
      <c r="W718" s="139"/>
      <c r="X718" s="139"/>
      <c r="Y718" s="139"/>
      <c r="Z718" s="139"/>
    </row>
    <row r="719" spans="1:26" ht="14.25" customHeight="1" x14ac:dyDescent="0.2">
      <c r="A719" s="158"/>
      <c r="B719" s="154"/>
      <c r="C719" s="155"/>
      <c r="D719" s="139"/>
      <c r="E719" s="139"/>
      <c r="F719" s="139"/>
      <c r="G719" s="139"/>
      <c r="H719" s="139"/>
      <c r="I719" s="139"/>
      <c r="J719" s="139"/>
      <c r="K719" s="139"/>
      <c r="L719" s="139"/>
      <c r="M719" s="139"/>
      <c r="N719" s="139"/>
      <c r="O719" s="139"/>
      <c r="P719" s="139"/>
      <c r="Q719" s="139"/>
      <c r="R719" s="139"/>
      <c r="S719" s="139"/>
      <c r="T719" s="139"/>
      <c r="U719" s="139"/>
      <c r="V719" s="139"/>
      <c r="W719" s="139"/>
      <c r="X719" s="139"/>
      <c r="Y719" s="139"/>
      <c r="Z719" s="139"/>
    </row>
    <row r="720" spans="1:26" ht="14.25" customHeight="1" x14ac:dyDescent="0.2">
      <c r="A720" s="158"/>
      <c r="B720" s="154"/>
      <c r="C720" s="155"/>
      <c r="D720" s="139"/>
      <c r="E720" s="139"/>
      <c r="F720" s="139"/>
      <c r="G720" s="139"/>
      <c r="H720" s="139"/>
      <c r="I720" s="139"/>
      <c r="J720" s="139"/>
      <c r="K720" s="139"/>
      <c r="L720" s="139"/>
      <c r="M720" s="139"/>
      <c r="N720" s="139"/>
      <c r="O720" s="139"/>
      <c r="P720" s="139"/>
      <c r="Q720" s="139"/>
      <c r="R720" s="139"/>
      <c r="S720" s="139"/>
      <c r="T720" s="139"/>
      <c r="U720" s="139"/>
      <c r="V720" s="139"/>
      <c r="W720" s="139"/>
      <c r="X720" s="139"/>
      <c r="Y720" s="139"/>
      <c r="Z720" s="139"/>
    </row>
    <row r="721" spans="1:26" ht="14.25" customHeight="1" x14ac:dyDescent="0.2">
      <c r="A721" s="158"/>
      <c r="B721" s="154"/>
      <c r="C721" s="155"/>
      <c r="D721" s="139"/>
      <c r="E721" s="139"/>
      <c r="F721" s="139"/>
      <c r="G721" s="139"/>
      <c r="H721" s="139"/>
      <c r="I721" s="139"/>
      <c r="J721" s="139"/>
      <c r="K721" s="139"/>
      <c r="L721" s="139"/>
      <c r="M721" s="139"/>
      <c r="N721" s="139"/>
      <c r="O721" s="139"/>
      <c r="P721" s="139"/>
      <c r="Q721" s="139"/>
      <c r="R721" s="139"/>
      <c r="S721" s="139"/>
      <c r="T721" s="139"/>
      <c r="U721" s="139"/>
      <c r="V721" s="139"/>
      <c r="W721" s="139"/>
      <c r="X721" s="139"/>
      <c r="Y721" s="139"/>
      <c r="Z721" s="139"/>
    </row>
    <row r="722" spans="1:26" ht="14.25" customHeight="1" x14ac:dyDescent="0.2">
      <c r="A722" s="158"/>
      <c r="B722" s="154"/>
      <c r="C722" s="155"/>
      <c r="D722" s="139"/>
      <c r="E722" s="139"/>
      <c r="F722" s="139"/>
      <c r="G722" s="139"/>
      <c r="H722" s="139"/>
      <c r="I722" s="139"/>
      <c r="J722" s="139"/>
      <c r="K722" s="139"/>
      <c r="L722" s="139"/>
      <c r="M722" s="139"/>
      <c r="N722" s="139"/>
      <c r="O722" s="139"/>
      <c r="P722" s="139"/>
      <c r="Q722" s="139"/>
      <c r="R722" s="139"/>
      <c r="S722" s="139"/>
      <c r="T722" s="139"/>
      <c r="U722" s="139"/>
      <c r="V722" s="139"/>
      <c r="W722" s="139"/>
      <c r="X722" s="139"/>
      <c r="Y722" s="139"/>
      <c r="Z722" s="139"/>
    </row>
    <row r="723" spans="1:26" ht="14.25" customHeight="1" x14ac:dyDescent="0.2">
      <c r="A723" s="158"/>
      <c r="B723" s="154"/>
      <c r="C723" s="155"/>
      <c r="D723" s="139"/>
      <c r="E723" s="139"/>
      <c r="F723" s="139"/>
      <c r="G723" s="139"/>
      <c r="H723" s="139"/>
      <c r="I723" s="139"/>
      <c r="J723" s="139"/>
      <c r="K723" s="139"/>
      <c r="L723" s="139"/>
      <c r="M723" s="139"/>
      <c r="N723" s="139"/>
      <c r="O723" s="139"/>
      <c r="P723" s="139"/>
      <c r="Q723" s="139"/>
      <c r="R723" s="139"/>
      <c r="S723" s="139"/>
      <c r="T723" s="139"/>
      <c r="U723" s="139"/>
      <c r="V723" s="139"/>
      <c r="W723" s="139"/>
      <c r="X723" s="139"/>
      <c r="Y723" s="139"/>
      <c r="Z723" s="139"/>
    </row>
    <row r="724" spans="1:26" ht="14.25" customHeight="1" x14ac:dyDescent="0.2">
      <c r="A724" s="158"/>
      <c r="B724" s="154"/>
      <c r="C724" s="155"/>
      <c r="D724" s="139"/>
      <c r="E724" s="139"/>
      <c r="F724" s="139"/>
      <c r="G724" s="139"/>
      <c r="H724" s="139"/>
      <c r="I724" s="139"/>
      <c r="J724" s="139"/>
      <c r="K724" s="139"/>
      <c r="L724" s="139"/>
      <c r="M724" s="139"/>
      <c r="N724" s="139"/>
      <c r="O724" s="139"/>
      <c r="P724" s="139"/>
      <c r="Q724" s="139"/>
      <c r="R724" s="139"/>
      <c r="S724" s="139"/>
      <c r="T724" s="139"/>
      <c r="U724" s="139"/>
      <c r="V724" s="139"/>
      <c r="W724" s="139"/>
      <c r="X724" s="139"/>
      <c r="Y724" s="139"/>
      <c r="Z724" s="139"/>
    </row>
    <row r="725" spans="1:26" ht="14.25" customHeight="1" x14ac:dyDescent="0.2">
      <c r="A725" s="158"/>
      <c r="B725" s="154"/>
      <c r="C725" s="155"/>
      <c r="D725" s="139"/>
      <c r="E725" s="139"/>
      <c r="F725" s="139"/>
      <c r="G725" s="139"/>
      <c r="H725" s="139"/>
      <c r="I725" s="139"/>
      <c r="J725" s="139"/>
      <c r="K725" s="139"/>
      <c r="L725" s="139"/>
      <c r="M725" s="139"/>
      <c r="N725" s="139"/>
      <c r="O725" s="139"/>
      <c r="P725" s="139"/>
      <c r="Q725" s="139"/>
      <c r="R725" s="139"/>
      <c r="S725" s="139"/>
      <c r="T725" s="139"/>
      <c r="U725" s="139"/>
      <c r="V725" s="139"/>
      <c r="W725" s="139"/>
      <c r="X725" s="139"/>
      <c r="Y725" s="139"/>
      <c r="Z725" s="139"/>
    </row>
    <row r="726" spans="1:26" ht="14.25" customHeight="1" x14ac:dyDescent="0.2">
      <c r="A726" s="158"/>
      <c r="B726" s="154"/>
      <c r="C726" s="155"/>
      <c r="D726" s="139"/>
      <c r="E726" s="139"/>
      <c r="F726" s="139"/>
      <c r="G726" s="139"/>
      <c r="H726" s="139"/>
      <c r="I726" s="139"/>
      <c r="J726" s="139"/>
      <c r="K726" s="139"/>
      <c r="L726" s="139"/>
      <c r="M726" s="139"/>
      <c r="N726" s="139"/>
      <c r="O726" s="139"/>
      <c r="P726" s="139"/>
      <c r="Q726" s="139"/>
      <c r="R726" s="139"/>
      <c r="S726" s="139"/>
      <c r="T726" s="139"/>
      <c r="U726" s="139"/>
      <c r="V726" s="139"/>
      <c r="W726" s="139"/>
      <c r="X726" s="139"/>
      <c r="Y726" s="139"/>
      <c r="Z726" s="139"/>
    </row>
    <row r="727" spans="1:26" ht="14.25" customHeight="1" x14ac:dyDescent="0.2">
      <c r="A727" s="158"/>
      <c r="B727" s="154"/>
      <c r="C727" s="155"/>
      <c r="D727" s="139"/>
      <c r="E727" s="139"/>
      <c r="F727" s="139"/>
      <c r="G727" s="139"/>
      <c r="H727" s="139"/>
      <c r="I727" s="139"/>
      <c r="J727" s="139"/>
      <c r="K727" s="139"/>
      <c r="L727" s="139"/>
      <c r="M727" s="139"/>
      <c r="N727" s="139"/>
      <c r="O727" s="139"/>
      <c r="P727" s="139"/>
      <c r="Q727" s="139"/>
      <c r="R727" s="139"/>
      <c r="S727" s="139"/>
      <c r="T727" s="139"/>
      <c r="U727" s="139"/>
      <c r="V727" s="139"/>
      <c r="W727" s="139"/>
      <c r="X727" s="139"/>
      <c r="Y727" s="139"/>
      <c r="Z727" s="139"/>
    </row>
    <row r="728" spans="1:26" ht="14.25" customHeight="1" x14ac:dyDescent="0.2">
      <c r="A728" s="158"/>
      <c r="B728" s="154"/>
      <c r="C728" s="155"/>
      <c r="D728" s="139"/>
      <c r="E728" s="139"/>
      <c r="F728" s="139"/>
      <c r="G728" s="139"/>
      <c r="H728" s="139"/>
      <c r="I728" s="139"/>
      <c r="J728" s="139"/>
      <c r="K728" s="139"/>
      <c r="L728" s="139"/>
      <c r="M728" s="139"/>
      <c r="N728" s="139"/>
      <c r="O728" s="139"/>
      <c r="P728" s="139"/>
      <c r="Q728" s="139"/>
      <c r="R728" s="139"/>
      <c r="S728" s="139"/>
      <c r="T728" s="139"/>
      <c r="U728" s="139"/>
      <c r="V728" s="139"/>
      <c r="W728" s="139"/>
      <c r="X728" s="139"/>
      <c r="Y728" s="139"/>
      <c r="Z728" s="139"/>
    </row>
    <row r="729" spans="1:26" ht="14.25" customHeight="1" x14ac:dyDescent="0.2">
      <c r="A729" s="158"/>
      <c r="B729" s="154"/>
      <c r="C729" s="155"/>
      <c r="D729" s="139"/>
      <c r="E729" s="139"/>
      <c r="F729" s="139"/>
      <c r="G729" s="139"/>
      <c r="H729" s="139"/>
      <c r="I729" s="139"/>
      <c r="J729" s="139"/>
      <c r="K729" s="139"/>
      <c r="L729" s="139"/>
      <c r="M729" s="139"/>
      <c r="N729" s="139"/>
      <c r="O729" s="139"/>
      <c r="P729" s="139"/>
      <c r="Q729" s="139"/>
      <c r="R729" s="139"/>
      <c r="S729" s="139"/>
      <c r="T729" s="139"/>
      <c r="U729" s="139"/>
      <c r="V729" s="139"/>
      <c r="W729" s="139"/>
      <c r="X729" s="139"/>
      <c r="Y729" s="139"/>
      <c r="Z729" s="139"/>
    </row>
    <row r="730" spans="1:26" ht="14.25" customHeight="1" x14ac:dyDescent="0.2">
      <c r="A730" s="158"/>
      <c r="B730" s="154"/>
      <c r="C730" s="155"/>
      <c r="D730" s="139"/>
      <c r="E730" s="139"/>
      <c r="F730" s="139"/>
      <c r="G730" s="139"/>
      <c r="H730" s="139"/>
      <c r="I730" s="139"/>
      <c r="J730" s="139"/>
      <c r="K730" s="139"/>
      <c r="L730" s="139"/>
      <c r="M730" s="139"/>
      <c r="N730" s="139"/>
      <c r="O730" s="139"/>
      <c r="P730" s="139"/>
      <c r="Q730" s="139"/>
      <c r="R730" s="139"/>
      <c r="S730" s="139"/>
      <c r="T730" s="139"/>
      <c r="U730" s="139"/>
      <c r="V730" s="139"/>
      <c r="W730" s="139"/>
      <c r="X730" s="139"/>
      <c r="Y730" s="139"/>
      <c r="Z730" s="139"/>
    </row>
    <row r="731" spans="1:26" ht="14.25" customHeight="1" x14ac:dyDescent="0.2">
      <c r="A731" s="158"/>
      <c r="B731" s="154"/>
      <c r="C731" s="155"/>
      <c r="D731" s="139"/>
      <c r="E731" s="139"/>
      <c r="F731" s="139"/>
      <c r="G731" s="139"/>
      <c r="H731" s="139"/>
      <c r="I731" s="139"/>
      <c r="J731" s="139"/>
      <c r="K731" s="139"/>
      <c r="L731" s="139"/>
      <c r="M731" s="139"/>
      <c r="N731" s="139"/>
      <c r="O731" s="139"/>
      <c r="P731" s="139"/>
      <c r="Q731" s="139"/>
      <c r="R731" s="139"/>
      <c r="S731" s="139"/>
      <c r="T731" s="139"/>
      <c r="U731" s="139"/>
      <c r="V731" s="139"/>
      <c r="W731" s="139"/>
      <c r="X731" s="139"/>
      <c r="Y731" s="139"/>
      <c r="Z731" s="139"/>
    </row>
    <row r="732" spans="1:26" ht="14.25" customHeight="1" x14ac:dyDescent="0.2">
      <c r="A732" s="158"/>
      <c r="B732" s="154"/>
      <c r="C732" s="155"/>
      <c r="D732" s="139"/>
      <c r="E732" s="139"/>
      <c r="F732" s="139"/>
      <c r="G732" s="139"/>
      <c r="H732" s="139"/>
      <c r="I732" s="139"/>
      <c r="J732" s="139"/>
      <c r="K732" s="139"/>
      <c r="L732" s="139"/>
      <c r="M732" s="139"/>
      <c r="N732" s="139"/>
      <c r="O732" s="139"/>
      <c r="P732" s="139"/>
      <c r="Q732" s="139"/>
      <c r="R732" s="139"/>
      <c r="S732" s="139"/>
      <c r="T732" s="139"/>
      <c r="U732" s="139"/>
      <c r="V732" s="139"/>
      <c r="W732" s="139"/>
      <c r="X732" s="139"/>
      <c r="Y732" s="139"/>
      <c r="Z732" s="139"/>
    </row>
    <row r="733" spans="1:26" ht="14.25" customHeight="1" x14ac:dyDescent="0.2">
      <c r="A733" s="158"/>
      <c r="B733" s="154"/>
      <c r="C733" s="155"/>
      <c r="D733" s="139"/>
      <c r="E733" s="139"/>
      <c r="F733" s="139"/>
      <c r="G733" s="139"/>
      <c r="H733" s="139"/>
      <c r="I733" s="139"/>
      <c r="J733" s="139"/>
      <c r="K733" s="139"/>
      <c r="L733" s="139"/>
      <c r="M733" s="139"/>
      <c r="N733" s="139"/>
      <c r="O733" s="139"/>
      <c r="P733" s="139"/>
      <c r="Q733" s="139"/>
      <c r="R733" s="139"/>
      <c r="S733" s="139"/>
      <c r="T733" s="139"/>
      <c r="U733" s="139"/>
      <c r="V733" s="139"/>
      <c r="W733" s="139"/>
      <c r="X733" s="139"/>
      <c r="Y733" s="139"/>
      <c r="Z733" s="139"/>
    </row>
    <row r="734" spans="1:26" ht="14.25" customHeight="1" x14ac:dyDescent="0.2">
      <c r="A734" s="158"/>
      <c r="B734" s="154"/>
      <c r="C734" s="155"/>
      <c r="D734" s="139"/>
      <c r="E734" s="139"/>
      <c r="F734" s="139"/>
      <c r="G734" s="139"/>
      <c r="H734" s="139"/>
      <c r="I734" s="139"/>
      <c r="J734" s="139"/>
      <c r="K734" s="139"/>
      <c r="L734" s="139"/>
      <c r="M734" s="139"/>
      <c r="N734" s="139"/>
      <c r="O734" s="139"/>
      <c r="P734" s="139"/>
      <c r="Q734" s="139"/>
      <c r="R734" s="139"/>
      <c r="S734" s="139"/>
      <c r="T734" s="139"/>
      <c r="U734" s="139"/>
      <c r="V734" s="139"/>
      <c r="W734" s="139"/>
      <c r="X734" s="139"/>
      <c r="Y734" s="139"/>
      <c r="Z734" s="139"/>
    </row>
    <row r="735" spans="1:26" ht="14.25" customHeight="1" x14ac:dyDescent="0.2">
      <c r="A735" s="158"/>
      <c r="B735" s="154"/>
      <c r="C735" s="155"/>
      <c r="D735" s="139"/>
      <c r="E735" s="139"/>
      <c r="F735" s="139"/>
      <c r="G735" s="139"/>
      <c r="H735" s="139"/>
      <c r="I735" s="139"/>
      <c r="J735" s="139"/>
      <c r="K735" s="139"/>
      <c r="L735" s="139"/>
      <c r="M735" s="139"/>
      <c r="N735" s="139"/>
      <c r="O735" s="139"/>
      <c r="P735" s="139"/>
      <c r="Q735" s="139"/>
      <c r="R735" s="139"/>
      <c r="S735" s="139"/>
      <c r="T735" s="139"/>
      <c r="U735" s="139"/>
      <c r="V735" s="139"/>
      <c r="W735" s="139"/>
      <c r="X735" s="139"/>
      <c r="Y735" s="139"/>
      <c r="Z735" s="139"/>
    </row>
    <row r="736" spans="1:26" ht="14.25" customHeight="1" x14ac:dyDescent="0.2">
      <c r="A736" s="158"/>
      <c r="B736" s="154"/>
      <c r="C736" s="155"/>
      <c r="D736" s="139"/>
      <c r="E736" s="139"/>
      <c r="F736" s="139"/>
      <c r="G736" s="139"/>
      <c r="H736" s="139"/>
      <c r="I736" s="139"/>
      <c r="J736" s="139"/>
      <c r="K736" s="139"/>
      <c r="L736" s="139"/>
      <c r="M736" s="139"/>
      <c r="N736" s="139"/>
      <c r="O736" s="139"/>
      <c r="P736" s="139"/>
      <c r="Q736" s="139"/>
      <c r="R736" s="139"/>
      <c r="S736" s="139"/>
      <c r="T736" s="139"/>
      <c r="U736" s="139"/>
      <c r="V736" s="139"/>
      <c r="W736" s="139"/>
      <c r="X736" s="139"/>
      <c r="Y736" s="139"/>
      <c r="Z736" s="139"/>
    </row>
    <row r="737" spans="1:26" ht="14.25" customHeight="1" x14ac:dyDescent="0.2">
      <c r="A737" s="158"/>
      <c r="B737" s="154"/>
      <c r="C737" s="155"/>
      <c r="D737" s="139"/>
      <c r="E737" s="139"/>
      <c r="F737" s="139"/>
      <c r="G737" s="139"/>
      <c r="H737" s="139"/>
      <c r="I737" s="139"/>
      <c r="J737" s="139"/>
      <c r="K737" s="139"/>
      <c r="L737" s="139"/>
      <c r="M737" s="139"/>
      <c r="N737" s="139"/>
      <c r="O737" s="139"/>
      <c r="P737" s="139"/>
      <c r="Q737" s="139"/>
      <c r="R737" s="139"/>
      <c r="S737" s="139"/>
      <c r="T737" s="139"/>
      <c r="U737" s="139"/>
      <c r="V737" s="139"/>
      <c r="W737" s="139"/>
      <c r="X737" s="139"/>
      <c r="Y737" s="139"/>
      <c r="Z737" s="139"/>
    </row>
    <row r="738" spans="1:26" ht="14.25" customHeight="1" x14ac:dyDescent="0.2">
      <c r="A738" s="158"/>
      <c r="B738" s="154"/>
      <c r="C738" s="155"/>
      <c r="D738" s="139"/>
      <c r="E738" s="139"/>
      <c r="F738" s="139"/>
      <c r="G738" s="139"/>
      <c r="H738" s="139"/>
      <c r="I738" s="139"/>
      <c r="J738" s="139"/>
      <c r="K738" s="139"/>
      <c r="L738" s="139"/>
      <c r="M738" s="139"/>
      <c r="N738" s="139"/>
      <c r="O738" s="139"/>
      <c r="P738" s="139"/>
      <c r="Q738" s="139"/>
      <c r="R738" s="139"/>
      <c r="S738" s="139"/>
      <c r="T738" s="139"/>
      <c r="U738" s="139"/>
      <c r="V738" s="139"/>
      <c r="W738" s="139"/>
      <c r="X738" s="139"/>
      <c r="Y738" s="139"/>
      <c r="Z738" s="139"/>
    </row>
    <row r="739" spans="1:26" ht="14.25" customHeight="1" x14ac:dyDescent="0.2">
      <c r="A739" s="158"/>
      <c r="B739" s="154"/>
      <c r="C739" s="155"/>
      <c r="D739" s="139"/>
      <c r="E739" s="139"/>
      <c r="F739" s="139"/>
      <c r="G739" s="139"/>
      <c r="H739" s="139"/>
      <c r="I739" s="139"/>
      <c r="J739" s="139"/>
      <c r="K739" s="139"/>
      <c r="L739" s="139"/>
      <c r="M739" s="139"/>
      <c r="N739" s="139"/>
      <c r="O739" s="139"/>
      <c r="P739" s="139"/>
      <c r="Q739" s="139"/>
      <c r="R739" s="139"/>
      <c r="S739" s="139"/>
      <c r="T739" s="139"/>
      <c r="U739" s="139"/>
      <c r="V739" s="139"/>
      <c r="W739" s="139"/>
      <c r="X739" s="139"/>
      <c r="Y739" s="139"/>
      <c r="Z739" s="139"/>
    </row>
    <row r="740" spans="1:26" ht="14.25" customHeight="1" x14ac:dyDescent="0.2">
      <c r="A740" s="158"/>
      <c r="B740" s="154"/>
      <c r="C740" s="155"/>
      <c r="D740" s="139"/>
      <c r="E740" s="139"/>
      <c r="F740" s="139"/>
      <c r="G740" s="139"/>
      <c r="H740" s="139"/>
      <c r="I740" s="139"/>
      <c r="J740" s="139"/>
      <c r="K740" s="139"/>
      <c r="L740" s="139"/>
      <c r="M740" s="139"/>
      <c r="N740" s="139"/>
      <c r="O740" s="139"/>
      <c r="P740" s="139"/>
      <c r="Q740" s="139"/>
      <c r="R740" s="139"/>
      <c r="S740" s="139"/>
      <c r="T740" s="139"/>
      <c r="U740" s="139"/>
      <c r="V740" s="139"/>
      <c r="W740" s="139"/>
      <c r="X740" s="139"/>
      <c r="Y740" s="139"/>
      <c r="Z740" s="139"/>
    </row>
    <row r="741" spans="1:26" ht="14.25" customHeight="1" x14ac:dyDescent="0.2">
      <c r="A741" s="158"/>
      <c r="B741" s="154"/>
      <c r="C741" s="155"/>
      <c r="D741" s="139"/>
      <c r="E741" s="139"/>
      <c r="F741" s="139"/>
      <c r="G741" s="139"/>
      <c r="H741" s="139"/>
      <c r="I741" s="139"/>
      <c r="J741" s="139"/>
      <c r="K741" s="139"/>
      <c r="L741" s="139"/>
      <c r="M741" s="139"/>
      <c r="N741" s="139"/>
      <c r="O741" s="139"/>
      <c r="P741" s="139"/>
      <c r="Q741" s="139"/>
      <c r="R741" s="139"/>
      <c r="S741" s="139"/>
      <c r="T741" s="139"/>
      <c r="U741" s="139"/>
      <c r="V741" s="139"/>
      <c r="W741" s="139"/>
      <c r="X741" s="139"/>
      <c r="Y741" s="139"/>
      <c r="Z741" s="139"/>
    </row>
    <row r="742" spans="1:26" ht="14.25" customHeight="1" x14ac:dyDescent="0.2">
      <c r="A742" s="158"/>
      <c r="B742" s="154"/>
      <c r="C742" s="155"/>
      <c r="D742" s="139"/>
      <c r="E742" s="139"/>
      <c r="F742" s="139"/>
      <c r="G742" s="139"/>
      <c r="H742" s="139"/>
      <c r="I742" s="139"/>
      <c r="J742" s="139"/>
      <c r="K742" s="139"/>
      <c r="L742" s="139"/>
      <c r="M742" s="139"/>
      <c r="N742" s="139"/>
      <c r="O742" s="139"/>
      <c r="P742" s="139"/>
      <c r="Q742" s="139"/>
      <c r="R742" s="139"/>
      <c r="S742" s="139"/>
      <c r="T742" s="139"/>
      <c r="U742" s="139"/>
      <c r="V742" s="139"/>
      <c r="W742" s="139"/>
      <c r="X742" s="139"/>
      <c r="Y742" s="139"/>
      <c r="Z742" s="139"/>
    </row>
    <row r="743" spans="1:26" ht="14.25" customHeight="1" x14ac:dyDescent="0.2">
      <c r="A743" s="158"/>
      <c r="B743" s="154"/>
      <c r="C743" s="155"/>
      <c r="D743" s="139"/>
      <c r="E743" s="139"/>
      <c r="F743" s="139"/>
      <c r="G743" s="139"/>
      <c r="H743" s="139"/>
      <c r="I743" s="139"/>
      <c r="J743" s="139"/>
      <c r="K743" s="139"/>
      <c r="L743" s="139"/>
      <c r="M743" s="139"/>
      <c r="N743" s="139"/>
      <c r="O743" s="139"/>
      <c r="P743" s="139"/>
      <c r="Q743" s="139"/>
      <c r="R743" s="139"/>
      <c r="S743" s="139"/>
      <c r="T743" s="139"/>
      <c r="U743" s="139"/>
      <c r="V743" s="139"/>
      <c r="W743" s="139"/>
      <c r="X743" s="139"/>
      <c r="Y743" s="139"/>
      <c r="Z743" s="139"/>
    </row>
    <row r="744" spans="1:26" ht="14.25" customHeight="1" x14ac:dyDescent="0.2">
      <c r="A744" s="158"/>
      <c r="B744" s="154"/>
      <c r="C744" s="155"/>
      <c r="D744" s="139"/>
      <c r="E744" s="139"/>
      <c r="F744" s="139"/>
      <c r="G744" s="139"/>
      <c r="H744" s="139"/>
      <c r="I744" s="139"/>
      <c r="J744" s="139"/>
      <c r="K744" s="139"/>
      <c r="L744" s="139"/>
      <c r="M744" s="139"/>
      <c r="N744" s="139"/>
      <c r="O744" s="139"/>
      <c r="P744" s="139"/>
      <c r="Q744" s="139"/>
      <c r="R744" s="139"/>
      <c r="S744" s="139"/>
      <c r="T744" s="139"/>
      <c r="U744" s="139"/>
      <c r="V744" s="139"/>
      <c r="W744" s="139"/>
      <c r="X744" s="139"/>
      <c r="Y744" s="139"/>
      <c r="Z744" s="139"/>
    </row>
    <row r="745" spans="1:26" ht="14.25" customHeight="1" x14ac:dyDescent="0.2">
      <c r="A745" s="158"/>
      <c r="B745" s="154"/>
      <c r="C745" s="155"/>
      <c r="D745" s="139"/>
      <c r="E745" s="139"/>
      <c r="F745" s="139"/>
      <c r="G745" s="139"/>
      <c r="H745" s="139"/>
      <c r="I745" s="139"/>
      <c r="J745" s="139"/>
      <c r="K745" s="139"/>
      <c r="L745" s="139"/>
      <c r="M745" s="139"/>
      <c r="N745" s="139"/>
      <c r="O745" s="139"/>
      <c r="P745" s="139"/>
      <c r="Q745" s="139"/>
      <c r="R745" s="139"/>
      <c r="S745" s="139"/>
      <c r="T745" s="139"/>
      <c r="U745" s="139"/>
      <c r="V745" s="139"/>
      <c r="W745" s="139"/>
      <c r="X745" s="139"/>
      <c r="Y745" s="139"/>
      <c r="Z745" s="139"/>
    </row>
    <row r="746" spans="1:26" ht="14.25" customHeight="1" x14ac:dyDescent="0.2">
      <c r="A746" s="158"/>
      <c r="B746" s="154"/>
      <c r="C746" s="155"/>
      <c r="D746" s="139"/>
      <c r="E746" s="139"/>
      <c r="F746" s="139"/>
      <c r="G746" s="139"/>
      <c r="H746" s="139"/>
      <c r="I746" s="139"/>
      <c r="J746" s="139"/>
      <c r="K746" s="139"/>
      <c r="L746" s="139"/>
      <c r="M746" s="139"/>
      <c r="N746" s="139"/>
      <c r="O746" s="139"/>
      <c r="P746" s="139"/>
      <c r="Q746" s="139"/>
      <c r="R746" s="139"/>
      <c r="S746" s="139"/>
      <c r="T746" s="139"/>
      <c r="U746" s="139"/>
      <c r="V746" s="139"/>
      <c r="W746" s="139"/>
      <c r="X746" s="139"/>
      <c r="Y746" s="139"/>
      <c r="Z746" s="139"/>
    </row>
    <row r="747" spans="1:26" ht="14.25" customHeight="1" x14ac:dyDescent="0.2">
      <c r="A747" s="158"/>
      <c r="B747" s="154"/>
      <c r="C747" s="155"/>
      <c r="D747" s="139"/>
      <c r="E747" s="139"/>
      <c r="F747" s="139"/>
      <c r="G747" s="139"/>
      <c r="H747" s="139"/>
      <c r="I747" s="139"/>
      <c r="J747" s="139"/>
      <c r="K747" s="139"/>
      <c r="L747" s="139"/>
      <c r="M747" s="139"/>
      <c r="N747" s="139"/>
      <c r="O747" s="139"/>
      <c r="P747" s="139"/>
      <c r="Q747" s="139"/>
      <c r="R747" s="139"/>
      <c r="S747" s="139"/>
      <c r="T747" s="139"/>
      <c r="U747" s="139"/>
      <c r="V747" s="139"/>
      <c r="W747" s="139"/>
      <c r="X747" s="139"/>
      <c r="Y747" s="139"/>
      <c r="Z747" s="139"/>
    </row>
    <row r="748" spans="1:26" ht="14.25" customHeight="1" x14ac:dyDescent="0.2">
      <c r="A748" s="158"/>
      <c r="B748" s="154"/>
      <c r="C748" s="155"/>
      <c r="D748" s="139"/>
      <c r="E748" s="139"/>
      <c r="F748" s="139"/>
      <c r="G748" s="139"/>
      <c r="H748" s="139"/>
      <c r="I748" s="139"/>
      <c r="J748" s="139"/>
      <c r="K748" s="139"/>
      <c r="L748" s="139"/>
      <c r="M748" s="139"/>
      <c r="N748" s="139"/>
      <c r="O748" s="139"/>
      <c r="P748" s="139"/>
      <c r="Q748" s="139"/>
      <c r="R748" s="139"/>
      <c r="S748" s="139"/>
      <c r="T748" s="139"/>
      <c r="U748" s="139"/>
      <c r="V748" s="139"/>
      <c r="W748" s="139"/>
      <c r="X748" s="139"/>
      <c r="Y748" s="139"/>
      <c r="Z748" s="139"/>
    </row>
    <row r="749" spans="1:26" ht="14.25" customHeight="1" x14ac:dyDescent="0.2">
      <c r="A749" s="158"/>
      <c r="B749" s="154"/>
      <c r="C749" s="155"/>
      <c r="D749" s="139"/>
      <c r="E749" s="139"/>
      <c r="F749" s="139"/>
      <c r="G749" s="139"/>
      <c r="H749" s="139"/>
      <c r="I749" s="139"/>
      <c r="J749" s="139"/>
      <c r="K749" s="139"/>
      <c r="L749" s="139"/>
      <c r="M749" s="139"/>
      <c r="N749" s="139"/>
      <c r="O749" s="139"/>
      <c r="P749" s="139"/>
      <c r="Q749" s="139"/>
      <c r="R749" s="139"/>
      <c r="S749" s="139"/>
      <c r="T749" s="139"/>
      <c r="U749" s="139"/>
      <c r="V749" s="139"/>
      <c r="W749" s="139"/>
      <c r="X749" s="139"/>
      <c r="Y749" s="139"/>
      <c r="Z749" s="139"/>
    </row>
    <row r="750" spans="1:26" ht="14.25" customHeight="1" x14ac:dyDescent="0.2">
      <c r="A750" s="158"/>
      <c r="B750" s="154"/>
      <c r="C750" s="155"/>
      <c r="D750" s="139"/>
      <c r="E750" s="139"/>
      <c r="F750" s="139"/>
      <c r="G750" s="139"/>
      <c r="H750" s="139"/>
      <c r="I750" s="139"/>
      <c r="J750" s="139"/>
      <c r="K750" s="139"/>
      <c r="L750" s="139"/>
      <c r="M750" s="139"/>
      <c r="N750" s="139"/>
      <c r="O750" s="139"/>
      <c r="P750" s="139"/>
      <c r="Q750" s="139"/>
      <c r="R750" s="139"/>
      <c r="S750" s="139"/>
      <c r="T750" s="139"/>
      <c r="U750" s="139"/>
      <c r="V750" s="139"/>
      <c r="W750" s="139"/>
      <c r="X750" s="139"/>
      <c r="Y750" s="139"/>
      <c r="Z750" s="139"/>
    </row>
    <row r="751" spans="1:26" ht="14.25" customHeight="1" x14ac:dyDescent="0.2">
      <c r="A751" s="158"/>
      <c r="B751" s="154"/>
      <c r="C751" s="155"/>
      <c r="D751" s="139"/>
      <c r="E751" s="139"/>
      <c r="F751" s="139"/>
      <c r="G751" s="139"/>
      <c r="H751" s="139"/>
      <c r="I751" s="139"/>
      <c r="J751" s="139"/>
      <c r="K751" s="139"/>
      <c r="L751" s="139"/>
      <c r="M751" s="139"/>
      <c r="N751" s="139"/>
      <c r="O751" s="139"/>
      <c r="P751" s="139"/>
      <c r="Q751" s="139"/>
      <c r="R751" s="139"/>
      <c r="S751" s="139"/>
      <c r="T751" s="139"/>
      <c r="U751" s="139"/>
      <c r="V751" s="139"/>
      <c r="W751" s="139"/>
      <c r="X751" s="139"/>
      <c r="Y751" s="139"/>
      <c r="Z751" s="139"/>
    </row>
    <row r="752" spans="1:26" ht="14.25" customHeight="1" x14ac:dyDescent="0.2">
      <c r="A752" s="158"/>
      <c r="B752" s="154"/>
      <c r="C752" s="155"/>
      <c r="D752" s="139"/>
      <c r="E752" s="139"/>
      <c r="F752" s="139"/>
      <c r="G752" s="139"/>
      <c r="H752" s="139"/>
      <c r="I752" s="139"/>
      <c r="J752" s="139"/>
      <c r="K752" s="139"/>
      <c r="L752" s="139"/>
      <c r="M752" s="139"/>
      <c r="N752" s="139"/>
      <c r="O752" s="139"/>
      <c r="P752" s="139"/>
      <c r="Q752" s="139"/>
      <c r="R752" s="139"/>
      <c r="S752" s="139"/>
      <c r="T752" s="139"/>
      <c r="U752" s="139"/>
      <c r="V752" s="139"/>
      <c r="W752" s="139"/>
      <c r="X752" s="139"/>
      <c r="Y752" s="139"/>
      <c r="Z752" s="139"/>
    </row>
    <row r="753" spans="1:26" ht="14.25" customHeight="1" x14ac:dyDescent="0.2">
      <c r="A753" s="158"/>
      <c r="B753" s="154"/>
      <c r="C753" s="155"/>
      <c r="D753" s="139"/>
      <c r="E753" s="139"/>
      <c r="F753" s="139"/>
      <c r="G753" s="139"/>
      <c r="H753" s="139"/>
      <c r="I753" s="139"/>
      <c r="J753" s="139"/>
      <c r="K753" s="139"/>
      <c r="L753" s="139"/>
      <c r="M753" s="139"/>
      <c r="N753" s="139"/>
      <c r="O753" s="139"/>
      <c r="P753" s="139"/>
      <c r="Q753" s="139"/>
      <c r="R753" s="139"/>
      <c r="S753" s="139"/>
      <c r="T753" s="139"/>
      <c r="U753" s="139"/>
      <c r="V753" s="139"/>
      <c r="W753" s="139"/>
      <c r="X753" s="139"/>
      <c r="Y753" s="139"/>
      <c r="Z753" s="139"/>
    </row>
    <row r="754" spans="1:26" ht="14.25" customHeight="1" x14ac:dyDescent="0.2">
      <c r="A754" s="158"/>
      <c r="B754" s="154"/>
      <c r="C754" s="155"/>
      <c r="D754" s="139"/>
      <c r="E754" s="139"/>
      <c r="F754" s="139"/>
      <c r="G754" s="139"/>
      <c r="H754" s="139"/>
      <c r="I754" s="139"/>
      <c r="J754" s="139"/>
      <c r="K754" s="139"/>
      <c r="L754" s="139"/>
      <c r="M754" s="139"/>
      <c r="N754" s="139"/>
      <c r="O754" s="139"/>
      <c r="P754" s="139"/>
      <c r="Q754" s="139"/>
      <c r="R754" s="139"/>
      <c r="S754" s="139"/>
      <c r="T754" s="139"/>
      <c r="U754" s="139"/>
      <c r="V754" s="139"/>
      <c r="W754" s="139"/>
      <c r="X754" s="139"/>
      <c r="Y754" s="139"/>
      <c r="Z754" s="139"/>
    </row>
    <row r="755" spans="1:26" ht="14.25" customHeight="1" x14ac:dyDescent="0.2">
      <c r="A755" s="158"/>
      <c r="B755" s="154"/>
      <c r="C755" s="155"/>
      <c r="D755" s="139"/>
      <c r="E755" s="139"/>
      <c r="F755" s="139"/>
      <c r="G755" s="139"/>
      <c r="H755" s="139"/>
      <c r="I755" s="139"/>
      <c r="J755" s="139"/>
      <c r="K755" s="139"/>
      <c r="L755" s="139"/>
      <c r="M755" s="139"/>
      <c r="N755" s="139"/>
      <c r="O755" s="139"/>
      <c r="P755" s="139"/>
      <c r="Q755" s="139"/>
      <c r="R755" s="139"/>
      <c r="S755" s="139"/>
      <c r="T755" s="139"/>
      <c r="U755" s="139"/>
      <c r="V755" s="139"/>
      <c r="W755" s="139"/>
      <c r="X755" s="139"/>
      <c r="Y755" s="139"/>
      <c r="Z755" s="139"/>
    </row>
    <row r="756" spans="1:26" ht="14.25" customHeight="1" x14ac:dyDescent="0.2">
      <c r="A756" s="158"/>
      <c r="B756" s="154"/>
      <c r="C756" s="155"/>
      <c r="D756" s="139"/>
      <c r="E756" s="139"/>
      <c r="F756" s="139"/>
      <c r="G756" s="139"/>
      <c r="H756" s="139"/>
      <c r="I756" s="139"/>
      <c r="J756" s="139"/>
      <c r="K756" s="139"/>
      <c r="L756" s="139"/>
      <c r="M756" s="139"/>
      <c r="N756" s="139"/>
      <c r="O756" s="139"/>
      <c r="P756" s="139"/>
      <c r="Q756" s="139"/>
      <c r="R756" s="139"/>
      <c r="S756" s="139"/>
      <c r="T756" s="139"/>
      <c r="U756" s="139"/>
      <c r="V756" s="139"/>
      <c r="W756" s="139"/>
      <c r="X756" s="139"/>
      <c r="Y756" s="139"/>
      <c r="Z756" s="139"/>
    </row>
    <row r="757" spans="1:26" ht="14.25" customHeight="1" x14ac:dyDescent="0.2">
      <c r="A757" s="158"/>
      <c r="B757" s="154"/>
      <c r="C757" s="155"/>
      <c r="D757" s="139"/>
      <c r="E757" s="139"/>
      <c r="F757" s="139"/>
      <c r="G757" s="139"/>
      <c r="H757" s="139"/>
      <c r="I757" s="139"/>
      <c r="J757" s="139"/>
      <c r="K757" s="139"/>
      <c r="L757" s="139"/>
      <c r="M757" s="139"/>
      <c r="N757" s="139"/>
      <c r="O757" s="139"/>
      <c r="P757" s="139"/>
      <c r="Q757" s="139"/>
      <c r="R757" s="139"/>
      <c r="S757" s="139"/>
      <c r="T757" s="139"/>
      <c r="U757" s="139"/>
      <c r="V757" s="139"/>
      <c r="W757" s="139"/>
      <c r="X757" s="139"/>
      <c r="Y757" s="139"/>
      <c r="Z757" s="139"/>
    </row>
    <row r="758" spans="1:26" ht="14.25" customHeight="1" x14ac:dyDescent="0.2">
      <c r="A758" s="158"/>
      <c r="B758" s="154"/>
      <c r="C758" s="155"/>
      <c r="D758" s="139"/>
      <c r="E758" s="139"/>
      <c r="F758" s="139"/>
      <c r="G758" s="139"/>
      <c r="H758" s="139"/>
      <c r="I758" s="139"/>
      <c r="J758" s="139"/>
      <c r="K758" s="139"/>
      <c r="L758" s="139"/>
      <c r="M758" s="139"/>
      <c r="N758" s="139"/>
      <c r="O758" s="139"/>
      <c r="P758" s="139"/>
      <c r="Q758" s="139"/>
      <c r="R758" s="139"/>
      <c r="S758" s="139"/>
      <c r="T758" s="139"/>
      <c r="U758" s="139"/>
      <c r="V758" s="139"/>
      <c r="W758" s="139"/>
      <c r="X758" s="139"/>
      <c r="Y758" s="139"/>
      <c r="Z758" s="139"/>
    </row>
    <row r="759" spans="1:26" ht="14.25" customHeight="1" x14ac:dyDescent="0.2">
      <c r="A759" s="158"/>
      <c r="B759" s="154"/>
      <c r="C759" s="155"/>
      <c r="D759" s="139"/>
      <c r="E759" s="139"/>
      <c r="F759" s="139"/>
      <c r="G759" s="139"/>
      <c r="H759" s="139"/>
      <c r="I759" s="139"/>
      <c r="J759" s="139"/>
      <c r="K759" s="139"/>
      <c r="L759" s="139"/>
      <c r="M759" s="139"/>
      <c r="N759" s="139"/>
      <c r="O759" s="139"/>
      <c r="P759" s="139"/>
      <c r="Q759" s="139"/>
      <c r="R759" s="139"/>
      <c r="S759" s="139"/>
      <c r="T759" s="139"/>
      <c r="U759" s="139"/>
      <c r="V759" s="139"/>
      <c r="W759" s="139"/>
      <c r="X759" s="139"/>
      <c r="Y759" s="139"/>
      <c r="Z759" s="139"/>
    </row>
    <row r="760" spans="1:26" ht="14.25" customHeight="1" x14ac:dyDescent="0.2">
      <c r="A760" s="158"/>
      <c r="B760" s="154"/>
      <c r="C760" s="155"/>
      <c r="D760" s="139"/>
      <c r="E760" s="139"/>
      <c r="F760" s="139"/>
      <c r="G760" s="139"/>
      <c r="H760" s="139"/>
      <c r="I760" s="139"/>
      <c r="J760" s="139"/>
      <c r="K760" s="139"/>
      <c r="L760" s="139"/>
      <c r="M760" s="139"/>
      <c r="N760" s="139"/>
      <c r="O760" s="139"/>
      <c r="P760" s="139"/>
      <c r="Q760" s="139"/>
      <c r="R760" s="139"/>
      <c r="S760" s="139"/>
      <c r="T760" s="139"/>
      <c r="U760" s="139"/>
      <c r="V760" s="139"/>
      <c r="W760" s="139"/>
      <c r="X760" s="139"/>
      <c r="Y760" s="139"/>
      <c r="Z760" s="139"/>
    </row>
    <row r="761" spans="1:26" ht="14.25" customHeight="1" x14ac:dyDescent="0.2">
      <c r="A761" s="158"/>
      <c r="B761" s="154"/>
      <c r="C761" s="155"/>
      <c r="D761" s="139"/>
      <c r="E761" s="139"/>
      <c r="F761" s="139"/>
      <c r="G761" s="139"/>
      <c r="H761" s="139"/>
      <c r="I761" s="139"/>
      <c r="J761" s="139"/>
      <c r="K761" s="139"/>
      <c r="L761" s="139"/>
      <c r="M761" s="139"/>
      <c r="N761" s="139"/>
      <c r="O761" s="139"/>
      <c r="P761" s="139"/>
      <c r="Q761" s="139"/>
      <c r="R761" s="139"/>
      <c r="S761" s="139"/>
      <c r="T761" s="139"/>
      <c r="U761" s="139"/>
      <c r="V761" s="139"/>
      <c r="W761" s="139"/>
      <c r="X761" s="139"/>
      <c r="Y761" s="139"/>
      <c r="Z761" s="139"/>
    </row>
    <row r="762" spans="1:26" ht="14.25" customHeight="1" x14ac:dyDescent="0.2">
      <c r="A762" s="158"/>
      <c r="B762" s="154"/>
      <c r="C762" s="155"/>
      <c r="D762" s="139"/>
      <c r="E762" s="139"/>
      <c r="F762" s="139"/>
      <c r="G762" s="139"/>
      <c r="H762" s="139"/>
      <c r="I762" s="139"/>
      <c r="J762" s="139"/>
      <c r="K762" s="139"/>
      <c r="L762" s="139"/>
      <c r="M762" s="139"/>
      <c r="N762" s="139"/>
      <c r="O762" s="139"/>
      <c r="P762" s="139"/>
      <c r="Q762" s="139"/>
      <c r="R762" s="139"/>
      <c r="S762" s="139"/>
      <c r="T762" s="139"/>
      <c r="U762" s="139"/>
      <c r="V762" s="139"/>
      <c r="W762" s="139"/>
      <c r="X762" s="139"/>
      <c r="Y762" s="139"/>
      <c r="Z762" s="139"/>
    </row>
    <row r="763" spans="1:26" ht="14.25" customHeight="1" x14ac:dyDescent="0.2">
      <c r="A763" s="158"/>
      <c r="B763" s="154"/>
      <c r="C763" s="155"/>
      <c r="D763" s="139"/>
      <c r="E763" s="139"/>
      <c r="F763" s="139"/>
      <c r="G763" s="139"/>
      <c r="H763" s="139"/>
      <c r="I763" s="139"/>
      <c r="J763" s="139"/>
      <c r="K763" s="139"/>
      <c r="L763" s="139"/>
      <c r="M763" s="139"/>
      <c r="N763" s="139"/>
      <c r="O763" s="139"/>
      <c r="P763" s="139"/>
      <c r="Q763" s="139"/>
      <c r="R763" s="139"/>
      <c r="S763" s="139"/>
      <c r="T763" s="139"/>
      <c r="U763" s="139"/>
      <c r="V763" s="139"/>
      <c r="W763" s="139"/>
      <c r="X763" s="139"/>
      <c r="Y763" s="139"/>
      <c r="Z763" s="139"/>
    </row>
    <row r="764" spans="1:26" ht="14.25" customHeight="1" x14ac:dyDescent="0.2">
      <c r="A764" s="158"/>
      <c r="B764" s="154"/>
      <c r="C764" s="155"/>
      <c r="D764" s="139"/>
      <c r="E764" s="139"/>
      <c r="F764" s="139"/>
      <c r="G764" s="139"/>
      <c r="H764" s="139"/>
      <c r="I764" s="139"/>
      <c r="J764" s="139"/>
      <c r="K764" s="139"/>
      <c r="L764" s="139"/>
      <c r="M764" s="139"/>
      <c r="N764" s="139"/>
      <c r="O764" s="139"/>
      <c r="P764" s="139"/>
      <c r="Q764" s="139"/>
      <c r="R764" s="139"/>
      <c r="S764" s="139"/>
      <c r="T764" s="139"/>
      <c r="U764" s="139"/>
      <c r="V764" s="139"/>
      <c r="W764" s="139"/>
      <c r="X764" s="139"/>
      <c r="Y764" s="139"/>
      <c r="Z764" s="139"/>
    </row>
    <row r="765" spans="1:26" ht="14.25" customHeight="1" x14ac:dyDescent="0.2">
      <c r="A765" s="158"/>
      <c r="B765" s="154"/>
      <c r="C765" s="155"/>
      <c r="D765" s="139"/>
      <c r="E765" s="139"/>
      <c r="F765" s="139"/>
      <c r="G765" s="139"/>
      <c r="H765" s="139"/>
      <c r="I765" s="139"/>
      <c r="J765" s="139"/>
      <c r="K765" s="139"/>
      <c r="L765" s="139"/>
      <c r="M765" s="139"/>
      <c r="N765" s="139"/>
      <c r="O765" s="139"/>
      <c r="P765" s="139"/>
      <c r="Q765" s="139"/>
      <c r="R765" s="139"/>
      <c r="S765" s="139"/>
      <c r="T765" s="139"/>
      <c r="U765" s="139"/>
      <c r="V765" s="139"/>
      <c r="W765" s="139"/>
      <c r="X765" s="139"/>
      <c r="Y765" s="139"/>
      <c r="Z765" s="139"/>
    </row>
    <row r="766" spans="1:26" ht="14.25" customHeight="1" x14ac:dyDescent="0.2">
      <c r="A766" s="158"/>
      <c r="B766" s="154"/>
      <c r="C766" s="155"/>
      <c r="D766" s="139"/>
      <c r="E766" s="139"/>
      <c r="F766" s="139"/>
      <c r="G766" s="139"/>
      <c r="H766" s="139"/>
      <c r="I766" s="139"/>
      <c r="J766" s="139"/>
      <c r="K766" s="139"/>
      <c r="L766" s="139"/>
      <c r="M766" s="139"/>
      <c r="N766" s="139"/>
      <c r="O766" s="139"/>
      <c r="P766" s="139"/>
      <c r="Q766" s="139"/>
      <c r="R766" s="139"/>
      <c r="S766" s="139"/>
      <c r="T766" s="139"/>
      <c r="U766" s="139"/>
      <c r="V766" s="139"/>
      <c r="W766" s="139"/>
      <c r="X766" s="139"/>
      <c r="Y766" s="139"/>
      <c r="Z766" s="139"/>
    </row>
    <row r="767" spans="1:26" ht="14.25" customHeight="1" x14ac:dyDescent="0.2">
      <c r="A767" s="158"/>
      <c r="B767" s="154"/>
      <c r="C767" s="155"/>
      <c r="D767" s="139"/>
      <c r="E767" s="139"/>
      <c r="F767" s="139"/>
      <c r="G767" s="139"/>
      <c r="H767" s="139"/>
      <c r="I767" s="139"/>
      <c r="J767" s="139"/>
      <c r="K767" s="139"/>
      <c r="L767" s="139"/>
      <c r="M767" s="139"/>
      <c r="N767" s="139"/>
      <c r="O767" s="139"/>
      <c r="P767" s="139"/>
      <c r="Q767" s="139"/>
      <c r="R767" s="139"/>
      <c r="S767" s="139"/>
      <c r="T767" s="139"/>
      <c r="U767" s="139"/>
      <c r="V767" s="139"/>
      <c r="W767" s="139"/>
      <c r="X767" s="139"/>
      <c r="Y767" s="139"/>
      <c r="Z767" s="139"/>
    </row>
    <row r="768" spans="1:26" ht="14.25" customHeight="1" x14ac:dyDescent="0.2">
      <c r="A768" s="158"/>
      <c r="B768" s="154"/>
      <c r="C768" s="155"/>
      <c r="D768" s="139"/>
      <c r="E768" s="139"/>
      <c r="F768" s="139"/>
      <c r="G768" s="139"/>
      <c r="H768" s="139"/>
      <c r="I768" s="139"/>
      <c r="J768" s="139"/>
      <c r="K768" s="139"/>
      <c r="L768" s="139"/>
      <c r="M768" s="139"/>
      <c r="N768" s="139"/>
      <c r="O768" s="139"/>
      <c r="P768" s="139"/>
      <c r="Q768" s="139"/>
      <c r="R768" s="139"/>
      <c r="S768" s="139"/>
      <c r="T768" s="139"/>
      <c r="U768" s="139"/>
      <c r="V768" s="139"/>
      <c r="W768" s="139"/>
      <c r="X768" s="139"/>
      <c r="Y768" s="139"/>
      <c r="Z768" s="139"/>
    </row>
    <row r="769" spans="1:26" ht="14.25" customHeight="1" x14ac:dyDescent="0.2">
      <c r="A769" s="158"/>
      <c r="B769" s="154"/>
      <c r="C769" s="155"/>
      <c r="D769" s="139"/>
      <c r="E769" s="139"/>
      <c r="F769" s="139"/>
      <c r="G769" s="139"/>
      <c r="H769" s="139"/>
      <c r="I769" s="139"/>
      <c r="J769" s="139"/>
      <c r="K769" s="139"/>
      <c r="L769" s="139"/>
      <c r="M769" s="139"/>
      <c r="N769" s="139"/>
      <c r="O769" s="139"/>
      <c r="P769" s="139"/>
      <c r="Q769" s="139"/>
      <c r="R769" s="139"/>
      <c r="S769" s="139"/>
      <c r="T769" s="139"/>
      <c r="U769" s="139"/>
      <c r="V769" s="139"/>
      <c r="W769" s="139"/>
      <c r="X769" s="139"/>
      <c r="Y769" s="139"/>
      <c r="Z769" s="139"/>
    </row>
    <row r="770" spans="1:26" ht="14.25" customHeight="1" x14ac:dyDescent="0.2">
      <c r="A770" s="158"/>
      <c r="B770" s="154"/>
      <c r="C770" s="155"/>
      <c r="D770" s="139"/>
      <c r="E770" s="139"/>
      <c r="F770" s="139"/>
      <c r="G770" s="139"/>
      <c r="H770" s="139"/>
      <c r="I770" s="139"/>
      <c r="J770" s="139"/>
      <c r="K770" s="139"/>
      <c r="L770" s="139"/>
      <c r="M770" s="139"/>
      <c r="N770" s="139"/>
      <c r="O770" s="139"/>
      <c r="P770" s="139"/>
      <c r="Q770" s="139"/>
      <c r="R770" s="139"/>
      <c r="S770" s="139"/>
      <c r="T770" s="139"/>
      <c r="U770" s="139"/>
      <c r="V770" s="139"/>
      <c r="W770" s="139"/>
      <c r="X770" s="139"/>
      <c r="Y770" s="139"/>
      <c r="Z770" s="139"/>
    </row>
    <row r="771" spans="1:26" ht="14.25" customHeight="1" x14ac:dyDescent="0.2">
      <c r="A771" s="158"/>
      <c r="B771" s="154"/>
      <c r="C771" s="155"/>
      <c r="D771" s="139"/>
      <c r="E771" s="139"/>
      <c r="F771" s="139"/>
      <c r="G771" s="139"/>
      <c r="H771" s="139"/>
      <c r="I771" s="139"/>
      <c r="J771" s="139"/>
      <c r="K771" s="139"/>
      <c r="L771" s="139"/>
      <c r="M771" s="139"/>
      <c r="N771" s="139"/>
      <c r="O771" s="139"/>
      <c r="P771" s="139"/>
      <c r="Q771" s="139"/>
      <c r="R771" s="139"/>
      <c r="S771" s="139"/>
      <c r="T771" s="139"/>
      <c r="U771" s="139"/>
      <c r="V771" s="139"/>
      <c r="W771" s="139"/>
      <c r="X771" s="139"/>
      <c r="Y771" s="139"/>
      <c r="Z771" s="139"/>
    </row>
    <row r="772" spans="1:26" ht="14.25" customHeight="1" x14ac:dyDescent="0.2">
      <c r="A772" s="158"/>
      <c r="B772" s="154"/>
      <c r="C772" s="155"/>
      <c r="D772" s="139"/>
      <c r="E772" s="139"/>
      <c r="F772" s="139"/>
      <c r="G772" s="139"/>
      <c r="H772" s="139"/>
      <c r="I772" s="139"/>
      <c r="J772" s="139"/>
      <c r="K772" s="139"/>
      <c r="L772" s="139"/>
      <c r="M772" s="139"/>
      <c r="N772" s="139"/>
      <c r="O772" s="139"/>
      <c r="P772" s="139"/>
      <c r="Q772" s="139"/>
      <c r="R772" s="139"/>
      <c r="S772" s="139"/>
      <c r="T772" s="139"/>
      <c r="U772" s="139"/>
      <c r="V772" s="139"/>
      <c r="W772" s="139"/>
      <c r="X772" s="139"/>
      <c r="Y772" s="139"/>
      <c r="Z772" s="139"/>
    </row>
    <row r="773" spans="1:26" ht="14.25" customHeight="1" x14ac:dyDescent="0.2">
      <c r="A773" s="158"/>
      <c r="B773" s="154"/>
      <c r="C773" s="155"/>
      <c r="D773" s="139"/>
      <c r="E773" s="139"/>
      <c r="F773" s="139"/>
      <c r="G773" s="139"/>
      <c r="H773" s="139"/>
      <c r="I773" s="139"/>
      <c r="J773" s="139"/>
      <c r="K773" s="139"/>
      <c r="L773" s="139"/>
      <c r="M773" s="139"/>
      <c r="N773" s="139"/>
      <c r="O773" s="139"/>
      <c r="P773" s="139"/>
      <c r="Q773" s="139"/>
      <c r="R773" s="139"/>
      <c r="S773" s="139"/>
      <c r="T773" s="139"/>
      <c r="U773" s="139"/>
      <c r="V773" s="139"/>
      <c r="W773" s="139"/>
      <c r="X773" s="139"/>
      <c r="Y773" s="139"/>
      <c r="Z773" s="139"/>
    </row>
    <row r="774" spans="1:26" ht="14.25" customHeight="1" x14ac:dyDescent="0.2">
      <c r="A774" s="158"/>
      <c r="B774" s="154"/>
      <c r="C774" s="155"/>
      <c r="D774" s="139"/>
      <c r="E774" s="139"/>
      <c r="F774" s="139"/>
      <c r="G774" s="139"/>
      <c r="H774" s="139"/>
      <c r="I774" s="139"/>
      <c r="J774" s="139"/>
      <c r="K774" s="139"/>
      <c r="L774" s="139"/>
      <c r="M774" s="139"/>
      <c r="N774" s="139"/>
      <c r="O774" s="139"/>
      <c r="P774" s="139"/>
      <c r="Q774" s="139"/>
      <c r="R774" s="139"/>
      <c r="S774" s="139"/>
      <c r="T774" s="139"/>
      <c r="U774" s="139"/>
      <c r="V774" s="139"/>
      <c r="W774" s="139"/>
      <c r="X774" s="139"/>
      <c r="Y774" s="139"/>
      <c r="Z774" s="139"/>
    </row>
    <row r="775" spans="1:26" ht="14.25" customHeight="1" x14ac:dyDescent="0.2">
      <c r="A775" s="158"/>
      <c r="B775" s="154"/>
      <c r="C775" s="155"/>
      <c r="D775" s="139"/>
      <c r="E775" s="139"/>
      <c r="F775" s="139"/>
      <c r="G775" s="139"/>
      <c r="H775" s="139"/>
      <c r="I775" s="139"/>
      <c r="J775" s="139"/>
      <c r="K775" s="139"/>
      <c r="L775" s="139"/>
      <c r="M775" s="139"/>
      <c r="N775" s="139"/>
      <c r="O775" s="139"/>
      <c r="P775" s="139"/>
      <c r="Q775" s="139"/>
      <c r="R775" s="139"/>
      <c r="S775" s="139"/>
      <c r="T775" s="139"/>
      <c r="U775" s="139"/>
      <c r="V775" s="139"/>
      <c r="W775" s="139"/>
      <c r="X775" s="139"/>
      <c r="Y775" s="139"/>
      <c r="Z775" s="139"/>
    </row>
    <row r="776" spans="1:26" ht="14.25" customHeight="1" x14ac:dyDescent="0.2">
      <c r="A776" s="158"/>
      <c r="B776" s="154"/>
      <c r="C776" s="155"/>
      <c r="D776" s="139"/>
      <c r="E776" s="139"/>
      <c r="F776" s="139"/>
      <c r="G776" s="139"/>
      <c r="H776" s="139"/>
      <c r="I776" s="139"/>
      <c r="J776" s="139"/>
      <c r="K776" s="139"/>
      <c r="L776" s="139"/>
      <c r="M776" s="139"/>
      <c r="N776" s="139"/>
      <c r="O776" s="139"/>
      <c r="P776" s="139"/>
      <c r="Q776" s="139"/>
      <c r="R776" s="139"/>
      <c r="S776" s="139"/>
      <c r="T776" s="139"/>
      <c r="U776" s="139"/>
      <c r="V776" s="139"/>
      <c r="W776" s="139"/>
      <c r="X776" s="139"/>
      <c r="Y776" s="139"/>
      <c r="Z776" s="139"/>
    </row>
    <row r="777" spans="1:26" ht="14.25" customHeight="1" x14ac:dyDescent="0.2">
      <c r="A777" s="158"/>
      <c r="B777" s="154"/>
      <c r="C777" s="155"/>
      <c r="D777" s="139"/>
      <c r="E777" s="139"/>
      <c r="F777" s="139"/>
      <c r="G777" s="139"/>
      <c r="H777" s="139"/>
      <c r="I777" s="139"/>
      <c r="J777" s="139"/>
      <c r="K777" s="139"/>
      <c r="L777" s="139"/>
      <c r="M777" s="139"/>
      <c r="N777" s="139"/>
      <c r="O777" s="139"/>
      <c r="P777" s="139"/>
      <c r="Q777" s="139"/>
      <c r="R777" s="139"/>
      <c r="S777" s="139"/>
      <c r="T777" s="139"/>
      <c r="U777" s="139"/>
      <c r="V777" s="139"/>
      <c r="W777" s="139"/>
      <c r="X777" s="139"/>
      <c r="Y777" s="139"/>
      <c r="Z777" s="139"/>
    </row>
    <row r="778" spans="1:26" ht="14.25" customHeight="1" x14ac:dyDescent="0.2">
      <c r="A778" s="158"/>
      <c r="B778" s="154"/>
      <c r="C778" s="155"/>
      <c r="D778" s="139"/>
      <c r="E778" s="139"/>
      <c r="F778" s="139"/>
      <c r="G778" s="139"/>
      <c r="H778" s="139"/>
      <c r="I778" s="139"/>
      <c r="J778" s="139"/>
      <c r="K778" s="139"/>
      <c r="L778" s="139"/>
      <c r="M778" s="139"/>
      <c r="N778" s="139"/>
      <c r="O778" s="139"/>
      <c r="P778" s="139"/>
      <c r="Q778" s="139"/>
      <c r="R778" s="139"/>
      <c r="S778" s="139"/>
      <c r="T778" s="139"/>
      <c r="U778" s="139"/>
      <c r="V778" s="139"/>
      <c r="W778" s="139"/>
      <c r="X778" s="139"/>
      <c r="Y778" s="139"/>
      <c r="Z778" s="139"/>
    </row>
    <row r="779" spans="1:26" ht="14.25" customHeight="1" x14ac:dyDescent="0.2">
      <c r="A779" s="158"/>
      <c r="B779" s="154"/>
      <c r="C779" s="155"/>
      <c r="D779" s="139"/>
      <c r="E779" s="139"/>
      <c r="F779" s="139"/>
      <c r="G779" s="139"/>
      <c r="H779" s="139"/>
      <c r="I779" s="139"/>
      <c r="J779" s="139"/>
      <c r="K779" s="139"/>
      <c r="L779" s="139"/>
      <c r="M779" s="139"/>
      <c r="N779" s="139"/>
      <c r="O779" s="139"/>
      <c r="P779" s="139"/>
      <c r="Q779" s="139"/>
      <c r="R779" s="139"/>
      <c r="S779" s="139"/>
      <c r="T779" s="139"/>
      <c r="U779" s="139"/>
      <c r="V779" s="139"/>
      <c r="W779" s="139"/>
      <c r="X779" s="139"/>
      <c r="Y779" s="139"/>
      <c r="Z779" s="139"/>
    </row>
    <row r="780" spans="1:26" ht="14.25" customHeight="1" x14ac:dyDescent="0.2">
      <c r="A780" s="158"/>
      <c r="B780" s="154"/>
      <c r="C780" s="155"/>
      <c r="D780" s="139"/>
      <c r="E780" s="139"/>
      <c r="F780" s="139"/>
      <c r="G780" s="139"/>
      <c r="H780" s="139"/>
      <c r="I780" s="139"/>
      <c r="J780" s="139"/>
      <c r="K780" s="139"/>
      <c r="L780" s="139"/>
      <c r="M780" s="139"/>
      <c r="N780" s="139"/>
      <c r="O780" s="139"/>
      <c r="P780" s="139"/>
      <c r="Q780" s="139"/>
      <c r="R780" s="139"/>
      <c r="S780" s="139"/>
      <c r="T780" s="139"/>
      <c r="U780" s="139"/>
      <c r="V780" s="139"/>
      <c r="W780" s="139"/>
      <c r="X780" s="139"/>
      <c r="Y780" s="139"/>
      <c r="Z780" s="139"/>
    </row>
    <row r="781" spans="1:26" ht="14.25" customHeight="1" x14ac:dyDescent="0.2">
      <c r="A781" s="158"/>
      <c r="B781" s="154"/>
      <c r="C781" s="155"/>
      <c r="D781" s="139"/>
      <c r="E781" s="139"/>
      <c r="F781" s="139"/>
      <c r="G781" s="139"/>
      <c r="H781" s="139"/>
      <c r="I781" s="139"/>
      <c r="J781" s="139"/>
      <c r="K781" s="139"/>
      <c r="L781" s="139"/>
      <c r="M781" s="139"/>
      <c r="N781" s="139"/>
      <c r="O781" s="139"/>
      <c r="P781" s="139"/>
      <c r="Q781" s="139"/>
      <c r="R781" s="139"/>
      <c r="S781" s="139"/>
      <c r="T781" s="139"/>
      <c r="U781" s="139"/>
      <c r="V781" s="139"/>
      <c r="W781" s="139"/>
      <c r="X781" s="139"/>
      <c r="Y781" s="139"/>
      <c r="Z781" s="139"/>
    </row>
    <row r="782" spans="1:26" ht="14.25" customHeight="1" x14ac:dyDescent="0.2">
      <c r="A782" s="158"/>
      <c r="B782" s="154"/>
      <c r="C782" s="155"/>
      <c r="D782" s="139"/>
      <c r="E782" s="139"/>
      <c r="F782" s="139"/>
      <c r="G782" s="139"/>
      <c r="H782" s="139"/>
      <c r="I782" s="139"/>
      <c r="J782" s="139"/>
      <c r="K782" s="139"/>
      <c r="L782" s="139"/>
      <c r="M782" s="139"/>
      <c r="N782" s="139"/>
      <c r="O782" s="139"/>
      <c r="P782" s="139"/>
      <c r="Q782" s="139"/>
      <c r="R782" s="139"/>
      <c r="S782" s="139"/>
      <c r="T782" s="139"/>
      <c r="U782" s="139"/>
      <c r="V782" s="139"/>
      <c r="W782" s="139"/>
      <c r="X782" s="139"/>
      <c r="Y782" s="139"/>
      <c r="Z782" s="139"/>
    </row>
    <row r="783" spans="1:26" ht="14.25" customHeight="1" x14ac:dyDescent="0.2">
      <c r="A783" s="158"/>
      <c r="B783" s="154"/>
      <c r="C783" s="155"/>
      <c r="D783" s="139"/>
      <c r="E783" s="139"/>
      <c r="F783" s="139"/>
      <c r="G783" s="139"/>
      <c r="H783" s="139"/>
      <c r="I783" s="139"/>
      <c r="J783" s="139"/>
      <c r="K783" s="139"/>
      <c r="L783" s="139"/>
      <c r="M783" s="139"/>
      <c r="N783" s="139"/>
      <c r="O783" s="139"/>
      <c r="P783" s="139"/>
      <c r="Q783" s="139"/>
      <c r="R783" s="139"/>
      <c r="S783" s="139"/>
      <c r="T783" s="139"/>
      <c r="U783" s="139"/>
      <c r="V783" s="139"/>
      <c r="W783" s="139"/>
      <c r="X783" s="139"/>
      <c r="Y783" s="139"/>
      <c r="Z783" s="139"/>
    </row>
    <row r="784" spans="1:26" ht="14.25" customHeight="1" x14ac:dyDescent="0.2">
      <c r="A784" s="158"/>
      <c r="B784" s="154"/>
      <c r="C784" s="155"/>
      <c r="D784" s="139"/>
      <c r="E784" s="139"/>
      <c r="F784" s="139"/>
      <c r="G784" s="139"/>
      <c r="H784" s="139"/>
      <c r="I784" s="139"/>
      <c r="J784" s="139"/>
      <c r="K784" s="139"/>
      <c r="L784" s="139"/>
      <c r="M784" s="139"/>
      <c r="N784" s="139"/>
      <c r="O784" s="139"/>
      <c r="P784" s="139"/>
      <c r="Q784" s="139"/>
      <c r="R784" s="139"/>
      <c r="S784" s="139"/>
      <c r="T784" s="139"/>
      <c r="U784" s="139"/>
      <c r="V784" s="139"/>
      <c r="W784" s="139"/>
      <c r="X784" s="139"/>
      <c r="Y784" s="139"/>
      <c r="Z784" s="139"/>
    </row>
    <row r="785" spans="1:26" ht="14.25" customHeight="1" x14ac:dyDescent="0.2">
      <c r="A785" s="158"/>
      <c r="B785" s="154"/>
      <c r="C785" s="155"/>
      <c r="D785" s="139"/>
      <c r="E785" s="139"/>
      <c r="F785" s="139"/>
      <c r="G785" s="139"/>
      <c r="H785" s="139"/>
      <c r="I785" s="139"/>
      <c r="J785" s="139"/>
      <c r="K785" s="139"/>
      <c r="L785" s="139"/>
      <c r="M785" s="139"/>
      <c r="N785" s="139"/>
      <c r="O785" s="139"/>
      <c r="P785" s="139"/>
      <c r="Q785" s="139"/>
      <c r="R785" s="139"/>
      <c r="S785" s="139"/>
      <c r="T785" s="139"/>
      <c r="U785" s="139"/>
      <c r="V785" s="139"/>
      <c r="W785" s="139"/>
      <c r="X785" s="139"/>
      <c r="Y785" s="139"/>
      <c r="Z785" s="139"/>
    </row>
    <row r="786" spans="1:26" ht="14.25" customHeight="1" x14ac:dyDescent="0.2">
      <c r="A786" s="158"/>
      <c r="B786" s="154"/>
      <c r="C786" s="155"/>
      <c r="D786" s="139"/>
      <c r="E786" s="139"/>
      <c r="F786" s="139"/>
      <c r="G786" s="139"/>
      <c r="H786" s="139"/>
      <c r="I786" s="139"/>
      <c r="J786" s="139"/>
      <c r="K786" s="139"/>
      <c r="L786" s="139"/>
      <c r="M786" s="139"/>
      <c r="N786" s="139"/>
      <c r="O786" s="139"/>
      <c r="P786" s="139"/>
      <c r="Q786" s="139"/>
      <c r="R786" s="139"/>
      <c r="S786" s="139"/>
      <c r="T786" s="139"/>
      <c r="U786" s="139"/>
      <c r="V786" s="139"/>
      <c r="W786" s="139"/>
      <c r="X786" s="139"/>
      <c r="Y786" s="139"/>
      <c r="Z786" s="139"/>
    </row>
    <row r="787" spans="1:26" ht="14.25" customHeight="1" x14ac:dyDescent="0.2">
      <c r="A787" s="158"/>
      <c r="B787" s="154"/>
      <c r="C787" s="155"/>
      <c r="D787" s="139"/>
      <c r="E787" s="139"/>
      <c r="F787" s="139"/>
      <c r="G787" s="139"/>
      <c r="H787" s="139"/>
      <c r="I787" s="139"/>
      <c r="J787" s="139"/>
      <c r="K787" s="139"/>
      <c r="L787" s="139"/>
      <c r="M787" s="139"/>
      <c r="N787" s="139"/>
      <c r="O787" s="139"/>
      <c r="P787" s="139"/>
      <c r="Q787" s="139"/>
      <c r="R787" s="139"/>
      <c r="S787" s="139"/>
      <c r="T787" s="139"/>
      <c r="U787" s="139"/>
      <c r="V787" s="139"/>
      <c r="W787" s="139"/>
      <c r="X787" s="139"/>
      <c r="Y787" s="139"/>
      <c r="Z787" s="139"/>
    </row>
    <row r="788" spans="1:26" ht="14.25" customHeight="1" x14ac:dyDescent="0.2">
      <c r="A788" s="158"/>
      <c r="B788" s="154"/>
      <c r="C788" s="155"/>
      <c r="D788" s="139"/>
      <c r="E788" s="139"/>
      <c r="F788" s="139"/>
      <c r="G788" s="139"/>
      <c r="H788" s="139"/>
      <c r="I788" s="139"/>
      <c r="J788" s="139"/>
      <c r="K788" s="139"/>
      <c r="L788" s="139"/>
      <c r="M788" s="139"/>
      <c r="N788" s="139"/>
      <c r="O788" s="139"/>
      <c r="P788" s="139"/>
      <c r="Q788" s="139"/>
      <c r="R788" s="139"/>
      <c r="S788" s="139"/>
      <c r="T788" s="139"/>
      <c r="U788" s="139"/>
      <c r="V788" s="139"/>
      <c r="W788" s="139"/>
      <c r="X788" s="139"/>
      <c r="Y788" s="139"/>
      <c r="Z788" s="139"/>
    </row>
    <row r="789" spans="1:26" ht="14.25" customHeight="1" x14ac:dyDescent="0.2">
      <c r="A789" s="158"/>
      <c r="B789" s="154"/>
      <c r="C789" s="155"/>
      <c r="D789" s="139"/>
      <c r="E789" s="139"/>
      <c r="F789" s="139"/>
      <c r="G789" s="139"/>
      <c r="H789" s="139"/>
      <c r="I789" s="139"/>
      <c r="J789" s="139"/>
      <c r="K789" s="139"/>
      <c r="L789" s="139"/>
      <c r="M789" s="139"/>
      <c r="N789" s="139"/>
      <c r="O789" s="139"/>
      <c r="P789" s="139"/>
      <c r="Q789" s="139"/>
      <c r="R789" s="139"/>
      <c r="S789" s="139"/>
      <c r="T789" s="139"/>
      <c r="U789" s="139"/>
      <c r="V789" s="139"/>
      <c r="W789" s="139"/>
      <c r="X789" s="139"/>
      <c r="Y789" s="139"/>
      <c r="Z789" s="139"/>
    </row>
    <row r="790" spans="1:26" ht="14.25" customHeight="1" x14ac:dyDescent="0.2">
      <c r="A790" s="158"/>
      <c r="B790" s="154"/>
      <c r="C790" s="155"/>
      <c r="D790" s="139"/>
      <c r="E790" s="139"/>
      <c r="F790" s="139"/>
      <c r="G790" s="139"/>
      <c r="H790" s="139"/>
      <c r="I790" s="139"/>
      <c r="J790" s="139"/>
      <c r="K790" s="139"/>
      <c r="L790" s="139"/>
      <c r="M790" s="139"/>
      <c r="N790" s="139"/>
      <c r="O790" s="139"/>
      <c r="P790" s="139"/>
      <c r="Q790" s="139"/>
      <c r="R790" s="139"/>
      <c r="S790" s="139"/>
      <c r="T790" s="139"/>
      <c r="U790" s="139"/>
      <c r="V790" s="139"/>
      <c r="W790" s="139"/>
      <c r="X790" s="139"/>
      <c r="Y790" s="139"/>
      <c r="Z790" s="139"/>
    </row>
    <row r="791" spans="1:26" ht="14.25" customHeight="1" x14ac:dyDescent="0.2">
      <c r="A791" s="158"/>
      <c r="B791" s="154"/>
      <c r="C791" s="155"/>
      <c r="D791" s="139"/>
      <c r="E791" s="139"/>
      <c r="F791" s="139"/>
      <c r="G791" s="139"/>
      <c r="H791" s="139"/>
      <c r="I791" s="139"/>
      <c r="J791" s="139"/>
      <c r="K791" s="139"/>
      <c r="L791" s="139"/>
      <c r="M791" s="139"/>
      <c r="N791" s="139"/>
      <c r="O791" s="139"/>
      <c r="P791" s="139"/>
      <c r="Q791" s="139"/>
      <c r="R791" s="139"/>
      <c r="S791" s="139"/>
      <c r="T791" s="139"/>
      <c r="U791" s="139"/>
      <c r="V791" s="139"/>
      <c r="W791" s="139"/>
      <c r="X791" s="139"/>
      <c r="Y791" s="139"/>
      <c r="Z791" s="139"/>
    </row>
    <row r="792" spans="1:26" ht="14.25" customHeight="1" x14ac:dyDescent="0.2">
      <c r="A792" s="158"/>
      <c r="B792" s="154"/>
      <c r="C792" s="155"/>
      <c r="D792" s="139"/>
      <c r="E792" s="139"/>
      <c r="F792" s="139"/>
      <c r="G792" s="139"/>
      <c r="H792" s="139"/>
      <c r="I792" s="139"/>
      <c r="J792" s="139"/>
      <c r="K792" s="139"/>
      <c r="L792" s="139"/>
      <c r="M792" s="139"/>
      <c r="N792" s="139"/>
      <c r="O792" s="139"/>
      <c r="P792" s="139"/>
      <c r="Q792" s="139"/>
      <c r="R792" s="139"/>
      <c r="S792" s="139"/>
      <c r="T792" s="139"/>
      <c r="U792" s="139"/>
      <c r="V792" s="139"/>
      <c r="W792" s="139"/>
      <c r="X792" s="139"/>
      <c r="Y792" s="139"/>
      <c r="Z792" s="139"/>
    </row>
    <row r="793" spans="1:26" ht="14.25" customHeight="1" x14ac:dyDescent="0.2">
      <c r="A793" s="158"/>
      <c r="B793" s="154"/>
      <c r="C793" s="155"/>
      <c r="D793" s="139"/>
      <c r="E793" s="139"/>
      <c r="F793" s="139"/>
      <c r="G793" s="139"/>
      <c r="H793" s="139"/>
      <c r="I793" s="139"/>
      <c r="J793" s="139"/>
      <c r="K793" s="139"/>
      <c r="L793" s="139"/>
      <c r="M793" s="139"/>
      <c r="N793" s="139"/>
      <c r="O793" s="139"/>
      <c r="P793" s="139"/>
      <c r="Q793" s="139"/>
      <c r="R793" s="139"/>
      <c r="S793" s="139"/>
      <c r="T793" s="139"/>
      <c r="U793" s="139"/>
      <c r="V793" s="139"/>
      <c r="W793" s="139"/>
      <c r="X793" s="139"/>
      <c r="Y793" s="139"/>
      <c r="Z793" s="139"/>
    </row>
    <row r="794" spans="1:26" ht="14.25" customHeight="1" x14ac:dyDescent="0.2">
      <c r="A794" s="158"/>
      <c r="B794" s="154"/>
      <c r="C794" s="155"/>
      <c r="D794" s="139"/>
      <c r="E794" s="139"/>
      <c r="F794" s="139"/>
      <c r="G794" s="139"/>
      <c r="H794" s="139"/>
      <c r="I794" s="139"/>
      <c r="J794" s="139"/>
      <c r="K794" s="139"/>
      <c r="L794" s="139"/>
      <c r="M794" s="139"/>
      <c r="N794" s="139"/>
      <c r="O794" s="139"/>
      <c r="P794" s="139"/>
      <c r="Q794" s="139"/>
      <c r="R794" s="139"/>
      <c r="S794" s="139"/>
      <c r="T794" s="139"/>
      <c r="U794" s="139"/>
      <c r="V794" s="139"/>
      <c r="W794" s="139"/>
      <c r="X794" s="139"/>
      <c r="Y794" s="139"/>
      <c r="Z794" s="139"/>
    </row>
    <row r="795" spans="1:26" ht="14.25" customHeight="1" x14ac:dyDescent="0.2">
      <c r="A795" s="158"/>
      <c r="B795" s="154"/>
      <c r="C795" s="155"/>
      <c r="D795" s="139"/>
      <c r="E795" s="139"/>
      <c r="F795" s="139"/>
      <c r="G795" s="139"/>
      <c r="H795" s="139"/>
      <c r="I795" s="139"/>
      <c r="J795" s="139"/>
      <c r="K795" s="139"/>
      <c r="L795" s="139"/>
      <c r="M795" s="139"/>
      <c r="N795" s="139"/>
      <c r="O795" s="139"/>
      <c r="P795" s="139"/>
      <c r="Q795" s="139"/>
      <c r="R795" s="139"/>
      <c r="S795" s="139"/>
      <c r="T795" s="139"/>
      <c r="U795" s="139"/>
      <c r="V795" s="139"/>
      <c r="W795" s="139"/>
      <c r="X795" s="139"/>
      <c r="Y795" s="139"/>
      <c r="Z795" s="139"/>
    </row>
    <row r="796" spans="1:26" ht="14.25" customHeight="1" x14ac:dyDescent="0.2">
      <c r="A796" s="158"/>
      <c r="B796" s="154"/>
      <c r="C796" s="155"/>
      <c r="D796" s="139"/>
      <c r="E796" s="139"/>
      <c r="F796" s="139"/>
      <c r="G796" s="139"/>
      <c r="H796" s="139"/>
      <c r="I796" s="139"/>
      <c r="J796" s="139"/>
      <c r="K796" s="139"/>
      <c r="L796" s="139"/>
      <c r="M796" s="139"/>
      <c r="N796" s="139"/>
      <c r="O796" s="139"/>
      <c r="P796" s="139"/>
      <c r="Q796" s="139"/>
      <c r="R796" s="139"/>
      <c r="S796" s="139"/>
      <c r="T796" s="139"/>
      <c r="U796" s="139"/>
      <c r="V796" s="139"/>
      <c r="W796" s="139"/>
      <c r="X796" s="139"/>
      <c r="Y796" s="139"/>
      <c r="Z796" s="139"/>
    </row>
    <row r="797" spans="1:26" ht="14.25" customHeight="1" x14ac:dyDescent="0.2">
      <c r="A797" s="158"/>
      <c r="B797" s="154"/>
      <c r="C797" s="155"/>
      <c r="D797" s="139"/>
      <c r="E797" s="139"/>
      <c r="F797" s="139"/>
      <c r="G797" s="139"/>
      <c r="H797" s="139"/>
      <c r="I797" s="139"/>
      <c r="J797" s="139"/>
      <c r="K797" s="139"/>
      <c r="L797" s="139"/>
      <c r="M797" s="139"/>
      <c r="N797" s="139"/>
      <c r="O797" s="139"/>
      <c r="P797" s="139"/>
      <c r="Q797" s="139"/>
      <c r="R797" s="139"/>
      <c r="S797" s="139"/>
      <c r="T797" s="139"/>
      <c r="U797" s="139"/>
      <c r="V797" s="139"/>
      <c r="W797" s="139"/>
      <c r="X797" s="139"/>
      <c r="Y797" s="139"/>
      <c r="Z797" s="139"/>
    </row>
    <row r="798" spans="1:26" ht="14.25" customHeight="1" x14ac:dyDescent="0.2">
      <c r="A798" s="158"/>
      <c r="B798" s="154"/>
      <c r="C798" s="155"/>
      <c r="D798" s="139"/>
      <c r="E798" s="139"/>
      <c r="F798" s="139"/>
      <c r="G798" s="139"/>
      <c r="H798" s="139"/>
      <c r="I798" s="139"/>
      <c r="J798" s="139"/>
      <c r="K798" s="139"/>
      <c r="L798" s="139"/>
      <c r="M798" s="139"/>
      <c r="N798" s="139"/>
      <c r="O798" s="139"/>
      <c r="P798" s="139"/>
      <c r="Q798" s="139"/>
      <c r="R798" s="139"/>
      <c r="S798" s="139"/>
      <c r="T798" s="139"/>
      <c r="U798" s="139"/>
      <c r="V798" s="139"/>
      <c r="W798" s="139"/>
      <c r="X798" s="139"/>
      <c r="Y798" s="139"/>
      <c r="Z798" s="139"/>
    </row>
    <row r="799" spans="1:26" ht="14.25" customHeight="1" x14ac:dyDescent="0.2">
      <c r="A799" s="158"/>
      <c r="B799" s="154"/>
      <c r="C799" s="155"/>
      <c r="D799" s="139"/>
      <c r="E799" s="139"/>
      <c r="F799" s="139"/>
      <c r="G799" s="139"/>
      <c r="H799" s="139"/>
      <c r="I799" s="139"/>
      <c r="J799" s="139"/>
      <c r="K799" s="139"/>
      <c r="L799" s="139"/>
      <c r="M799" s="139"/>
      <c r="N799" s="139"/>
      <c r="O799" s="139"/>
      <c r="P799" s="139"/>
      <c r="Q799" s="139"/>
      <c r="R799" s="139"/>
      <c r="S799" s="139"/>
      <c r="T799" s="139"/>
      <c r="U799" s="139"/>
      <c r="V799" s="139"/>
      <c r="W799" s="139"/>
      <c r="X799" s="139"/>
      <c r="Y799" s="139"/>
      <c r="Z799" s="139"/>
    </row>
    <row r="800" spans="1:26" ht="14.25" customHeight="1" x14ac:dyDescent="0.2">
      <c r="A800" s="158"/>
      <c r="B800" s="154"/>
      <c r="C800" s="155"/>
      <c r="D800" s="139"/>
      <c r="E800" s="139"/>
      <c r="F800" s="139"/>
      <c r="G800" s="139"/>
      <c r="H800" s="139"/>
      <c r="I800" s="139"/>
      <c r="J800" s="139"/>
      <c r="K800" s="139"/>
      <c r="L800" s="139"/>
      <c r="M800" s="139"/>
      <c r="N800" s="139"/>
      <c r="O800" s="139"/>
      <c r="P800" s="139"/>
      <c r="Q800" s="139"/>
      <c r="R800" s="139"/>
      <c r="S800" s="139"/>
      <c r="T800" s="139"/>
      <c r="U800" s="139"/>
      <c r="V800" s="139"/>
      <c r="W800" s="139"/>
      <c r="X800" s="139"/>
      <c r="Y800" s="139"/>
      <c r="Z800" s="139"/>
    </row>
    <row r="801" spans="1:26" ht="14.25" customHeight="1" x14ac:dyDescent="0.2">
      <c r="A801" s="158"/>
      <c r="B801" s="154"/>
      <c r="C801" s="155"/>
      <c r="D801" s="139"/>
      <c r="E801" s="139"/>
      <c r="F801" s="139"/>
      <c r="G801" s="139"/>
      <c r="H801" s="139"/>
      <c r="I801" s="139"/>
      <c r="J801" s="139"/>
      <c r="K801" s="139"/>
      <c r="L801" s="139"/>
      <c r="M801" s="139"/>
      <c r="N801" s="139"/>
      <c r="O801" s="139"/>
      <c r="P801" s="139"/>
      <c r="Q801" s="139"/>
      <c r="R801" s="139"/>
      <c r="S801" s="139"/>
      <c r="T801" s="139"/>
      <c r="U801" s="139"/>
      <c r="V801" s="139"/>
      <c r="W801" s="139"/>
      <c r="X801" s="139"/>
      <c r="Y801" s="139"/>
      <c r="Z801" s="139"/>
    </row>
    <row r="802" spans="1:26" ht="14.25" customHeight="1" x14ac:dyDescent="0.2">
      <c r="A802" s="158"/>
      <c r="B802" s="154"/>
      <c r="C802" s="155"/>
      <c r="D802" s="139"/>
      <c r="E802" s="139"/>
      <c r="F802" s="139"/>
      <c r="G802" s="139"/>
      <c r="H802" s="139"/>
      <c r="I802" s="139"/>
      <c r="J802" s="139"/>
      <c r="K802" s="139"/>
      <c r="L802" s="139"/>
      <c r="M802" s="139"/>
      <c r="N802" s="139"/>
      <c r="O802" s="139"/>
      <c r="P802" s="139"/>
      <c r="Q802" s="139"/>
      <c r="R802" s="139"/>
      <c r="S802" s="139"/>
      <c r="T802" s="139"/>
      <c r="U802" s="139"/>
      <c r="V802" s="139"/>
      <c r="W802" s="139"/>
      <c r="X802" s="139"/>
      <c r="Y802" s="139"/>
      <c r="Z802" s="139"/>
    </row>
    <row r="803" spans="1:26" ht="14.25" customHeight="1" x14ac:dyDescent="0.2">
      <c r="A803" s="158"/>
      <c r="B803" s="154"/>
      <c r="C803" s="155"/>
      <c r="D803" s="139"/>
      <c r="E803" s="139"/>
      <c r="F803" s="139"/>
      <c r="G803" s="139"/>
      <c r="H803" s="139"/>
      <c r="I803" s="139"/>
      <c r="J803" s="139"/>
      <c r="K803" s="139"/>
      <c r="L803" s="139"/>
      <c r="M803" s="139"/>
      <c r="N803" s="139"/>
      <c r="O803" s="139"/>
      <c r="P803" s="139"/>
      <c r="Q803" s="139"/>
      <c r="R803" s="139"/>
      <c r="S803" s="139"/>
      <c r="T803" s="139"/>
      <c r="U803" s="139"/>
      <c r="V803" s="139"/>
      <c r="W803" s="139"/>
      <c r="X803" s="139"/>
      <c r="Y803" s="139"/>
      <c r="Z803" s="139"/>
    </row>
    <row r="804" spans="1:26" ht="14.25" customHeight="1" x14ac:dyDescent="0.2">
      <c r="A804" s="158"/>
      <c r="B804" s="154"/>
      <c r="C804" s="155"/>
      <c r="D804" s="139"/>
      <c r="E804" s="139"/>
      <c r="F804" s="139"/>
      <c r="G804" s="139"/>
      <c r="H804" s="139"/>
      <c r="I804" s="139"/>
      <c r="J804" s="139"/>
      <c r="K804" s="139"/>
      <c r="L804" s="139"/>
      <c r="M804" s="139"/>
      <c r="N804" s="139"/>
      <c r="O804" s="139"/>
      <c r="P804" s="139"/>
      <c r="Q804" s="139"/>
      <c r="R804" s="139"/>
      <c r="S804" s="139"/>
      <c r="T804" s="139"/>
      <c r="U804" s="139"/>
      <c r="V804" s="139"/>
      <c r="W804" s="139"/>
      <c r="X804" s="139"/>
      <c r="Y804" s="139"/>
      <c r="Z804" s="139"/>
    </row>
    <row r="805" spans="1:26" ht="14.25" customHeight="1" x14ac:dyDescent="0.2">
      <c r="A805" s="158"/>
      <c r="B805" s="154"/>
      <c r="C805" s="155"/>
      <c r="D805" s="139"/>
      <c r="E805" s="139"/>
      <c r="F805" s="139"/>
      <c r="G805" s="139"/>
      <c r="H805" s="139"/>
      <c r="I805" s="139"/>
      <c r="J805" s="139"/>
      <c r="K805" s="139"/>
      <c r="L805" s="139"/>
      <c r="M805" s="139"/>
      <c r="N805" s="139"/>
      <c r="O805" s="139"/>
      <c r="P805" s="139"/>
      <c r="Q805" s="139"/>
      <c r="R805" s="139"/>
      <c r="S805" s="139"/>
      <c r="T805" s="139"/>
      <c r="U805" s="139"/>
      <c r="V805" s="139"/>
      <c r="W805" s="139"/>
      <c r="X805" s="139"/>
      <c r="Y805" s="139"/>
      <c r="Z805" s="139"/>
    </row>
    <row r="806" spans="1:26" ht="14.25" customHeight="1" x14ac:dyDescent="0.2">
      <c r="A806" s="158"/>
      <c r="B806" s="154"/>
      <c r="C806" s="155"/>
      <c r="D806" s="139"/>
      <c r="E806" s="139"/>
      <c r="F806" s="139"/>
      <c r="G806" s="139"/>
      <c r="H806" s="139"/>
      <c r="I806" s="139"/>
      <c r="J806" s="139"/>
      <c r="K806" s="139"/>
      <c r="L806" s="139"/>
      <c r="M806" s="139"/>
      <c r="N806" s="139"/>
      <c r="O806" s="139"/>
      <c r="P806" s="139"/>
      <c r="Q806" s="139"/>
      <c r="R806" s="139"/>
      <c r="S806" s="139"/>
      <c r="T806" s="139"/>
      <c r="U806" s="139"/>
      <c r="V806" s="139"/>
      <c r="W806" s="139"/>
      <c r="X806" s="139"/>
      <c r="Y806" s="139"/>
      <c r="Z806" s="139"/>
    </row>
    <row r="807" spans="1:26" ht="14.25" customHeight="1" x14ac:dyDescent="0.2">
      <c r="A807" s="158"/>
      <c r="B807" s="154"/>
      <c r="C807" s="155"/>
      <c r="D807" s="139"/>
      <c r="E807" s="139"/>
      <c r="F807" s="139"/>
      <c r="G807" s="139"/>
      <c r="H807" s="139"/>
      <c r="I807" s="139"/>
      <c r="J807" s="139"/>
      <c r="K807" s="139"/>
      <c r="L807" s="139"/>
      <c r="M807" s="139"/>
      <c r="N807" s="139"/>
      <c r="O807" s="139"/>
      <c r="P807" s="139"/>
      <c r="Q807" s="139"/>
      <c r="R807" s="139"/>
      <c r="S807" s="139"/>
      <c r="T807" s="139"/>
      <c r="U807" s="139"/>
      <c r="V807" s="139"/>
      <c r="W807" s="139"/>
      <c r="X807" s="139"/>
      <c r="Y807" s="139"/>
      <c r="Z807" s="139"/>
    </row>
    <row r="808" spans="1:26" ht="14.25" customHeight="1" x14ac:dyDescent="0.2">
      <c r="A808" s="158"/>
      <c r="B808" s="154"/>
      <c r="C808" s="155"/>
      <c r="D808" s="139"/>
      <c r="E808" s="139"/>
      <c r="F808" s="139"/>
      <c r="G808" s="139"/>
      <c r="H808" s="139"/>
      <c r="I808" s="139"/>
      <c r="J808" s="139"/>
      <c r="K808" s="139"/>
      <c r="L808" s="139"/>
      <c r="M808" s="139"/>
      <c r="N808" s="139"/>
      <c r="O808" s="139"/>
      <c r="P808" s="139"/>
      <c r="Q808" s="139"/>
      <c r="R808" s="139"/>
      <c r="S808" s="139"/>
      <c r="T808" s="139"/>
      <c r="U808" s="139"/>
      <c r="V808" s="139"/>
      <c r="W808" s="139"/>
      <c r="X808" s="139"/>
      <c r="Y808" s="139"/>
      <c r="Z808" s="139"/>
    </row>
    <row r="809" spans="1:26" ht="14.25" customHeight="1" x14ac:dyDescent="0.2">
      <c r="A809" s="158"/>
      <c r="B809" s="154"/>
      <c r="C809" s="155"/>
      <c r="D809" s="139"/>
      <c r="E809" s="139"/>
      <c r="F809" s="139"/>
      <c r="G809" s="139"/>
      <c r="H809" s="139"/>
      <c r="I809" s="139"/>
      <c r="J809" s="139"/>
      <c r="K809" s="139"/>
      <c r="L809" s="139"/>
      <c r="M809" s="139"/>
      <c r="N809" s="139"/>
      <c r="O809" s="139"/>
      <c r="P809" s="139"/>
      <c r="Q809" s="139"/>
      <c r="R809" s="139"/>
      <c r="S809" s="139"/>
      <c r="T809" s="139"/>
      <c r="U809" s="139"/>
      <c r="V809" s="139"/>
      <c r="W809" s="139"/>
      <c r="X809" s="139"/>
      <c r="Y809" s="139"/>
      <c r="Z809" s="139"/>
    </row>
    <row r="810" spans="1:26" ht="14.25" customHeight="1" x14ac:dyDescent="0.2">
      <c r="A810" s="158"/>
      <c r="B810" s="154"/>
      <c r="C810" s="155"/>
      <c r="D810" s="139"/>
      <c r="E810" s="139"/>
      <c r="F810" s="139"/>
      <c r="G810" s="139"/>
      <c r="H810" s="139"/>
      <c r="I810" s="139"/>
      <c r="J810" s="139"/>
      <c r="K810" s="139"/>
      <c r="L810" s="139"/>
      <c r="M810" s="139"/>
      <c r="N810" s="139"/>
      <c r="O810" s="139"/>
      <c r="P810" s="139"/>
      <c r="Q810" s="139"/>
      <c r="R810" s="139"/>
      <c r="S810" s="139"/>
      <c r="T810" s="139"/>
      <c r="U810" s="139"/>
      <c r="V810" s="139"/>
      <c r="W810" s="139"/>
      <c r="X810" s="139"/>
      <c r="Y810" s="139"/>
      <c r="Z810" s="139"/>
    </row>
    <row r="811" spans="1:26" ht="14.25" customHeight="1" x14ac:dyDescent="0.2">
      <c r="A811" s="158"/>
      <c r="B811" s="154"/>
      <c r="C811" s="155"/>
      <c r="D811" s="139"/>
      <c r="E811" s="139"/>
      <c r="F811" s="139"/>
      <c r="G811" s="139"/>
      <c r="H811" s="139"/>
      <c r="I811" s="139"/>
      <c r="J811" s="139"/>
      <c r="K811" s="139"/>
      <c r="L811" s="139"/>
      <c r="M811" s="139"/>
      <c r="N811" s="139"/>
      <c r="O811" s="139"/>
      <c r="P811" s="139"/>
      <c r="Q811" s="139"/>
      <c r="R811" s="139"/>
      <c r="S811" s="139"/>
      <c r="T811" s="139"/>
      <c r="U811" s="139"/>
      <c r="V811" s="139"/>
      <c r="W811" s="139"/>
      <c r="X811" s="139"/>
      <c r="Y811" s="139"/>
      <c r="Z811" s="139"/>
    </row>
    <row r="812" spans="1:26" ht="14.25" customHeight="1" x14ac:dyDescent="0.2">
      <c r="A812" s="158"/>
      <c r="B812" s="154"/>
      <c r="C812" s="155"/>
      <c r="D812" s="139"/>
      <c r="E812" s="139"/>
      <c r="F812" s="139"/>
      <c r="G812" s="139"/>
      <c r="H812" s="139"/>
      <c r="I812" s="139"/>
      <c r="J812" s="139"/>
      <c r="K812" s="139"/>
      <c r="L812" s="139"/>
      <c r="M812" s="139"/>
      <c r="N812" s="139"/>
      <c r="O812" s="139"/>
      <c r="P812" s="139"/>
      <c r="Q812" s="139"/>
      <c r="R812" s="139"/>
      <c r="S812" s="139"/>
      <c r="T812" s="139"/>
      <c r="U812" s="139"/>
      <c r="V812" s="139"/>
      <c r="W812" s="139"/>
      <c r="X812" s="139"/>
      <c r="Y812" s="139"/>
      <c r="Z812" s="139"/>
    </row>
    <row r="813" spans="1:26" ht="14.25" customHeight="1" x14ac:dyDescent="0.2">
      <c r="A813" s="158"/>
      <c r="B813" s="154"/>
      <c r="C813" s="155"/>
      <c r="D813" s="139"/>
      <c r="E813" s="139"/>
      <c r="F813" s="139"/>
      <c r="G813" s="139"/>
      <c r="H813" s="139"/>
      <c r="I813" s="139"/>
      <c r="J813" s="139"/>
      <c r="K813" s="139"/>
      <c r="L813" s="139"/>
      <c r="M813" s="139"/>
      <c r="N813" s="139"/>
      <c r="O813" s="139"/>
      <c r="P813" s="139"/>
      <c r="Q813" s="139"/>
      <c r="R813" s="139"/>
      <c r="S813" s="139"/>
      <c r="T813" s="139"/>
      <c r="U813" s="139"/>
      <c r="V813" s="139"/>
      <c r="W813" s="139"/>
      <c r="X813" s="139"/>
      <c r="Y813" s="139"/>
      <c r="Z813" s="139"/>
    </row>
    <row r="814" spans="1:26" ht="14.25" customHeight="1" x14ac:dyDescent="0.2">
      <c r="A814" s="158"/>
      <c r="B814" s="154"/>
      <c r="C814" s="155"/>
      <c r="D814" s="139"/>
      <c r="E814" s="139"/>
      <c r="F814" s="139"/>
      <c r="G814" s="139"/>
      <c r="H814" s="139"/>
      <c r="I814" s="139"/>
      <c r="J814" s="139"/>
      <c r="K814" s="139"/>
      <c r="L814" s="139"/>
      <c r="M814" s="139"/>
      <c r="N814" s="139"/>
      <c r="O814" s="139"/>
      <c r="P814" s="139"/>
      <c r="Q814" s="139"/>
      <c r="R814" s="139"/>
      <c r="S814" s="139"/>
      <c r="T814" s="139"/>
      <c r="U814" s="139"/>
      <c r="V814" s="139"/>
      <c r="W814" s="139"/>
      <c r="X814" s="139"/>
      <c r="Y814" s="139"/>
      <c r="Z814" s="139"/>
    </row>
    <row r="815" spans="1:26" ht="14.25" customHeight="1" x14ac:dyDescent="0.2">
      <c r="A815" s="158"/>
      <c r="B815" s="154"/>
      <c r="C815" s="155"/>
      <c r="D815" s="139"/>
      <c r="E815" s="139"/>
      <c r="F815" s="139"/>
      <c r="G815" s="139"/>
      <c r="H815" s="139"/>
      <c r="I815" s="139"/>
      <c r="J815" s="139"/>
      <c r="K815" s="139"/>
      <c r="L815" s="139"/>
      <c r="M815" s="139"/>
      <c r="N815" s="139"/>
      <c r="O815" s="139"/>
      <c r="P815" s="139"/>
      <c r="Q815" s="139"/>
      <c r="R815" s="139"/>
      <c r="S815" s="139"/>
      <c r="T815" s="139"/>
      <c r="U815" s="139"/>
      <c r="V815" s="139"/>
      <c r="W815" s="139"/>
      <c r="X815" s="139"/>
      <c r="Y815" s="139"/>
      <c r="Z815" s="139"/>
    </row>
    <row r="816" spans="1:26" ht="14.25" customHeight="1" x14ac:dyDescent="0.2">
      <c r="A816" s="158"/>
      <c r="B816" s="154"/>
      <c r="C816" s="155"/>
      <c r="D816" s="139"/>
      <c r="E816" s="139"/>
      <c r="F816" s="139"/>
      <c r="G816" s="139"/>
      <c r="H816" s="139"/>
      <c r="I816" s="139"/>
      <c r="J816" s="139"/>
      <c r="K816" s="139"/>
      <c r="L816" s="139"/>
      <c r="M816" s="139"/>
      <c r="N816" s="139"/>
      <c r="O816" s="139"/>
      <c r="P816" s="139"/>
      <c r="Q816" s="139"/>
      <c r="R816" s="139"/>
      <c r="S816" s="139"/>
      <c r="T816" s="139"/>
      <c r="U816" s="139"/>
      <c r="V816" s="139"/>
      <c r="W816" s="139"/>
      <c r="X816" s="139"/>
      <c r="Y816" s="139"/>
      <c r="Z816" s="139"/>
    </row>
    <row r="817" spans="1:26" ht="14.25" customHeight="1" x14ac:dyDescent="0.2">
      <c r="A817" s="158"/>
      <c r="B817" s="154"/>
      <c r="C817" s="155"/>
      <c r="D817" s="139"/>
      <c r="E817" s="139"/>
      <c r="F817" s="139"/>
      <c r="G817" s="139"/>
      <c r="H817" s="139"/>
      <c r="I817" s="139"/>
      <c r="J817" s="139"/>
      <c r="K817" s="139"/>
      <c r="L817" s="139"/>
      <c r="M817" s="139"/>
      <c r="N817" s="139"/>
      <c r="O817" s="139"/>
      <c r="P817" s="139"/>
      <c r="Q817" s="139"/>
      <c r="R817" s="139"/>
      <c r="S817" s="139"/>
      <c r="T817" s="139"/>
      <c r="U817" s="139"/>
      <c r="V817" s="139"/>
      <c r="W817" s="139"/>
      <c r="X817" s="139"/>
      <c r="Y817" s="139"/>
      <c r="Z817" s="139"/>
    </row>
    <row r="818" spans="1:26" ht="14.25" customHeight="1" x14ac:dyDescent="0.2">
      <c r="A818" s="158"/>
      <c r="B818" s="154"/>
      <c r="C818" s="155"/>
      <c r="D818" s="139"/>
      <c r="E818" s="139"/>
      <c r="F818" s="139"/>
      <c r="G818" s="139"/>
      <c r="H818" s="139"/>
      <c r="I818" s="139"/>
      <c r="J818" s="139"/>
      <c r="K818" s="139"/>
      <c r="L818" s="139"/>
      <c r="M818" s="139"/>
      <c r="N818" s="139"/>
      <c r="O818" s="139"/>
      <c r="P818" s="139"/>
      <c r="Q818" s="139"/>
      <c r="R818" s="139"/>
      <c r="S818" s="139"/>
      <c r="T818" s="139"/>
      <c r="U818" s="139"/>
      <c r="V818" s="139"/>
      <c r="W818" s="139"/>
      <c r="X818" s="139"/>
      <c r="Y818" s="139"/>
      <c r="Z818" s="139"/>
    </row>
    <row r="819" spans="1:26" ht="14.25" customHeight="1" x14ac:dyDescent="0.2">
      <c r="A819" s="158"/>
      <c r="B819" s="154"/>
      <c r="C819" s="155"/>
      <c r="D819" s="139"/>
      <c r="E819" s="139"/>
      <c r="F819" s="139"/>
      <c r="G819" s="139"/>
      <c r="H819" s="139"/>
      <c r="I819" s="139"/>
      <c r="J819" s="139"/>
      <c r="K819" s="139"/>
      <c r="L819" s="139"/>
      <c r="M819" s="139"/>
      <c r="N819" s="139"/>
      <c r="O819" s="139"/>
      <c r="P819" s="139"/>
      <c r="Q819" s="139"/>
      <c r="R819" s="139"/>
      <c r="S819" s="139"/>
      <c r="T819" s="139"/>
      <c r="U819" s="139"/>
      <c r="V819" s="139"/>
      <c r="W819" s="139"/>
      <c r="X819" s="139"/>
      <c r="Y819" s="139"/>
      <c r="Z819" s="139"/>
    </row>
    <row r="820" spans="1:26" ht="14.25" customHeight="1" x14ac:dyDescent="0.2">
      <c r="A820" s="158"/>
      <c r="B820" s="154"/>
      <c r="C820" s="155"/>
      <c r="D820" s="139"/>
      <c r="E820" s="139"/>
      <c r="F820" s="139"/>
      <c r="G820" s="139"/>
      <c r="H820" s="139"/>
      <c r="I820" s="139"/>
      <c r="J820" s="139"/>
      <c r="K820" s="139"/>
      <c r="L820" s="139"/>
      <c r="M820" s="139"/>
      <c r="N820" s="139"/>
      <c r="O820" s="139"/>
      <c r="P820" s="139"/>
      <c r="Q820" s="139"/>
      <c r="R820" s="139"/>
      <c r="S820" s="139"/>
      <c r="T820" s="139"/>
      <c r="U820" s="139"/>
      <c r="V820" s="139"/>
      <c r="W820" s="139"/>
      <c r="X820" s="139"/>
      <c r="Y820" s="139"/>
      <c r="Z820" s="139"/>
    </row>
    <row r="821" spans="1:26" ht="14.25" customHeight="1" x14ac:dyDescent="0.2">
      <c r="A821" s="158"/>
      <c r="B821" s="154"/>
      <c r="C821" s="155"/>
      <c r="D821" s="139"/>
      <c r="E821" s="139"/>
      <c r="F821" s="139"/>
      <c r="G821" s="139"/>
      <c r="H821" s="139"/>
      <c r="I821" s="139"/>
      <c r="J821" s="139"/>
      <c r="K821" s="139"/>
      <c r="L821" s="139"/>
      <c r="M821" s="139"/>
      <c r="N821" s="139"/>
      <c r="O821" s="139"/>
      <c r="P821" s="139"/>
      <c r="Q821" s="139"/>
      <c r="R821" s="139"/>
      <c r="S821" s="139"/>
      <c r="T821" s="139"/>
      <c r="U821" s="139"/>
      <c r="V821" s="139"/>
      <c r="W821" s="139"/>
      <c r="X821" s="139"/>
      <c r="Y821" s="139"/>
      <c r="Z821" s="139"/>
    </row>
    <row r="822" spans="1:26" ht="14.25" customHeight="1" x14ac:dyDescent="0.2">
      <c r="A822" s="158"/>
      <c r="B822" s="154"/>
      <c r="C822" s="155"/>
      <c r="D822" s="139"/>
      <c r="E822" s="139"/>
      <c r="F822" s="139"/>
      <c r="G822" s="139"/>
      <c r="H822" s="139"/>
      <c r="I822" s="139"/>
      <c r="J822" s="139"/>
      <c r="K822" s="139"/>
      <c r="L822" s="139"/>
      <c r="M822" s="139"/>
      <c r="N822" s="139"/>
      <c r="O822" s="139"/>
      <c r="P822" s="139"/>
      <c r="Q822" s="139"/>
      <c r="R822" s="139"/>
      <c r="S822" s="139"/>
      <c r="T822" s="139"/>
      <c r="U822" s="139"/>
      <c r="V822" s="139"/>
      <c r="W822" s="139"/>
      <c r="X822" s="139"/>
      <c r="Y822" s="139"/>
      <c r="Z822" s="139"/>
    </row>
    <row r="823" spans="1:26" ht="14.25" customHeight="1" x14ac:dyDescent="0.2">
      <c r="A823" s="158"/>
      <c r="B823" s="154"/>
      <c r="C823" s="155"/>
      <c r="D823" s="139"/>
      <c r="E823" s="139"/>
      <c r="F823" s="139"/>
      <c r="G823" s="139"/>
      <c r="H823" s="139"/>
      <c r="I823" s="139"/>
      <c r="J823" s="139"/>
      <c r="K823" s="139"/>
      <c r="L823" s="139"/>
      <c r="M823" s="139"/>
      <c r="N823" s="139"/>
      <c r="O823" s="139"/>
      <c r="P823" s="139"/>
      <c r="Q823" s="139"/>
      <c r="R823" s="139"/>
      <c r="S823" s="139"/>
      <c r="T823" s="139"/>
      <c r="U823" s="139"/>
      <c r="V823" s="139"/>
      <c r="W823" s="139"/>
      <c r="X823" s="139"/>
      <c r="Y823" s="139"/>
      <c r="Z823" s="139"/>
    </row>
    <row r="824" spans="1:26" ht="14.25" customHeight="1" x14ac:dyDescent="0.2">
      <c r="A824" s="158"/>
      <c r="B824" s="154"/>
      <c r="C824" s="155"/>
      <c r="D824" s="139"/>
      <c r="E824" s="139"/>
      <c r="F824" s="139"/>
      <c r="G824" s="139"/>
      <c r="H824" s="139"/>
      <c r="I824" s="139"/>
      <c r="J824" s="139"/>
      <c r="K824" s="139"/>
      <c r="L824" s="139"/>
      <c r="M824" s="139"/>
      <c r="N824" s="139"/>
      <c r="O824" s="139"/>
      <c r="P824" s="139"/>
      <c r="Q824" s="139"/>
      <c r="R824" s="139"/>
      <c r="S824" s="139"/>
      <c r="T824" s="139"/>
      <c r="U824" s="139"/>
      <c r="V824" s="139"/>
      <c r="W824" s="139"/>
      <c r="X824" s="139"/>
      <c r="Y824" s="139"/>
      <c r="Z824" s="139"/>
    </row>
    <row r="825" spans="1:26" ht="14.25" customHeight="1" x14ac:dyDescent="0.2">
      <c r="A825" s="158"/>
      <c r="B825" s="154"/>
      <c r="C825" s="155"/>
      <c r="D825" s="139"/>
      <c r="E825" s="139"/>
      <c r="F825" s="139"/>
      <c r="G825" s="139"/>
      <c r="H825" s="139"/>
      <c r="I825" s="139"/>
      <c r="J825" s="139"/>
      <c r="K825" s="139"/>
      <c r="L825" s="139"/>
      <c r="M825" s="139"/>
      <c r="N825" s="139"/>
      <c r="O825" s="139"/>
      <c r="P825" s="139"/>
      <c r="Q825" s="139"/>
      <c r="R825" s="139"/>
      <c r="S825" s="139"/>
      <c r="T825" s="139"/>
      <c r="U825" s="139"/>
      <c r="V825" s="139"/>
      <c r="W825" s="139"/>
      <c r="X825" s="139"/>
      <c r="Y825" s="139"/>
      <c r="Z825" s="139"/>
    </row>
    <row r="826" spans="1:26" ht="14.25" customHeight="1" x14ac:dyDescent="0.2">
      <c r="A826" s="158"/>
      <c r="B826" s="154"/>
      <c r="C826" s="155"/>
      <c r="D826" s="139"/>
      <c r="E826" s="139"/>
      <c r="F826" s="139"/>
      <c r="G826" s="139"/>
      <c r="H826" s="139"/>
      <c r="I826" s="139"/>
      <c r="J826" s="139"/>
      <c r="K826" s="139"/>
      <c r="L826" s="139"/>
      <c r="M826" s="139"/>
      <c r="N826" s="139"/>
      <c r="O826" s="139"/>
      <c r="P826" s="139"/>
      <c r="Q826" s="139"/>
      <c r="R826" s="139"/>
      <c r="S826" s="139"/>
      <c r="T826" s="139"/>
      <c r="U826" s="139"/>
      <c r="V826" s="139"/>
      <c r="W826" s="139"/>
      <c r="X826" s="139"/>
      <c r="Y826" s="139"/>
      <c r="Z826" s="139"/>
    </row>
    <row r="827" spans="1:26" ht="14.25" customHeight="1" x14ac:dyDescent="0.2">
      <c r="A827" s="158"/>
      <c r="B827" s="154"/>
      <c r="C827" s="155"/>
      <c r="D827" s="139"/>
      <c r="E827" s="139"/>
      <c r="F827" s="139"/>
      <c r="G827" s="139"/>
      <c r="H827" s="139"/>
      <c r="I827" s="139"/>
      <c r="J827" s="139"/>
      <c r="K827" s="139"/>
      <c r="L827" s="139"/>
      <c r="M827" s="139"/>
      <c r="N827" s="139"/>
      <c r="O827" s="139"/>
      <c r="P827" s="139"/>
      <c r="Q827" s="139"/>
      <c r="R827" s="139"/>
      <c r="S827" s="139"/>
      <c r="T827" s="139"/>
      <c r="U827" s="139"/>
      <c r="V827" s="139"/>
      <c r="W827" s="139"/>
      <c r="X827" s="139"/>
      <c r="Y827" s="139"/>
      <c r="Z827" s="139"/>
    </row>
    <row r="828" spans="1:26" ht="14.25" customHeight="1" x14ac:dyDescent="0.2">
      <c r="A828" s="158"/>
      <c r="B828" s="154"/>
      <c r="C828" s="155"/>
      <c r="D828" s="139"/>
      <c r="E828" s="139"/>
      <c r="F828" s="139"/>
      <c r="G828" s="139"/>
      <c r="H828" s="139"/>
      <c r="I828" s="139"/>
      <c r="J828" s="139"/>
      <c r="K828" s="139"/>
      <c r="L828" s="139"/>
      <c r="M828" s="139"/>
      <c r="N828" s="139"/>
      <c r="O828" s="139"/>
      <c r="P828" s="139"/>
      <c r="Q828" s="139"/>
      <c r="R828" s="139"/>
      <c r="S828" s="139"/>
      <c r="T828" s="139"/>
      <c r="U828" s="139"/>
      <c r="V828" s="139"/>
      <c r="W828" s="139"/>
      <c r="X828" s="139"/>
      <c r="Y828" s="139"/>
      <c r="Z828" s="139"/>
    </row>
    <row r="829" spans="1:26" ht="14.25" customHeight="1" x14ac:dyDescent="0.2">
      <c r="A829" s="158"/>
      <c r="B829" s="154"/>
      <c r="C829" s="155"/>
      <c r="D829" s="139"/>
      <c r="E829" s="139"/>
      <c r="F829" s="139"/>
      <c r="G829" s="139"/>
      <c r="H829" s="139"/>
      <c r="I829" s="139"/>
      <c r="J829" s="139"/>
      <c r="K829" s="139"/>
      <c r="L829" s="139"/>
      <c r="M829" s="139"/>
      <c r="N829" s="139"/>
      <c r="O829" s="139"/>
      <c r="P829" s="139"/>
      <c r="Q829" s="139"/>
      <c r="R829" s="139"/>
      <c r="S829" s="139"/>
      <c r="T829" s="139"/>
      <c r="U829" s="139"/>
      <c r="V829" s="139"/>
      <c r="W829" s="139"/>
      <c r="X829" s="139"/>
      <c r="Y829" s="139"/>
      <c r="Z829" s="139"/>
    </row>
    <row r="830" spans="1:26" ht="14.25" customHeight="1" x14ac:dyDescent="0.2">
      <c r="A830" s="158"/>
      <c r="B830" s="154"/>
      <c r="C830" s="155"/>
      <c r="D830" s="139"/>
      <c r="E830" s="139"/>
      <c r="F830" s="139"/>
      <c r="G830" s="139"/>
      <c r="H830" s="139"/>
      <c r="I830" s="139"/>
      <c r="J830" s="139"/>
      <c r="K830" s="139"/>
      <c r="L830" s="139"/>
      <c r="M830" s="139"/>
      <c r="N830" s="139"/>
      <c r="O830" s="139"/>
      <c r="P830" s="139"/>
      <c r="Q830" s="139"/>
      <c r="R830" s="139"/>
      <c r="S830" s="139"/>
      <c r="T830" s="139"/>
      <c r="U830" s="139"/>
      <c r="V830" s="139"/>
      <c r="W830" s="139"/>
      <c r="X830" s="139"/>
      <c r="Y830" s="139"/>
      <c r="Z830" s="139"/>
    </row>
    <row r="831" spans="1:26" ht="14.25" customHeight="1" x14ac:dyDescent="0.2">
      <c r="A831" s="158"/>
      <c r="B831" s="154"/>
      <c r="C831" s="155"/>
      <c r="D831" s="139"/>
      <c r="E831" s="139"/>
      <c r="F831" s="139"/>
      <c r="G831" s="139"/>
      <c r="H831" s="139"/>
      <c r="I831" s="139"/>
      <c r="J831" s="139"/>
      <c r="K831" s="139"/>
      <c r="L831" s="139"/>
      <c r="M831" s="139"/>
      <c r="N831" s="139"/>
      <c r="O831" s="139"/>
      <c r="P831" s="139"/>
      <c r="Q831" s="139"/>
      <c r="R831" s="139"/>
      <c r="S831" s="139"/>
      <c r="T831" s="139"/>
      <c r="U831" s="139"/>
      <c r="V831" s="139"/>
      <c r="W831" s="139"/>
      <c r="X831" s="139"/>
      <c r="Y831" s="139"/>
      <c r="Z831" s="139"/>
    </row>
    <row r="832" spans="1:26" ht="14.25" customHeight="1" x14ac:dyDescent="0.2">
      <c r="A832" s="158"/>
      <c r="B832" s="154"/>
      <c r="C832" s="155"/>
      <c r="D832" s="139"/>
      <c r="E832" s="139"/>
      <c r="F832" s="139"/>
      <c r="G832" s="139"/>
      <c r="H832" s="139"/>
      <c r="I832" s="139"/>
      <c r="J832" s="139"/>
      <c r="K832" s="139"/>
      <c r="L832" s="139"/>
      <c r="M832" s="139"/>
      <c r="N832" s="139"/>
      <c r="O832" s="139"/>
      <c r="P832" s="139"/>
      <c r="Q832" s="139"/>
      <c r="R832" s="139"/>
      <c r="S832" s="139"/>
      <c r="T832" s="139"/>
      <c r="U832" s="139"/>
      <c r="V832" s="139"/>
      <c r="W832" s="139"/>
      <c r="X832" s="139"/>
      <c r="Y832" s="139"/>
      <c r="Z832" s="139"/>
    </row>
    <row r="833" spans="1:26" ht="14.25" customHeight="1" x14ac:dyDescent="0.2">
      <c r="A833" s="158"/>
      <c r="B833" s="154"/>
      <c r="C833" s="155"/>
      <c r="D833" s="139"/>
      <c r="E833" s="139"/>
      <c r="F833" s="139"/>
      <c r="G833" s="139"/>
      <c r="H833" s="139"/>
      <c r="I833" s="139"/>
      <c r="J833" s="139"/>
      <c r="K833" s="139"/>
      <c r="L833" s="139"/>
      <c r="M833" s="139"/>
      <c r="N833" s="139"/>
      <c r="O833" s="139"/>
      <c r="P833" s="139"/>
      <c r="Q833" s="139"/>
      <c r="R833" s="139"/>
      <c r="S833" s="139"/>
      <c r="T833" s="139"/>
      <c r="U833" s="139"/>
      <c r="V833" s="139"/>
      <c r="W833" s="139"/>
      <c r="X833" s="139"/>
      <c r="Y833" s="139"/>
      <c r="Z833" s="139"/>
    </row>
    <row r="834" spans="1:26" ht="14.25" customHeight="1" x14ac:dyDescent="0.2">
      <c r="A834" s="158"/>
      <c r="B834" s="154"/>
      <c r="C834" s="155"/>
      <c r="D834" s="139"/>
      <c r="E834" s="139"/>
      <c r="F834" s="139"/>
      <c r="G834" s="139"/>
      <c r="H834" s="139"/>
      <c r="I834" s="139"/>
      <c r="J834" s="139"/>
      <c r="K834" s="139"/>
      <c r="L834" s="139"/>
      <c r="M834" s="139"/>
      <c r="N834" s="139"/>
      <c r="O834" s="139"/>
      <c r="P834" s="139"/>
      <c r="Q834" s="139"/>
      <c r="R834" s="139"/>
      <c r="S834" s="139"/>
      <c r="T834" s="139"/>
      <c r="U834" s="139"/>
      <c r="V834" s="139"/>
      <c r="W834" s="139"/>
      <c r="X834" s="139"/>
      <c r="Y834" s="139"/>
      <c r="Z834" s="139"/>
    </row>
    <row r="835" spans="1:26" ht="14.25" customHeight="1" x14ac:dyDescent="0.2">
      <c r="A835" s="158"/>
      <c r="B835" s="154"/>
      <c r="C835" s="155"/>
      <c r="D835" s="139"/>
      <c r="E835" s="139"/>
      <c r="F835" s="139"/>
      <c r="G835" s="139"/>
      <c r="H835" s="139"/>
      <c r="I835" s="139"/>
      <c r="J835" s="139"/>
      <c r="K835" s="139"/>
      <c r="L835" s="139"/>
      <c r="M835" s="139"/>
      <c r="N835" s="139"/>
      <c r="O835" s="139"/>
      <c r="P835" s="139"/>
      <c r="Q835" s="139"/>
      <c r="R835" s="139"/>
      <c r="S835" s="139"/>
      <c r="T835" s="139"/>
      <c r="U835" s="139"/>
      <c r="V835" s="139"/>
      <c r="W835" s="139"/>
      <c r="X835" s="139"/>
      <c r="Y835" s="139"/>
      <c r="Z835" s="139"/>
    </row>
    <row r="836" spans="1:26" ht="14.25" customHeight="1" x14ac:dyDescent="0.2">
      <c r="A836" s="158"/>
      <c r="B836" s="154"/>
      <c r="C836" s="155"/>
      <c r="D836" s="139"/>
      <c r="E836" s="139"/>
      <c r="F836" s="139"/>
      <c r="G836" s="139"/>
      <c r="H836" s="139"/>
      <c r="I836" s="139"/>
      <c r="J836" s="139"/>
      <c r="K836" s="139"/>
      <c r="L836" s="139"/>
      <c r="M836" s="139"/>
      <c r="N836" s="139"/>
      <c r="O836" s="139"/>
      <c r="P836" s="139"/>
      <c r="Q836" s="139"/>
      <c r="R836" s="139"/>
      <c r="S836" s="139"/>
      <c r="T836" s="139"/>
      <c r="U836" s="139"/>
      <c r="V836" s="139"/>
      <c r="W836" s="139"/>
      <c r="X836" s="139"/>
      <c r="Y836" s="139"/>
      <c r="Z836" s="139"/>
    </row>
    <row r="837" spans="1:26" ht="14.25" customHeight="1" x14ac:dyDescent="0.2">
      <c r="A837" s="158"/>
      <c r="B837" s="154"/>
      <c r="C837" s="155"/>
      <c r="D837" s="139"/>
      <c r="E837" s="139"/>
      <c r="F837" s="139"/>
      <c r="G837" s="139"/>
      <c r="H837" s="139"/>
      <c r="I837" s="139"/>
      <c r="J837" s="139"/>
      <c r="K837" s="139"/>
      <c r="L837" s="139"/>
      <c r="M837" s="139"/>
      <c r="N837" s="139"/>
      <c r="O837" s="139"/>
      <c r="P837" s="139"/>
      <c r="Q837" s="139"/>
      <c r="R837" s="139"/>
      <c r="S837" s="139"/>
      <c r="T837" s="139"/>
      <c r="U837" s="139"/>
      <c r="V837" s="139"/>
      <c r="W837" s="139"/>
      <c r="X837" s="139"/>
      <c r="Y837" s="139"/>
      <c r="Z837" s="139"/>
    </row>
    <row r="838" spans="1:26" ht="14.25" customHeight="1" x14ac:dyDescent="0.2">
      <c r="A838" s="158"/>
      <c r="B838" s="154"/>
      <c r="C838" s="155"/>
      <c r="D838" s="139"/>
      <c r="E838" s="139"/>
      <c r="F838" s="139"/>
      <c r="G838" s="139"/>
      <c r="H838" s="139"/>
      <c r="I838" s="139"/>
      <c r="J838" s="139"/>
      <c r="K838" s="139"/>
      <c r="L838" s="139"/>
      <c r="M838" s="139"/>
      <c r="N838" s="139"/>
      <c r="O838" s="139"/>
      <c r="P838" s="139"/>
      <c r="Q838" s="139"/>
      <c r="R838" s="139"/>
      <c r="S838" s="139"/>
      <c r="T838" s="139"/>
      <c r="U838" s="139"/>
      <c r="V838" s="139"/>
      <c r="W838" s="139"/>
      <c r="X838" s="139"/>
      <c r="Y838" s="139"/>
      <c r="Z838" s="139"/>
    </row>
    <row r="839" spans="1:26" ht="14.25" customHeight="1" x14ac:dyDescent="0.2">
      <c r="A839" s="158"/>
      <c r="B839" s="154"/>
      <c r="C839" s="155"/>
      <c r="D839" s="139"/>
      <c r="E839" s="139"/>
      <c r="F839" s="139"/>
      <c r="G839" s="139"/>
      <c r="H839" s="139"/>
      <c r="I839" s="139"/>
      <c r="J839" s="139"/>
      <c r="K839" s="139"/>
      <c r="L839" s="139"/>
      <c r="M839" s="139"/>
      <c r="N839" s="139"/>
      <c r="O839" s="139"/>
      <c r="P839" s="139"/>
      <c r="Q839" s="139"/>
      <c r="R839" s="139"/>
      <c r="S839" s="139"/>
      <c r="T839" s="139"/>
      <c r="U839" s="139"/>
      <c r="V839" s="139"/>
      <c r="W839" s="139"/>
      <c r="X839" s="139"/>
      <c r="Y839" s="139"/>
      <c r="Z839" s="139"/>
    </row>
    <row r="840" spans="1:26" ht="14.25" customHeight="1" x14ac:dyDescent="0.2">
      <c r="A840" s="158"/>
      <c r="B840" s="154"/>
      <c r="C840" s="155"/>
      <c r="D840" s="139"/>
      <c r="E840" s="139"/>
      <c r="F840" s="139"/>
      <c r="G840" s="139"/>
      <c r="H840" s="139"/>
      <c r="I840" s="139"/>
      <c r="J840" s="139"/>
      <c r="K840" s="139"/>
      <c r="L840" s="139"/>
      <c r="M840" s="139"/>
      <c r="N840" s="139"/>
      <c r="O840" s="139"/>
      <c r="P840" s="139"/>
      <c r="Q840" s="139"/>
      <c r="R840" s="139"/>
      <c r="S840" s="139"/>
      <c r="T840" s="139"/>
      <c r="U840" s="139"/>
      <c r="V840" s="139"/>
      <c r="W840" s="139"/>
      <c r="X840" s="139"/>
      <c r="Y840" s="139"/>
      <c r="Z840" s="139"/>
    </row>
    <row r="841" spans="1:26" ht="14.25" customHeight="1" x14ac:dyDescent="0.2">
      <c r="A841" s="158"/>
      <c r="B841" s="154"/>
      <c r="C841" s="155"/>
      <c r="D841" s="139"/>
      <c r="E841" s="139"/>
      <c r="F841" s="139"/>
      <c r="G841" s="139"/>
      <c r="H841" s="139"/>
      <c r="I841" s="139"/>
      <c r="J841" s="139"/>
      <c r="K841" s="139"/>
      <c r="L841" s="139"/>
      <c r="M841" s="139"/>
      <c r="N841" s="139"/>
      <c r="O841" s="139"/>
      <c r="P841" s="139"/>
      <c r="Q841" s="139"/>
      <c r="R841" s="139"/>
      <c r="S841" s="139"/>
      <c r="T841" s="139"/>
      <c r="U841" s="139"/>
      <c r="V841" s="139"/>
      <c r="W841" s="139"/>
      <c r="X841" s="139"/>
      <c r="Y841" s="139"/>
      <c r="Z841" s="139"/>
    </row>
    <row r="842" spans="1:26" ht="14.25" customHeight="1" x14ac:dyDescent="0.2">
      <c r="A842" s="158"/>
      <c r="B842" s="154"/>
      <c r="C842" s="155"/>
      <c r="D842" s="139"/>
      <c r="E842" s="139"/>
      <c r="F842" s="139"/>
      <c r="G842" s="139"/>
      <c r="H842" s="139"/>
      <c r="I842" s="139"/>
      <c r="J842" s="139"/>
      <c r="K842" s="139"/>
      <c r="L842" s="139"/>
      <c r="M842" s="139"/>
      <c r="N842" s="139"/>
      <c r="O842" s="139"/>
      <c r="P842" s="139"/>
      <c r="Q842" s="139"/>
      <c r="R842" s="139"/>
      <c r="S842" s="139"/>
      <c r="T842" s="139"/>
      <c r="U842" s="139"/>
      <c r="V842" s="139"/>
      <c r="W842" s="139"/>
      <c r="X842" s="139"/>
      <c r="Y842" s="139"/>
      <c r="Z842" s="139"/>
    </row>
    <row r="843" spans="1:26" ht="14.25" customHeight="1" x14ac:dyDescent="0.2">
      <c r="A843" s="158"/>
      <c r="B843" s="154"/>
      <c r="C843" s="155"/>
      <c r="D843" s="139"/>
      <c r="E843" s="139"/>
      <c r="F843" s="139"/>
      <c r="G843" s="139"/>
      <c r="H843" s="139"/>
      <c r="I843" s="139"/>
      <c r="J843" s="139"/>
      <c r="K843" s="139"/>
      <c r="L843" s="139"/>
      <c r="M843" s="139"/>
      <c r="N843" s="139"/>
      <c r="O843" s="139"/>
      <c r="P843" s="139"/>
      <c r="Q843" s="139"/>
      <c r="R843" s="139"/>
      <c r="S843" s="139"/>
      <c r="T843" s="139"/>
      <c r="U843" s="139"/>
      <c r="V843" s="139"/>
      <c r="W843" s="139"/>
      <c r="X843" s="139"/>
      <c r="Y843" s="139"/>
      <c r="Z843" s="139"/>
    </row>
    <row r="844" spans="1:26" ht="14.25" customHeight="1" x14ac:dyDescent="0.2">
      <c r="A844" s="158"/>
      <c r="B844" s="154"/>
      <c r="C844" s="155"/>
      <c r="D844" s="139"/>
      <c r="E844" s="139"/>
      <c r="F844" s="139"/>
      <c r="G844" s="139"/>
      <c r="H844" s="139"/>
      <c r="I844" s="139"/>
      <c r="J844" s="139"/>
      <c r="K844" s="139"/>
      <c r="L844" s="139"/>
      <c r="M844" s="139"/>
      <c r="N844" s="139"/>
      <c r="O844" s="139"/>
      <c r="P844" s="139"/>
      <c r="Q844" s="139"/>
      <c r="R844" s="139"/>
      <c r="S844" s="139"/>
      <c r="T844" s="139"/>
      <c r="U844" s="139"/>
      <c r="V844" s="139"/>
      <c r="W844" s="139"/>
      <c r="X844" s="139"/>
      <c r="Y844" s="139"/>
      <c r="Z844" s="139"/>
    </row>
    <row r="845" spans="1:26" ht="14.25" customHeight="1" x14ac:dyDescent="0.2">
      <c r="A845" s="158"/>
      <c r="B845" s="154"/>
      <c r="C845" s="155"/>
      <c r="D845" s="139"/>
      <c r="E845" s="139"/>
      <c r="F845" s="139"/>
      <c r="G845" s="139"/>
      <c r="H845" s="139"/>
      <c r="I845" s="139"/>
      <c r="J845" s="139"/>
      <c r="K845" s="139"/>
      <c r="L845" s="139"/>
      <c r="M845" s="139"/>
      <c r="N845" s="139"/>
      <c r="O845" s="139"/>
      <c r="P845" s="139"/>
      <c r="Q845" s="139"/>
      <c r="R845" s="139"/>
      <c r="S845" s="139"/>
      <c r="T845" s="139"/>
      <c r="U845" s="139"/>
      <c r="V845" s="139"/>
      <c r="W845" s="139"/>
      <c r="X845" s="139"/>
      <c r="Y845" s="139"/>
      <c r="Z845" s="139"/>
    </row>
    <row r="846" spans="1:26" ht="14.25" customHeight="1" x14ac:dyDescent="0.2">
      <c r="A846" s="158"/>
      <c r="B846" s="154"/>
      <c r="C846" s="155"/>
      <c r="D846" s="139"/>
      <c r="E846" s="139"/>
      <c r="F846" s="139"/>
      <c r="G846" s="139"/>
      <c r="H846" s="139"/>
      <c r="I846" s="139"/>
      <c r="J846" s="139"/>
      <c r="K846" s="139"/>
      <c r="L846" s="139"/>
      <c r="M846" s="139"/>
      <c r="N846" s="139"/>
      <c r="O846" s="139"/>
      <c r="P846" s="139"/>
      <c r="Q846" s="139"/>
      <c r="R846" s="139"/>
      <c r="S846" s="139"/>
      <c r="T846" s="139"/>
      <c r="U846" s="139"/>
      <c r="V846" s="139"/>
      <c r="W846" s="139"/>
      <c r="X846" s="139"/>
      <c r="Y846" s="139"/>
      <c r="Z846" s="139"/>
    </row>
    <row r="847" spans="1:26" ht="14.25" customHeight="1" x14ac:dyDescent="0.2">
      <c r="A847" s="158"/>
      <c r="B847" s="154"/>
      <c r="C847" s="155"/>
      <c r="D847" s="139"/>
      <c r="E847" s="139"/>
      <c r="F847" s="139"/>
      <c r="G847" s="139"/>
      <c r="H847" s="139"/>
      <c r="I847" s="139"/>
      <c r="J847" s="139"/>
      <c r="K847" s="139"/>
      <c r="L847" s="139"/>
      <c r="M847" s="139"/>
      <c r="N847" s="139"/>
      <c r="O847" s="139"/>
      <c r="P847" s="139"/>
      <c r="Q847" s="139"/>
      <c r="R847" s="139"/>
      <c r="S847" s="139"/>
      <c r="T847" s="139"/>
      <c r="U847" s="139"/>
      <c r="V847" s="139"/>
      <c r="W847" s="139"/>
      <c r="X847" s="139"/>
      <c r="Y847" s="139"/>
      <c r="Z847" s="139"/>
    </row>
    <row r="848" spans="1:26" ht="14.25" customHeight="1" x14ac:dyDescent="0.2">
      <c r="A848" s="158"/>
      <c r="B848" s="154"/>
      <c r="C848" s="155"/>
      <c r="D848" s="139"/>
      <c r="E848" s="139"/>
      <c r="F848" s="139"/>
      <c r="G848" s="139"/>
      <c r="H848" s="139"/>
      <c r="I848" s="139"/>
      <c r="J848" s="139"/>
      <c r="K848" s="139"/>
      <c r="L848" s="139"/>
      <c r="M848" s="139"/>
      <c r="N848" s="139"/>
      <c r="O848" s="139"/>
      <c r="P848" s="139"/>
      <c r="Q848" s="139"/>
      <c r="R848" s="139"/>
      <c r="S848" s="139"/>
      <c r="T848" s="139"/>
      <c r="U848" s="139"/>
      <c r="V848" s="139"/>
      <c r="W848" s="139"/>
      <c r="X848" s="139"/>
      <c r="Y848" s="139"/>
      <c r="Z848" s="139"/>
    </row>
    <row r="849" spans="1:26" ht="14.25" customHeight="1" x14ac:dyDescent="0.2">
      <c r="A849" s="158"/>
      <c r="B849" s="154"/>
      <c r="C849" s="155"/>
      <c r="D849" s="139"/>
      <c r="E849" s="139"/>
      <c r="F849" s="139"/>
      <c r="G849" s="139"/>
      <c r="H849" s="139"/>
      <c r="I849" s="139"/>
      <c r="J849" s="139"/>
      <c r="K849" s="139"/>
      <c r="L849" s="139"/>
      <c r="M849" s="139"/>
      <c r="N849" s="139"/>
      <c r="O849" s="139"/>
      <c r="P849" s="139"/>
      <c r="Q849" s="139"/>
      <c r="R849" s="139"/>
      <c r="S849" s="139"/>
      <c r="T849" s="139"/>
      <c r="U849" s="139"/>
      <c r="V849" s="139"/>
      <c r="W849" s="139"/>
      <c r="X849" s="139"/>
      <c r="Y849" s="139"/>
      <c r="Z849" s="139"/>
    </row>
    <row r="850" spans="1:26" ht="14.25" customHeight="1" x14ac:dyDescent="0.2">
      <c r="A850" s="158"/>
      <c r="B850" s="154"/>
      <c r="C850" s="155"/>
      <c r="D850" s="139"/>
      <c r="E850" s="139"/>
      <c r="F850" s="139"/>
      <c r="G850" s="139"/>
      <c r="H850" s="139"/>
      <c r="I850" s="139"/>
      <c r="J850" s="139"/>
      <c r="K850" s="139"/>
      <c r="L850" s="139"/>
      <c r="M850" s="139"/>
      <c r="N850" s="139"/>
      <c r="O850" s="139"/>
      <c r="P850" s="139"/>
      <c r="Q850" s="139"/>
      <c r="R850" s="139"/>
      <c r="S850" s="139"/>
      <c r="T850" s="139"/>
      <c r="U850" s="139"/>
      <c r="V850" s="139"/>
      <c r="W850" s="139"/>
      <c r="X850" s="139"/>
      <c r="Y850" s="139"/>
      <c r="Z850" s="139"/>
    </row>
    <row r="851" spans="1:26" ht="14.25" customHeight="1" x14ac:dyDescent="0.2">
      <c r="A851" s="158"/>
      <c r="B851" s="154"/>
      <c r="C851" s="155"/>
      <c r="D851" s="139"/>
      <c r="E851" s="139"/>
      <c r="F851" s="139"/>
      <c r="G851" s="139"/>
      <c r="H851" s="139"/>
      <c r="I851" s="139"/>
      <c r="J851" s="139"/>
      <c r="K851" s="139"/>
      <c r="L851" s="139"/>
      <c r="M851" s="139"/>
      <c r="N851" s="139"/>
      <c r="O851" s="139"/>
      <c r="P851" s="139"/>
      <c r="Q851" s="139"/>
      <c r="R851" s="139"/>
      <c r="S851" s="139"/>
      <c r="T851" s="139"/>
      <c r="U851" s="139"/>
      <c r="V851" s="139"/>
      <c r="W851" s="139"/>
      <c r="X851" s="139"/>
      <c r="Y851" s="139"/>
      <c r="Z851" s="139"/>
    </row>
    <row r="852" spans="1:26" ht="14.25" customHeight="1" x14ac:dyDescent="0.2">
      <c r="A852" s="158"/>
      <c r="B852" s="154"/>
      <c r="C852" s="155"/>
      <c r="D852" s="139"/>
      <c r="E852" s="139"/>
      <c r="F852" s="139"/>
      <c r="G852" s="139"/>
      <c r="H852" s="139"/>
      <c r="I852" s="139"/>
      <c r="J852" s="139"/>
      <c r="K852" s="139"/>
      <c r="L852" s="139"/>
      <c r="M852" s="139"/>
      <c r="N852" s="139"/>
      <c r="O852" s="139"/>
      <c r="P852" s="139"/>
      <c r="Q852" s="139"/>
      <c r="R852" s="139"/>
      <c r="S852" s="139"/>
      <c r="T852" s="139"/>
      <c r="U852" s="139"/>
      <c r="V852" s="139"/>
      <c r="W852" s="139"/>
      <c r="X852" s="139"/>
      <c r="Y852" s="139"/>
      <c r="Z852" s="139"/>
    </row>
    <row r="853" spans="1:26" ht="14.25" customHeight="1" x14ac:dyDescent="0.2">
      <c r="A853" s="158"/>
      <c r="B853" s="154"/>
      <c r="C853" s="155"/>
      <c r="D853" s="139"/>
      <c r="E853" s="139"/>
      <c r="F853" s="139"/>
      <c r="G853" s="139"/>
      <c r="H853" s="139"/>
      <c r="I853" s="139"/>
      <c r="J853" s="139"/>
      <c r="K853" s="139"/>
      <c r="L853" s="139"/>
      <c r="M853" s="139"/>
      <c r="N853" s="139"/>
      <c r="O853" s="139"/>
      <c r="P853" s="139"/>
      <c r="Q853" s="139"/>
      <c r="R853" s="139"/>
      <c r="S853" s="139"/>
      <c r="T853" s="139"/>
      <c r="U853" s="139"/>
      <c r="V853" s="139"/>
      <c r="W853" s="139"/>
      <c r="X853" s="139"/>
      <c r="Y853" s="139"/>
      <c r="Z853" s="139"/>
    </row>
    <row r="854" spans="1:26" ht="14.25" customHeight="1" x14ac:dyDescent="0.2">
      <c r="A854" s="158"/>
      <c r="B854" s="154"/>
      <c r="C854" s="155"/>
      <c r="D854" s="139"/>
      <c r="E854" s="139"/>
      <c r="F854" s="139"/>
      <c r="G854" s="139"/>
      <c r="H854" s="139"/>
      <c r="I854" s="139"/>
      <c r="J854" s="139"/>
      <c r="K854" s="139"/>
      <c r="L854" s="139"/>
      <c r="M854" s="139"/>
      <c r="N854" s="139"/>
      <c r="O854" s="139"/>
      <c r="P854" s="139"/>
      <c r="Q854" s="139"/>
      <c r="R854" s="139"/>
      <c r="S854" s="139"/>
      <c r="T854" s="139"/>
      <c r="U854" s="139"/>
      <c r="V854" s="139"/>
      <c r="W854" s="139"/>
      <c r="X854" s="139"/>
      <c r="Y854" s="139"/>
      <c r="Z854" s="139"/>
    </row>
    <row r="855" spans="1:26" ht="14.25" customHeight="1" x14ac:dyDescent="0.2">
      <c r="A855" s="158"/>
      <c r="B855" s="154"/>
      <c r="C855" s="155"/>
      <c r="D855" s="139"/>
      <c r="E855" s="139"/>
      <c r="F855" s="139"/>
      <c r="G855" s="139"/>
      <c r="H855" s="139"/>
      <c r="I855" s="139"/>
      <c r="J855" s="139"/>
      <c r="K855" s="139"/>
      <c r="L855" s="139"/>
      <c r="M855" s="139"/>
      <c r="N855" s="139"/>
      <c r="O855" s="139"/>
      <c r="P855" s="139"/>
      <c r="Q855" s="139"/>
      <c r="R855" s="139"/>
      <c r="S855" s="139"/>
      <c r="T855" s="139"/>
      <c r="U855" s="139"/>
      <c r="V855" s="139"/>
      <c r="W855" s="139"/>
      <c r="X855" s="139"/>
      <c r="Y855" s="139"/>
      <c r="Z855" s="139"/>
    </row>
    <row r="856" spans="1:26" ht="14.25" customHeight="1" x14ac:dyDescent="0.2">
      <c r="A856" s="158"/>
      <c r="B856" s="154"/>
      <c r="C856" s="155"/>
      <c r="D856" s="139"/>
      <c r="E856" s="139"/>
      <c r="F856" s="139"/>
      <c r="G856" s="139"/>
      <c r="H856" s="139"/>
      <c r="I856" s="139"/>
      <c r="J856" s="139"/>
      <c r="K856" s="139"/>
      <c r="L856" s="139"/>
      <c r="M856" s="139"/>
      <c r="N856" s="139"/>
      <c r="O856" s="139"/>
      <c r="P856" s="139"/>
      <c r="Q856" s="139"/>
      <c r="R856" s="139"/>
      <c r="S856" s="139"/>
      <c r="T856" s="139"/>
      <c r="U856" s="139"/>
      <c r="V856" s="139"/>
      <c r="W856" s="139"/>
      <c r="X856" s="139"/>
      <c r="Y856" s="139"/>
      <c r="Z856" s="139"/>
    </row>
    <row r="857" spans="1:26" ht="14.25" customHeight="1" x14ac:dyDescent="0.2">
      <c r="A857" s="158"/>
      <c r="B857" s="154"/>
      <c r="C857" s="155"/>
      <c r="D857" s="139"/>
      <c r="E857" s="139"/>
      <c r="F857" s="139"/>
      <c r="G857" s="139"/>
      <c r="H857" s="139"/>
      <c r="I857" s="139"/>
      <c r="J857" s="139"/>
      <c r="K857" s="139"/>
      <c r="L857" s="139"/>
      <c r="M857" s="139"/>
      <c r="N857" s="139"/>
      <c r="O857" s="139"/>
      <c r="P857" s="139"/>
      <c r="Q857" s="139"/>
      <c r="R857" s="139"/>
      <c r="S857" s="139"/>
      <c r="T857" s="139"/>
      <c r="U857" s="139"/>
      <c r="V857" s="139"/>
      <c r="W857" s="139"/>
      <c r="X857" s="139"/>
      <c r="Y857" s="139"/>
      <c r="Z857" s="139"/>
    </row>
    <row r="858" spans="1:26" ht="14.25" customHeight="1" x14ac:dyDescent="0.2">
      <c r="A858" s="158"/>
      <c r="B858" s="154"/>
      <c r="C858" s="155"/>
      <c r="D858" s="139"/>
      <c r="E858" s="139"/>
      <c r="F858" s="139"/>
      <c r="G858" s="139"/>
      <c r="H858" s="139"/>
      <c r="I858" s="139"/>
      <c r="J858" s="139"/>
      <c r="K858" s="139"/>
      <c r="L858" s="139"/>
      <c r="M858" s="139"/>
      <c r="N858" s="139"/>
      <c r="O858" s="139"/>
      <c r="P858" s="139"/>
      <c r="Q858" s="139"/>
      <c r="R858" s="139"/>
      <c r="S858" s="139"/>
      <c r="T858" s="139"/>
      <c r="U858" s="139"/>
      <c r="V858" s="139"/>
      <c r="W858" s="139"/>
      <c r="X858" s="139"/>
      <c r="Y858" s="139"/>
      <c r="Z858" s="139"/>
    </row>
    <row r="859" spans="1:26" ht="14.25" customHeight="1" x14ac:dyDescent="0.2">
      <c r="A859" s="158"/>
      <c r="B859" s="154"/>
      <c r="C859" s="155"/>
      <c r="D859" s="139"/>
      <c r="E859" s="139"/>
      <c r="F859" s="139"/>
      <c r="G859" s="139"/>
      <c r="H859" s="139"/>
      <c r="I859" s="139"/>
      <c r="J859" s="139"/>
      <c r="K859" s="139"/>
      <c r="L859" s="139"/>
      <c r="M859" s="139"/>
      <c r="N859" s="139"/>
      <c r="O859" s="139"/>
      <c r="P859" s="139"/>
      <c r="Q859" s="139"/>
      <c r="R859" s="139"/>
      <c r="S859" s="139"/>
      <c r="T859" s="139"/>
      <c r="U859" s="139"/>
      <c r="V859" s="139"/>
      <c r="W859" s="139"/>
      <c r="X859" s="139"/>
      <c r="Y859" s="139"/>
      <c r="Z859" s="139"/>
    </row>
    <row r="860" spans="1:26" ht="14.25" customHeight="1" x14ac:dyDescent="0.2">
      <c r="A860" s="158"/>
      <c r="B860" s="154"/>
      <c r="C860" s="155"/>
      <c r="D860" s="139"/>
      <c r="E860" s="139"/>
      <c r="F860" s="139"/>
      <c r="G860" s="139"/>
      <c r="H860" s="139"/>
      <c r="I860" s="139"/>
      <c r="J860" s="139"/>
      <c r="K860" s="139"/>
      <c r="L860" s="139"/>
      <c r="M860" s="139"/>
      <c r="N860" s="139"/>
      <c r="O860" s="139"/>
      <c r="P860" s="139"/>
      <c r="Q860" s="139"/>
      <c r="R860" s="139"/>
      <c r="S860" s="139"/>
      <c r="T860" s="139"/>
      <c r="U860" s="139"/>
      <c r="V860" s="139"/>
      <c r="W860" s="139"/>
      <c r="X860" s="139"/>
      <c r="Y860" s="139"/>
      <c r="Z860" s="139"/>
    </row>
    <row r="861" spans="1:26" ht="14.25" customHeight="1" x14ac:dyDescent="0.2">
      <c r="A861" s="158"/>
      <c r="B861" s="154"/>
      <c r="C861" s="155"/>
      <c r="D861" s="139"/>
      <c r="E861" s="139"/>
      <c r="F861" s="139"/>
      <c r="G861" s="139"/>
      <c r="H861" s="139"/>
      <c r="I861" s="139"/>
      <c r="J861" s="139"/>
      <c r="K861" s="139"/>
      <c r="L861" s="139"/>
      <c r="M861" s="139"/>
      <c r="N861" s="139"/>
      <c r="O861" s="139"/>
      <c r="P861" s="139"/>
      <c r="Q861" s="139"/>
      <c r="R861" s="139"/>
      <c r="S861" s="139"/>
      <c r="T861" s="139"/>
      <c r="U861" s="139"/>
      <c r="V861" s="139"/>
      <c r="W861" s="139"/>
      <c r="X861" s="139"/>
      <c r="Y861" s="139"/>
      <c r="Z861" s="139"/>
    </row>
    <row r="862" spans="1:26" ht="14.25" customHeight="1" x14ac:dyDescent="0.2">
      <c r="A862" s="158"/>
      <c r="B862" s="154"/>
      <c r="C862" s="155"/>
      <c r="D862" s="139"/>
      <c r="E862" s="139"/>
      <c r="F862" s="139"/>
      <c r="G862" s="139"/>
      <c r="H862" s="139"/>
      <c r="I862" s="139"/>
      <c r="J862" s="139"/>
      <c r="K862" s="139"/>
      <c r="L862" s="139"/>
      <c r="M862" s="139"/>
      <c r="N862" s="139"/>
      <c r="O862" s="139"/>
      <c r="P862" s="139"/>
      <c r="Q862" s="139"/>
      <c r="R862" s="139"/>
      <c r="S862" s="139"/>
      <c r="T862" s="139"/>
      <c r="U862" s="139"/>
      <c r="V862" s="139"/>
      <c r="W862" s="139"/>
      <c r="X862" s="139"/>
      <c r="Y862" s="139"/>
      <c r="Z862" s="139"/>
    </row>
    <row r="863" spans="1:26" ht="14.25" customHeight="1" x14ac:dyDescent="0.2">
      <c r="A863" s="158"/>
      <c r="B863" s="154"/>
      <c r="C863" s="155"/>
      <c r="D863" s="139"/>
      <c r="E863" s="139"/>
      <c r="F863" s="139"/>
      <c r="G863" s="139"/>
      <c r="H863" s="139"/>
      <c r="I863" s="139"/>
      <c r="J863" s="139"/>
      <c r="K863" s="139"/>
      <c r="L863" s="139"/>
      <c r="M863" s="139"/>
      <c r="N863" s="139"/>
      <c r="O863" s="139"/>
      <c r="P863" s="139"/>
      <c r="Q863" s="139"/>
      <c r="R863" s="139"/>
      <c r="S863" s="139"/>
      <c r="T863" s="139"/>
      <c r="U863" s="139"/>
      <c r="V863" s="139"/>
      <c r="W863" s="139"/>
      <c r="X863" s="139"/>
      <c r="Y863" s="139"/>
      <c r="Z863" s="139"/>
    </row>
    <row r="864" spans="1:26" ht="14.25" customHeight="1" x14ac:dyDescent="0.2">
      <c r="A864" s="158"/>
      <c r="B864" s="154"/>
      <c r="C864" s="155"/>
      <c r="D864" s="139"/>
      <c r="E864" s="139"/>
      <c r="F864" s="139"/>
      <c r="G864" s="139"/>
      <c r="H864" s="139"/>
      <c r="I864" s="139"/>
      <c r="J864" s="139"/>
      <c r="K864" s="139"/>
      <c r="L864" s="139"/>
      <c r="M864" s="139"/>
      <c r="N864" s="139"/>
      <c r="O864" s="139"/>
      <c r="P864" s="139"/>
      <c r="Q864" s="139"/>
      <c r="R864" s="139"/>
      <c r="S864" s="139"/>
      <c r="T864" s="139"/>
      <c r="U864" s="139"/>
      <c r="V864" s="139"/>
      <c r="W864" s="139"/>
      <c r="X864" s="139"/>
      <c r="Y864" s="139"/>
      <c r="Z864" s="139"/>
    </row>
    <row r="865" spans="1:26" ht="14.25" customHeight="1" x14ac:dyDescent="0.2">
      <c r="A865" s="158"/>
      <c r="B865" s="154"/>
      <c r="C865" s="155"/>
      <c r="D865" s="139"/>
      <c r="E865" s="139"/>
      <c r="F865" s="139"/>
      <c r="G865" s="139"/>
      <c r="H865" s="139"/>
      <c r="I865" s="139"/>
      <c r="J865" s="139"/>
      <c r="K865" s="139"/>
      <c r="L865" s="139"/>
      <c r="M865" s="139"/>
      <c r="N865" s="139"/>
      <c r="O865" s="139"/>
      <c r="P865" s="139"/>
      <c r="Q865" s="139"/>
      <c r="R865" s="139"/>
      <c r="S865" s="139"/>
      <c r="T865" s="139"/>
      <c r="U865" s="139"/>
      <c r="V865" s="139"/>
      <c r="W865" s="139"/>
      <c r="X865" s="139"/>
      <c r="Y865" s="139"/>
      <c r="Z865" s="139"/>
    </row>
    <row r="866" spans="1:26" ht="14.25" customHeight="1" x14ac:dyDescent="0.2">
      <c r="A866" s="158"/>
      <c r="B866" s="154"/>
      <c r="C866" s="155"/>
      <c r="D866" s="139"/>
      <c r="E866" s="139"/>
      <c r="F866" s="139"/>
      <c r="G866" s="139"/>
      <c r="H866" s="139"/>
      <c r="I866" s="139"/>
      <c r="J866" s="139"/>
      <c r="K866" s="139"/>
      <c r="L866" s="139"/>
      <c r="M866" s="139"/>
      <c r="N866" s="139"/>
      <c r="O866" s="139"/>
      <c r="P866" s="139"/>
      <c r="Q866" s="139"/>
      <c r="R866" s="139"/>
      <c r="S866" s="139"/>
      <c r="T866" s="139"/>
      <c r="U866" s="139"/>
      <c r="V866" s="139"/>
      <c r="W866" s="139"/>
      <c r="X866" s="139"/>
      <c r="Y866" s="139"/>
      <c r="Z866" s="139"/>
    </row>
    <row r="867" spans="1:26" ht="14.25" customHeight="1" x14ac:dyDescent="0.2">
      <c r="A867" s="158"/>
      <c r="B867" s="154"/>
      <c r="C867" s="155"/>
      <c r="D867" s="139"/>
      <c r="E867" s="139"/>
      <c r="F867" s="139"/>
      <c r="G867" s="139"/>
      <c r="H867" s="139"/>
      <c r="I867" s="139"/>
      <c r="J867" s="139"/>
      <c r="K867" s="139"/>
      <c r="L867" s="139"/>
      <c r="M867" s="139"/>
      <c r="N867" s="139"/>
      <c r="O867" s="139"/>
      <c r="P867" s="139"/>
      <c r="Q867" s="139"/>
      <c r="R867" s="139"/>
      <c r="S867" s="139"/>
      <c r="T867" s="139"/>
      <c r="U867" s="139"/>
      <c r="V867" s="139"/>
      <c r="W867" s="139"/>
      <c r="X867" s="139"/>
      <c r="Y867" s="139"/>
      <c r="Z867" s="139"/>
    </row>
    <row r="868" spans="1:26" ht="14.25" customHeight="1" x14ac:dyDescent="0.2">
      <c r="A868" s="158"/>
      <c r="B868" s="154"/>
      <c r="C868" s="155"/>
      <c r="D868" s="139"/>
      <c r="E868" s="139"/>
      <c r="F868" s="139"/>
      <c r="G868" s="139"/>
      <c r="H868" s="139"/>
      <c r="I868" s="139"/>
      <c r="J868" s="139"/>
      <c r="K868" s="139"/>
      <c r="L868" s="139"/>
      <c r="M868" s="139"/>
      <c r="N868" s="139"/>
      <c r="O868" s="139"/>
      <c r="P868" s="139"/>
      <c r="Q868" s="139"/>
      <c r="R868" s="139"/>
      <c r="S868" s="139"/>
      <c r="T868" s="139"/>
      <c r="U868" s="139"/>
      <c r="V868" s="139"/>
      <c r="W868" s="139"/>
      <c r="X868" s="139"/>
      <c r="Y868" s="139"/>
      <c r="Z868" s="139"/>
    </row>
    <row r="869" spans="1:26" ht="14.25" customHeight="1" x14ac:dyDescent="0.2">
      <c r="A869" s="158"/>
      <c r="B869" s="154"/>
      <c r="C869" s="155"/>
      <c r="D869" s="139"/>
      <c r="E869" s="139"/>
      <c r="F869" s="139"/>
      <c r="G869" s="139"/>
      <c r="H869" s="139"/>
      <c r="I869" s="139"/>
      <c r="J869" s="139"/>
      <c r="K869" s="139"/>
      <c r="L869" s="139"/>
      <c r="M869" s="139"/>
      <c r="N869" s="139"/>
      <c r="O869" s="139"/>
      <c r="P869" s="139"/>
      <c r="Q869" s="139"/>
      <c r="R869" s="139"/>
      <c r="S869" s="139"/>
      <c r="T869" s="139"/>
      <c r="U869" s="139"/>
      <c r="V869" s="139"/>
      <c r="W869" s="139"/>
      <c r="X869" s="139"/>
      <c r="Y869" s="139"/>
      <c r="Z869" s="139"/>
    </row>
    <row r="870" spans="1:26" ht="14.25" customHeight="1" x14ac:dyDescent="0.2">
      <c r="A870" s="158"/>
      <c r="B870" s="154"/>
      <c r="C870" s="155"/>
      <c r="D870" s="139"/>
      <c r="E870" s="139"/>
      <c r="F870" s="139"/>
      <c r="G870" s="139"/>
      <c r="H870" s="139"/>
      <c r="I870" s="139"/>
      <c r="J870" s="139"/>
      <c r="K870" s="139"/>
      <c r="L870" s="139"/>
      <c r="M870" s="139"/>
      <c r="N870" s="139"/>
      <c r="O870" s="139"/>
      <c r="P870" s="139"/>
      <c r="Q870" s="139"/>
      <c r="R870" s="139"/>
      <c r="S870" s="139"/>
      <c r="T870" s="139"/>
      <c r="U870" s="139"/>
      <c r="V870" s="139"/>
      <c r="W870" s="139"/>
      <c r="X870" s="139"/>
      <c r="Y870" s="139"/>
      <c r="Z870" s="139"/>
    </row>
    <row r="871" spans="1:26" ht="14.25" customHeight="1" x14ac:dyDescent="0.2">
      <c r="A871" s="158"/>
      <c r="B871" s="154"/>
      <c r="C871" s="155"/>
      <c r="D871" s="139"/>
      <c r="E871" s="139"/>
      <c r="F871" s="139"/>
      <c r="G871" s="139"/>
      <c r="H871" s="139"/>
      <c r="I871" s="139"/>
      <c r="J871" s="139"/>
      <c r="K871" s="139"/>
      <c r="L871" s="139"/>
      <c r="M871" s="139"/>
      <c r="N871" s="139"/>
      <c r="O871" s="139"/>
      <c r="P871" s="139"/>
      <c r="Q871" s="139"/>
      <c r="R871" s="139"/>
      <c r="S871" s="139"/>
      <c r="T871" s="139"/>
      <c r="U871" s="139"/>
      <c r="V871" s="139"/>
      <c r="W871" s="139"/>
      <c r="X871" s="139"/>
      <c r="Y871" s="139"/>
      <c r="Z871" s="139"/>
    </row>
    <row r="872" spans="1:26" ht="14.25" customHeight="1" x14ac:dyDescent="0.2">
      <c r="A872" s="158"/>
      <c r="B872" s="154"/>
      <c r="C872" s="155"/>
      <c r="D872" s="139"/>
      <c r="E872" s="139"/>
      <c r="F872" s="139"/>
      <c r="G872" s="139"/>
      <c r="H872" s="139"/>
      <c r="I872" s="139"/>
      <c r="J872" s="139"/>
      <c r="K872" s="139"/>
      <c r="L872" s="139"/>
      <c r="M872" s="139"/>
      <c r="N872" s="139"/>
      <c r="O872" s="139"/>
      <c r="P872" s="139"/>
      <c r="Q872" s="139"/>
      <c r="R872" s="139"/>
      <c r="S872" s="139"/>
      <c r="T872" s="139"/>
      <c r="U872" s="139"/>
      <c r="V872" s="139"/>
      <c r="W872" s="139"/>
      <c r="X872" s="139"/>
      <c r="Y872" s="139"/>
      <c r="Z872" s="139"/>
    </row>
    <row r="873" spans="1:26" ht="14.25" customHeight="1" x14ac:dyDescent="0.2">
      <c r="A873" s="158"/>
      <c r="B873" s="154"/>
      <c r="C873" s="155"/>
      <c r="D873" s="139"/>
      <c r="E873" s="139"/>
      <c r="F873" s="139"/>
      <c r="G873" s="139"/>
      <c r="H873" s="139"/>
      <c r="I873" s="139"/>
      <c r="J873" s="139"/>
      <c r="K873" s="139"/>
      <c r="L873" s="139"/>
      <c r="M873" s="139"/>
      <c r="N873" s="139"/>
      <c r="O873" s="139"/>
      <c r="P873" s="139"/>
      <c r="Q873" s="139"/>
      <c r="R873" s="139"/>
      <c r="S873" s="139"/>
      <c r="T873" s="139"/>
      <c r="U873" s="139"/>
      <c r="V873" s="139"/>
      <c r="W873" s="139"/>
      <c r="X873" s="139"/>
      <c r="Y873" s="139"/>
      <c r="Z873" s="139"/>
    </row>
    <row r="874" spans="1:26" ht="14.25" customHeight="1" x14ac:dyDescent="0.2">
      <c r="A874" s="158"/>
      <c r="B874" s="154"/>
      <c r="C874" s="155"/>
      <c r="D874" s="139"/>
      <c r="E874" s="139"/>
      <c r="F874" s="139"/>
      <c r="G874" s="139"/>
      <c r="H874" s="139"/>
      <c r="I874" s="139"/>
      <c r="J874" s="139"/>
      <c r="K874" s="139"/>
      <c r="L874" s="139"/>
      <c r="M874" s="139"/>
      <c r="N874" s="139"/>
      <c r="O874" s="139"/>
      <c r="P874" s="139"/>
      <c r="Q874" s="139"/>
      <c r="R874" s="139"/>
      <c r="S874" s="139"/>
      <c r="T874" s="139"/>
      <c r="U874" s="139"/>
      <c r="V874" s="139"/>
      <c r="W874" s="139"/>
      <c r="X874" s="139"/>
      <c r="Y874" s="139"/>
      <c r="Z874" s="139"/>
    </row>
    <row r="875" spans="1:26" ht="14.25" customHeight="1" x14ac:dyDescent="0.2">
      <c r="A875" s="158"/>
      <c r="B875" s="154"/>
      <c r="C875" s="155"/>
      <c r="D875" s="139"/>
      <c r="E875" s="139"/>
      <c r="F875" s="139"/>
      <c r="G875" s="139"/>
      <c r="H875" s="139"/>
      <c r="I875" s="139"/>
      <c r="J875" s="139"/>
      <c r="K875" s="139"/>
      <c r="L875" s="139"/>
      <c r="M875" s="139"/>
      <c r="N875" s="139"/>
      <c r="O875" s="139"/>
      <c r="P875" s="139"/>
      <c r="Q875" s="139"/>
      <c r="R875" s="139"/>
      <c r="S875" s="139"/>
      <c r="T875" s="139"/>
      <c r="U875" s="139"/>
      <c r="V875" s="139"/>
      <c r="W875" s="139"/>
      <c r="X875" s="139"/>
      <c r="Y875" s="139"/>
      <c r="Z875" s="139"/>
    </row>
    <row r="876" spans="1:26" ht="14.25" customHeight="1" x14ac:dyDescent="0.2">
      <c r="A876" s="158"/>
      <c r="B876" s="154"/>
      <c r="C876" s="155"/>
      <c r="D876" s="139"/>
      <c r="E876" s="139"/>
      <c r="F876" s="139"/>
      <c r="G876" s="139"/>
      <c r="H876" s="139"/>
      <c r="I876" s="139"/>
      <c r="J876" s="139"/>
      <c r="K876" s="139"/>
      <c r="L876" s="139"/>
      <c r="M876" s="139"/>
      <c r="N876" s="139"/>
      <c r="O876" s="139"/>
      <c r="P876" s="139"/>
      <c r="Q876" s="139"/>
      <c r="R876" s="139"/>
      <c r="S876" s="139"/>
      <c r="T876" s="139"/>
      <c r="U876" s="139"/>
      <c r="V876" s="139"/>
      <c r="W876" s="139"/>
      <c r="X876" s="139"/>
      <c r="Y876" s="139"/>
      <c r="Z876" s="139"/>
    </row>
    <row r="877" spans="1:26" ht="14.25" customHeight="1" x14ac:dyDescent="0.2">
      <c r="A877" s="158"/>
      <c r="B877" s="154"/>
      <c r="C877" s="155"/>
      <c r="D877" s="139"/>
      <c r="E877" s="139"/>
      <c r="F877" s="139"/>
      <c r="G877" s="139"/>
      <c r="H877" s="139"/>
      <c r="I877" s="139"/>
      <c r="J877" s="139"/>
      <c r="K877" s="139"/>
      <c r="L877" s="139"/>
      <c r="M877" s="139"/>
      <c r="N877" s="139"/>
      <c r="O877" s="139"/>
      <c r="P877" s="139"/>
      <c r="Q877" s="139"/>
      <c r="R877" s="139"/>
      <c r="S877" s="139"/>
      <c r="T877" s="139"/>
      <c r="U877" s="139"/>
      <c r="V877" s="139"/>
      <c r="W877" s="139"/>
      <c r="X877" s="139"/>
      <c r="Y877" s="139"/>
      <c r="Z877" s="139"/>
    </row>
    <row r="878" spans="1:26" ht="14.25" customHeight="1" x14ac:dyDescent="0.2">
      <c r="A878" s="158"/>
      <c r="B878" s="154"/>
      <c r="C878" s="155"/>
      <c r="D878" s="139"/>
      <c r="E878" s="139"/>
      <c r="F878" s="139"/>
      <c r="G878" s="139"/>
      <c r="H878" s="139"/>
      <c r="I878" s="139"/>
      <c r="J878" s="139"/>
      <c r="K878" s="139"/>
      <c r="L878" s="139"/>
      <c r="M878" s="139"/>
      <c r="N878" s="139"/>
      <c r="O878" s="139"/>
      <c r="P878" s="139"/>
      <c r="Q878" s="139"/>
      <c r="R878" s="139"/>
      <c r="S878" s="139"/>
      <c r="T878" s="139"/>
      <c r="U878" s="139"/>
      <c r="V878" s="139"/>
      <c r="W878" s="139"/>
      <c r="X878" s="139"/>
      <c r="Y878" s="139"/>
      <c r="Z878" s="139"/>
    </row>
    <row r="879" spans="1:26" ht="14.25" customHeight="1" x14ac:dyDescent="0.2">
      <c r="A879" s="158"/>
      <c r="B879" s="154"/>
      <c r="C879" s="155"/>
      <c r="D879" s="139"/>
      <c r="E879" s="139"/>
      <c r="F879" s="139"/>
      <c r="G879" s="139"/>
      <c r="H879" s="139"/>
      <c r="I879" s="139"/>
      <c r="J879" s="139"/>
      <c r="K879" s="139"/>
      <c r="L879" s="139"/>
      <c r="M879" s="139"/>
      <c r="N879" s="139"/>
      <c r="O879" s="139"/>
      <c r="P879" s="139"/>
      <c r="Q879" s="139"/>
      <c r="R879" s="139"/>
      <c r="S879" s="139"/>
      <c r="T879" s="139"/>
      <c r="U879" s="139"/>
      <c r="V879" s="139"/>
      <c r="W879" s="139"/>
      <c r="X879" s="139"/>
      <c r="Y879" s="139"/>
      <c r="Z879" s="139"/>
    </row>
    <row r="880" spans="1:26" ht="14.25" customHeight="1" x14ac:dyDescent="0.2">
      <c r="A880" s="158"/>
      <c r="B880" s="154"/>
      <c r="C880" s="155"/>
      <c r="D880" s="139"/>
      <c r="E880" s="139"/>
      <c r="F880" s="139"/>
      <c r="G880" s="139"/>
      <c r="H880" s="139"/>
      <c r="I880" s="139"/>
      <c r="J880" s="139"/>
      <c r="K880" s="139"/>
      <c r="L880" s="139"/>
      <c r="M880" s="139"/>
      <c r="N880" s="139"/>
      <c r="O880" s="139"/>
      <c r="P880" s="139"/>
      <c r="Q880" s="139"/>
      <c r="R880" s="139"/>
      <c r="S880" s="139"/>
      <c r="T880" s="139"/>
      <c r="U880" s="139"/>
      <c r="V880" s="139"/>
      <c r="W880" s="139"/>
      <c r="X880" s="139"/>
      <c r="Y880" s="139"/>
      <c r="Z880" s="139"/>
    </row>
    <row r="881" spans="1:26" ht="14.25" customHeight="1" x14ac:dyDescent="0.2">
      <c r="A881" s="158"/>
      <c r="B881" s="154"/>
      <c r="C881" s="155"/>
      <c r="D881" s="139"/>
      <c r="E881" s="139"/>
      <c r="F881" s="139"/>
      <c r="G881" s="139"/>
      <c r="H881" s="139"/>
      <c r="I881" s="139"/>
      <c r="J881" s="139"/>
      <c r="K881" s="139"/>
      <c r="L881" s="139"/>
      <c r="M881" s="139"/>
      <c r="N881" s="139"/>
      <c r="O881" s="139"/>
      <c r="P881" s="139"/>
      <c r="Q881" s="139"/>
      <c r="R881" s="139"/>
      <c r="S881" s="139"/>
      <c r="T881" s="139"/>
      <c r="U881" s="139"/>
      <c r="V881" s="139"/>
      <c r="W881" s="139"/>
      <c r="X881" s="139"/>
      <c r="Y881" s="139"/>
      <c r="Z881" s="139"/>
    </row>
    <row r="882" spans="1:26" ht="14.25" customHeight="1" x14ac:dyDescent="0.2">
      <c r="A882" s="158"/>
      <c r="B882" s="154"/>
      <c r="C882" s="155"/>
      <c r="D882" s="139"/>
      <c r="E882" s="139"/>
      <c r="F882" s="139"/>
      <c r="G882" s="139"/>
      <c r="H882" s="139"/>
      <c r="I882" s="139"/>
      <c r="J882" s="139"/>
      <c r="K882" s="139"/>
      <c r="L882" s="139"/>
      <c r="M882" s="139"/>
      <c r="N882" s="139"/>
      <c r="O882" s="139"/>
      <c r="P882" s="139"/>
      <c r="Q882" s="139"/>
      <c r="R882" s="139"/>
      <c r="S882" s="139"/>
      <c r="T882" s="139"/>
      <c r="U882" s="139"/>
      <c r="V882" s="139"/>
      <c r="W882" s="139"/>
      <c r="X882" s="139"/>
      <c r="Y882" s="139"/>
      <c r="Z882" s="139"/>
    </row>
    <row r="883" spans="1:26" ht="14.25" customHeight="1" x14ac:dyDescent="0.2">
      <c r="A883" s="158"/>
      <c r="B883" s="154"/>
      <c r="C883" s="155"/>
      <c r="D883" s="139"/>
      <c r="E883" s="139"/>
      <c r="F883" s="139"/>
      <c r="G883" s="139"/>
      <c r="H883" s="139"/>
      <c r="I883" s="139"/>
      <c r="J883" s="139"/>
      <c r="K883" s="139"/>
      <c r="L883" s="139"/>
      <c r="M883" s="139"/>
      <c r="N883" s="139"/>
      <c r="O883" s="139"/>
      <c r="P883" s="139"/>
      <c r="Q883" s="139"/>
      <c r="R883" s="139"/>
      <c r="S883" s="139"/>
      <c r="T883" s="139"/>
      <c r="U883" s="139"/>
      <c r="V883" s="139"/>
      <c r="W883" s="139"/>
      <c r="X883" s="139"/>
      <c r="Y883" s="139"/>
      <c r="Z883" s="139"/>
    </row>
    <row r="884" spans="1:26" ht="14.25" customHeight="1" x14ac:dyDescent="0.2">
      <c r="A884" s="158"/>
      <c r="B884" s="154"/>
      <c r="C884" s="155"/>
      <c r="D884" s="139"/>
      <c r="E884" s="139"/>
      <c r="F884" s="139"/>
      <c r="G884" s="139"/>
      <c r="H884" s="139"/>
      <c r="I884" s="139"/>
      <c r="J884" s="139"/>
      <c r="K884" s="139"/>
      <c r="L884" s="139"/>
      <c r="M884" s="139"/>
      <c r="N884" s="139"/>
      <c r="O884" s="139"/>
      <c r="P884" s="139"/>
      <c r="Q884" s="139"/>
      <c r="R884" s="139"/>
      <c r="S884" s="139"/>
      <c r="T884" s="139"/>
      <c r="U884" s="139"/>
      <c r="V884" s="139"/>
      <c r="W884" s="139"/>
      <c r="X884" s="139"/>
      <c r="Y884" s="139"/>
      <c r="Z884" s="139"/>
    </row>
    <row r="885" spans="1:26" ht="14.25" customHeight="1" x14ac:dyDescent="0.2">
      <c r="A885" s="158"/>
      <c r="B885" s="154"/>
      <c r="C885" s="155"/>
      <c r="D885" s="139"/>
      <c r="E885" s="139"/>
      <c r="F885" s="139"/>
      <c r="G885" s="139"/>
      <c r="H885" s="139"/>
      <c r="I885" s="139"/>
      <c r="J885" s="139"/>
      <c r="K885" s="139"/>
      <c r="L885" s="139"/>
      <c r="M885" s="139"/>
      <c r="N885" s="139"/>
      <c r="O885" s="139"/>
      <c r="P885" s="139"/>
      <c r="Q885" s="139"/>
      <c r="R885" s="139"/>
      <c r="S885" s="139"/>
      <c r="T885" s="139"/>
      <c r="U885" s="139"/>
      <c r="V885" s="139"/>
      <c r="W885" s="139"/>
      <c r="X885" s="139"/>
      <c r="Y885" s="139"/>
      <c r="Z885" s="139"/>
    </row>
    <row r="886" spans="1:26" ht="14.25" customHeight="1" x14ac:dyDescent="0.2">
      <c r="A886" s="158"/>
      <c r="B886" s="154"/>
      <c r="C886" s="155"/>
      <c r="D886" s="139"/>
      <c r="E886" s="139"/>
      <c r="F886" s="139"/>
      <c r="G886" s="139"/>
      <c r="H886" s="139"/>
      <c r="I886" s="139"/>
      <c r="J886" s="139"/>
      <c r="K886" s="139"/>
      <c r="L886" s="139"/>
      <c r="M886" s="139"/>
      <c r="N886" s="139"/>
      <c r="O886" s="139"/>
      <c r="P886" s="139"/>
      <c r="Q886" s="139"/>
      <c r="R886" s="139"/>
      <c r="S886" s="139"/>
      <c r="T886" s="139"/>
      <c r="U886" s="139"/>
      <c r="V886" s="139"/>
      <c r="W886" s="139"/>
      <c r="X886" s="139"/>
      <c r="Y886" s="139"/>
      <c r="Z886" s="139"/>
    </row>
    <row r="887" spans="1:26" ht="14.25" customHeight="1" x14ac:dyDescent="0.2">
      <c r="A887" s="158"/>
      <c r="B887" s="154"/>
      <c r="C887" s="155"/>
      <c r="D887" s="139"/>
      <c r="E887" s="139"/>
      <c r="F887" s="139"/>
      <c r="G887" s="139"/>
      <c r="H887" s="139"/>
      <c r="I887" s="139"/>
      <c r="J887" s="139"/>
      <c r="K887" s="139"/>
      <c r="L887" s="139"/>
      <c r="M887" s="139"/>
      <c r="N887" s="139"/>
      <c r="O887" s="139"/>
      <c r="P887" s="139"/>
      <c r="Q887" s="139"/>
      <c r="R887" s="139"/>
      <c r="S887" s="139"/>
      <c r="T887" s="139"/>
      <c r="U887" s="139"/>
      <c r="V887" s="139"/>
      <c r="W887" s="139"/>
      <c r="X887" s="139"/>
      <c r="Y887" s="139"/>
      <c r="Z887" s="139"/>
    </row>
    <row r="888" spans="1:26" ht="14.25" customHeight="1" x14ac:dyDescent="0.2">
      <c r="A888" s="158"/>
      <c r="B888" s="154"/>
      <c r="C888" s="155"/>
      <c r="D888" s="139"/>
      <c r="E888" s="139"/>
      <c r="F888" s="139"/>
      <c r="G888" s="139"/>
      <c r="H888" s="139"/>
      <c r="I888" s="139"/>
      <c r="J888" s="139"/>
      <c r="K888" s="139"/>
      <c r="L888" s="139"/>
      <c r="M888" s="139"/>
      <c r="N888" s="139"/>
      <c r="O888" s="139"/>
      <c r="P888" s="139"/>
      <c r="Q888" s="139"/>
      <c r="R888" s="139"/>
      <c r="S888" s="139"/>
      <c r="T888" s="139"/>
      <c r="U888" s="139"/>
      <c r="V888" s="139"/>
      <c r="W888" s="139"/>
      <c r="X888" s="139"/>
      <c r="Y888" s="139"/>
      <c r="Z888" s="139"/>
    </row>
    <row r="889" spans="1:26" ht="14.25" customHeight="1" x14ac:dyDescent="0.2">
      <c r="A889" s="158"/>
      <c r="B889" s="154"/>
      <c r="C889" s="155"/>
      <c r="D889" s="139"/>
      <c r="E889" s="139"/>
      <c r="F889" s="139"/>
      <c r="G889" s="139"/>
      <c r="H889" s="139"/>
      <c r="I889" s="139"/>
      <c r="J889" s="139"/>
      <c r="K889" s="139"/>
      <c r="L889" s="139"/>
      <c r="M889" s="139"/>
      <c r="N889" s="139"/>
      <c r="O889" s="139"/>
      <c r="P889" s="139"/>
      <c r="Q889" s="139"/>
      <c r="R889" s="139"/>
      <c r="S889" s="139"/>
      <c r="T889" s="139"/>
      <c r="U889" s="139"/>
      <c r="V889" s="139"/>
      <c r="W889" s="139"/>
      <c r="X889" s="139"/>
      <c r="Y889" s="139"/>
      <c r="Z889" s="139"/>
    </row>
    <row r="890" spans="1:26" ht="14.25" customHeight="1" x14ac:dyDescent="0.2">
      <c r="A890" s="158"/>
      <c r="B890" s="154"/>
      <c r="C890" s="155"/>
      <c r="D890" s="139"/>
      <c r="E890" s="139"/>
      <c r="F890" s="139"/>
      <c r="G890" s="139"/>
      <c r="H890" s="139"/>
      <c r="I890" s="139"/>
      <c r="J890" s="139"/>
      <c r="K890" s="139"/>
      <c r="L890" s="139"/>
      <c r="M890" s="139"/>
      <c r="N890" s="139"/>
      <c r="O890" s="139"/>
      <c r="P890" s="139"/>
      <c r="Q890" s="139"/>
      <c r="R890" s="139"/>
      <c r="S890" s="139"/>
      <c r="T890" s="139"/>
      <c r="U890" s="139"/>
      <c r="V890" s="139"/>
      <c r="W890" s="139"/>
      <c r="X890" s="139"/>
      <c r="Y890" s="139"/>
      <c r="Z890" s="139"/>
    </row>
    <row r="891" spans="1:26" ht="14.25" customHeight="1" x14ac:dyDescent="0.2">
      <c r="A891" s="158"/>
      <c r="B891" s="154"/>
      <c r="C891" s="155"/>
      <c r="D891" s="139"/>
      <c r="E891" s="139"/>
      <c r="F891" s="139"/>
      <c r="G891" s="139"/>
      <c r="H891" s="139"/>
      <c r="I891" s="139"/>
      <c r="J891" s="139"/>
      <c r="K891" s="139"/>
      <c r="L891" s="139"/>
      <c r="M891" s="139"/>
      <c r="N891" s="139"/>
      <c r="O891" s="139"/>
      <c r="P891" s="139"/>
      <c r="Q891" s="139"/>
      <c r="R891" s="139"/>
      <c r="S891" s="139"/>
      <c r="T891" s="139"/>
      <c r="U891" s="139"/>
      <c r="V891" s="139"/>
      <c r="W891" s="139"/>
      <c r="X891" s="139"/>
      <c r="Y891" s="139"/>
      <c r="Z891" s="139"/>
    </row>
    <row r="892" spans="1:26" ht="14.25" customHeight="1" x14ac:dyDescent="0.2">
      <c r="A892" s="158"/>
      <c r="B892" s="154"/>
      <c r="C892" s="155"/>
      <c r="D892" s="139"/>
      <c r="E892" s="139"/>
      <c r="F892" s="139"/>
      <c r="G892" s="139"/>
      <c r="H892" s="139"/>
      <c r="I892" s="139"/>
      <c r="J892" s="139"/>
      <c r="K892" s="139"/>
      <c r="L892" s="139"/>
      <c r="M892" s="139"/>
      <c r="N892" s="139"/>
      <c r="O892" s="139"/>
      <c r="P892" s="139"/>
      <c r="Q892" s="139"/>
      <c r="R892" s="139"/>
      <c r="S892" s="139"/>
      <c r="T892" s="139"/>
      <c r="U892" s="139"/>
      <c r="V892" s="139"/>
      <c r="W892" s="139"/>
      <c r="X892" s="139"/>
      <c r="Y892" s="139"/>
      <c r="Z892" s="139"/>
    </row>
    <row r="893" spans="1:26" ht="14.25" customHeight="1" x14ac:dyDescent="0.2">
      <c r="A893" s="158"/>
      <c r="B893" s="154"/>
      <c r="C893" s="155"/>
      <c r="D893" s="139"/>
      <c r="E893" s="139"/>
      <c r="F893" s="139"/>
      <c r="G893" s="139"/>
      <c r="H893" s="139"/>
      <c r="I893" s="139"/>
      <c r="J893" s="139"/>
      <c r="K893" s="139"/>
      <c r="L893" s="139"/>
      <c r="M893" s="139"/>
      <c r="N893" s="139"/>
      <c r="O893" s="139"/>
      <c r="P893" s="139"/>
      <c r="Q893" s="139"/>
      <c r="R893" s="139"/>
      <c r="S893" s="139"/>
      <c r="T893" s="139"/>
      <c r="U893" s="139"/>
      <c r="V893" s="139"/>
      <c r="W893" s="139"/>
      <c r="X893" s="139"/>
      <c r="Y893" s="139"/>
      <c r="Z893" s="139"/>
    </row>
    <row r="894" spans="1:26" ht="14.25" customHeight="1" x14ac:dyDescent="0.2">
      <c r="A894" s="158"/>
      <c r="B894" s="154"/>
      <c r="C894" s="155"/>
      <c r="D894" s="139"/>
      <c r="E894" s="139"/>
      <c r="F894" s="139"/>
      <c r="G894" s="139"/>
      <c r="H894" s="139"/>
      <c r="I894" s="139"/>
      <c r="J894" s="139"/>
      <c r="K894" s="139"/>
      <c r="L894" s="139"/>
      <c r="M894" s="139"/>
      <c r="N894" s="139"/>
      <c r="O894" s="139"/>
      <c r="P894" s="139"/>
      <c r="Q894" s="139"/>
      <c r="R894" s="139"/>
      <c r="S894" s="139"/>
      <c r="T894" s="139"/>
      <c r="U894" s="139"/>
      <c r="V894" s="139"/>
      <c r="W894" s="139"/>
      <c r="X894" s="139"/>
      <c r="Y894" s="139"/>
      <c r="Z894" s="139"/>
    </row>
    <row r="895" spans="1:26" ht="14.25" customHeight="1" x14ac:dyDescent="0.2">
      <c r="A895" s="158"/>
      <c r="B895" s="154"/>
      <c r="C895" s="155"/>
      <c r="D895" s="139"/>
      <c r="E895" s="139"/>
      <c r="F895" s="139"/>
      <c r="G895" s="139"/>
      <c r="H895" s="139"/>
      <c r="I895" s="139"/>
      <c r="J895" s="139"/>
      <c r="K895" s="139"/>
      <c r="L895" s="139"/>
      <c r="M895" s="139"/>
      <c r="N895" s="139"/>
      <c r="O895" s="139"/>
      <c r="P895" s="139"/>
      <c r="Q895" s="139"/>
      <c r="R895" s="139"/>
      <c r="S895" s="139"/>
      <c r="T895" s="139"/>
      <c r="U895" s="139"/>
      <c r="V895" s="139"/>
      <c r="W895" s="139"/>
      <c r="X895" s="139"/>
      <c r="Y895" s="139"/>
      <c r="Z895" s="139"/>
    </row>
    <row r="896" spans="1:26" ht="14.25" customHeight="1" x14ac:dyDescent="0.2">
      <c r="A896" s="158"/>
      <c r="B896" s="154"/>
      <c r="C896" s="155"/>
      <c r="D896" s="139"/>
      <c r="E896" s="139"/>
      <c r="F896" s="139"/>
      <c r="G896" s="139"/>
      <c r="H896" s="139"/>
      <c r="I896" s="139"/>
      <c r="J896" s="139"/>
      <c r="K896" s="139"/>
      <c r="L896" s="139"/>
      <c r="M896" s="139"/>
      <c r="N896" s="139"/>
      <c r="O896" s="139"/>
      <c r="P896" s="139"/>
      <c r="Q896" s="139"/>
      <c r="R896" s="139"/>
      <c r="S896" s="139"/>
      <c r="T896" s="139"/>
      <c r="U896" s="139"/>
      <c r="V896" s="139"/>
      <c r="W896" s="139"/>
      <c r="X896" s="139"/>
      <c r="Y896" s="139"/>
      <c r="Z896" s="139"/>
    </row>
    <row r="897" spans="1:26" ht="14.25" customHeight="1" x14ac:dyDescent="0.2">
      <c r="A897" s="158"/>
      <c r="B897" s="154"/>
      <c r="C897" s="155"/>
      <c r="D897" s="139"/>
      <c r="E897" s="139"/>
      <c r="F897" s="139"/>
      <c r="G897" s="139"/>
      <c r="H897" s="139"/>
      <c r="I897" s="139"/>
      <c r="J897" s="139"/>
      <c r="K897" s="139"/>
      <c r="L897" s="139"/>
      <c r="M897" s="139"/>
      <c r="N897" s="139"/>
      <c r="O897" s="139"/>
      <c r="P897" s="139"/>
      <c r="Q897" s="139"/>
      <c r="R897" s="139"/>
      <c r="S897" s="139"/>
      <c r="T897" s="139"/>
      <c r="U897" s="139"/>
      <c r="V897" s="139"/>
      <c r="W897" s="139"/>
      <c r="X897" s="139"/>
      <c r="Y897" s="139"/>
      <c r="Z897" s="139"/>
    </row>
    <row r="898" spans="1:26" ht="14.25" customHeight="1" x14ac:dyDescent="0.2">
      <c r="A898" s="158"/>
      <c r="B898" s="154"/>
      <c r="C898" s="155"/>
      <c r="D898" s="139"/>
      <c r="E898" s="139"/>
      <c r="F898" s="139"/>
      <c r="G898" s="139"/>
      <c r="H898" s="139"/>
      <c r="I898" s="139"/>
      <c r="J898" s="139"/>
      <c r="K898" s="139"/>
      <c r="L898" s="139"/>
      <c r="M898" s="139"/>
      <c r="N898" s="139"/>
      <c r="O898" s="139"/>
      <c r="P898" s="139"/>
      <c r="Q898" s="139"/>
      <c r="R898" s="139"/>
      <c r="S898" s="139"/>
      <c r="T898" s="139"/>
      <c r="U898" s="139"/>
      <c r="V898" s="139"/>
      <c r="W898" s="139"/>
      <c r="X898" s="139"/>
      <c r="Y898" s="139"/>
      <c r="Z898" s="139"/>
    </row>
    <row r="899" spans="1:26" ht="14.25" customHeight="1" x14ac:dyDescent="0.2">
      <c r="A899" s="158"/>
      <c r="B899" s="154"/>
      <c r="C899" s="155"/>
      <c r="D899" s="139"/>
      <c r="E899" s="139"/>
      <c r="F899" s="139"/>
      <c r="G899" s="139"/>
      <c r="H899" s="139"/>
      <c r="I899" s="139"/>
      <c r="J899" s="139"/>
      <c r="K899" s="139"/>
      <c r="L899" s="139"/>
      <c r="M899" s="139"/>
      <c r="N899" s="139"/>
      <c r="O899" s="139"/>
      <c r="P899" s="139"/>
      <c r="Q899" s="139"/>
      <c r="R899" s="139"/>
      <c r="S899" s="139"/>
      <c r="T899" s="139"/>
      <c r="U899" s="139"/>
      <c r="V899" s="139"/>
      <c r="W899" s="139"/>
      <c r="X899" s="139"/>
      <c r="Y899" s="139"/>
      <c r="Z899" s="139"/>
    </row>
    <row r="900" spans="1:26" ht="14.25" customHeight="1" x14ac:dyDescent="0.2">
      <c r="A900" s="158"/>
      <c r="B900" s="154"/>
      <c r="C900" s="155"/>
      <c r="D900" s="139"/>
      <c r="E900" s="139"/>
      <c r="F900" s="139"/>
      <c r="G900" s="139"/>
      <c r="H900" s="139"/>
      <c r="I900" s="139"/>
      <c r="J900" s="139"/>
      <c r="K900" s="139"/>
      <c r="L900" s="139"/>
      <c r="M900" s="139"/>
      <c r="N900" s="139"/>
      <c r="O900" s="139"/>
      <c r="P900" s="139"/>
      <c r="Q900" s="139"/>
      <c r="R900" s="139"/>
      <c r="S900" s="139"/>
      <c r="T900" s="139"/>
      <c r="U900" s="139"/>
      <c r="V900" s="139"/>
      <c r="W900" s="139"/>
      <c r="X900" s="139"/>
      <c r="Y900" s="139"/>
      <c r="Z900" s="139"/>
    </row>
    <row r="901" spans="1:26" ht="14.25" customHeight="1" x14ac:dyDescent="0.2">
      <c r="A901" s="158"/>
      <c r="B901" s="154"/>
      <c r="C901" s="155"/>
      <c r="D901" s="139"/>
      <c r="E901" s="139"/>
      <c r="F901" s="139"/>
      <c r="G901" s="139"/>
      <c r="H901" s="139"/>
      <c r="I901" s="139"/>
      <c r="J901" s="139"/>
      <c r="K901" s="139"/>
      <c r="L901" s="139"/>
      <c r="M901" s="139"/>
      <c r="N901" s="139"/>
      <c r="O901" s="139"/>
      <c r="P901" s="139"/>
      <c r="Q901" s="139"/>
      <c r="R901" s="139"/>
      <c r="S901" s="139"/>
      <c r="T901" s="139"/>
      <c r="U901" s="139"/>
      <c r="V901" s="139"/>
      <c r="W901" s="139"/>
      <c r="X901" s="139"/>
      <c r="Y901" s="139"/>
      <c r="Z901" s="139"/>
    </row>
    <row r="902" spans="1:26" ht="14.25" customHeight="1" x14ac:dyDescent="0.2">
      <c r="A902" s="158"/>
      <c r="B902" s="154"/>
      <c r="C902" s="155"/>
      <c r="D902" s="139"/>
      <c r="E902" s="139"/>
      <c r="F902" s="139"/>
      <c r="G902" s="139"/>
      <c r="H902" s="139"/>
      <c r="I902" s="139"/>
      <c r="J902" s="139"/>
      <c r="K902" s="139"/>
      <c r="L902" s="139"/>
      <c r="M902" s="139"/>
      <c r="N902" s="139"/>
      <c r="O902" s="139"/>
      <c r="P902" s="139"/>
      <c r="Q902" s="139"/>
      <c r="R902" s="139"/>
      <c r="S902" s="139"/>
      <c r="T902" s="139"/>
      <c r="U902" s="139"/>
      <c r="V902" s="139"/>
      <c r="W902" s="139"/>
      <c r="X902" s="139"/>
      <c r="Y902" s="139"/>
      <c r="Z902" s="139"/>
    </row>
    <row r="903" spans="1:26" ht="14.25" customHeight="1" x14ac:dyDescent="0.2">
      <c r="A903" s="158"/>
      <c r="B903" s="154"/>
      <c r="C903" s="155"/>
      <c r="D903" s="139"/>
      <c r="E903" s="139"/>
      <c r="F903" s="139"/>
      <c r="G903" s="139"/>
      <c r="H903" s="139"/>
      <c r="I903" s="139"/>
      <c r="J903" s="139"/>
      <c r="K903" s="139"/>
      <c r="L903" s="139"/>
      <c r="M903" s="139"/>
      <c r="N903" s="139"/>
      <c r="O903" s="139"/>
      <c r="P903" s="139"/>
      <c r="Q903" s="139"/>
      <c r="R903" s="139"/>
      <c r="S903" s="139"/>
      <c r="T903" s="139"/>
      <c r="U903" s="139"/>
      <c r="V903" s="139"/>
      <c r="W903" s="139"/>
      <c r="X903" s="139"/>
      <c r="Y903" s="139"/>
      <c r="Z903" s="139"/>
    </row>
    <row r="904" spans="1:26" ht="14.25" customHeight="1" x14ac:dyDescent="0.2">
      <c r="A904" s="158"/>
      <c r="B904" s="154"/>
      <c r="C904" s="155"/>
      <c r="D904" s="139"/>
      <c r="E904" s="139"/>
      <c r="F904" s="139"/>
      <c r="G904" s="139"/>
      <c r="H904" s="139"/>
      <c r="I904" s="139"/>
      <c r="J904" s="139"/>
      <c r="K904" s="139"/>
      <c r="L904" s="139"/>
      <c r="M904" s="139"/>
      <c r="N904" s="139"/>
      <c r="O904" s="139"/>
      <c r="P904" s="139"/>
      <c r="Q904" s="139"/>
      <c r="R904" s="139"/>
      <c r="S904" s="139"/>
      <c r="T904" s="139"/>
      <c r="U904" s="139"/>
      <c r="V904" s="139"/>
      <c r="W904" s="139"/>
      <c r="X904" s="139"/>
      <c r="Y904" s="139"/>
      <c r="Z904" s="139"/>
    </row>
    <row r="905" spans="1:26" ht="14.25" customHeight="1" x14ac:dyDescent="0.2">
      <c r="A905" s="158"/>
      <c r="B905" s="154"/>
      <c r="C905" s="155"/>
      <c r="D905" s="139"/>
      <c r="E905" s="139"/>
      <c r="F905" s="139"/>
      <c r="G905" s="139"/>
      <c r="H905" s="139"/>
      <c r="I905" s="139"/>
      <c r="J905" s="139"/>
      <c r="K905" s="139"/>
      <c r="L905" s="139"/>
      <c r="M905" s="139"/>
      <c r="N905" s="139"/>
      <c r="O905" s="139"/>
      <c r="P905" s="139"/>
      <c r="Q905" s="139"/>
      <c r="R905" s="139"/>
      <c r="S905" s="139"/>
      <c r="T905" s="139"/>
      <c r="U905" s="139"/>
      <c r="V905" s="139"/>
      <c r="W905" s="139"/>
      <c r="X905" s="139"/>
      <c r="Y905" s="139"/>
      <c r="Z905" s="139"/>
    </row>
    <row r="906" spans="1:26" ht="14.25" customHeight="1" x14ac:dyDescent="0.2">
      <c r="A906" s="158"/>
      <c r="B906" s="154"/>
      <c r="C906" s="155"/>
      <c r="D906" s="139"/>
      <c r="E906" s="139"/>
      <c r="F906" s="139"/>
      <c r="G906" s="139"/>
      <c r="H906" s="139"/>
      <c r="I906" s="139"/>
      <c r="J906" s="139"/>
      <c r="K906" s="139"/>
      <c r="L906" s="139"/>
      <c r="M906" s="139"/>
      <c r="N906" s="139"/>
      <c r="O906" s="139"/>
      <c r="P906" s="139"/>
      <c r="Q906" s="139"/>
      <c r="R906" s="139"/>
      <c r="S906" s="139"/>
      <c r="T906" s="139"/>
      <c r="U906" s="139"/>
      <c r="V906" s="139"/>
      <c r="W906" s="139"/>
      <c r="X906" s="139"/>
      <c r="Y906" s="139"/>
      <c r="Z906" s="139"/>
    </row>
    <row r="907" spans="1:26" ht="14.25" customHeight="1" x14ac:dyDescent="0.2">
      <c r="A907" s="158"/>
      <c r="B907" s="154"/>
      <c r="C907" s="155"/>
      <c r="D907" s="139"/>
      <c r="E907" s="139"/>
      <c r="F907" s="139"/>
      <c r="G907" s="139"/>
      <c r="H907" s="139"/>
      <c r="I907" s="139"/>
      <c r="J907" s="139"/>
      <c r="K907" s="139"/>
      <c r="L907" s="139"/>
      <c r="M907" s="139"/>
      <c r="N907" s="139"/>
      <c r="O907" s="139"/>
      <c r="P907" s="139"/>
      <c r="Q907" s="139"/>
      <c r="R907" s="139"/>
      <c r="S907" s="139"/>
      <c r="T907" s="139"/>
      <c r="U907" s="139"/>
      <c r="V907" s="139"/>
      <c r="W907" s="139"/>
      <c r="X907" s="139"/>
      <c r="Y907" s="139"/>
      <c r="Z907" s="139"/>
    </row>
    <row r="908" spans="1:26" ht="14.25" customHeight="1" x14ac:dyDescent="0.2">
      <c r="A908" s="158"/>
      <c r="B908" s="154"/>
      <c r="C908" s="155"/>
      <c r="D908" s="139"/>
      <c r="E908" s="139"/>
      <c r="F908" s="139"/>
      <c r="G908" s="139"/>
      <c r="H908" s="139"/>
      <c r="I908" s="139"/>
      <c r="J908" s="139"/>
      <c r="K908" s="139"/>
      <c r="L908" s="139"/>
      <c r="M908" s="139"/>
      <c r="N908" s="139"/>
      <c r="O908" s="139"/>
      <c r="P908" s="139"/>
      <c r="Q908" s="139"/>
      <c r="R908" s="139"/>
      <c r="S908" s="139"/>
      <c r="T908" s="139"/>
      <c r="U908" s="139"/>
      <c r="V908" s="139"/>
      <c r="W908" s="139"/>
      <c r="X908" s="139"/>
      <c r="Y908" s="139"/>
      <c r="Z908" s="139"/>
    </row>
    <row r="909" spans="1:26" ht="14.25" customHeight="1" x14ac:dyDescent="0.2">
      <c r="A909" s="158"/>
      <c r="B909" s="154"/>
      <c r="C909" s="155"/>
      <c r="D909" s="139"/>
      <c r="E909" s="139"/>
      <c r="F909" s="139"/>
      <c r="G909" s="139"/>
      <c r="H909" s="139"/>
      <c r="I909" s="139"/>
      <c r="J909" s="139"/>
      <c r="K909" s="139"/>
      <c r="L909" s="139"/>
      <c r="M909" s="139"/>
      <c r="N909" s="139"/>
      <c r="O909" s="139"/>
      <c r="P909" s="139"/>
      <c r="Q909" s="139"/>
      <c r="R909" s="139"/>
      <c r="S909" s="139"/>
      <c r="T909" s="139"/>
      <c r="U909" s="139"/>
      <c r="V909" s="139"/>
      <c r="W909" s="139"/>
      <c r="X909" s="139"/>
      <c r="Y909" s="139"/>
      <c r="Z909" s="139"/>
    </row>
    <row r="910" spans="1:26" ht="14.25" customHeight="1" x14ac:dyDescent="0.2">
      <c r="A910" s="158"/>
      <c r="B910" s="154"/>
      <c r="C910" s="155"/>
      <c r="D910" s="139"/>
      <c r="E910" s="139"/>
      <c r="F910" s="139"/>
      <c r="G910" s="139"/>
      <c r="H910" s="139"/>
      <c r="I910" s="139"/>
      <c r="J910" s="139"/>
      <c r="K910" s="139"/>
      <c r="L910" s="139"/>
      <c r="M910" s="139"/>
      <c r="N910" s="139"/>
      <c r="O910" s="139"/>
      <c r="P910" s="139"/>
      <c r="Q910" s="139"/>
      <c r="R910" s="139"/>
      <c r="S910" s="139"/>
      <c r="T910" s="139"/>
      <c r="U910" s="139"/>
      <c r="V910" s="139"/>
      <c r="W910" s="139"/>
      <c r="X910" s="139"/>
      <c r="Y910" s="139"/>
      <c r="Z910" s="139"/>
    </row>
    <row r="911" spans="1:26" ht="14.25" customHeight="1" x14ac:dyDescent="0.2">
      <c r="A911" s="158"/>
      <c r="B911" s="154"/>
      <c r="C911" s="155"/>
      <c r="D911" s="139"/>
      <c r="E911" s="139"/>
      <c r="F911" s="139"/>
      <c r="G911" s="139"/>
      <c r="H911" s="139"/>
      <c r="I911" s="139"/>
      <c r="J911" s="139"/>
      <c r="K911" s="139"/>
      <c r="L911" s="139"/>
      <c r="M911" s="139"/>
      <c r="N911" s="139"/>
      <c r="O911" s="139"/>
      <c r="P911" s="139"/>
      <c r="Q911" s="139"/>
      <c r="R911" s="139"/>
      <c r="S911" s="139"/>
      <c r="T911" s="139"/>
      <c r="U911" s="139"/>
      <c r="V911" s="139"/>
      <c r="W911" s="139"/>
      <c r="X911" s="139"/>
      <c r="Y911" s="139"/>
      <c r="Z911" s="139"/>
    </row>
    <row r="912" spans="1:26" ht="14.25" customHeight="1" x14ac:dyDescent="0.2">
      <c r="A912" s="158"/>
      <c r="B912" s="154"/>
      <c r="C912" s="155"/>
      <c r="D912" s="139"/>
      <c r="E912" s="139"/>
      <c r="F912" s="139"/>
      <c r="G912" s="139"/>
      <c r="H912" s="139"/>
      <c r="I912" s="139"/>
      <c r="J912" s="139"/>
      <c r="K912" s="139"/>
      <c r="L912" s="139"/>
      <c r="M912" s="139"/>
      <c r="N912" s="139"/>
      <c r="O912" s="139"/>
      <c r="P912" s="139"/>
      <c r="Q912" s="139"/>
      <c r="R912" s="139"/>
      <c r="S912" s="139"/>
      <c r="T912" s="139"/>
      <c r="U912" s="139"/>
      <c r="V912" s="139"/>
      <c r="W912" s="139"/>
      <c r="X912" s="139"/>
      <c r="Y912" s="139"/>
      <c r="Z912" s="139"/>
    </row>
    <row r="913" spans="1:26" ht="14.25" customHeight="1" x14ac:dyDescent="0.2">
      <c r="A913" s="158"/>
      <c r="B913" s="154"/>
      <c r="C913" s="155"/>
      <c r="D913" s="139"/>
      <c r="E913" s="139"/>
      <c r="F913" s="139"/>
      <c r="G913" s="139"/>
      <c r="H913" s="139"/>
      <c r="I913" s="139"/>
      <c r="J913" s="139"/>
      <c r="K913" s="139"/>
      <c r="L913" s="139"/>
      <c r="M913" s="139"/>
      <c r="N913" s="139"/>
      <c r="O913" s="139"/>
      <c r="P913" s="139"/>
      <c r="Q913" s="139"/>
      <c r="R913" s="139"/>
      <c r="S913" s="139"/>
      <c r="T913" s="139"/>
      <c r="U913" s="139"/>
      <c r="V913" s="139"/>
      <c r="W913" s="139"/>
      <c r="X913" s="139"/>
      <c r="Y913" s="139"/>
      <c r="Z913" s="139"/>
    </row>
    <row r="914" spans="1:26" ht="14.25" customHeight="1" x14ac:dyDescent="0.2">
      <c r="A914" s="158"/>
      <c r="B914" s="154"/>
      <c r="C914" s="155"/>
      <c r="D914" s="139"/>
      <c r="E914" s="139"/>
      <c r="F914" s="139"/>
      <c r="G914" s="139"/>
      <c r="H914" s="139"/>
      <c r="I914" s="139"/>
      <c r="J914" s="139"/>
      <c r="K914" s="139"/>
      <c r="L914" s="139"/>
      <c r="M914" s="139"/>
      <c r="N914" s="139"/>
      <c r="O914" s="139"/>
      <c r="P914" s="139"/>
      <c r="Q914" s="139"/>
      <c r="R914" s="139"/>
      <c r="S914" s="139"/>
      <c r="T914" s="139"/>
      <c r="U914" s="139"/>
      <c r="V914" s="139"/>
      <c r="W914" s="139"/>
      <c r="X914" s="139"/>
      <c r="Y914" s="139"/>
      <c r="Z914" s="139"/>
    </row>
    <row r="915" spans="1:26" ht="14.25" customHeight="1" x14ac:dyDescent="0.2">
      <c r="A915" s="158"/>
      <c r="B915" s="154"/>
      <c r="C915" s="155"/>
      <c r="D915" s="139"/>
      <c r="E915" s="139"/>
      <c r="F915" s="139"/>
      <c r="G915" s="139"/>
      <c r="H915" s="139"/>
      <c r="I915" s="139"/>
      <c r="J915" s="139"/>
      <c r="K915" s="139"/>
      <c r="L915" s="139"/>
      <c r="M915" s="139"/>
      <c r="N915" s="139"/>
      <c r="O915" s="139"/>
      <c r="P915" s="139"/>
      <c r="Q915" s="139"/>
      <c r="R915" s="139"/>
      <c r="S915" s="139"/>
      <c r="T915" s="139"/>
      <c r="U915" s="139"/>
      <c r="V915" s="139"/>
      <c r="W915" s="139"/>
      <c r="X915" s="139"/>
      <c r="Y915" s="139"/>
      <c r="Z915" s="139"/>
    </row>
    <row r="916" spans="1:26" ht="14.25" customHeight="1" x14ac:dyDescent="0.2">
      <c r="A916" s="158"/>
      <c r="B916" s="154"/>
      <c r="C916" s="155"/>
      <c r="D916" s="139"/>
      <c r="E916" s="139"/>
      <c r="F916" s="139"/>
      <c r="G916" s="139"/>
      <c r="H916" s="139"/>
      <c r="I916" s="139"/>
      <c r="J916" s="139"/>
      <c r="K916" s="139"/>
      <c r="L916" s="139"/>
      <c r="M916" s="139"/>
      <c r="N916" s="139"/>
      <c r="O916" s="139"/>
      <c r="P916" s="139"/>
      <c r="Q916" s="139"/>
      <c r="R916" s="139"/>
      <c r="S916" s="139"/>
      <c r="T916" s="139"/>
      <c r="U916" s="139"/>
      <c r="V916" s="139"/>
      <c r="W916" s="139"/>
      <c r="X916" s="139"/>
      <c r="Y916" s="139"/>
      <c r="Z916" s="139"/>
    </row>
    <row r="917" spans="1:26" ht="14.25" customHeight="1" x14ac:dyDescent="0.2">
      <c r="A917" s="158"/>
      <c r="B917" s="154"/>
      <c r="C917" s="155"/>
      <c r="D917" s="139"/>
      <c r="E917" s="139"/>
      <c r="F917" s="139"/>
      <c r="G917" s="139"/>
      <c r="H917" s="139"/>
      <c r="I917" s="139"/>
      <c r="J917" s="139"/>
      <c r="K917" s="139"/>
      <c r="L917" s="139"/>
      <c r="M917" s="139"/>
      <c r="N917" s="139"/>
      <c r="O917" s="139"/>
      <c r="P917" s="139"/>
      <c r="Q917" s="139"/>
      <c r="R917" s="139"/>
      <c r="S917" s="139"/>
      <c r="T917" s="139"/>
      <c r="U917" s="139"/>
      <c r="V917" s="139"/>
      <c r="W917" s="139"/>
      <c r="X917" s="139"/>
      <c r="Y917" s="139"/>
      <c r="Z917" s="139"/>
    </row>
    <row r="918" spans="1:26" ht="14.25" customHeight="1" x14ac:dyDescent="0.2">
      <c r="A918" s="158"/>
      <c r="B918" s="154"/>
      <c r="C918" s="155"/>
      <c r="D918" s="139"/>
      <c r="E918" s="139"/>
      <c r="F918" s="139"/>
      <c r="G918" s="139"/>
      <c r="H918" s="139"/>
      <c r="I918" s="139"/>
      <c r="J918" s="139"/>
      <c r="K918" s="139"/>
      <c r="L918" s="139"/>
      <c r="M918" s="139"/>
      <c r="N918" s="139"/>
      <c r="O918" s="139"/>
      <c r="P918" s="139"/>
      <c r="Q918" s="139"/>
      <c r="R918" s="139"/>
      <c r="S918" s="139"/>
      <c r="T918" s="139"/>
      <c r="U918" s="139"/>
      <c r="V918" s="139"/>
      <c r="W918" s="139"/>
      <c r="X918" s="139"/>
      <c r="Y918" s="139"/>
      <c r="Z918" s="139"/>
    </row>
    <row r="919" spans="1:26" ht="14.25" customHeight="1" x14ac:dyDescent="0.2">
      <c r="A919" s="158"/>
      <c r="B919" s="154"/>
      <c r="C919" s="155"/>
      <c r="D919" s="139"/>
      <c r="E919" s="139"/>
      <c r="F919" s="139"/>
      <c r="G919" s="139"/>
      <c r="H919" s="139"/>
      <c r="I919" s="139"/>
      <c r="J919" s="139"/>
      <c r="K919" s="139"/>
      <c r="L919" s="139"/>
      <c r="M919" s="139"/>
      <c r="N919" s="139"/>
      <c r="O919" s="139"/>
      <c r="P919" s="139"/>
      <c r="Q919" s="139"/>
      <c r="R919" s="139"/>
      <c r="S919" s="139"/>
      <c r="T919" s="139"/>
      <c r="U919" s="139"/>
      <c r="V919" s="139"/>
      <c r="W919" s="139"/>
      <c r="X919" s="139"/>
      <c r="Y919" s="139"/>
      <c r="Z919" s="139"/>
    </row>
    <row r="920" spans="1:26" ht="14.25" customHeight="1" x14ac:dyDescent="0.2">
      <c r="A920" s="158"/>
      <c r="B920" s="154"/>
      <c r="C920" s="155"/>
      <c r="D920" s="139"/>
      <c r="E920" s="139"/>
      <c r="F920" s="139"/>
      <c r="G920" s="139"/>
      <c r="H920" s="139"/>
      <c r="I920" s="139"/>
      <c r="J920" s="139"/>
      <c r="K920" s="139"/>
      <c r="L920" s="139"/>
      <c r="M920" s="139"/>
      <c r="N920" s="139"/>
      <c r="O920" s="139"/>
      <c r="P920" s="139"/>
      <c r="Q920" s="139"/>
      <c r="R920" s="139"/>
      <c r="S920" s="139"/>
      <c r="T920" s="139"/>
      <c r="U920" s="139"/>
      <c r="V920" s="139"/>
      <c r="W920" s="139"/>
      <c r="X920" s="139"/>
      <c r="Y920" s="139"/>
      <c r="Z920" s="139"/>
    </row>
    <row r="921" spans="1:26" ht="14.25" customHeight="1" x14ac:dyDescent="0.2">
      <c r="A921" s="158"/>
      <c r="B921" s="154"/>
      <c r="C921" s="155"/>
      <c r="D921" s="139"/>
      <c r="E921" s="139"/>
      <c r="F921" s="139"/>
      <c r="G921" s="139"/>
      <c r="H921" s="139"/>
      <c r="I921" s="139"/>
      <c r="J921" s="139"/>
      <c r="K921" s="139"/>
      <c r="L921" s="139"/>
      <c r="M921" s="139"/>
      <c r="N921" s="139"/>
      <c r="O921" s="139"/>
      <c r="P921" s="139"/>
      <c r="Q921" s="139"/>
      <c r="R921" s="139"/>
      <c r="S921" s="139"/>
      <c r="T921" s="139"/>
      <c r="U921" s="139"/>
      <c r="V921" s="139"/>
      <c r="W921" s="139"/>
      <c r="X921" s="139"/>
      <c r="Y921" s="139"/>
      <c r="Z921" s="139"/>
    </row>
    <row r="922" spans="1:26" ht="14.25" customHeight="1" x14ac:dyDescent="0.2">
      <c r="A922" s="158"/>
      <c r="B922" s="154"/>
      <c r="C922" s="155"/>
      <c r="D922" s="139"/>
      <c r="E922" s="139"/>
      <c r="F922" s="139"/>
      <c r="G922" s="139"/>
      <c r="H922" s="139"/>
      <c r="I922" s="139"/>
      <c r="J922" s="139"/>
      <c r="K922" s="139"/>
      <c r="L922" s="139"/>
      <c r="M922" s="139"/>
      <c r="N922" s="139"/>
      <c r="O922" s="139"/>
      <c r="P922" s="139"/>
      <c r="Q922" s="139"/>
      <c r="R922" s="139"/>
      <c r="S922" s="139"/>
      <c r="T922" s="139"/>
      <c r="U922" s="139"/>
      <c r="V922" s="139"/>
      <c r="W922" s="139"/>
      <c r="X922" s="139"/>
      <c r="Y922" s="139"/>
      <c r="Z922" s="139"/>
    </row>
    <row r="923" spans="1:26" ht="14.25" customHeight="1" x14ac:dyDescent="0.2">
      <c r="A923" s="158"/>
      <c r="B923" s="154"/>
      <c r="C923" s="155"/>
      <c r="D923" s="139"/>
      <c r="E923" s="139"/>
      <c r="F923" s="139"/>
      <c r="G923" s="139"/>
      <c r="H923" s="139"/>
      <c r="I923" s="139"/>
      <c r="J923" s="139"/>
      <c r="K923" s="139"/>
      <c r="L923" s="139"/>
      <c r="M923" s="139"/>
      <c r="N923" s="139"/>
      <c r="O923" s="139"/>
      <c r="P923" s="139"/>
      <c r="Q923" s="139"/>
      <c r="R923" s="139"/>
      <c r="S923" s="139"/>
      <c r="T923" s="139"/>
      <c r="U923" s="139"/>
      <c r="V923" s="139"/>
      <c r="W923" s="139"/>
      <c r="X923" s="139"/>
      <c r="Y923" s="139"/>
      <c r="Z923" s="139"/>
    </row>
    <row r="924" spans="1:26" ht="14.25" customHeight="1" x14ac:dyDescent="0.2">
      <c r="A924" s="158"/>
      <c r="B924" s="154"/>
      <c r="C924" s="155"/>
      <c r="D924" s="139"/>
      <c r="E924" s="139"/>
      <c r="F924" s="139"/>
      <c r="G924" s="139"/>
      <c r="H924" s="139"/>
      <c r="I924" s="139"/>
      <c r="J924" s="139"/>
      <c r="K924" s="139"/>
      <c r="L924" s="139"/>
      <c r="M924" s="139"/>
      <c r="N924" s="139"/>
      <c r="O924" s="139"/>
      <c r="P924" s="139"/>
      <c r="Q924" s="139"/>
      <c r="R924" s="139"/>
      <c r="S924" s="139"/>
      <c r="T924" s="139"/>
      <c r="U924" s="139"/>
      <c r="V924" s="139"/>
      <c r="W924" s="139"/>
      <c r="X924" s="139"/>
      <c r="Y924" s="139"/>
      <c r="Z924" s="139"/>
    </row>
    <row r="925" spans="1:26" ht="14.25" customHeight="1" x14ac:dyDescent="0.2">
      <c r="A925" s="158"/>
      <c r="B925" s="154"/>
      <c r="C925" s="155"/>
      <c r="D925" s="139"/>
      <c r="E925" s="139"/>
      <c r="F925" s="139"/>
      <c r="G925" s="139"/>
      <c r="H925" s="139"/>
      <c r="I925" s="139"/>
      <c r="J925" s="139"/>
      <c r="K925" s="139"/>
      <c r="L925" s="139"/>
      <c r="M925" s="139"/>
      <c r="N925" s="139"/>
      <c r="O925" s="139"/>
      <c r="P925" s="139"/>
      <c r="Q925" s="139"/>
      <c r="R925" s="139"/>
      <c r="S925" s="139"/>
      <c r="T925" s="139"/>
      <c r="U925" s="139"/>
      <c r="V925" s="139"/>
      <c r="W925" s="139"/>
      <c r="X925" s="139"/>
      <c r="Y925" s="139"/>
      <c r="Z925" s="139"/>
    </row>
    <row r="926" spans="1:26" ht="14.25" customHeight="1" x14ac:dyDescent="0.2">
      <c r="A926" s="158"/>
      <c r="B926" s="154"/>
      <c r="C926" s="155"/>
      <c r="D926" s="139"/>
      <c r="E926" s="139"/>
      <c r="F926" s="139"/>
      <c r="G926" s="139"/>
      <c r="H926" s="139"/>
      <c r="I926" s="139"/>
      <c r="J926" s="139"/>
      <c r="K926" s="139"/>
      <c r="L926" s="139"/>
      <c r="M926" s="139"/>
      <c r="N926" s="139"/>
      <c r="O926" s="139"/>
      <c r="P926" s="139"/>
      <c r="Q926" s="139"/>
      <c r="R926" s="139"/>
      <c r="S926" s="139"/>
      <c r="T926" s="139"/>
      <c r="U926" s="139"/>
      <c r="V926" s="139"/>
      <c r="W926" s="139"/>
      <c r="X926" s="139"/>
      <c r="Y926" s="139"/>
      <c r="Z926" s="139"/>
    </row>
    <row r="927" spans="1:26" ht="14.25" customHeight="1" x14ac:dyDescent="0.2">
      <c r="A927" s="158"/>
      <c r="B927" s="154"/>
      <c r="C927" s="155"/>
      <c r="D927" s="139"/>
      <c r="E927" s="139"/>
      <c r="F927" s="139"/>
      <c r="G927" s="139"/>
      <c r="H927" s="139"/>
      <c r="I927" s="139"/>
      <c r="J927" s="139"/>
      <c r="K927" s="139"/>
      <c r="L927" s="139"/>
      <c r="M927" s="139"/>
      <c r="N927" s="139"/>
      <c r="O927" s="139"/>
      <c r="P927" s="139"/>
      <c r="Q927" s="139"/>
      <c r="R927" s="139"/>
      <c r="S927" s="139"/>
      <c r="T927" s="139"/>
      <c r="U927" s="139"/>
      <c r="V927" s="139"/>
      <c r="W927" s="139"/>
      <c r="X927" s="139"/>
      <c r="Y927" s="139"/>
      <c r="Z927" s="139"/>
    </row>
    <row r="928" spans="1:26" ht="14.25" customHeight="1" x14ac:dyDescent="0.2">
      <c r="A928" s="158"/>
      <c r="B928" s="154"/>
      <c r="C928" s="155"/>
      <c r="D928" s="139"/>
      <c r="E928" s="139"/>
      <c r="F928" s="139"/>
      <c r="G928" s="139"/>
      <c r="H928" s="139"/>
      <c r="I928" s="139"/>
      <c r="J928" s="139"/>
      <c r="K928" s="139"/>
      <c r="L928" s="139"/>
      <c r="M928" s="139"/>
      <c r="N928" s="139"/>
      <c r="O928" s="139"/>
      <c r="P928" s="139"/>
      <c r="Q928" s="139"/>
      <c r="R928" s="139"/>
      <c r="S928" s="139"/>
      <c r="T928" s="139"/>
      <c r="U928" s="139"/>
      <c r="V928" s="139"/>
      <c r="W928" s="139"/>
      <c r="X928" s="139"/>
      <c r="Y928" s="139"/>
      <c r="Z928" s="139"/>
    </row>
    <row r="929" spans="1:26" ht="14.25" customHeight="1" x14ac:dyDescent="0.2">
      <c r="A929" s="158"/>
      <c r="B929" s="154"/>
      <c r="C929" s="155"/>
      <c r="D929" s="139"/>
      <c r="E929" s="139"/>
      <c r="F929" s="139"/>
      <c r="G929" s="139"/>
      <c r="H929" s="139"/>
      <c r="I929" s="139"/>
      <c r="J929" s="139"/>
      <c r="K929" s="139"/>
      <c r="L929" s="139"/>
      <c r="M929" s="139"/>
      <c r="N929" s="139"/>
      <c r="O929" s="139"/>
      <c r="P929" s="139"/>
      <c r="Q929" s="139"/>
      <c r="R929" s="139"/>
      <c r="S929" s="139"/>
      <c r="T929" s="139"/>
      <c r="U929" s="139"/>
      <c r="V929" s="139"/>
      <c r="W929" s="139"/>
      <c r="X929" s="139"/>
      <c r="Y929" s="139"/>
      <c r="Z929" s="139"/>
    </row>
    <row r="930" spans="1:26" ht="14.25" customHeight="1" x14ac:dyDescent="0.2">
      <c r="A930" s="158"/>
      <c r="B930" s="154"/>
      <c r="C930" s="155"/>
      <c r="D930" s="139"/>
      <c r="E930" s="139"/>
      <c r="F930" s="139"/>
      <c r="G930" s="139"/>
      <c r="H930" s="139"/>
      <c r="I930" s="139"/>
      <c r="J930" s="139"/>
      <c r="K930" s="139"/>
      <c r="L930" s="139"/>
      <c r="M930" s="139"/>
      <c r="N930" s="139"/>
      <c r="O930" s="139"/>
      <c r="P930" s="139"/>
      <c r="Q930" s="139"/>
      <c r="R930" s="139"/>
      <c r="S930" s="139"/>
      <c r="T930" s="139"/>
      <c r="U930" s="139"/>
      <c r="V930" s="139"/>
      <c r="W930" s="139"/>
      <c r="X930" s="139"/>
      <c r="Y930" s="139"/>
      <c r="Z930" s="139"/>
    </row>
    <row r="931" spans="1:26" ht="14.25" customHeight="1" x14ac:dyDescent="0.2">
      <c r="A931" s="158"/>
      <c r="B931" s="154"/>
      <c r="C931" s="155"/>
      <c r="D931" s="139"/>
      <c r="E931" s="139"/>
      <c r="F931" s="139"/>
      <c r="G931" s="139"/>
      <c r="H931" s="139"/>
      <c r="I931" s="139"/>
      <c r="J931" s="139"/>
      <c r="K931" s="139"/>
      <c r="L931" s="139"/>
      <c r="M931" s="139"/>
      <c r="N931" s="139"/>
      <c r="O931" s="139"/>
      <c r="P931" s="139"/>
      <c r="Q931" s="139"/>
      <c r="R931" s="139"/>
      <c r="S931" s="139"/>
      <c r="T931" s="139"/>
      <c r="U931" s="139"/>
      <c r="V931" s="139"/>
      <c r="W931" s="139"/>
      <c r="X931" s="139"/>
      <c r="Y931" s="139"/>
      <c r="Z931" s="139"/>
    </row>
    <row r="932" spans="1:26" ht="14.25" customHeight="1" x14ac:dyDescent="0.2">
      <c r="A932" s="158"/>
      <c r="B932" s="154"/>
      <c r="C932" s="155"/>
      <c r="D932" s="139"/>
      <c r="E932" s="139"/>
      <c r="F932" s="139"/>
      <c r="G932" s="139"/>
      <c r="H932" s="139"/>
      <c r="I932" s="139"/>
      <c r="J932" s="139"/>
      <c r="K932" s="139"/>
      <c r="L932" s="139"/>
      <c r="M932" s="139"/>
      <c r="N932" s="139"/>
      <c r="O932" s="139"/>
      <c r="P932" s="139"/>
      <c r="Q932" s="139"/>
      <c r="R932" s="139"/>
      <c r="S932" s="139"/>
      <c r="T932" s="139"/>
      <c r="U932" s="139"/>
      <c r="V932" s="139"/>
      <c r="W932" s="139"/>
      <c r="X932" s="139"/>
      <c r="Y932" s="139"/>
      <c r="Z932" s="139"/>
    </row>
    <row r="933" spans="1:26" ht="14.25" customHeight="1" x14ac:dyDescent="0.2">
      <c r="A933" s="158"/>
      <c r="B933" s="154"/>
      <c r="C933" s="155"/>
      <c r="D933" s="139"/>
      <c r="E933" s="139"/>
      <c r="F933" s="139"/>
      <c r="G933" s="139"/>
      <c r="H933" s="139"/>
      <c r="I933" s="139"/>
      <c r="J933" s="139"/>
      <c r="K933" s="139"/>
      <c r="L933" s="139"/>
      <c r="M933" s="139"/>
      <c r="N933" s="139"/>
      <c r="O933" s="139"/>
      <c r="P933" s="139"/>
      <c r="Q933" s="139"/>
      <c r="R933" s="139"/>
      <c r="S933" s="139"/>
      <c r="T933" s="139"/>
      <c r="U933" s="139"/>
      <c r="V933" s="139"/>
      <c r="W933" s="139"/>
      <c r="X933" s="139"/>
      <c r="Y933" s="139"/>
      <c r="Z933" s="139"/>
    </row>
    <row r="934" spans="1:26" ht="14.25" customHeight="1" x14ac:dyDescent="0.2">
      <c r="A934" s="158"/>
      <c r="B934" s="154"/>
      <c r="C934" s="155"/>
      <c r="D934" s="139"/>
      <c r="E934" s="139"/>
      <c r="F934" s="139"/>
      <c r="G934" s="139"/>
      <c r="H934" s="139"/>
      <c r="I934" s="139"/>
      <c r="J934" s="139"/>
      <c r="K934" s="139"/>
      <c r="L934" s="139"/>
      <c r="M934" s="139"/>
      <c r="N934" s="139"/>
      <c r="O934" s="139"/>
      <c r="P934" s="139"/>
      <c r="Q934" s="139"/>
      <c r="R934" s="139"/>
      <c r="S934" s="139"/>
      <c r="T934" s="139"/>
      <c r="U934" s="139"/>
      <c r="V934" s="139"/>
      <c r="W934" s="139"/>
      <c r="X934" s="139"/>
      <c r="Y934" s="139"/>
      <c r="Z934" s="139"/>
    </row>
    <row r="935" spans="1:26" ht="14.25" customHeight="1" x14ac:dyDescent="0.2">
      <c r="A935" s="158"/>
      <c r="B935" s="154"/>
      <c r="C935" s="155"/>
      <c r="D935" s="139"/>
      <c r="E935" s="139"/>
      <c r="F935" s="139"/>
      <c r="G935" s="139"/>
      <c r="H935" s="139"/>
      <c r="I935" s="139"/>
      <c r="J935" s="139"/>
      <c r="K935" s="139"/>
      <c r="L935" s="139"/>
      <c r="M935" s="139"/>
      <c r="N935" s="139"/>
      <c r="O935" s="139"/>
      <c r="P935" s="139"/>
      <c r="Q935" s="139"/>
      <c r="R935" s="139"/>
      <c r="S935" s="139"/>
      <c r="T935" s="139"/>
      <c r="U935" s="139"/>
      <c r="V935" s="139"/>
      <c r="W935" s="139"/>
      <c r="X935" s="139"/>
      <c r="Y935" s="139"/>
      <c r="Z935" s="139"/>
    </row>
    <row r="936" spans="1:26" ht="14.25" customHeight="1" x14ac:dyDescent="0.2">
      <c r="A936" s="158"/>
      <c r="B936" s="154"/>
      <c r="C936" s="155"/>
      <c r="D936" s="139"/>
      <c r="E936" s="139"/>
      <c r="F936" s="139"/>
      <c r="G936" s="139"/>
      <c r="H936" s="139"/>
      <c r="I936" s="139"/>
      <c r="J936" s="139"/>
      <c r="K936" s="139"/>
      <c r="L936" s="139"/>
      <c r="M936" s="139"/>
      <c r="N936" s="139"/>
      <c r="O936" s="139"/>
      <c r="P936" s="139"/>
      <c r="Q936" s="139"/>
      <c r="R936" s="139"/>
      <c r="S936" s="139"/>
      <c r="T936" s="139"/>
      <c r="U936" s="139"/>
      <c r="V936" s="139"/>
      <c r="W936" s="139"/>
      <c r="X936" s="139"/>
      <c r="Y936" s="139"/>
      <c r="Z936" s="139"/>
    </row>
    <row r="937" spans="1:26" ht="14.25" customHeight="1" x14ac:dyDescent="0.2">
      <c r="A937" s="158"/>
      <c r="B937" s="154"/>
      <c r="C937" s="155"/>
      <c r="D937" s="139"/>
      <c r="E937" s="139"/>
      <c r="F937" s="139"/>
      <c r="G937" s="139"/>
      <c r="H937" s="139"/>
      <c r="I937" s="139"/>
      <c r="J937" s="139"/>
      <c r="K937" s="139"/>
      <c r="L937" s="139"/>
      <c r="M937" s="139"/>
      <c r="N937" s="139"/>
      <c r="O937" s="139"/>
      <c r="P937" s="139"/>
      <c r="Q937" s="139"/>
      <c r="R937" s="139"/>
      <c r="S937" s="139"/>
      <c r="T937" s="139"/>
      <c r="U937" s="139"/>
      <c r="V937" s="139"/>
      <c r="W937" s="139"/>
      <c r="X937" s="139"/>
      <c r="Y937" s="139"/>
      <c r="Z937" s="139"/>
    </row>
    <row r="938" spans="1:26" ht="14.25" customHeight="1" x14ac:dyDescent="0.2">
      <c r="A938" s="158"/>
      <c r="B938" s="154"/>
      <c r="C938" s="155"/>
      <c r="D938" s="139"/>
      <c r="E938" s="139"/>
      <c r="F938" s="139"/>
      <c r="G938" s="139"/>
      <c r="H938" s="139"/>
      <c r="I938" s="139"/>
      <c r="J938" s="139"/>
      <c r="K938" s="139"/>
      <c r="L938" s="139"/>
      <c r="M938" s="139"/>
      <c r="N938" s="139"/>
      <c r="O938" s="139"/>
      <c r="P938" s="139"/>
      <c r="Q938" s="139"/>
      <c r="R938" s="139"/>
      <c r="S938" s="139"/>
      <c r="T938" s="139"/>
      <c r="U938" s="139"/>
      <c r="V938" s="139"/>
      <c r="W938" s="139"/>
      <c r="X938" s="139"/>
      <c r="Y938" s="139"/>
      <c r="Z938" s="139"/>
    </row>
    <row r="939" spans="1:26" ht="14.25" customHeight="1" x14ac:dyDescent="0.2">
      <c r="A939" s="158"/>
      <c r="B939" s="154"/>
      <c r="C939" s="155"/>
      <c r="D939" s="139"/>
      <c r="E939" s="139"/>
      <c r="F939" s="139"/>
      <c r="G939" s="139"/>
      <c r="H939" s="139"/>
      <c r="I939" s="139"/>
      <c r="J939" s="139"/>
      <c r="K939" s="139"/>
      <c r="L939" s="139"/>
      <c r="M939" s="139"/>
      <c r="N939" s="139"/>
      <c r="O939" s="139"/>
      <c r="P939" s="139"/>
      <c r="Q939" s="139"/>
      <c r="R939" s="139"/>
      <c r="S939" s="139"/>
      <c r="T939" s="139"/>
      <c r="U939" s="139"/>
      <c r="V939" s="139"/>
      <c r="W939" s="139"/>
      <c r="X939" s="139"/>
      <c r="Y939" s="139"/>
      <c r="Z939" s="139"/>
    </row>
    <row r="940" spans="1:26" ht="14.25" customHeight="1" x14ac:dyDescent="0.2">
      <c r="A940" s="158"/>
      <c r="B940" s="154"/>
      <c r="C940" s="155"/>
      <c r="D940" s="139"/>
      <c r="E940" s="139"/>
      <c r="F940" s="139"/>
      <c r="G940" s="139"/>
      <c r="H940" s="139"/>
      <c r="I940" s="139"/>
      <c r="J940" s="139"/>
      <c r="K940" s="139"/>
      <c r="L940" s="139"/>
      <c r="M940" s="139"/>
      <c r="N940" s="139"/>
      <c r="O940" s="139"/>
      <c r="P940" s="139"/>
      <c r="Q940" s="139"/>
      <c r="R940" s="139"/>
      <c r="S940" s="139"/>
      <c r="T940" s="139"/>
      <c r="U940" s="139"/>
      <c r="V940" s="139"/>
      <c r="W940" s="139"/>
      <c r="X940" s="139"/>
      <c r="Y940" s="139"/>
      <c r="Z940" s="139"/>
    </row>
    <row r="941" spans="1:26" ht="14.25" customHeight="1" x14ac:dyDescent="0.2">
      <c r="A941" s="158"/>
      <c r="B941" s="154"/>
      <c r="C941" s="155"/>
      <c r="D941" s="139"/>
      <c r="E941" s="139"/>
      <c r="F941" s="139"/>
      <c r="G941" s="139"/>
      <c r="H941" s="139"/>
      <c r="I941" s="139"/>
      <c r="J941" s="139"/>
      <c r="K941" s="139"/>
      <c r="L941" s="139"/>
      <c r="M941" s="139"/>
      <c r="N941" s="139"/>
      <c r="O941" s="139"/>
      <c r="P941" s="139"/>
      <c r="Q941" s="139"/>
      <c r="R941" s="139"/>
      <c r="S941" s="139"/>
      <c r="T941" s="139"/>
      <c r="U941" s="139"/>
      <c r="V941" s="139"/>
      <c r="W941" s="139"/>
      <c r="X941" s="139"/>
      <c r="Y941" s="139"/>
      <c r="Z941" s="139"/>
    </row>
    <row r="942" spans="1:26" ht="14.25" customHeight="1" x14ac:dyDescent="0.2">
      <c r="A942" s="158"/>
      <c r="B942" s="154"/>
      <c r="C942" s="155"/>
      <c r="D942" s="139"/>
      <c r="E942" s="139"/>
      <c r="F942" s="139"/>
      <c r="G942" s="139"/>
      <c r="H942" s="139"/>
      <c r="I942" s="139"/>
      <c r="J942" s="139"/>
      <c r="K942" s="139"/>
      <c r="L942" s="139"/>
      <c r="M942" s="139"/>
      <c r="N942" s="139"/>
      <c r="O942" s="139"/>
      <c r="P942" s="139"/>
      <c r="Q942" s="139"/>
      <c r="R942" s="139"/>
      <c r="S942" s="139"/>
      <c r="T942" s="139"/>
      <c r="U942" s="139"/>
      <c r="V942" s="139"/>
      <c r="W942" s="139"/>
      <c r="X942" s="139"/>
      <c r="Y942" s="139"/>
      <c r="Z942" s="139"/>
    </row>
    <row r="943" spans="1:26" ht="14.25" customHeight="1" x14ac:dyDescent="0.2">
      <c r="A943" s="158"/>
      <c r="B943" s="154"/>
      <c r="C943" s="155"/>
      <c r="D943" s="139"/>
      <c r="E943" s="139"/>
      <c r="F943" s="139"/>
      <c r="G943" s="139"/>
      <c r="H943" s="139"/>
      <c r="I943" s="139"/>
      <c r="J943" s="139"/>
      <c r="K943" s="139"/>
      <c r="L943" s="139"/>
      <c r="M943" s="139"/>
      <c r="N943" s="139"/>
      <c r="O943" s="139"/>
      <c r="P943" s="139"/>
      <c r="Q943" s="139"/>
      <c r="R943" s="139"/>
      <c r="S943" s="139"/>
      <c r="T943" s="139"/>
      <c r="U943" s="139"/>
      <c r="V943" s="139"/>
      <c r="W943" s="139"/>
      <c r="X943" s="139"/>
      <c r="Y943" s="139"/>
      <c r="Z943" s="139"/>
    </row>
    <row r="944" spans="1:26" ht="14.25" customHeight="1" x14ac:dyDescent="0.2">
      <c r="A944" s="158"/>
      <c r="B944" s="154"/>
      <c r="C944" s="155"/>
      <c r="D944" s="139"/>
      <c r="E944" s="139"/>
      <c r="F944" s="139"/>
      <c r="G944" s="139"/>
      <c r="H944" s="139"/>
      <c r="I944" s="139"/>
      <c r="J944" s="139"/>
      <c r="K944" s="139"/>
      <c r="L944" s="139"/>
      <c r="M944" s="139"/>
      <c r="N944" s="139"/>
      <c r="O944" s="139"/>
      <c r="P944" s="139"/>
      <c r="Q944" s="139"/>
      <c r="R944" s="139"/>
      <c r="S944" s="139"/>
      <c r="T944" s="139"/>
      <c r="U944" s="139"/>
      <c r="V944" s="139"/>
      <c r="W944" s="139"/>
      <c r="X944" s="139"/>
      <c r="Y944" s="139"/>
      <c r="Z944" s="139"/>
    </row>
    <row r="945" spans="1:26" ht="14.25" customHeight="1" x14ac:dyDescent="0.2">
      <c r="A945" s="158"/>
      <c r="B945" s="154"/>
      <c r="C945" s="155"/>
      <c r="D945" s="139"/>
      <c r="E945" s="139"/>
      <c r="F945" s="139"/>
      <c r="G945" s="139"/>
      <c r="H945" s="139"/>
      <c r="I945" s="139"/>
      <c r="J945" s="139"/>
      <c r="K945" s="139"/>
      <c r="L945" s="139"/>
      <c r="M945" s="139"/>
      <c r="N945" s="139"/>
      <c r="O945" s="139"/>
      <c r="P945" s="139"/>
      <c r="Q945" s="139"/>
      <c r="R945" s="139"/>
      <c r="S945" s="139"/>
      <c r="T945" s="139"/>
      <c r="U945" s="139"/>
      <c r="V945" s="139"/>
      <c r="W945" s="139"/>
      <c r="X945" s="139"/>
      <c r="Y945" s="139"/>
      <c r="Z945" s="139"/>
    </row>
    <row r="946" spans="1:26" ht="14.25" customHeight="1" x14ac:dyDescent="0.2">
      <c r="A946" s="158"/>
      <c r="B946" s="154"/>
      <c r="C946" s="155"/>
      <c r="D946" s="139"/>
      <c r="E946" s="139"/>
      <c r="F946" s="139"/>
      <c r="G946" s="139"/>
      <c r="H946" s="139"/>
      <c r="I946" s="139"/>
      <c r="J946" s="139"/>
      <c r="K946" s="139"/>
      <c r="L946" s="139"/>
      <c r="M946" s="139"/>
      <c r="N946" s="139"/>
      <c r="O946" s="139"/>
      <c r="P946" s="139"/>
      <c r="Q946" s="139"/>
      <c r="R946" s="139"/>
      <c r="S946" s="139"/>
      <c r="T946" s="139"/>
      <c r="U946" s="139"/>
      <c r="V946" s="139"/>
      <c r="W946" s="139"/>
      <c r="X946" s="139"/>
      <c r="Y946" s="139"/>
      <c r="Z946" s="139"/>
    </row>
    <row r="947" spans="1:26" ht="14.25" customHeight="1" x14ac:dyDescent="0.2">
      <c r="A947" s="158"/>
      <c r="B947" s="154"/>
      <c r="C947" s="155"/>
      <c r="D947" s="139"/>
      <c r="E947" s="139"/>
      <c r="F947" s="139"/>
      <c r="G947" s="139"/>
      <c r="H947" s="139"/>
      <c r="I947" s="139"/>
      <c r="J947" s="139"/>
      <c r="K947" s="139"/>
      <c r="L947" s="139"/>
      <c r="M947" s="139"/>
      <c r="N947" s="139"/>
      <c r="O947" s="139"/>
      <c r="P947" s="139"/>
      <c r="Q947" s="139"/>
      <c r="R947" s="139"/>
      <c r="S947" s="139"/>
      <c r="T947" s="139"/>
      <c r="U947" s="139"/>
      <c r="V947" s="139"/>
      <c r="W947" s="139"/>
      <c r="X947" s="139"/>
      <c r="Y947" s="139"/>
      <c r="Z947" s="139"/>
    </row>
    <row r="948" spans="1:26" ht="14.25" customHeight="1" x14ac:dyDescent="0.2">
      <c r="A948" s="158"/>
      <c r="B948" s="154"/>
      <c r="C948" s="155"/>
      <c r="D948" s="139"/>
      <c r="E948" s="139"/>
      <c r="F948" s="139"/>
      <c r="G948" s="139"/>
      <c r="H948" s="139"/>
      <c r="I948" s="139"/>
      <c r="J948" s="139"/>
      <c r="K948" s="139"/>
      <c r="L948" s="139"/>
      <c r="M948" s="139"/>
      <c r="N948" s="139"/>
      <c r="O948" s="139"/>
      <c r="P948" s="139"/>
      <c r="Q948" s="139"/>
      <c r="R948" s="139"/>
      <c r="S948" s="139"/>
      <c r="T948" s="139"/>
      <c r="U948" s="139"/>
      <c r="V948" s="139"/>
      <c r="W948" s="139"/>
      <c r="X948" s="139"/>
      <c r="Y948" s="139"/>
      <c r="Z948" s="139"/>
    </row>
    <row r="949" spans="1:26" ht="14.25" customHeight="1" x14ac:dyDescent="0.2">
      <c r="A949" s="158"/>
      <c r="B949" s="154"/>
      <c r="C949" s="155"/>
      <c r="D949" s="139"/>
      <c r="E949" s="139"/>
      <c r="F949" s="139"/>
      <c r="G949" s="139"/>
      <c r="H949" s="139"/>
      <c r="I949" s="139"/>
      <c r="J949" s="139"/>
      <c r="K949" s="139"/>
      <c r="L949" s="139"/>
      <c r="M949" s="139"/>
      <c r="N949" s="139"/>
      <c r="O949" s="139"/>
      <c r="P949" s="139"/>
      <c r="Q949" s="139"/>
      <c r="R949" s="139"/>
      <c r="S949" s="139"/>
      <c r="T949" s="139"/>
      <c r="U949" s="139"/>
      <c r="V949" s="139"/>
      <c r="W949" s="139"/>
      <c r="X949" s="139"/>
      <c r="Y949" s="139"/>
      <c r="Z949" s="139"/>
    </row>
    <row r="950" spans="1:26" ht="14.25" customHeight="1" x14ac:dyDescent="0.2">
      <c r="A950" s="158"/>
      <c r="B950" s="154"/>
      <c r="C950" s="155"/>
      <c r="D950" s="139"/>
      <c r="E950" s="139"/>
      <c r="F950" s="139"/>
      <c r="G950" s="139"/>
      <c r="H950" s="139"/>
      <c r="I950" s="139"/>
      <c r="J950" s="139"/>
      <c r="K950" s="139"/>
      <c r="L950" s="139"/>
      <c r="M950" s="139"/>
      <c r="N950" s="139"/>
      <c r="O950" s="139"/>
      <c r="P950" s="139"/>
      <c r="Q950" s="139"/>
      <c r="R950" s="139"/>
      <c r="S950" s="139"/>
      <c r="T950" s="139"/>
      <c r="U950" s="139"/>
      <c r="V950" s="139"/>
      <c r="W950" s="139"/>
      <c r="X950" s="139"/>
      <c r="Y950" s="139"/>
      <c r="Z950" s="139"/>
    </row>
    <row r="951" spans="1:26" ht="14.25" customHeight="1" x14ac:dyDescent="0.2">
      <c r="A951" s="158"/>
      <c r="B951" s="154"/>
      <c r="C951" s="155"/>
      <c r="D951" s="139"/>
      <c r="E951" s="139"/>
      <c r="F951" s="139"/>
      <c r="G951" s="139"/>
      <c r="H951" s="139"/>
      <c r="I951" s="139"/>
      <c r="J951" s="139"/>
      <c r="K951" s="139"/>
      <c r="L951" s="139"/>
      <c r="M951" s="139"/>
      <c r="N951" s="139"/>
      <c r="O951" s="139"/>
      <c r="P951" s="139"/>
      <c r="Q951" s="139"/>
      <c r="R951" s="139"/>
      <c r="S951" s="139"/>
      <c r="T951" s="139"/>
      <c r="U951" s="139"/>
      <c r="V951" s="139"/>
      <c r="W951" s="139"/>
      <c r="X951" s="139"/>
      <c r="Y951" s="139"/>
      <c r="Z951" s="139"/>
    </row>
    <row r="952" spans="1:26" ht="14.25" customHeight="1" x14ac:dyDescent="0.2">
      <c r="A952" s="158"/>
      <c r="B952" s="154"/>
      <c r="C952" s="155"/>
      <c r="D952" s="139"/>
      <c r="E952" s="139"/>
      <c r="F952" s="139"/>
      <c r="G952" s="139"/>
      <c r="H952" s="139"/>
      <c r="I952" s="139"/>
      <c r="J952" s="139"/>
      <c r="K952" s="139"/>
      <c r="L952" s="139"/>
      <c r="M952" s="139"/>
      <c r="N952" s="139"/>
      <c r="O952" s="139"/>
      <c r="P952" s="139"/>
      <c r="Q952" s="139"/>
      <c r="R952" s="139"/>
      <c r="S952" s="139"/>
      <c r="T952" s="139"/>
      <c r="U952" s="139"/>
      <c r="V952" s="139"/>
      <c r="W952" s="139"/>
      <c r="X952" s="139"/>
      <c r="Y952" s="139"/>
      <c r="Z952" s="139"/>
    </row>
    <row r="953" spans="1:26" ht="14.25" customHeight="1" x14ac:dyDescent="0.2">
      <c r="A953" s="158"/>
      <c r="B953" s="154"/>
      <c r="C953" s="155"/>
      <c r="D953" s="139"/>
      <c r="E953" s="139"/>
      <c r="F953" s="139"/>
      <c r="G953" s="139"/>
      <c r="H953" s="139"/>
      <c r="I953" s="139"/>
      <c r="J953" s="139"/>
      <c r="K953" s="139"/>
      <c r="L953" s="139"/>
      <c r="M953" s="139"/>
      <c r="N953" s="139"/>
      <c r="O953" s="139"/>
      <c r="P953" s="139"/>
      <c r="Q953" s="139"/>
      <c r="R953" s="139"/>
      <c r="S953" s="139"/>
      <c r="T953" s="139"/>
      <c r="U953" s="139"/>
      <c r="V953" s="139"/>
      <c r="W953" s="139"/>
      <c r="X953" s="139"/>
      <c r="Y953" s="139"/>
      <c r="Z953" s="139"/>
    </row>
    <row r="954" spans="1:26" ht="14.25" customHeight="1" x14ac:dyDescent="0.2">
      <c r="A954" s="158"/>
      <c r="B954" s="154"/>
      <c r="C954" s="155"/>
      <c r="D954" s="139"/>
      <c r="E954" s="139"/>
      <c r="F954" s="139"/>
      <c r="G954" s="139"/>
      <c r="H954" s="139"/>
      <c r="I954" s="139"/>
      <c r="J954" s="139"/>
      <c r="K954" s="139"/>
      <c r="L954" s="139"/>
      <c r="M954" s="139"/>
      <c r="N954" s="139"/>
      <c r="O954" s="139"/>
      <c r="P954" s="139"/>
      <c r="Q954" s="139"/>
      <c r="R954" s="139"/>
      <c r="S954" s="139"/>
      <c r="T954" s="139"/>
      <c r="U954" s="139"/>
      <c r="V954" s="139"/>
      <c r="W954" s="139"/>
      <c r="X954" s="139"/>
      <c r="Y954" s="139"/>
      <c r="Z954" s="139"/>
    </row>
    <row r="955" spans="1:26" ht="14.25" customHeight="1" x14ac:dyDescent="0.2">
      <c r="A955" s="158"/>
      <c r="B955" s="154"/>
      <c r="C955" s="155"/>
      <c r="D955" s="139"/>
      <c r="E955" s="139"/>
      <c r="F955" s="139"/>
      <c r="G955" s="139"/>
      <c r="H955" s="139"/>
      <c r="I955" s="139"/>
      <c r="J955" s="139"/>
      <c r="K955" s="139"/>
      <c r="L955" s="139"/>
      <c r="M955" s="139"/>
      <c r="N955" s="139"/>
      <c r="O955" s="139"/>
      <c r="P955" s="139"/>
      <c r="Q955" s="139"/>
      <c r="R955" s="139"/>
      <c r="S955" s="139"/>
      <c r="T955" s="139"/>
      <c r="U955" s="139"/>
      <c r="V955" s="139"/>
      <c r="W955" s="139"/>
      <c r="X955" s="139"/>
      <c r="Y955" s="139"/>
      <c r="Z955" s="139"/>
    </row>
    <row r="956" spans="1:26" ht="14.25" customHeight="1" x14ac:dyDescent="0.2">
      <c r="A956" s="158"/>
      <c r="B956" s="154"/>
      <c r="C956" s="155"/>
      <c r="D956" s="139"/>
      <c r="E956" s="139"/>
      <c r="F956" s="139"/>
      <c r="G956" s="139"/>
      <c r="H956" s="139"/>
      <c r="I956" s="139"/>
      <c r="J956" s="139"/>
      <c r="K956" s="139"/>
      <c r="L956" s="139"/>
      <c r="M956" s="139"/>
      <c r="N956" s="139"/>
      <c r="O956" s="139"/>
      <c r="P956" s="139"/>
      <c r="Q956" s="139"/>
      <c r="R956" s="139"/>
      <c r="S956" s="139"/>
      <c r="T956" s="139"/>
      <c r="U956" s="139"/>
      <c r="V956" s="139"/>
      <c r="W956" s="139"/>
      <c r="X956" s="139"/>
      <c r="Y956" s="139"/>
      <c r="Z956" s="139"/>
    </row>
    <row r="957" spans="1:26" ht="14.25" customHeight="1" x14ac:dyDescent="0.2">
      <c r="A957" s="158"/>
      <c r="B957" s="154"/>
      <c r="C957" s="155"/>
      <c r="D957" s="139"/>
      <c r="E957" s="139"/>
      <c r="F957" s="139"/>
      <c r="G957" s="139"/>
      <c r="H957" s="139"/>
      <c r="I957" s="139"/>
      <c r="J957" s="139"/>
      <c r="K957" s="139"/>
      <c r="L957" s="139"/>
      <c r="M957" s="139"/>
      <c r="N957" s="139"/>
      <c r="O957" s="139"/>
      <c r="P957" s="139"/>
      <c r="Q957" s="139"/>
      <c r="R957" s="139"/>
      <c r="S957" s="139"/>
      <c r="T957" s="139"/>
      <c r="U957" s="139"/>
      <c r="V957" s="139"/>
      <c r="W957" s="139"/>
      <c r="X957" s="139"/>
      <c r="Y957" s="139"/>
      <c r="Z957" s="139"/>
    </row>
    <row r="958" spans="1:26" ht="14.25" customHeight="1" x14ac:dyDescent="0.2">
      <c r="A958" s="158"/>
      <c r="B958" s="154"/>
      <c r="C958" s="155"/>
      <c r="D958" s="139"/>
      <c r="E958" s="139"/>
      <c r="F958" s="139"/>
      <c r="G958" s="139"/>
      <c r="H958" s="139"/>
      <c r="I958" s="139"/>
      <c r="J958" s="139"/>
      <c r="K958" s="139"/>
      <c r="L958" s="139"/>
      <c r="M958" s="139"/>
      <c r="N958" s="139"/>
      <c r="O958" s="139"/>
      <c r="P958" s="139"/>
      <c r="Q958" s="139"/>
      <c r="R958" s="139"/>
      <c r="S958" s="139"/>
      <c r="T958" s="139"/>
      <c r="U958" s="139"/>
      <c r="V958" s="139"/>
      <c r="W958" s="139"/>
      <c r="X958" s="139"/>
      <c r="Y958" s="139"/>
      <c r="Z958" s="139"/>
    </row>
    <row r="959" spans="1:26" ht="14.25" customHeight="1" x14ac:dyDescent="0.2">
      <c r="A959" s="158"/>
      <c r="B959" s="154"/>
      <c r="C959" s="155"/>
      <c r="D959" s="139"/>
      <c r="E959" s="139"/>
      <c r="F959" s="139"/>
      <c r="G959" s="139"/>
      <c r="H959" s="139"/>
      <c r="I959" s="139"/>
      <c r="J959" s="139"/>
      <c r="K959" s="139"/>
      <c r="L959" s="139"/>
      <c r="M959" s="139"/>
      <c r="N959" s="139"/>
      <c r="O959" s="139"/>
      <c r="P959" s="139"/>
      <c r="Q959" s="139"/>
      <c r="R959" s="139"/>
      <c r="S959" s="139"/>
      <c r="T959" s="139"/>
      <c r="U959" s="139"/>
      <c r="V959" s="139"/>
      <c r="W959" s="139"/>
      <c r="X959" s="139"/>
      <c r="Y959" s="139"/>
      <c r="Z959" s="139"/>
    </row>
    <row r="960" spans="1:26" ht="14.25" customHeight="1" x14ac:dyDescent="0.2">
      <c r="A960" s="158"/>
      <c r="B960" s="154"/>
      <c r="C960" s="155"/>
      <c r="D960" s="139"/>
      <c r="E960" s="139"/>
      <c r="F960" s="139"/>
      <c r="G960" s="139"/>
      <c r="H960" s="139"/>
      <c r="I960" s="139"/>
      <c r="J960" s="139"/>
      <c r="K960" s="139"/>
      <c r="L960" s="139"/>
      <c r="M960" s="139"/>
      <c r="N960" s="139"/>
      <c r="O960" s="139"/>
      <c r="P960" s="139"/>
      <c r="Q960" s="139"/>
      <c r="R960" s="139"/>
      <c r="S960" s="139"/>
      <c r="T960" s="139"/>
      <c r="U960" s="139"/>
      <c r="V960" s="139"/>
      <c r="W960" s="139"/>
      <c r="X960" s="139"/>
      <c r="Y960" s="139"/>
      <c r="Z960" s="139"/>
    </row>
    <row r="961" spans="1:26" ht="14.25" customHeight="1" x14ac:dyDescent="0.2">
      <c r="A961" s="158"/>
      <c r="B961" s="154"/>
      <c r="C961" s="155"/>
      <c r="D961" s="139"/>
      <c r="E961" s="139"/>
      <c r="F961" s="139"/>
      <c r="G961" s="139"/>
      <c r="H961" s="139"/>
      <c r="I961" s="139"/>
      <c r="J961" s="139"/>
      <c r="K961" s="139"/>
      <c r="L961" s="139"/>
      <c r="M961" s="139"/>
      <c r="N961" s="139"/>
      <c r="O961" s="139"/>
      <c r="P961" s="139"/>
      <c r="Q961" s="139"/>
      <c r="R961" s="139"/>
      <c r="S961" s="139"/>
      <c r="T961" s="139"/>
      <c r="U961" s="139"/>
      <c r="V961" s="139"/>
      <c r="W961" s="139"/>
      <c r="X961" s="139"/>
      <c r="Y961" s="139"/>
      <c r="Z961" s="139"/>
    </row>
    <row r="962" spans="1:26" ht="14.25" customHeight="1" x14ac:dyDescent="0.2">
      <c r="A962" s="158"/>
      <c r="B962" s="154"/>
      <c r="C962" s="155"/>
      <c r="D962" s="139"/>
      <c r="E962" s="139"/>
      <c r="F962" s="139"/>
      <c r="G962" s="139"/>
      <c r="H962" s="139"/>
      <c r="I962" s="139"/>
      <c r="J962" s="139"/>
      <c r="K962" s="139"/>
      <c r="L962" s="139"/>
      <c r="M962" s="139"/>
      <c r="N962" s="139"/>
      <c r="O962" s="139"/>
      <c r="P962" s="139"/>
      <c r="Q962" s="139"/>
      <c r="R962" s="139"/>
      <c r="S962" s="139"/>
      <c r="T962" s="139"/>
      <c r="U962" s="139"/>
      <c r="V962" s="139"/>
      <c r="W962" s="139"/>
      <c r="X962" s="139"/>
      <c r="Y962" s="139"/>
      <c r="Z962" s="139"/>
    </row>
    <row r="963" spans="1:26" ht="14.25" customHeight="1" x14ac:dyDescent="0.2">
      <c r="A963" s="158"/>
      <c r="B963" s="154"/>
      <c r="C963" s="155"/>
      <c r="D963" s="139"/>
      <c r="E963" s="139"/>
      <c r="F963" s="139"/>
      <c r="G963" s="139"/>
      <c r="H963" s="139"/>
      <c r="I963" s="139"/>
      <c r="J963" s="139"/>
      <c r="K963" s="139"/>
      <c r="L963" s="139"/>
      <c r="M963" s="139"/>
      <c r="N963" s="139"/>
      <c r="O963" s="139"/>
      <c r="P963" s="139"/>
      <c r="Q963" s="139"/>
      <c r="R963" s="139"/>
      <c r="S963" s="139"/>
      <c r="T963" s="139"/>
      <c r="U963" s="139"/>
      <c r="V963" s="139"/>
      <c r="W963" s="139"/>
      <c r="X963" s="139"/>
      <c r="Y963" s="139"/>
      <c r="Z963" s="139"/>
    </row>
    <row r="964" spans="1:26" ht="14.25" customHeight="1" x14ac:dyDescent="0.2">
      <c r="A964" s="158"/>
      <c r="B964" s="154"/>
      <c r="C964" s="155"/>
      <c r="D964" s="139"/>
      <c r="E964" s="139"/>
      <c r="F964" s="139"/>
      <c r="G964" s="139"/>
      <c r="H964" s="139"/>
      <c r="I964" s="139"/>
      <c r="J964" s="139"/>
      <c r="K964" s="139"/>
      <c r="L964" s="139"/>
      <c r="M964" s="139"/>
      <c r="N964" s="139"/>
      <c r="O964" s="139"/>
      <c r="P964" s="139"/>
      <c r="Q964" s="139"/>
      <c r="R964" s="139"/>
      <c r="S964" s="139"/>
      <c r="T964" s="139"/>
      <c r="U964" s="139"/>
      <c r="V964" s="139"/>
      <c r="W964" s="139"/>
      <c r="X964" s="139"/>
      <c r="Y964" s="139"/>
      <c r="Z964" s="139"/>
    </row>
    <row r="965" spans="1:26" ht="14.25" customHeight="1" x14ac:dyDescent="0.2">
      <c r="A965" s="158"/>
      <c r="B965" s="154"/>
      <c r="C965" s="155"/>
      <c r="D965" s="139"/>
      <c r="E965" s="139"/>
      <c r="F965" s="139"/>
      <c r="G965" s="139"/>
      <c r="H965" s="139"/>
      <c r="I965" s="139"/>
      <c r="J965" s="139"/>
      <c r="K965" s="139"/>
      <c r="L965" s="139"/>
      <c r="M965" s="139"/>
      <c r="N965" s="139"/>
      <c r="O965" s="139"/>
      <c r="P965" s="139"/>
      <c r="Q965" s="139"/>
      <c r="R965" s="139"/>
      <c r="S965" s="139"/>
      <c r="T965" s="139"/>
      <c r="U965" s="139"/>
      <c r="V965" s="139"/>
      <c r="W965" s="139"/>
      <c r="X965" s="139"/>
      <c r="Y965" s="139"/>
      <c r="Z965" s="139"/>
    </row>
    <row r="966" spans="1:26" ht="14.25" customHeight="1" x14ac:dyDescent="0.2">
      <c r="A966" s="158"/>
      <c r="B966" s="154"/>
      <c r="C966" s="155"/>
      <c r="D966" s="139"/>
      <c r="E966" s="139"/>
      <c r="F966" s="139"/>
      <c r="G966" s="139"/>
      <c r="H966" s="139"/>
      <c r="I966" s="139"/>
      <c r="J966" s="139"/>
      <c r="K966" s="139"/>
      <c r="L966" s="139"/>
      <c r="M966" s="139"/>
      <c r="N966" s="139"/>
      <c r="O966" s="139"/>
      <c r="P966" s="139"/>
      <c r="Q966" s="139"/>
      <c r="R966" s="139"/>
      <c r="S966" s="139"/>
      <c r="T966" s="139"/>
      <c r="U966" s="139"/>
      <c r="V966" s="139"/>
      <c r="W966" s="139"/>
      <c r="X966" s="139"/>
      <c r="Y966" s="139"/>
      <c r="Z966" s="139"/>
    </row>
    <row r="967" spans="1:26" ht="14.25" customHeight="1" x14ac:dyDescent="0.2">
      <c r="A967" s="158"/>
      <c r="B967" s="154"/>
      <c r="C967" s="155"/>
      <c r="D967" s="139"/>
      <c r="E967" s="139"/>
      <c r="F967" s="139"/>
      <c r="G967" s="139"/>
      <c r="H967" s="139"/>
      <c r="I967" s="139"/>
      <c r="J967" s="139"/>
      <c r="K967" s="139"/>
      <c r="L967" s="139"/>
      <c r="M967" s="139"/>
      <c r="N967" s="139"/>
      <c r="O967" s="139"/>
      <c r="P967" s="139"/>
      <c r="Q967" s="139"/>
      <c r="R967" s="139"/>
      <c r="S967" s="139"/>
      <c r="T967" s="139"/>
      <c r="U967" s="139"/>
      <c r="V967" s="139"/>
      <c r="W967" s="139"/>
      <c r="X967" s="139"/>
      <c r="Y967" s="139"/>
      <c r="Z967" s="139"/>
    </row>
    <row r="968" spans="1:26" ht="14.25" customHeight="1" x14ac:dyDescent="0.2">
      <c r="A968" s="158"/>
      <c r="B968" s="154"/>
      <c r="C968" s="155"/>
      <c r="D968" s="139"/>
      <c r="E968" s="139"/>
      <c r="F968" s="139"/>
      <c r="G968" s="139"/>
      <c r="H968" s="139"/>
      <c r="I968" s="139"/>
      <c r="J968" s="139"/>
      <c r="K968" s="139"/>
      <c r="L968" s="139"/>
      <c r="M968" s="139"/>
      <c r="N968" s="139"/>
      <c r="O968" s="139"/>
      <c r="P968" s="139"/>
      <c r="Q968" s="139"/>
      <c r="R968" s="139"/>
      <c r="S968" s="139"/>
      <c r="T968" s="139"/>
      <c r="U968" s="139"/>
      <c r="V968" s="139"/>
      <c r="W968" s="139"/>
      <c r="X968" s="139"/>
      <c r="Y968" s="139"/>
      <c r="Z968" s="139"/>
    </row>
    <row r="969" spans="1:26" ht="14.25" customHeight="1" x14ac:dyDescent="0.2">
      <c r="A969" s="158"/>
      <c r="B969" s="154"/>
      <c r="C969" s="155"/>
      <c r="D969" s="139"/>
      <c r="E969" s="139"/>
      <c r="F969" s="139"/>
      <c r="G969" s="139"/>
      <c r="H969" s="139"/>
      <c r="I969" s="139"/>
      <c r="J969" s="139"/>
      <c r="K969" s="139"/>
      <c r="L969" s="139"/>
      <c r="M969" s="139"/>
      <c r="N969" s="139"/>
      <c r="O969" s="139"/>
      <c r="P969" s="139"/>
      <c r="Q969" s="139"/>
      <c r="R969" s="139"/>
      <c r="S969" s="139"/>
      <c r="T969" s="139"/>
      <c r="U969" s="139"/>
      <c r="V969" s="139"/>
      <c r="W969" s="139"/>
      <c r="X969" s="139"/>
      <c r="Y969" s="139"/>
      <c r="Z969" s="139"/>
    </row>
    <row r="970" spans="1:26" ht="14.25" customHeight="1" x14ac:dyDescent="0.2">
      <c r="A970" s="158"/>
      <c r="B970" s="154"/>
      <c r="C970" s="155"/>
      <c r="D970" s="139"/>
      <c r="E970" s="139"/>
      <c r="F970" s="139"/>
      <c r="G970" s="139"/>
      <c r="H970" s="139"/>
      <c r="I970" s="139"/>
      <c r="J970" s="139"/>
      <c r="K970" s="139"/>
      <c r="L970" s="139"/>
      <c r="M970" s="139"/>
      <c r="N970" s="139"/>
      <c r="O970" s="139"/>
      <c r="P970" s="139"/>
      <c r="Q970" s="139"/>
      <c r="R970" s="139"/>
      <c r="S970" s="139"/>
      <c r="T970" s="139"/>
      <c r="U970" s="139"/>
      <c r="V970" s="139"/>
      <c r="W970" s="139"/>
      <c r="X970" s="139"/>
      <c r="Y970" s="139"/>
      <c r="Z970" s="139"/>
    </row>
    <row r="971" spans="1:26" ht="14.25" customHeight="1" x14ac:dyDescent="0.2">
      <c r="A971" s="158"/>
      <c r="B971" s="154"/>
      <c r="C971" s="155"/>
      <c r="D971" s="139"/>
      <c r="E971" s="139"/>
      <c r="F971" s="139"/>
      <c r="G971" s="139"/>
      <c r="H971" s="139"/>
      <c r="I971" s="139"/>
      <c r="J971" s="139"/>
      <c r="K971" s="139"/>
      <c r="L971" s="139"/>
      <c r="M971" s="139"/>
      <c r="N971" s="139"/>
      <c r="O971" s="139"/>
      <c r="P971" s="139"/>
      <c r="Q971" s="139"/>
      <c r="R971" s="139"/>
      <c r="S971" s="139"/>
      <c r="T971" s="139"/>
      <c r="U971" s="139"/>
      <c r="V971" s="139"/>
      <c r="W971" s="139"/>
      <c r="X971" s="139"/>
      <c r="Y971" s="139"/>
      <c r="Z971" s="139"/>
    </row>
    <row r="972" spans="1:26" ht="14.25" customHeight="1" x14ac:dyDescent="0.2">
      <c r="A972" s="158"/>
      <c r="B972" s="154"/>
      <c r="C972" s="155"/>
      <c r="D972" s="139"/>
      <c r="E972" s="139"/>
      <c r="F972" s="139"/>
      <c r="G972" s="139"/>
      <c r="H972" s="139"/>
      <c r="I972" s="139"/>
      <c r="J972" s="139"/>
      <c r="K972" s="139"/>
      <c r="L972" s="139"/>
      <c r="M972" s="139"/>
      <c r="N972" s="139"/>
      <c r="O972" s="139"/>
      <c r="P972" s="139"/>
      <c r="Q972" s="139"/>
      <c r="R972" s="139"/>
      <c r="S972" s="139"/>
      <c r="T972" s="139"/>
      <c r="U972" s="139"/>
      <c r="V972" s="139"/>
      <c r="W972" s="139"/>
      <c r="X972" s="139"/>
      <c r="Y972" s="139"/>
      <c r="Z972" s="139"/>
    </row>
    <row r="973" spans="1:26" ht="14.25" customHeight="1" x14ac:dyDescent="0.2">
      <c r="A973" s="158"/>
      <c r="B973" s="154"/>
      <c r="C973" s="155"/>
      <c r="D973" s="139"/>
      <c r="E973" s="139"/>
      <c r="F973" s="139"/>
      <c r="G973" s="139"/>
      <c r="H973" s="139"/>
      <c r="I973" s="139"/>
      <c r="J973" s="139"/>
      <c r="K973" s="139"/>
      <c r="L973" s="139"/>
      <c r="M973" s="139"/>
      <c r="N973" s="139"/>
      <c r="O973" s="139"/>
      <c r="P973" s="139"/>
      <c r="Q973" s="139"/>
      <c r="R973" s="139"/>
      <c r="S973" s="139"/>
      <c r="T973" s="139"/>
      <c r="U973" s="139"/>
      <c r="V973" s="139"/>
      <c r="W973" s="139"/>
      <c r="X973" s="139"/>
      <c r="Y973" s="139"/>
      <c r="Z973" s="139"/>
    </row>
    <row r="974" spans="1:26" ht="14.25" customHeight="1" x14ac:dyDescent="0.2">
      <c r="A974" s="158"/>
      <c r="B974" s="154"/>
      <c r="C974" s="155"/>
      <c r="D974" s="139"/>
      <c r="E974" s="139"/>
      <c r="F974" s="139"/>
      <c r="G974" s="139"/>
      <c r="H974" s="139"/>
      <c r="I974" s="139"/>
      <c r="J974" s="139"/>
      <c r="K974" s="139"/>
      <c r="L974" s="139"/>
      <c r="M974" s="139"/>
      <c r="N974" s="139"/>
      <c r="O974" s="139"/>
      <c r="P974" s="139"/>
      <c r="Q974" s="139"/>
      <c r="R974" s="139"/>
      <c r="S974" s="139"/>
      <c r="T974" s="139"/>
      <c r="U974" s="139"/>
      <c r="V974" s="139"/>
      <c r="W974" s="139"/>
      <c r="X974" s="139"/>
      <c r="Y974" s="139"/>
      <c r="Z974" s="139"/>
    </row>
    <row r="975" spans="1:26" ht="14.25" customHeight="1" x14ac:dyDescent="0.2">
      <c r="A975" s="158"/>
      <c r="B975" s="154"/>
      <c r="C975" s="155"/>
      <c r="D975" s="139"/>
      <c r="E975" s="139"/>
      <c r="F975" s="139"/>
      <c r="G975" s="139"/>
      <c r="H975" s="139"/>
      <c r="I975" s="139"/>
      <c r="J975" s="139"/>
      <c r="K975" s="139"/>
      <c r="L975" s="139"/>
      <c r="M975" s="139"/>
      <c r="N975" s="139"/>
      <c r="O975" s="139"/>
      <c r="P975" s="139"/>
      <c r="Q975" s="139"/>
      <c r="R975" s="139"/>
      <c r="S975" s="139"/>
      <c r="T975" s="139"/>
      <c r="U975" s="139"/>
      <c r="V975" s="139"/>
      <c r="W975" s="139"/>
      <c r="X975" s="139"/>
      <c r="Y975" s="139"/>
      <c r="Z975" s="139"/>
    </row>
    <row r="976" spans="1:26" ht="14.25" customHeight="1" x14ac:dyDescent="0.2">
      <c r="A976" s="158"/>
      <c r="B976" s="154"/>
      <c r="C976" s="155"/>
      <c r="D976" s="139"/>
      <c r="E976" s="139"/>
      <c r="F976" s="139"/>
      <c r="G976" s="139"/>
      <c r="H976" s="139"/>
      <c r="I976" s="139"/>
      <c r="J976" s="139"/>
      <c r="K976" s="139"/>
      <c r="L976" s="139"/>
      <c r="M976" s="139"/>
      <c r="N976" s="139"/>
      <c r="O976" s="139"/>
      <c r="P976" s="139"/>
      <c r="Q976" s="139"/>
      <c r="R976" s="139"/>
      <c r="S976" s="139"/>
      <c r="T976" s="139"/>
      <c r="U976" s="139"/>
      <c r="V976" s="139"/>
      <c r="W976" s="139"/>
      <c r="X976" s="139"/>
      <c r="Y976" s="139"/>
      <c r="Z976" s="139"/>
    </row>
    <row r="977" spans="1:26" ht="14.25" customHeight="1" x14ac:dyDescent="0.2">
      <c r="A977" s="158"/>
      <c r="B977" s="154"/>
      <c r="C977" s="155"/>
      <c r="D977" s="139"/>
      <c r="E977" s="139"/>
      <c r="F977" s="139"/>
      <c r="G977" s="139"/>
      <c r="H977" s="139"/>
      <c r="I977" s="139"/>
      <c r="J977" s="139"/>
      <c r="K977" s="139"/>
      <c r="L977" s="139"/>
      <c r="M977" s="139"/>
      <c r="N977" s="139"/>
      <c r="O977" s="139"/>
      <c r="P977" s="139"/>
      <c r="Q977" s="139"/>
      <c r="R977" s="139"/>
      <c r="S977" s="139"/>
      <c r="T977" s="139"/>
      <c r="U977" s="139"/>
      <c r="V977" s="139"/>
      <c r="W977" s="139"/>
      <c r="X977" s="139"/>
      <c r="Y977" s="139"/>
      <c r="Z977" s="139"/>
    </row>
    <row r="978" spans="1:26" ht="14.25" customHeight="1" x14ac:dyDescent="0.2">
      <c r="A978" s="158"/>
      <c r="B978" s="154"/>
      <c r="C978" s="155"/>
      <c r="D978" s="139"/>
      <c r="E978" s="139"/>
      <c r="F978" s="139"/>
      <c r="G978" s="139"/>
      <c r="H978" s="139"/>
      <c r="I978" s="139"/>
      <c r="J978" s="139"/>
      <c r="K978" s="139"/>
      <c r="L978" s="139"/>
      <c r="M978" s="139"/>
      <c r="N978" s="139"/>
      <c r="O978" s="139"/>
      <c r="P978" s="139"/>
      <c r="Q978" s="139"/>
      <c r="R978" s="139"/>
      <c r="S978" s="139"/>
      <c r="T978" s="139"/>
      <c r="U978" s="139"/>
      <c r="V978" s="139"/>
      <c r="W978" s="139"/>
      <c r="X978" s="139"/>
      <c r="Y978" s="139"/>
      <c r="Z978" s="139"/>
    </row>
    <row r="979" spans="1:26" ht="14.25" customHeight="1" x14ac:dyDescent="0.2">
      <c r="A979" s="158"/>
      <c r="B979" s="154"/>
      <c r="C979" s="155"/>
      <c r="D979" s="139"/>
      <c r="E979" s="139"/>
      <c r="F979" s="139"/>
      <c r="G979" s="139"/>
      <c r="H979" s="139"/>
      <c r="I979" s="139"/>
      <c r="J979" s="139"/>
      <c r="K979" s="139"/>
      <c r="L979" s="139"/>
      <c r="M979" s="139"/>
      <c r="N979" s="139"/>
      <c r="O979" s="139"/>
      <c r="P979" s="139"/>
      <c r="Q979" s="139"/>
      <c r="R979" s="139"/>
      <c r="S979" s="139"/>
      <c r="T979" s="139"/>
      <c r="U979" s="139"/>
      <c r="V979" s="139"/>
      <c r="W979" s="139"/>
      <c r="X979" s="139"/>
      <c r="Y979" s="139"/>
      <c r="Z979" s="139"/>
    </row>
    <row r="980" spans="1:26" ht="14.25" customHeight="1" x14ac:dyDescent="0.2">
      <c r="A980" s="158"/>
      <c r="B980" s="154"/>
      <c r="C980" s="155"/>
      <c r="D980" s="139"/>
      <c r="E980" s="139"/>
      <c r="F980" s="139"/>
      <c r="G980" s="139"/>
      <c r="H980" s="139"/>
      <c r="I980" s="139"/>
      <c r="J980" s="139"/>
      <c r="K980" s="139"/>
      <c r="L980" s="139"/>
      <c r="M980" s="139"/>
      <c r="N980" s="139"/>
      <c r="O980" s="139"/>
      <c r="P980" s="139"/>
      <c r="Q980" s="139"/>
      <c r="R980" s="139"/>
      <c r="S980" s="139"/>
      <c r="T980" s="139"/>
      <c r="U980" s="139"/>
      <c r="V980" s="139"/>
      <c r="W980" s="139"/>
      <c r="X980" s="139"/>
      <c r="Y980" s="139"/>
      <c r="Z980" s="139"/>
    </row>
    <row r="981" spans="1:26" ht="14.25" customHeight="1" x14ac:dyDescent="0.2">
      <c r="A981" s="158"/>
      <c r="B981" s="154"/>
      <c r="C981" s="155"/>
      <c r="D981" s="139"/>
      <c r="E981" s="139"/>
      <c r="F981" s="139"/>
      <c r="G981" s="139"/>
      <c r="H981" s="139"/>
      <c r="I981" s="139"/>
      <c r="J981" s="139"/>
      <c r="K981" s="139"/>
      <c r="L981" s="139"/>
      <c r="M981" s="139"/>
      <c r="N981" s="139"/>
      <c r="O981" s="139"/>
      <c r="P981" s="139"/>
      <c r="Q981" s="139"/>
      <c r="R981" s="139"/>
      <c r="S981" s="139"/>
      <c r="T981" s="139"/>
      <c r="U981" s="139"/>
      <c r="V981" s="139"/>
      <c r="W981" s="139"/>
      <c r="X981" s="139"/>
      <c r="Y981" s="139"/>
      <c r="Z981" s="139"/>
    </row>
    <row r="982" spans="1:26" ht="14.25" customHeight="1" x14ac:dyDescent="0.2">
      <c r="A982" s="158"/>
      <c r="B982" s="154"/>
      <c r="C982" s="155"/>
      <c r="D982" s="139"/>
      <c r="E982" s="139"/>
      <c r="F982" s="139"/>
      <c r="G982" s="139"/>
      <c r="H982" s="139"/>
      <c r="I982" s="139"/>
      <c r="J982" s="139"/>
      <c r="K982" s="139"/>
      <c r="L982" s="139"/>
      <c r="M982" s="139"/>
      <c r="N982" s="139"/>
      <c r="O982" s="139"/>
      <c r="P982" s="139"/>
      <c r="Q982" s="139"/>
      <c r="R982" s="139"/>
      <c r="S982" s="139"/>
      <c r="T982" s="139"/>
      <c r="U982" s="139"/>
      <c r="V982" s="139"/>
      <c r="W982" s="139"/>
      <c r="X982" s="139"/>
      <c r="Y982" s="139"/>
      <c r="Z982" s="139"/>
    </row>
    <row r="983" spans="1:26" ht="14.25" customHeight="1" x14ac:dyDescent="0.2">
      <c r="A983" s="158"/>
      <c r="B983" s="154"/>
      <c r="C983" s="155"/>
      <c r="D983" s="139"/>
      <c r="E983" s="139"/>
      <c r="F983" s="139"/>
      <c r="G983" s="139"/>
      <c r="H983" s="139"/>
      <c r="I983" s="139"/>
      <c r="J983" s="139"/>
      <c r="K983" s="139"/>
      <c r="L983" s="139"/>
      <c r="M983" s="139"/>
      <c r="N983" s="139"/>
      <c r="O983" s="139"/>
      <c r="P983" s="139"/>
      <c r="Q983" s="139"/>
      <c r="R983" s="139"/>
      <c r="S983" s="139"/>
      <c r="T983" s="139"/>
      <c r="U983" s="139"/>
      <c r="V983" s="139"/>
      <c r="W983" s="139"/>
      <c r="X983" s="139"/>
      <c r="Y983" s="139"/>
      <c r="Z983" s="139"/>
    </row>
    <row r="984" spans="1:26" ht="14.25" customHeight="1" x14ac:dyDescent="0.2">
      <c r="A984" s="158"/>
      <c r="B984" s="154"/>
      <c r="C984" s="155"/>
      <c r="D984" s="139"/>
      <c r="E984" s="139"/>
      <c r="F984" s="139"/>
      <c r="G984" s="139"/>
      <c r="H984" s="139"/>
      <c r="I984" s="139"/>
      <c r="J984" s="139"/>
      <c r="K984" s="139"/>
      <c r="L984" s="139"/>
      <c r="M984" s="139"/>
      <c r="N984" s="139"/>
      <c r="O984" s="139"/>
      <c r="P984" s="139"/>
      <c r="Q984" s="139"/>
      <c r="R984" s="139"/>
      <c r="S984" s="139"/>
      <c r="T984" s="139"/>
      <c r="U984" s="139"/>
      <c r="V984" s="139"/>
      <c r="W984" s="139"/>
      <c r="X984" s="139"/>
      <c r="Y984" s="139"/>
      <c r="Z984" s="139"/>
    </row>
    <row r="985" spans="1:26" ht="14.25" customHeight="1" x14ac:dyDescent="0.2">
      <c r="A985" s="158"/>
      <c r="B985" s="154"/>
      <c r="C985" s="155"/>
      <c r="D985" s="139"/>
      <c r="E985" s="139"/>
      <c r="F985" s="139"/>
      <c r="G985" s="139"/>
      <c r="H985" s="139"/>
      <c r="I985" s="139"/>
      <c r="J985" s="139"/>
      <c r="K985" s="139"/>
      <c r="L985" s="139"/>
      <c r="M985" s="139"/>
      <c r="N985" s="139"/>
      <c r="O985" s="139"/>
      <c r="P985" s="139"/>
      <c r="Q985" s="139"/>
      <c r="R985" s="139"/>
      <c r="S985" s="139"/>
      <c r="T985" s="139"/>
      <c r="U985" s="139"/>
      <c r="V985" s="139"/>
      <c r="W985" s="139"/>
      <c r="X985" s="139"/>
      <c r="Y985" s="139"/>
      <c r="Z985" s="139"/>
    </row>
    <row r="986" spans="1:26" ht="14.25" customHeight="1" x14ac:dyDescent="0.2">
      <c r="A986" s="158"/>
      <c r="B986" s="154"/>
      <c r="C986" s="155"/>
      <c r="D986" s="139"/>
      <c r="E986" s="139"/>
      <c r="F986" s="139"/>
      <c r="G986" s="139"/>
      <c r="H986" s="139"/>
      <c r="I986" s="139"/>
      <c r="J986" s="139"/>
      <c r="K986" s="139"/>
      <c r="L986" s="139"/>
      <c r="M986" s="139"/>
      <c r="N986" s="139"/>
      <c r="O986" s="139"/>
      <c r="P986" s="139"/>
      <c r="Q986" s="139"/>
      <c r="R986" s="139"/>
      <c r="S986" s="139"/>
      <c r="T986" s="139"/>
      <c r="U986" s="139"/>
      <c r="V986" s="139"/>
      <c r="W986" s="139"/>
      <c r="X986" s="139"/>
      <c r="Y986" s="139"/>
      <c r="Z986" s="139"/>
    </row>
    <row r="987" spans="1:26" ht="14.25" customHeight="1" x14ac:dyDescent="0.2">
      <c r="A987" s="158"/>
      <c r="B987" s="154"/>
      <c r="C987" s="155"/>
      <c r="D987" s="139"/>
      <c r="E987" s="139"/>
      <c r="F987" s="139"/>
      <c r="G987" s="139"/>
      <c r="H987" s="139"/>
      <c r="I987" s="139"/>
      <c r="J987" s="139"/>
      <c r="K987" s="139"/>
      <c r="L987" s="139"/>
      <c r="M987" s="139"/>
      <c r="N987" s="139"/>
      <c r="O987" s="139"/>
      <c r="P987" s="139"/>
      <c r="Q987" s="139"/>
      <c r="R987" s="139"/>
      <c r="S987" s="139"/>
      <c r="T987" s="139"/>
      <c r="U987" s="139"/>
      <c r="V987" s="139"/>
      <c r="W987" s="139"/>
      <c r="X987" s="139"/>
      <c r="Y987" s="139"/>
      <c r="Z987" s="139"/>
    </row>
    <row r="988" spans="1:26" ht="14.25" customHeight="1" x14ac:dyDescent="0.2">
      <c r="A988" s="158"/>
      <c r="B988" s="154"/>
      <c r="C988" s="155"/>
      <c r="D988" s="139"/>
      <c r="E988" s="139"/>
      <c r="F988" s="139"/>
      <c r="G988" s="139"/>
      <c r="H988" s="139"/>
      <c r="I988" s="139"/>
      <c r="J988" s="139"/>
      <c r="K988" s="139"/>
      <c r="L988" s="139"/>
      <c r="M988" s="139"/>
      <c r="N988" s="139"/>
      <c r="O988" s="139"/>
      <c r="P988" s="139"/>
      <c r="Q988" s="139"/>
      <c r="R988" s="139"/>
      <c r="S988" s="139"/>
      <c r="T988" s="139"/>
      <c r="U988" s="139"/>
      <c r="V988" s="139"/>
      <c r="W988" s="139"/>
      <c r="X988" s="139"/>
      <c r="Y988" s="139"/>
      <c r="Z988" s="139"/>
    </row>
    <row r="989" spans="1:26" ht="14.25" customHeight="1" x14ac:dyDescent="0.2">
      <c r="A989" s="158"/>
      <c r="B989" s="154"/>
      <c r="C989" s="155"/>
      <c r="D989" s="139"/>
      <c r="E989" s="139"/>
      <c r="F989" s="139"/>
      <c r="G989" s="139"/>
      <c r="H989" s="139"/>
      <c r="I989" s="139"/>
      <c r="J989" s="139"/>
      <c r="K989" s="139"/>
      <c r="L989" s="139"/>
      <c r="M989" s="139"/>
      <c r="N989" s="139"/>
      <c r="O989" s="139"/>
      <c r="P989" s="139"/>
      <c r="Q989" s="139"/>
      <c r="R989" s="139"/>
      <c r="S989" s="139"/>
      <c r="T989" s="139"/>
      <c r="U989" s="139"/>
      <c r="V989" s="139"/>
      <c r="W989" s="139"/>
      <c r="X989" s="139"/>
      <c r="Y989" s="139"/>
      <c r="Z989" s="139"/>
    </row>
    <row r="990" spans="1:26" ht="14.25" customHeight="1" x14ac:dyDescent="0.2">
      <c r="A990" s="158"/>
      <c r="B990" s="154"/>
      <c r="C990" s="155"/>
      <c r="D990" s="139"/>
      <c r="E990" s="139"/>
      <c r="F990" s="139"/>
      <c r="G990" s="139"/>
      <c r="H990" s="139"/>
      <c r="I990" s="139"/>
      <c r="J990" s="139"/>
      <c r="K990" s="139"/>
      <c r="L990" s="139"/>
      <c r="M990" s="139"/>
      <c r="N990" s="139"/>
      <c r="O990" s="139"/>
      <c r="P990" s="139"/>
      <c r="Q990" s="139"/>
      <c r="R990" s="139"/>
      <c r="S990" s="139"/>
      <c r="T990" s="139"/>
      <c r="U990" s="139"/>
      <c r="V990" s="139"/>
      <c r="W990" s="139"/>
      <c r="X990" s="139"/>
      <c r="Y990" s="139"/>
      <c r="Z990" s="139"/>
    </row>
    <row r="991" spans="1:26" ht="14.25" customHeight="1" x14ac:dyDescent="0.2">
      <c r="A991" s="158"/>
      <c r="B991" s="154"/>
      <c r="C991" s="155"/>
      <c r="D991" s="139"/>
      <c r="E991" s="139"/>
      <c r="F991" s="139"/>
      <c r="G991" s="139"/>
      <c r="H991" s="139"/>
      <c r="I991" s="139"/>
      <c r="J991" s="139"/>
      <c r="K991" s="139"/>
      <c r="L991" s="139"/>
      <c r="M991" s="139"/>
      <c r="N991" s="139"/>
      <c r="O991" s="139"/>
      <c r="P991" s="139"/>
      <c r="Q991" s="139"/>
      <c r="R991" s="139"/>
      <c r="S991" s="139"/>
      <c r="T991" s="139"/>
      <c r="U991" s="139"/>
      <c r="V991" s="139"/>
      <c r="W991" s="139"/>
      <c r="X991" s="139"/>
      <c r="Y991" s="139"/>
      <c r="Z991" s="139"/>
    </row>
    <row r="992" spans="1:26" ht="14.25" customHeight="1" x14ac:dyDescent="0.2">
      <c r="A992" s="158"/>
      <c r="B992" s="154"/>
      <c r="C992" s="155"/>
      <c r="D992" s="139"/>
      <c r="E992" s="139"/>
      <c r="F992" s="139"/>
      <c r="G992" s="139"/>
      <c r="H992" s="139"/>
      <c r="I992" s="139"/>
      <c r="J992" s="139"/>
      <c r="K992" s="139"/>
      <c r="L992" s="139"/>
      <c r="M992" s="139"/>
      <c r="N992" s="139"/>
      <c r="O992" s="139"/>
      <c r="P992" s="139"/>
      <c r="Q992" s="139"/>
      <c r="R992" s="139"/>
      <c r="S992" s="139"/>
      <c r="T992" s="139"/>
      <c r="U992" s="139"/>
      <c r="V992" s="139"/>
      <c r="W992" s="139"/>
      <c r="X992" s="139"/>
      <c r="Y992" s="139"/>
      <c r="Z992" s="139"/>
    </row>
    <row r="993" spans="1:26" ht="14.25" customHeight="1" x14ac:dyDescent="0.2">
      <c r="A993" s="158"/>
      <c r="B993" s="154"/>
      <c r="C993" s="155"/>
      <c r="D993" s="139"/>
      <c r="E993" s="139"/>
      <c r="F993" s="139"/>
      <c r="G993" s="139"/>
      <c r="H993" s="139"/>
      <c r="I993" s="139"/>
      <c r="J993" s="139"/>
      <c r="K993" s="139"/>
      <c r="L993" s="139"/>
      <c r="M993" s="139"/>
      <c r="N993" s="139"/>
      <c r="O993" s="139"/>
      <c r="P993" s="139"/>
      <c r="Q993" s="139"/>
      <c r="R993" s="139"/>
      <c r="S993" s="139"/>
      <c r="T993" s="139"/>
      <c r="U993" s="139"/>
      <c r="V993" s="139"/>
      <c r="W993" s="139"/>
      <c r="X993" s="139"/>
      <c r="Y993" s="139"/>
      <c r="Z993" s="139"/>
    </row>
    <row r="994" spans="1:26" ht="14.25" customHeight="1" x14ac:dyDescent="0.2">
      <c r="A994" s="158"/>
      <c r="B994" s="154"/>
      <c r="C994" s="155"/>
      <c r="D994" s="139"/>
      <c r="E994" s="139"/>
      <c r="F994" s="139"/>
      <c r="G994" s="139"/>
      <c r="H994" s="139"/>
      <c r="I994" s="139"/>
      <c r="J994" s="139"/>
      <c r="K994" s="139"/>
      <c r="L994" s="139"/>
      <c r="M994" s="139"/>
      <c r="N994" s="139"/>
      <c r="O994" s="139"/>
      <c r="P994" s="139"/>
      <c r="Q994" s="139"/>
      <c r="R994" s="139"/>
      <c r="S994" s="139"/>
      <c r="T994" s="139"/>
      <c r="U994" s="139"/>
      <c r="V994" s="139"/>
      <c r="W994" s="139"/>
      <c r="X994" s="139"/>
      <c r="Y994" s="139"/>
      <c r="Z994" s="139"/>
    </row>
    <row r="995" spans="1:26" ht="14.25" customHeight="1" x14ac:dyDescent="0.2">
      <c r="A995" s="158"/>
      <c r="B995" s="154"/>
      <c r="C995" s="155"/>
      <c r="D995" s="139"/>
      <c r="E995" s="139"/>
      <c r="F995" s="139"/>
      <c r="G995" s="139"/>
      <c r="H995" s="139"/>
      <c r="I995" s="139"/>
      <c r="J995" s="139"/>
      <c r="K995" s="139"/>
      <c r="L995" s="139"/>
      <c r="M995" s="139"/>
      <c r="N995" s="139"/>
      <c r="O995" s="139"/>
      <c r="P995" s="139"/>
      <c r="Q995" s="139"/>
      <c r="R995" s="139"/>
      <c r="S995" s="139"/>
      <c r="T995" s="139"/>
      <c r="U995" s="139"/>
      <c r="V995" s="139"/>
      <c r="W995" s="139"/>
      <c r="X995" s="139"/>
      <c r="Y995" s="139"/>
      <c r="Z995" s="139"/>
    </row>
    <row r="996" spans="1:26" ht="14.25" customHeight="1" x14ac:dyDescent="0.2">
      <c r="A996" s="158"/>
      <c r="B996" s="154"/>
      <c r="C996" s="155"/>
      <c r="D996" s="139"/>
      <c r="E996" s="139"/>
      <c r="F996" s="139"/>
      <c r="G996" s="139"/>
      <c r="H996" s="139"/>
      <c r="I996" s="139"/>
      <c r="J996" s="139"/>
      <c r="K996" s="139"/>
      <c r="L996" s="139"/>
      <c r="M996" s="139"/>
      <c r="N996" s="139"/>
      <c r="O996" s="139"/>
      <c r="P996" s="139"/>
      <c r="Q996" s="139"/>
      <c r="R996" s="139"/>
      <c r="S996" s="139"/>
      <c r="T996" s="139"/>
      <c r="U996" s="139"/>
      <c r="V996" s="139"/>
      <c r="W996" s="139"/>
      <c r="X996" s="139"/>
      <c r="Y996" s="139"/>
      <c r="Z996" s="139"/>
    </row>
  </sheetData>
  <autoFilter ref="B7:G7"/>
  <mergeCells count="3">
    <mergeCell ref="B1:B4"/>
    <mergeCell ref="C1:F4"/>
    <mergeCell ref="B5:G6"/>
  </mergeCells>
  <hyperlinks>
    <hyperlink ref="F8" r:id="rId1"/>
    <hyperlink ref="F9" r:id="rId2"/>
    <hyperlink ref="F10" r:id="rId3"/>
    <hyperlink ref="F11" r:id="rId4"/>
    <hyperlink ref="F12" r:id="rId5"/>
    <hyperlink ref="F13" r:id="rId6"/>
    <hyperlink ref="F14" r:id="rId7"/>
    <hyperlink ref="F15" r:id="rId8"/>
    <hyperlink ref="F16" r:id="rId9"/>
    <hyperlink ref="F17" r:id="rId10"/>
    <hyperlink ref="F18" r:id="rId11"/>
    <hyperlink ref="F19" r:id="rId12"/>
    <hyperlink ref="F20" r:id="rId13"/>
    <hyperlink ref="F21" r:id="rId14"/>
    <hyperlink ref="F22" r:id="rId15"/>
    <hyperlink ref="F23" r:id="rId16"/>
    <hyperlink ref="F24" r:id="rId17"/>
    <hyperlink ref="F25" r:id="rId18"/>
    <hyperlink ref="F26" r:id="rId19"/>
    <hyperlink ref="F27" r:id="rId20"/>
    <hyperlink ref="F28" r:id="rId21"/>
    <hyperlink ref="F29" r:id="rId22"/>
    <hyperlink ref="F30" r:id="rId23"/>
    <hyperlink ref="F31" r:id="rId24"/>
    <hyperlink ref="F32" r:id="rId25"/>
    <hyperlink ref="F33" r:id="rId26"/>
    <hyperlink ref="F34" r:id="rId27"/>
    <hyperlink ref="F35" r:id="rId28"/>
    <hyperlink ref="F36" r:id="rId29"/>
    <hyperlink ref="F37" r:id="rId30"/>
    <hyperlink ref="F38" r:id="rId31"/>
    <hyperlink ref="F39" r:id="rId32"/>
    <hyperlink ref="F40" r:id="rId33"/>
    <hyperlink ref="F41" r:id="rId34"/>
    <hyperlink ref="F42" r:id="rId35"/>
    <hyperlink ref="F43" r:id="rId36"/>
    <hyperlink ref="F44" r:id="rId37"/>
    <hyperlink ref="F45" r:id="rId38"/>
    <hyperlink ref="F46" r:id="rId39"/>
    <hyperlink ref="F47" r:id="rId40"/>
    <hyperlink ref="F48" r:id="rId41"/>
    <hyperlink ref="F49" r:id="rId42"/>
    <hyperlink ref="F50" r:id="rId43"/>
    <hyperlink ref="F51" r:id="rId44"/>
    <hyperlink ref="F52" r:id="rId45"/>
    <hyperlink ref="F53" r:id="rId46"/>
    <hyperlink ref="F55" r:id="rId47"/>
    <hyperlink ref="F56" r:id="rId48"/>
    <hyperlink ref="F57" r:id="rId49"/>
    <hyperlink ref="F58" r:id="rId50"/>
    <hyperlink ref="F59" r:id="rId51"/>
    <hyperlink ref="F60" r:id="rId52"/>
    <hyperlink ref="F61" r:id="rId53"/>
    <hyperlink ref="F62" r:id="rId54"/>
    <hyperlink ref="F63" r:id="rId55"/>
    <hyperlink ref="F64" r:id="rId56"/>
    <hyperlink ref="F65" r:id="rId57"/>
    <hyperlink ref="F66" r:id="rId58"/>
    <hyperlink ref="F67" r:id="rId59"/>
    <hyperlink ref="F68" r:id="rId60"/>
    <hyperlink ref="F69" r:id="rId61"/>
    <hyperlink ref="F70" r:id="rId62"/>
    <hyperlink ref="F71" r:id="rId63"/>
    <hyperlink ref="F72" r:id="rId64"/>
    <hyperlink ref="F73" r:id="rId65"/>
    <hyperlink ref="F74" r:id="rId66"/>
    <hyperlink ref="F75" r:id="rId67"/>
    <hyperlink ref="F76" r:id="rId68"/>
    <hyperlink ref="F77" r:id="rId69"/>
    <hyperlink ref="F78" r:id="rId70"/>
    <hyperlink ref="F79" r:id="rId71"/>
    <hyperlink ref="F80" r:id="rId72"/>
    <hyperlink ref="F81" r:id="rId73"/>
    <hyperlink ref="F82" r:id="rId74"/>
    <hyperlink ref="F83" r:id="rId75"/>
    <hyperlink ref="F84" r:id="rId76"/>
    <hyperlink ref="F85" r:id="rId77"/>
    <hyperlink ref="F86" r:id="rId78"/>
    <hyperlink ref="F87" r:id="rId79"/>
    <hyperlink ref="F88" r:id="rId80"/>
    <hyperlink ref="F89" r:id="rId81"/>
    <hyperlink ref="F90" r:id="rId82" location=":~:text=DESTINATARIOS%3A%20TODAS%20LAS%20ENTIDADES%20DE,LA%20LEY%20594%20DE%202000."/>
    <hyperlink ref="F91" r:id="rId83"/>
    <hyperlink ref="F92" r:id="rId84"/>
    <hyperlink ref="F93" r:id="rId85"/>
    <hyperlink ref="F94" r:id="rId86"/>
    <hyperlink ref="F95" r:id="rId87"/>
    <hyperlink ref="F96" r:id="rId88"/>
  </hyperlinks>
  <pageMargins left="0.7" right="0.7" top="0.75" bottom="0.75" header="0.3" footer="0.3"/>
  <pageSetup paperSize="9" orientation="portrait" r:id="rId89"/>
  <drawing r:id="rId9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47"/>
  <sheetViews>
    <sheetView showGridLines="0" topLeftCell="A49" zoomScaleNormal="100" workbookViewId="0">
      <selection sqref="A1:A4"/>
    </sheetView>
  </sheetViews>
  <sheetFormatPr baseColWidth="10" defaultRowHeight="14.25" x14ac:dyDescent="0.2"/>
  <cols>
    <col min="1" max="1" width="27" style="59" customWidth="1"/>
    <col min="2" max="2" width="21.7109375" style="64" customWidth="1"/>
    <col min="3" max="3" width="10" style="65" customWidth="1"/>
    <col min="4" max="4" width="32.28515625" style="65" customWidth="1"/>
    <col min="5" max="5" width="27.7109375" style="65" customWidth="1"/>
    <col min="6" max="6" width="61" style="65" customWidth="1"/>
    <col min="7" max="7" width="24.5703125" style="65" customWidth="1"/>
    <col min="8" max="8" width="39.42578125" style="65" customWidth="1"/>
    <col min="9" max="9" width="21.85546875" style="65" customWidth="1"/>
    <col min="10" max="10" width="23.85546875" style="65" customWidth="1"/>
    <col min="11" max="11" width="1.7109375" style="65" customWidth="1"/>
    <col min="12" max="12" width="24.5703125" style="65" customWidth="1"/>
    <col min="13" max="13" width="39.42578125" style="65" customWidth="1"/>
    <col min="14" max="14" width="25.85546875" style="65" customWidth="1"/>
    <col min="15" max="15" width="22.85546875" style="65" customWidth="1"/>
    <col min="16" max="16" width="20.140625" style="65" customWidth="1"/>
    <col min="17" max="19" width="11.42578125" style="65"/>
    <col min="20" max="20" width="58.42578125" style="65" hidden="1" customWidth="1"/>
    <col min="21" max="21" width="0" style="65" hidden="1" customWidth="1"/>
    <col min="22" max="16384" width="11.42578125" style="65"/>
  </cols>
  <sheetData>
    <row r="1" spans="1:21" customFormat="1" x14ac:dyDescent="0.2">
      <c r="A1" s="428"/>
      <c r="B1" s="430" t="s">
        <v>551</v>
      </c>
      <c r="C1" s="431"/>
      <c r="D1" s="431"/>
      <c r="E1" s="432"/>
      <c r="F1" s="72" t="s">
        <v>552</v>
      </c>
      <c r="G1" s="65"/>
      <c r="H1" s="65"/>
    </row>
    <row r="2" spans="1:21" customFormat="1" x14ac:dyDescent="0.2">
      <c r="A2" s="428"/>
      <c r="B2" s="433"/>
      <c r="C2" s="434"/>
      <c r="D2" s="434"/>
      <c r="E2" s="435"/>
      <c r="F2" s="72" t="s">
        <v>553</v>
      </c>
      <c r="G2" s="65"/>
      <c r="H2" s="65"/>
    </row>
    <row r="3" spans="1:21" customFormat="1" x14ac:dyDescent="0.2">
      <c r="A3" s="428"/>
      <c r="B3" s="433"/>
      <c r="C3" s="434"/>
      <c r="D3" s="434"/>
      <c r="E3" s="435"/>
      <c r="F3" s="72" t="s">
        <v>554</v>
      </c>
      <c r="G3" s="65"/>
      <c r="H3" s="65"/>
    </row>
    <row r="4" spans="1:21" customFormat="1" ht="36" customHeight="1" x14ac:dyDescent="0.2">
      <c r="A4" s="429"/>
      <c r="B4" s="436"/>
      <c r="C4" s="437"/>
      <c r="D4" s="437"/>
      <c r="E4" s="438"/>
      <c r="F4" s="72" t="s">
        <v>570</v>
      </c>
      <c r="G4" s="65"/>
      <c r="H4" s="65"/>
    </row>
    <row r="5" spans="1:21" s="76" customFormat="1" ht="15" x14ac:dyDescent="0.2">
      <c r="A5" s="439" t="s">
        <v>90</v>
      </c>
      <c r="B5" s="439"/>
      <c r="C5" s="439"/>
      <c r="D5" s="439"/>
      <c r="E5" s="439"/>
      <c r="F5" s="439"/>
      <c r="G5" s="84"/>
      <c r="H5" s="84"/>
      <c r="I5" s="84"/>
      <c r="J5" s="84"/>
      <c r="K5" s="84"/>
      <c r="L5" s="75"/>
      <c r="M5" s="75"/>
      <c r="N5" s="75"/>
      <c r="O5" s="75"/>
      <c r="P5" s="75"/>
      <c r="U5" s="77"/>
    </row>
    <row r="6" spans="1:21" s="76" customFormat="1" ht="10.5" customHeight="1" x14ac:dyDescent="0.2">
      <c r="A6" s="439"/>
      <c r="B6" s="439"/>
      <c r="C6" s="439"/>
      <c r="D6" s="439"/>
      <c r="E6" s="439"/>
      <c r="F6" s="439"/>
      <c r="G6" s="84"/>
      <c r="H6" s="78"/>
      <c r="I6" s="78"/>
      <c r="J6" s="79"/>
      <c r="K6" s="79"/>
      <c r="L6" s="75"/>
      <c r="M6" s="75"/>
      <c r="N6" s="75"/>
      <c r="O6" s="75"/>
      <c r="P6" s="75"/>
      <c r="U6" s="77"/>
    </row>
    <row r="7" spans="1:21" ht="13.5" thickBot="1" x14ac:dyDescent="0.25">
      <c r="A7" s="440" t="s">
        <v>8</v>
      </c>
      <c r="B7" s="440" t="s">
        <v>9</v>
      </c>
      <c r="C7" s="440" t="s">
        <v>10</v>
      </c>
      <c r="D7" s="440" t="s">
        <v>87</v>
      </c>
      <c r="E7" s="440" t="s">
        <v>11</v>
      </c>
      <c r="F7" s="440" t="s">
        <v>555</v>
      </c>
    </row>
    <row r="8" spans="1:21" thickTop="1" thickBot="1" x14ac:dyDescent="0.25">
      <c r="A8" s="441"/>
      <c r="B8" s="442"/>
      <c r="C8" s="441"/>
      <c r="D8" s="443"/>
      <c r="E8" s="443"/>
      <c r="F8" s="443"/>
    </row>
    <row r="9" spans="1:21" ht="33.75" customHeight="1" thickTop="1" x14ac:dyDescent="0.2">
      <c r="A9" s="100" t="s">
        <v>30</v>
      </c>
      <c r="B9" s="100" t="s">
        <v>885</v>
      </c>
      <c r="C9" s="100">
        <v>1991</v>
      </c>
      <c r="D9" s="57" t="s">
        <v>30</v>
      </c>
      <c r="E9" s="47">
        <v>74</v>
      </c>
      <c r="F9" s="49" t="s">
        <v>179</v>
      </c>
    </row>
    <row r="10" spans="1:21" ht="65.25" customHeight="1" x14ac:dyDescent="0.2">
      <c r="A10" s="100" t="s">
        <v>44</v>
      </c>
      <c r="B10" s="100">
        <v>2022</v>
      </c>
      <c r="C10" s="100">
        <v>2020</v>
      </c>
      <c r="D10" s="57" t="s">
        <v>1220</v>
      </c>
      <c r="E10" s="47" t="s">
        <v>100</v>
      </c>
      <c r="F10" s="54" t="s">
        <v>1221</v>
      </c>
    </row>
    <row r="11" spans="1:21" ht="66" customHeight="1" x14ac:dyDescent="0.2">
      <c r="A11" s="46" t="s">
        <v>44</v>
      </c>
      <c r="B11" s="56">
        <v>537</v>
      </c>
      <c r="C11" s="51">
        <v>2020</v>
      </c>
      <c r="D11" s="45" t="s">
        <v>1189</v>
      </c>
      <c r="E11" s="69" t="s">
        <v>100</v>
      </c>
      <c r="F11" s="45"/>
    </row>
    <row r="12" spans="1:21" ht="79.5" customHeight="1" x14ac:dyDescent="0.2">
      <c r="A12" s="46" t="s">
        <v>44</v>
      </c>
      <c r="B12" s="56">
        <v>440</v>
      </c>
      <c r="C12" s="51">
        <v>2020</v>
      </c>
      <c r="D12" s="45" t="s">
        <v>1190</v>
      </c>
      <c r="E12" s="69" t="s">
        <v>100</v>
      </c>
      <c r="F12" s="45"/>
    </row>
    <row r="13" spans="1:21" ht="51.75" customHeight="1" x14ac:dyDescent="0.2">
      <c r="A13" s="56" t="s">
        <v>44</v>
      </c>
      <c r="B13" s="56">
        <v>1955</v>
      </c>
      <c r="C13" s="56">
        <v>2019</v>
      </c>
      <c r="D13" s="57" t="s">
        <v>1093</v>
      </c>
      <c r="E13" s="92" t="s">
        <v>1094</v>
      </c>
      <c r="F13" s="49" t="s">
        <v>1095</v>
      </c>
    </row>
    <row r="14" spans="1:21" ht="41.25" customHeight="1" x14ac:dyDescent="0.2">
      <c r="A14" s="96" t="s">
        <v>44</v>
      </c>
      <c r="B14" s="96">
        <v>1882</v>
      </c>
      <c r="C14" s="96">
        <v>2018</v>
      </c>
      <c r="D14" s="70" t="s">
        <v>1217</v>
      </c>
      <c r="E14" s="47" t="s">
        <v>1218</v>
      </c>
      <c r="F14" s="54" t="s">
        <v>1219</v>
      </c>
    </row>
    <row r="15" spans="1:21" ht="87" customHeight="1" x14ac:dyDescent="0.2">
      <c r="A15" s="50" t="s">
        <v>44</v>
      </c>
      <c r="B15" s="50">
        <v>1564</v>
      </c>
      <c r="C15" s="50">
        <v>2012</v>
      </c>
      <c r="D15" s="49" t="s">
        <v>363</v>
      </c>
      <c r="E15" s="47" t="s">
        <v>100</v>
      </c>
      <c r="F15" s="49" t="s">
        <v>204</v>
      </c>
    </row>
    <row r="16" spans="1:21" ht="59.25" customHeight="1" x14ac:dyDescent="0.2">
      <c r="A16" s="50" t="s">
        <v>44</v>
      </c>
      <c r="B16" s="50">
        <v>1437</v>
      </c>
      <c r="C16" s="50">
        <v>2011</v>
      </c>
      <c r="D16" s="49" t="s">
        <v>362</v>
      </c>
      <c r="E16" s="47" t="s">
        <v>100</v>
      </c>
      <c r="F16" s="49" t="s">
        <v>185</v>
      </c>
    </row>
    <row r="17" spans="1:6" ht="112.5" customHeight="1" x14ac:dyDescent="0.2">
      <c r="A17" s="50" t="s">
        <v>44</v>
      </c>
      <c r="B17" s="50">
        <v>1474</v>
      </c>
      <c r="C17" s="50">
        <v>2011</v>
      </c>
      <c r="D17" s="49" t="s">
        <v>62</v>
      </c>
      <c r="E17" s="47" t="s">
        <v>186</v>
      </c>
      <c r="F17" s="49" t="s">
        <v>187</v>
      </c>
    </row>
    <row r="18" spans="1:6" ht="86.25" customHeight="1" x14ac:dyDescent="0.2">
      <c r="A18" s="50" t="s">
        <v>44</v>
      </c>
      <c r="B18" s="50">
        <v>1150</v>
      </c>
      <c r="C18" s="50">
        <v>2007</v>
      </c>
      <c r="D18" s="49" t="s">
        <v>361</v>
      </c>
      <c r="E18" s="47" t="s">
        <v>100</v>
      </c>
      <c r="F18" s="49" t="s">
        <v>296</v>
      </c>
    </row>
    <row r="19" spans="1:6" ht="45" customHeight="1" x14ac:dyDescent="0.2">
      <c r="A19" s="50" t="s">
        <v>44</v>
      </c>
      <c r="B19" s="50">
        <v>816</v>
      </c>
      <c r="C19" s="50">
        <v>2003</v>
      </c>
      <c r="D19" s="49" t="s">
        <v>360</v>
      </c>
      <c r="E19" s="47" t="s">
        <v>100</v>
      </c>
      <c r="F19" s="49" t="s">
        <v>184</v>
      </c>
    </row>
    <row r="20" spans="1:6" ht="42" customHeight="1" x14ac:dyDescent="0.2">
      <c r="A20" s="50" t="s">
        <v>44</v>
      </c>
      <c r="B20" s="50">
        <v>734</v>
      </c>
      <c r="C20" s="50">
        <v>2002</v>
      </c>
      <c r="D20" s="49" t="s">
        <v>359</v>
      </c>
      <c r="E20" s="47" t="s">
        <v>100</v>
      </c>
      <c r="F20" s="49" t="s">
        <v>183</v>
      </c>
    </row>
    <row r="21" spans="1:6" ht="80.25" customHeight="1" x14ac:dyDescent="0.2">
      <c r="A21" s="50" t="s">
        <v>44</v>
      </c>
      <c r="B21" s="50">
        <v>590</v>
      </c>
      <c r="C21" s="50">
        <v>2000</v>
      </c>
      <c r="D21" s="49" t="s">
        <v>358</v>
      </c>
      <c r="E21" s="47" t="s">
        <v>100</v>
      </c>
      <c r="F21" s="49" t="s">
        <v>558</v>
      </c>
    </row>
    <row r="22" spans="1:6" ht="111.75" customHeight="1" x14ac:dyDescent="0.2">
      <c r="A22" s="50" t="s">
        <v>44</v>
      </c>
      <c r="B22" s="50">
        <v>361</v>
      </c>
      <c r="C22" s="50">
        <v>1997</v>
      </c>
      <c r="D22" s="49" t="s">
        <v>1222</v>
      </c>
      <c r="E22" s="71">
        <v>24</v>
      </c>
      <c r="F22" s="49" t="s">
        <v>269</v>
      </c>
    </row>
    <row r="23" spans="1:6" ht="78.75" customHeight="1" x14ac:dyDescent="0.2">
      <c r="A23" s="50" t="s">
        <v>44</v>
      </c>
      <c r="B23" s="50">
        <v>190</v>
      </c>
      <c r="C23" s="50">
        <v>1995</v>
      </c>
      <c r="D23" s="49" t="s">
        <v>357</v>
      </c>
      <c r="E23" s="47" t="s">
        <v>100</v>
      </c>
      <c r="F23" s="49" t="s">
        <v>181</v>
      </c>
    </row>
    <row r="24" spans="1:6" ht="38.25" x14ac:dyDescent="0.2">
      <c r="A24" s="50" t="s">
        <v>44</v>
      </c>
      <c r="B24" s="50">
        <v>80</v>
      </c>
      <c r="C24" s="50">
        <v>1993</v>
      </c>
      <c r="D24" s="49" t="s">
        <v>356</v>
      </c>
      <c r="E24" s="47" t="s">
        <v>100</v>
      </c>
      <c r="F24" s="49" t="s">
        <v>201</v>
      </c>
    </row>
    <row r="25" spans="1:6" ht="153" customHeight="1" x14ac:dyDescent="0.2">
      <c r="A25" s="50" t="s">
        <v>67</v>
      </c>
      <c r="B25" s="50">
        <v>1860</v>
      </c>
      <c r="C25" s="50">
        <v>2021</v>
      </c>
      <c r="D25" s="101" t="s">
        <v>1500</v>
      </c>
      <c r="E25" s="99" t="s">
        <v>100</v>
      </c>
      <c r="F25" s="101" t="s">
        <v>1501</v>
      </c>
    </row>
    <row r="26" spans="1:6" ht="114.75" x14ac:dyDescent="0.2">
      <c r="A26" s="50" t="s">
        <v>67</v>
      </c>
      <c r="B26" s="50">
        <v>399</v>
      </c>
      <c r="C26" s="50">
        <v>2021</v>
      </c>
      <c r="D26" s="54" t="s">
        <v>1224</v>
      </c>
      <c r="E26" s="47" t="s">
        <v>100</v>
      </c>
      <c r="F26" s="54"/>
    </row>
    <row r="27" spans="1:6" ht="127.5" x14ac:dyDescent="0.2">
      <c r="A27" s="50" t="s">
        <v>67</v>
      </c>
      <c r="B27" s="50">
        <v>310</v>
      </c>
      <c r="C27" s="50">
        <v>2021</v>
      </c>
      <c r="D27" s="54" t="s">
        <v>1223</v>
      </c>
      <c r="E27" s="47" t="s">
        <v>100</v>
      </c>
      <c r="F27" s="54"/>
    </row>
    <row r="28" spans="1:6" ht="129" customHeight="1" x14ac:dyDescent="0.2">
      <c r="A28" s="50" t="s">
        <v>67</v>
      </c>
      <c r="B28" s="50">
        <v>332</v>
      </c>
      <c r="C28" s="50">
        <v>2020</v>
      </c>
      <c r="D28" s="49" t="s">
        <v>1503</v>
      </c>
      <c r="E28" s="47" t="s">
        <v>1502</v>
      </c>
      <c r="F28" s="49" t="s">
        <v>1504</v>
      </c>
    </row>
    <row r="29" spans="1:6" ht="76.5" x14ac:dyDescent="0.2">
      <c r="A29" s="50" t="s">
        <v>94</v>
      </c>
      <c r="B29" s="50">
        <v>92</v>
      </c>
      <c r="C29" s="50">
        <v>2017</v>
      </c>
      <c r="D29" s="49" t="s">
        <v>297</v>
      </c>
      <c r="E29" s="68" t="s">
        <v>100</v>
      </c>
      <c r="F29" s="49" t="s">
        <v>297</v>
      </c>
    </row>
    <row r="30" spans="1:6" ht="51.75" customHeight="1" x14ac:dyDescent="0.2">
      <c r="A30" s="50" t="s">
        <v>94</v>
      </c>
      <c r="B30" s="50">
        <v>1082</v>
      </c>
      <c r="C30" s="50">
        <v>2015</v>
      </c>
      <c r="D30" s="49" t="s">
        <v>530</v>
      </c>
      <c r="E30" s="47" t="s">
        <v>100</v>
      </c>
      <c r="F30" s="49" t="s">
        <v>298</v>
      </c>
    </row>
    <row r="31" spans="1:6" ht="84" customHeight="1" x14ac:dyDescent="0.2">
      <c r="A31" s="50" t="s">
        <v>94</v>
      </c>
      <c r="B31" s="50">
        <v>2573</v>
      </c>
      <c r="C31" s="50">
        <v>2014</v>
      </c>
      <c r="D31" s="49" t="s">
        <v>367</v>
      </c>
      <c r="E31" s="47" t="s">
        <v>100</v>
      </c>
      <c r="F31" s="49" t="s">
        <v>557</v>
      </c>
    </row>
    <row r="32" spans="1:6" ht="63.75" x14ac:dyDescent="0.2">
      <c r="A32" s="50" t="s">
        <v>94</v>
      </c>
      <c r="B32" s="50">
        <v>19</v>
      </c>
      <c r="C32" s="50">
        <v>2012</v>
      </c>
      <c r="D32" s="49" t="s">
        <v>153</v>
      </c>
      <c r="E32" s="47" t="s">
        <v>100</v>
      </c>
      <c r="F32" s="49" t="s">
        <v>191</v>
      </c>
    </row>
    <row r="33" spans="1:6" ht="70.5" customHeight="1" x14ac:dyDescent="0.2">
      <c r="A33" s="50" t="s">
        <v>94</v>
      </c>
      <c r="B33" s="50">
        <v>2364</v>
      </c>
      <c r="C33" s="50">
        <v>2012</v>
      </c>
      <c r="D33" s="49" t="s">
        <v>366</v>
      </c>
      <c r="E33" s="47" t="s">
        <v>100</v>
      </c>
      <c r="F33" s="49" t="s">
        <v>303</v>
      </c>
    </row>
    <row r="34" spans="1:6" ht="77.25" customHeight="1" x14ac:dyDescent="0.2">
      <c r="A34" s="50" t="s">
        <v>94</v>
      </c>
      <c r="B34" s="50">
        <v>4170</v>
      </c>
      <c r="C34" s="50">
        <v>2011</v>
      </c>
      <c r="D34" s="49" t="s">
        <v>365</v>
      </c>
      <c r="E34" s="61" t="s">
        <v>100</v>
      </c>
      <c r="F34" s="49" t="s">
        <v>190</v>
      </c>
    </row>
    <row r="35" spans="1:6" ht="72" customHeight="1" x14ac:dyDescent="0.2">
      <c r="A35" s="50" t="s">
        <v>94</v>
      </c>
      <c r="B35" s="50">
        <v>111</v>
      </c>
      <c r="C35" s="50">
        <v>1996</v>
      </c>
      <c r="D35" s="49" t="s">
        <v>364</v>
      </c>
      <c r="E35" s="47" t="s">
        <v>100</v>
      </c>
      <c r="F35" s="49" t="s">
        <v>189</v>
      </c>
    </row>
    <row r="36" spans="1:6" ht="51" customHeight="1" x14ac:dyDescent="0.2">
      <c r="A36" s="51" t="s">
        <v>67</v>
      </c>
      <c r="B36" s="53">
        <v>410</v>
      </c>
      <c r="C36" s="53">
        <v>1971</v>
      </c>
      <c r="D36" s="49" t="s">
        <v>205</v>
      </c>
      <c r="E36" s="47" t="s">
        <v>100</v>
      </c>
      <c r="F36" s="55" t="s">
        <v>206</v>
      </c>
    </row>
    <row r="37" spans="1:6" ht="72.75" customHeight="1" x14ac:dyDescent="0.2">
      <c r="A37" s="50" t="s">
        <v>229</v>
      </c>
      <c r="B37" s="53">
        <v>64</v>
      </c>
      <c r="C37" s="50">
        <v>2019</v>
      </c>
      <c r="D37" s="49" t="s">
        <v>909</v>
      </c>
      <c r="E37" s="47" t="s">
        <v>100</v>
      </c>
      <c r="F37" s="54" t="s">
        <v>910</v>
      </c>
    </row>
    <row r="38" spans="1:6" ht="78" customHeight="1" x14ac:dyDescent="0.2">
      <c r="A38" s="50" t="s">
        <v>229</v>
      </c>
      <c r="B38" s="62">
        <v>77</v>
      </c>
      <c r="C38" s="56">
        <v>2014</v>
      </c>
      <c r="D38" s="49" t="s">
        <v>986</v>
      </c>
      <c r="E38" s="92" t="s">
        <v>100</v>
      </c>
      <c r="F38" s="49" t="s">
        <v>1096</v>
      </c>
    </row>
    <row r="39" spans="1:6" ht="51" x14ac:dyDescent="0.2">
      <c r="A39" s="50" t="s">
        <v>229</v>
      </c>
      <c r="B39" s="53">
        <v>99</v>
      </c>
      <c r="C39" s="53">
        <v>2008</v>
      </c>
      <c r="D39" s="49" t="s">
        <v>197</v>
      </c>
      <c r="E39" s="47" t="s">
        <v>100</v>
      </c>
      <c r="F39" s="49" t="s">
        <v>198</v>
      </c>
    </row>
    <row r="40" spans="1:6" ht="48" customHeight="1" x14ac:dyDescent="0.2">
      <c r="A40" s="50" t="s">
        <v>520</v>
      </c>
      <c r="B40" s="53" t="s">
        <v>192</v>
      </c>
      <c r="C40" s="53"/>
      <c r="D40" s="49" t="s">
        <v>559</v>
      </c>
      <c r="E40" s="47" t="s">
        <v>100</v>
      </c>
      <c r="F40" s="49" t="s">
        <v>193</v>
      </c>
    </row>
    <row r="41" spans="1:6" ht="103.5" customHeight="1" x14ac:dyDescent="0.2">
      <c r="A41" s="50" t="s">
        <v>519</v>
      </c>
      <c r="B41" s="53"/>
      <c r="C41" s="50">
        <v>2018</v>
      </c>
      <c r="D41" s="49" t="s">
        <v>531</v>
      </c>
      <c r="E41" s="47" t="s">
        <v>100</v>
      </c>
      <c r="F41" s="49" t="s">
        <v>518</v>
      </c>
    </row>
    <row r="42" spans="1:6" ht="46.5" customHeight="1" x14ac:dyDescent="0.2">
      <c r="A42" s="50" t="s">
        <v>895</v>
      </c>
      <c r="B42" s="53">
        <v>1</v>
      </c>
      <c r="C42" s="53">
        <v>2017</v>
      </c>
      <c r="D42" s="49" t="s">
        <v>299</v>
      </c>
      <c r="E42" s="47" t="s">
        <v>100</v>
      </c>
      <c r="F42" s="49" t="s">
        <v>300</v>
      </c>
    </row>
    <row r="43" spans="1:6" ht="39" customHeight="1" x14ac:dyDescent="0.2">
      <c r="A43" s="50" t="s">
        <v>895</v>
      </c>
      <c r="B43" s="53">
        <v>2</v>
      </c>
      <c r="C43" s="53">
        <v>2017</v>
      </c>
      <c r="D43" s="49" t="s">
        <v>301</v>
      </c>
      <c r="E43" s="47" t="s">
        <v>100</v>
      </c>
      <c r="F43" s="49" t="s">
        <v>302</v>
      </c>
    </row>
    <row r="44" spans="1:6" ht="75" customHeight="1" x14ac:dyDescent="0.2">
      <c r="A44" s="50" t="s">
        <v>895</v>
      </c>
      <c r="B44" s="53">
        <v>10</v>
      </c>
      <c r="C44" s="53">
        <v>2015</v>
      </c>
      <c r="D44" s="49" t="s">
        <v>196</v>
      </c>
      <c r="E44" s="47" t="s">
        <v>100</v>
      </c>
      <c r="F44" s="49" t="s">
        <v>195</v>
      </c>
    </row>
    <row r="45" spans="1:6" ht="75.75" customHeight="1" x14ac:dyDescent="0.2">
      <c r="A45" s="50" t="s">
        <v>895</v>
      </c>
      <c r="B45" s="53">
        <v>12</v>
      </c>
      <c r="C45" s="53">
        <v>2014</v>
      </c>
      <c r="D45" s="49" t="s">
        <v>194</v>
      </c>
      <c r="E45" s="47" t="s">
        <v>100</v>
      </c>
      <c r="F45" s="49" t="s">
        <v>368</v>
      </c>
    </row>
    <row r="46" spans="1:6" ht="123.75" customHeight="1" x14ac:dyDescent="0.2">
      <c r="A46" s="50" t="s">
        <v>888</v>
      </c>
      <c r="B46" s="53"/>
      <c r="C46" s="50">
        <v>2019</v>
      </c>
      <c r="D46" s="49" t="s">
        <v>517</v>
      </c>
      <c r="E46" s="47" t="s">
        <v>100</v>
      </c>
      <c r="F46" s="49" t="s">
        <v>532</v>
      </c>
    </row>
    <row r="47" spans="1:6" ht="25.5" x14ac:dyDescent="0.2">
      <c r="A47" s="50" t="s">
        <v>230</v>
      </c>
      <c r="B47" s="53">
        <v>6</v>
      </c>
      <c r="C47" s="50">
        <v>2018</v>
      </c>
      <c r="D47" s="49" t="s">
        <v>1655</v>
      </c>
      <c r="E47" s="47" t="s">
        <v>100</v>
      </c>
      <c r="F47" s="49"/>
    </row>
  </sheetData>
  <mergeCells count="9">
    <mergeCell ref="A1:A4"/>
    <mergeCell ref="B1:E4"/>
    <mergeCell ref="A5:F6"/>
    <mergeCell ref="A7:A8"/>
    <mergeCell ref="B7:B8"/>
    <mergeCell ref="C7:C8"/>
    <mergeCell ref="D7:D8"/>
    <mergeCell ref="E7:E8"/>
    <mergeCell ref="F7:F8"/>
  </mergeCells>
  <hyperlinks>
    <hyperlink ref="E24" r:id="rId1"/>
    <hyperlink ref="E23" r:id="rId2"/>
    <hyperlink ref="E21" r:id="rId3"/>
    <hyperlink ref="E20" r:id="rId4"/>
    <hyperlink ref="E19" r:id="rId5"/>
    <hyperlink ref="E18" r:id="rId6"/>
    <hyperlink ref="E15" r:id="rId7"/>
    <hyperlink ref="E29" r:id="rId8"/>
    <hyperlink ref="E35" r:id="rId9"/>
    <hyperlink ref="E32" r:id="rId10"/>
    <hyperlink ref="E33" r:id="rId11"/>
    <hyperlink ref="E31" r:id="rId12"/>
    <hyperlink ref="E30" r:id="rId13"/>
    <hyperlink ref="E40" r:id="rId14"/>
    <hyperlink ref="E41" r:id="rId15"/>
    <hyperlink ref="E45" r:id="rId16"/>
    <hyperlink ref="E43" r:id="rId17"/>
    <hyperlink ref="E44" r:id="rId18"/>
    <hyperlink ref="E42" r:id="rId19"/>
    <hyperlink ref="E39" r:id="rId20"/>
    <hyperlink ref="E46" r:id="rId21"/>
    <hyperlink ref="E16" r:id="rId22"/>
    <hyperlink ref="E37" r:id="rId23"/>
    <hyperlink ref="E36" r:id="rId24"/>
    <hyperlink ref="E38" r:id="rId25"/>
    <hyperlink ref="E13" r:id="rId26"/>
    <hyperlink ref="E17" r:id="rId27" display="http://www.secretariasenado.gov.co/senado/basedoc/ley_1474_2011.html"/>
    <hyperlink ref="E22" r:id="rId28" display="http://www.secretariasenado.gov.co/senado/basedoc/ley_0361_1997.html"/>
    <hyperlink ref="E34" r:id="rId29"/>
    <hyperlink ref="E11" r:id="rId30"/>
    <hyperlink ref="E12" r:id="rId31"/>
    <hyperlink ref="E14" r:id="rId32"/>
    <hyperlink ref="E10" r:id="rId33"/>
    <hyperlink ref="E27" r:id="rId34"/>
    <hyperlink ref="E26" r:id="rId35"/>
    <hyperlink ref="E25" r:id="rId36"/>
    <hyperlink ref="E28" r:id="rId37"/>
    <hyperlink ref="E47" r:id="rId38"/>
  </hyperlinks>
  <pageMargins left="0.7" right="0.7" top="0.75" bottom="0.75" header="0.3" footer="0.3"/>
  <pageSetup orientation="portrait" r:id="rId39"/>
  <drawing r:id="rId4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45"/>
  <sheetViews>
    <sheetView showGridLines="0" topLeftCell="A25" zoomScale="90" zoomScaleNormal="90" workbookViewId="0">
      <selection sqref="A1:A4"/>
    </sheetView>
  </sheetViews>
  <sheetFormatPr baseColWidth="10" defaultRowHeight="36.75" customHeight="1" x14ac:dyDescent="0.2"/>
  <cols>
    <col min="1" max="1" width="27.140625" style="59" customWidth="1"/>
    <col min="2" max="2" width="22.28515625" style="64" customWidth="1"/>
    <col min="3" max="3" width="10" style="65" customWidth="1"/>
    <col min="4" max="4" width="43.42578125" style="65" customWidth="1"/>
    <col min="5" max="5" width="20" style="65" customWidth="1"/>
    <col min="6" max="6" width="61" style="65" customWidth="1"/>
    <col min="7" max="7" width="24.5703125" style="65" customWidth="1"/>
    <col min="8" max="8" width="39.42578125" style="65" customWidth="1"/>
    <col min="9" max="9" width="21.85546875" style="65" customWidth="1"/>
    <col min="10" max="10" width="23.85546875" style="65" customWidth="1"/>
    <col min="11" max="11" width="1.7109375" style="65" customWidth="1"/>
    <col min="12" max="12" width="24.5703125" style="65" customWidth="1"/>
    <col min="13" max="13" width="39.42578125" style="65" customWidth="1"/>
    <col min="14" max="14" width="25.85546875" style="65" customWidth="1"/>
    <col min="15" max="15" width="22.85546875" style="65" customWidth="1"/>
    <col min="16" max="16" width="20.140625" style="65" customWidth="1"/>
    <col min="17" max="19" width="11.42578125" style="65"/>
    <col min="20" max="20" width="58.42578125" style="65" hidden="1" customWidth="1"/>
    <col min="21" max="21" width="0" style="65" hidden="1" customWidth="1"/>
    <col min="22" max="16384" width="11.42578125" style="65"/>
  </cols>
  <sheetData>
    <row r="1" spans="1:21" customFormat="1" ht="16.5" customHeight="1" x14ac:dyDescent="0.2">
      <c r="A1" s="428"/>
      <c r="B1" s="430" t="s">
        <v>551</v>
      </c>
      <c r="C1" s="431"/>
      <c r="D1" s="431"/>
      <c r="E1" s="432"/>
      <c r="F1" s="72" t="s">
        <v>552</v>
      </c>
      <c r="G1" s="65"/>
      <c r="H1" s="65"/>
    </row>
    <row r="2" spans="1:21" customFormat="1" ht="22.5" customHeight="1" x14ac:dyDescent="0.2">
      <c r="A2" s="428"/>
      <c r="B2" s="433"/>
      <c r="C2" s="434"/>
      <c r="D2" s="434"/>
      <c r="E2" s="435"/>
      <c r="F2" s="72" t="s">
        <v>553</v>
      </c>
      <c r="G2" s="65"/>
      <c r="H2" s="65"/>
    </row>
    <row r="3" spans="1:21" customFormat="1" ht="15" customHeight="1" x14ac:dyDescent="0.2">
      <c r="A3" s="428"/>
      <c r="B3" s="433"/>
      <c r="C3" s="434"/>
      <c r="D3" s="434"/>
      <c r="E3" s="435"/>
      <c r="F3" s="72" t="s">
        <v>554</v>
      </c>
      <c r="G3" s="65"/>
      <c r="H3" s="65"/>
    </row>
    <row r="4" spans="1:21" customFormat="1" ht="24" customHeight="1" x14ac:dyDescent="0.2">
      <c r="A4" s="444"/>
      <c r="B4" s="436"/>
      <c r="C4" s="437"/>
      <c r="D4" s="437"/>
      <c r="E4" s="445"/>
      <c r="F4" s="72" t="s">
        <v>570</v>
      </c>
      <c r="G4" s="65"/>
      <c r="H4" s="65"/>
    </row>
    <row r="5" spans="1:21" s="76" customFormat="1" ht="29.25" customHeight="1" x14ac:dyDescent="0.2">
      <c r="A5" s="439" t="s">
        <v>91</v>
      </c>
      <c r="B5" s="439"/>
      <c r="C5" s="439"/>
      <c r="D5" s="439"/>
      <c r="E5" s="439"/>
      <c r="F5" s="439"/>
      <c r="G5" s="84"/>
      <c r="H5" s="84"/>
      <c r="I5" s="84"/>
      <c r="J5" s="84"/>
      <c r="K5" s="84"/>
      <c r="L5" s="75"/>
      <c r="M5" s="75"/>
      <c r="N5" s="75"/>
      <c r="O5" s="75"/>
      <c r="P5" s="75"/>
      <c r="U5" s="77"/>
    </row>
    <row r="6" spans="1:21" s="76" customFormat="1" ht="10.5" customHeight="1" x14ac:dyDescent="0.2">
      <c r="A6" s="439"/>
      <c r="B6" s="439"/>
      <c r="C6" s="439"/>
      <c r="D6" s="439"/>
      <c r="E6" s="439"/>
      <c r="F6" s="439"/>
      <c r="G6" s="84"/>
      <c r="H6" s="78"/>
      <c r="I6" s="78"/>
      <c r="J6" s="79"/>
      <c r="K6" s="79"/>
      <c r="L6" s="75"/>
      <c r="M6" s="75"/>
      <c r="N6" s="75"/>
      <c r="O6" s="75"/>
      <c r="P6" s="75"/>
      <c r="U6" s="77"/>
    </row>
    <row r="7" spans="1:21" ht="27.75" customHeight="1" thickBot="1" x14ac:dyDescent="0.25">
      <c r="A7" s="440" t="s">
        <v>8</v>
      </c>
      <c r="B7" s="440" t="s">
        <v>9</v>
      </c>
      <c r="C7" s="440" t="s">
        <v>10</v>
      </c>
      <c r="D7" s="440" t="s">
        <v>87</v>
      </c>
      <c r="E7" s="440" t="s">
        <v>11</v>
      </c>
      <c r="F7" s="440" t="s">
        <v>555</v>
      </c>
    </row>
    <row r="8" spans="1:21" ht="14.25" thickTop="1" thickBot="1" x14ac:dyDescent="0.25">
      <c r="A8" s="443"/>
      <c r="B8" s="443"/>
      <c r="C8" s="443"/>
      <c r="D8" s="443"/>
      <c r="E8" s="443"/>
      <c r="F8" s="443"/>
    </row>
    <row r="9" spans="1:21" ht="26.25" thickTop="1" x14ac:dyDescent="0.2">
      <c r="A9" s="85" t="s">
        <v>44</v>
      </c>
      <c r="B9" s="86">
        <v>2207</v>
      </c>
      <c r="C9" s="87">
        <v>2022</v>
      </c>
      <c r="D9" s="54" t="s">
        <v>1505</v>
      </c>
      <c r="E9" s="88" t="s">
        <v>100</v>
      </c>
      <c r="F9" s="54" t="s">
        <v>1506</v>
      </c>
    </row>
    <row r="10" spans="1:21" s="89" customFormat="1" ht="86.25" customHeight="1" x14ac:dyDescent="0.2">
      <c r="A10" s="85" t="s">
        <v>44</v>
      </c>
      <c r="B10" s="86">
        <v>2080</v>
      </c>
      <c r="C10" s="87">
        <v>2020</v>
      </c>
      <c r="D10" s="54" t="s">
        <v>1215</v>
      </c>
      <c r="E10" s="88" t="s">
        <v>100</v>
      </c>
      <c r="F10" s="54" t="s">
        <v>1489</v>
      </c>
    </row>
    <row r="11" spans="1:21" ht="52.5" customHeight="1" x14ac:dyDescent="0.2">
      <c r="A11" s="51" t="s">
        <v>102</v>
      </c>
      <c r="B11" s="53">
        <v>1952</v>
      </c>
      <c r="C11" s="53">
        <v>2019</v>
      </c>
      <c r="D11" s="49" t="s">
        <v>556</v>
      </c>
      <c r="E11" s="47" t="s">
        <v>100</v>
      </c>
      <c r="F11" s="82" t="s">
        <v>202</v>
      </c>
    </row>
    <row r="12" spans="1:21" ht="81.75" customHeight="1" x14ac:dyDescent="0.2">
      <c r="A12" s="46" t="s">
        <v>44</v>
      </c>
      <c r="B12" s="56">
        <v>1755</v>
      </c>
      <c r="C12" s="51">
        <v>2015</v>
      </c>
      <c r="D12" s="45" t="s">
        <v>1188</v>
      </c>
      <c r="E12" s="69" t="s">
        <v>100</v>
      </c>
      <c r="F12" s="45"/>
    </row>
    <row r="13" spans="1:21" ht="82.5" customHeight="1" x14ac:dyDescent="0.2">
      <c r="A13" s="51" t="s">
        <v>102</v>
      </c>
      <c r="B13" s="53">
        <v>1564</v>
      </c>
      <c r="C13" s="53">
        <v>2012</v>
      </c>
      <c r="D13" s="49" t="s">
        <v>188</v>
      </c>
      <c r="E13" s="47" t="s">
        <v>100</v>
      </c>
      <c r="F13" s="55" t="s">
        <v>204</v>
      </c>
    </row>
    <row r="14" spans="1:21" ht="36.75" customHeight="1" x14ac:dyDescent="0.2">
      <c r="A14" s="51" t="s">
        <v>102</v>
      </c>
      <c r="B14" s="53">
        <v>1437</v>
      </c>
      <c r="C14" s="53">
        <v>2011</v>
      </c>
      <c r="D14" s="49" t="s">
        <v>215</v>
      </c>
      <c r="E14" s="47" t="s">
        <v>100</v>
      </c>
      <c r="F14" s="55" t="s">
        <v>203</v>
      </c>
    </row>
    <row r="15" spans="1:21" ht="36.75" customHeight="1" x14ac:dyDescent="0.2">
      <c r="A15" s="51" t="s">
        <v>102</v>
      </c>
      <c r="B15" s="50">
        <v>1285</v>
      </c>
      <c r="C15" s="53">
        <v>2009</v>
      </c>
      <c r="D15" s="49" t="s">
        <v>370</v>
      </c>
      <c r="E15" s="47" t="s">
        <v>100</v>
      </c>
      <c r="F15" s="55" t="s">
        <v>371</v>
      </c>
    </row>
    <row r="16" spans="1:21" ht="36.75" customHeight="1" x14ac:dyDescent="0.2">
      <c r="A16" s="51" t="s">
        <v>102</v>
      </c>
      <c r="B16" s="53">
        <v>734</v>
      </c>
      <c r="C16" s="53">
        <v>2002</v>
      </c>
      <c r="D16" s="49" t="s">
        <v>182</v>
      </c>
      <c r="E16" s="47" t="s">
        <v>100</v>
      </c>
      <c r="F16" s="82" t="s">
        <v>202</v>
      </c>
    </row>
    <row r="17" spans="1:6" ht="59.25" customHeight="1" x14ac:dyDescent="0.2">
      <c r="A17" s="51" t="s">
        <v>102</v>
      </c>
      <c r="B17" s="50">
        <v>678</v>
      </c>
      <c r="C17" s="53">
        <v>2001</v>
      </c>
      <c r="D17" s="49" t="s">
        <v>533</v>
      </c>
      <c r="E17" s="47" t="s">
        <v>100</v>
      </c>
      <c r="F17" s="82" t="s">
        <v>562</v>
      </c>
    </row>
    <row r="18" spans="1:6" ht="86.25" customHeight="1" x14ac:dyDescent="0.2">
      <c r="A18" s="51" t="s">
        <v>102</v>
      </c>
      <c r="B18" s="53">
        <v>489</v>
      </c>
      <c r="C18" s="53">
        <v>1998</v>
      </c>
      <c r="D18" s="49" t="s">
        <v>1216</v>
      </c>
      <c r="E18" s="47" t="s">
        <v>100</v>
      </c>
      <c r="F18" s="82" t="s">
        <v>561</v>
      </c>
    </row>
    <row r="19" spans="1:6" ht="59.25" customHeight="1" x14ac:dyDescent="0.2">
      <c r="A19" s="51" t="s">
        <v>102</v>
      </c>
      <c r="B19" s="53">
        <v>190</v>
      </c>
      <c r="C19" s="53">
        <v>1995</v>
      </c>
      <c r="D19" s="49" t="s">
        <v>180</v>
      </c>
      <c r="E19" s="47" t="s">
        <v>100</v>
      </c>
      <c r="F19" s="82" t="s">
        <v>560</v>
      </c>
    </row>
    <row r="20" spans="1:6" ht="72" customHeight="1" x14ac:dyDescent="0.2">
      <c r="A20" s="51" t="s">
        <v>102</v>
      </c>
      <c r="B20" s="50">
        <v>84</v>
      </c>
      <c r="C20" s="53">
        <v>1873</v>
      </c>
      <c r="D20" s="49" t="s">
        <v>199</v>
      </c>
      <c r="E20" s="47" t="s">
        <v>100</v>
      </c>
      <c r="F20" s="90" t="s">
        <v>200</v>
      </c>
    </row>
    <row r="21" spans="1:6" ht="72" customHeight="1" x14ac:dyDescent="0.2">
      <c r="A21" s="51" t="s">
        <v>67</v>
      </c>
      <c r="B21" s="50">
        <v>806</v>
      </c>
      <c r="C21" s="91">
        <v>2020</v>
      </c>
      <c r="D21" s="54" t="s">
        <v>1507</v>
      </c>
      <c r="E21" s="47" t="s">
        <v>100</v>
      </c>
      <c r="F21" s="90"/>
    </row>
    <row r="22" spans="1:6" ht="106.5" customHeight="1" x14ac:dyDescent="0.2">
      <c r="A22" s="51" t="s">
        <v>67</v>
      </c>
      <c r="B22" s="50">
        <v>491</v>
      </c>
      <c r="C22" s="91">
        <v>2020</v>
      </c>
      <c r="D22" s="54" t="s">
        <v>1116</v>
      </c>
      <c r="E22" s="47" t="s">
        <v>100</v>
      </c>
      <c r="F22" s="90"/>
    </row>
    <row r="23" spans="1:6" ht="54.75" customHeight="1" x14ac:dyDescent="0.2">
      <c r="A23" s="46" t="s">
        <v>67</v>
      </c>
      <c r="B23" s="56">
        <v>839</v>
      </c>
      <c r="C23" s="51">
        <v>2018</v>
      </c>
      <c r="D23" s="45" t="s">
        <v>1191</v>
      </c>
      <c r="E23" s="69" t="s">
        <v>100</v>
      </c>
      <c r="F23" s="45"/>
    </row>
    <row r="24" spans="1:6" ht="48" customHeight="1" x14ac:dyDescent="0.2">
      <c r="A24" s="51" t="s">
        <v>67</v>
      </c>
      <c r="B24" s="53">
        <v>2573</v>
      </c>
      <c r="C24" s="53">
        <v>2014</v>
      </c>
      <c r="D24" s="49" t="s">
        <v>367</v>
      </c>
      <c r="E24" s="47" t="s">
        <v>100</v>
      </c>
      <c r="F24" s="82" t="s">
        <v>565</v>
      </c>
    </row>
    <row r="25" spans="1:6" ht="46.5" customHeight="1" x14ac:dyDescent="0.2">
      <c r="A25" s="51" t="s">
        <v>67</v>
      </c>
      <c r="B25" s="53">
        <v>1510</v>
      </c>
      <c r="C25" s="53">
        <v>2013</v>
      </c>
      <c r="D25" s="49" t="s">
        <v>564</v>
      </c>
      <c r="E25" s="47" t="s">
        <v>100</v>
      </c>
      <c r="F25" s="82" t="s">
        <v>298</v>
      </c>
    </row>
    <row r="26" spans="1:6" ht="60.75" customHeight="1" x14ac:dyDescent="0.2">
      <c r="A26" s="51" t="s">
        <v>67</v>
      </c>
      <c r="B26" s="53">
        <v>19</v>
      </c>
      <c r="C26" s="53">
        <v>2012</v>
      </c>
      <c r="D26" s="49" t="s">
        <v>153</v>
      </c>
      <c r="E26" s="47" t="s">
        <v>100</v>
      </c>
      <c r="F26" s="82" t="s">
        <v>569</v>
      </c>
    </row>
    <row r="27" spans="1:6" ht="68.25" customHeight="1" x14ac:dyDescent="0.2">
      <c r="A27" s="51" t="s">
        <v>67</v>
      </c>
      <c r="B27" s="53">
        <v>2364</v>
      </c>
      <c r="C27" s="53">
        <v>2012</v>
      </c>
      <c r="D27" s="49" t="s">
        <v>563</v>
      </c>
      <c r="E27" s="47" t="s">
        <v>100</v>
      </c>
      <c r="F27" s="55" t="s">
        <v>303</v>
      </c>
    </row>
    <row r="28" spans="1:6" ht="51" customHeight="1" x14ac:dyDescent="0.2">
      <c r="A28" s="51" t="s">
        <v>67</v>
      </c>
      <c r="B28" s="53">
        <v>410</v>
      </c>
      <c r="C28" s="53">
        <v>1971</v>
      </c>
      <c r="D28" s="49" t="s">
        <v>205</v>
      </c>
      <c r="E28" s="47" t="s">
        <v>100</v>
      </c>
      <c r="F28" s="55" t="s">
        <v>206</v>
      </c>
    </row>
    <row r="29" spans="1:6" ht="45.75" customHeight="1" x14ac:dyDescent="0.2">
      <c r="A29" s="51" t="s">
        <v>255</v>
      </c>
      <c r="B29" s="53">
        <v>430</v>
      </c>
      <c r="C29" s="53">
        <v>2018</v>
      </c>
      <c r="D29" s="49" t="s">
        <v>907</v>
      </c>
      <c r="E29" s="47" t="s">
        <v>100</v>
      </c>
      <c r="F29" s="82" t="s">
        <v>908</v>
      </c>
    </row>
    <row r="30" spans="1:6" ht="93.75" customHeight="1" x14ac:dyDescent="0.2">
      <c r="A30" s="51" t="s">
        <v>229</v>
      </c>
      <c r="B30" s="62">
        <v>136</v>
      </c>
      <c r="C30" s="62">
        <v>2019</v>
      </c>
      <c r="D30" s="49" t="s">
        <v>987</v>
      </c>
      <c r="E30" s="92" t="s">
        <v>100</v>
      </c>
      <c r="F30" s="93" t="s">
        <v>1097</v>
      </c>
    </row>
    <row r="31" spans="1:6" ht="72" customHeight="1" x14ac:dyDescent="0.2">
      <c r="A31" s="51" t="s">
        <v>229</v>
      </c>
      <c r="B31" s="53">
        <v>51</v>
      </c>
      <c r="C31" s="53">
        <v>2019</v>
      </c>
      <c r="D31" s="49" t="s">
        <v>905</v>
      </c>
      <c r="E31" s="47" t="s">
        <v>100</v>
      </c>
      <c r="F31" s="82" t="s">
        <v>906</v>
      </c>
    </row>
    <row r="32" spans="1:6" ht="53.25" customHeight="1" x14ac:dyDescent="0.2">
      <c r="A32" s="51" t="s">
        <v>229</v>
      </c>
      <c r="B32" s="53">
        <v>66</v>
      </c>
      <c r="C32" s="53">
        <v>2010</v>
      </c>
      <c r="D32" s="49" t="s">
        <v>207</v>
      </c>
      <c r="E32" s="47" t="s">
        <v>264</v>
      </c>
      <c r="F32" s="55" t="s">
        <v>208</v>
      </c>
    </row>
    <row r="33" spans="1:6" ht="36.75" customHeight="1" x14ac:dyDescent="0.2">
      <c r="A33" s="51" t="s">
        <v>229</v>
      </c>
      <c r="B33" s="53">
        <v>98</v>
      </c>
      <c r="C33" s="53">
        <v>2001</v>
      </c>
      <c r="D33" s="49" t="s">
        <v>372</v>
      </c>
      <c r="E33" s="47" t="s">
        <v>100</v>
      </c>
      <c r="F33" s="55" t="s">
        <v>372</v>
      </c>
    </row>
    <row r="34" spans="1:6" ht="112.5" customHeight="1" x14ac:dyDescent="0.2">
      <c r="A34" s="48" t="s">
        <v>566</v>
      </c>
      <c r="B34" s="94"/>
      <c r="C34" s="53">
        <v>2015</v>
      </c>
      <c r="D34" s="49" t="s">
        <v>567</v>
      </c>
      <c r="E34" s="47" t="s">
        <v>264</v>
      </c>
      <c r="F34" s="94" t="s">
        <v>568</v>
      </c>
    </row>
    <row r="35" spans="1:6" ht="36.75" customHeight="1" x14ac:dyDescent="0.2">
      <c r="A35" s="60"/>
      <c r="B35" s="95"/>
      <c r="C35" s="73"/>
      <c r="D35" s="73"/>
      <c r="E35" s="73"/>
      <c r="F35" s="73"/>
    </row>
    <row r="36" spans="1:6" ht="36.75" customHeight="1" x14ac:dyDescent="0.2">
      <c r="A36" s="60"/>
      <c r="B36" s="95"/>
      <c r="C36" s="73"/>
      <c r="D36" s="73"/>
      <c r="E36" s="73"/>
      <c r="F36" s="73"/>
    </row>
    <row r="37" spans="1:6" ht="36.75" customHeight="1" x14ac:dyDescent="0.2">
      <c r="A37" s="60"/>
      <c r="B37" s="95"/>
      <c r="C37" s="73"/>
      <c r="D37" s="73"/>
      <c r="E37" s="73"/>
      <c r="F37" s="73"/>
    </row>
    <row r="38" spans="1:6" ht="36.75" customHeight="1" x14ac:dyDescent="0.2">
      <c r="A38" s="60"/>
      <c r="B38" s="95"/>
      <c r="C38" s="73"/>
      <c r="D38" s="73"/>
      <c r="E38" s="73"/>
      <c r="F38" s="73"/>
    </row>
    <row r="39" spans="1:6" ht="36.75" customHeight="1" x14ac:dyDescent="0.2">
      <c r="A39" s="60"/>
      <c r="B39" s="95"/>
      <c r="C39" s="73"/>
      <c r="D39" s="73"/>
      <c r="E39" s="73"/>
      <c r="F39" s="73"/>
    </row>
    <row r="40" spans="1:6" ht="36.75" customHeight="1" x14ac:dyDescent="0.2">
      <c r="A40" s="60"/>
      <c r="B40" s="95"/>
      <c r="C40" s="73"/>
      <c r="D40" s="73"/>
      <c r="E40" s="73"/>
      <c r="F40" s="73"/>
    </row>
    <row r="41" spans="1:6" ht="36.75" customHeight="1" x14ac:dyDescent="0.2">
      <c r="A41" s="60"/>
      <c r="B41" s="95"/>
      <c r="C41" s="73"/>
      <c r="D41" s="73"/>
      <c r="E41" s="73"/>
      <c r="F41" s="73"/>
    </row>
    <row r="42" spans="1:6" ht="36.75" customHeight="1" x14ac:dyDescent="0.2">
      <c r="A42" s="60"/>
      <c r="B42" s="95"/>
      <c r="C42" s="73"/>
      <c r="D42" s="73"/>
      <c r="E42" s="73"/>
      <c r="F42" s="73"/>
    </row>
    <row r="43" spans="1:6" ht="36.75" customHeight="1" x14ac:dyDescent="0.2">
      <c r="A43" s="60"/>
      <c r="B43" s="95"/>
      <c r="C43" s="73"/>
      <c r="D43" s="73"/>
      <c r="E43" s="73"/>
      <c r="F43" s="73"/>
    </row>
    <row r="44" spans="1:6" ht="36.75" customHeight="1" x14ac:dyDescent="0.2">
      <c r="A44" s="60"/>
      <c r="B44" s="95"/>
      <c r="C44" s="73"/>
      <c r="D44" s="73"/>
      <c r="E44" s="73"/>
      <c r="F44" s="73"/>
    </row>
    <row r="45" spans="1:6" ht="36.75" customHeight="1" x14ac:dyDescent="0.2">
      <c r="A45" s="60"/>
      <c r="B45" s="95"/>
      <c r="C45" s="73"/>
      <c r="D45" s="73"/>
      <c r="E45" s="73"/>
      <c r="F45" s="73"/>
    </row>
  </sheetData>
  <mergeCells count="9">
    <mergeCell ref="A1:A4"/>
    <mergeCell ref="B1:E4"/>
    <mergeCell ref="A5:F6"/>
    <mergeCell ref="A7:A8"/>
    <mergeCell ref="B7:B8"/>
    <mergeCell ref="C7:C8"/>
    <mergeCell ref="D7:D8"/>
    <mergeCell ref="E7:E8"/>
    <mergeCell ref="F7:F8"/>
  </mergeCells>
  <hyperlinks>
    <hyperlink ref="E20" r:id="rId1"/>
    <hyperlink ref="E19" r:id="rId2"/>
    <hyperlink ref="E18" r:id="rId3"/>
    <hyperlink ref="E16" r:id="rId4"/>
    <hyperlink ref="E14" r:id="rId5"/>
    <hyperlink ref="E15" r:id="rId6"/>
    <hyperlink ref="E17" r:id="rId7"/>
    <hyperlink ref="E13" r:id="rId8"/>
    <hyperlink ref="E28" r:id="rId9"/>
    <hyperlink ref="E26" r:id="rId10"/>
    <hyperlink ref="E27" r:id="rId11"/>
    <hyperlink ref="E25" r:id="rId12"/>
    <hyperlink ref="E24" r:id="rId13"/>
    <hyperlink ref="E34" r:id="rId14"/>
    <hyperlink ref="E33" r:id="rId15"/>
    <hyperlink ref="E31" r:id="rId16"/>
    <hyperlink ref="E29" r:id="rId17"/>
    <hyperlink ref="E30" r:id="rId18"/>
    <hyperlink ref="E11" r:id="rId19"/>
    <hyperlink ref="E23" r:id="rId20"/>
    <hyperlink ref="E10" r:id="rId21"/>
    <hyperlink ref="E12" r:id="rId22"/>
    <hyperlink ref="E22" r:id="rId23"/>
    <hyperlink ref="E9" r:id="rId24"/>
    <hyperlink ref="E21" r:id="rId25"/>
  </hyperlinks>
  <pageMargins left="0.7" right="0.7" top="0.75" bottom="0.75" header="0.3" footer="0.3"/>
  <pageSetup orientation="portrait" r:id="rId26"/>
  <drawing r:id="rId2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Z1003"/>
  <sheetViews>
    <sheetView showGridLines="0" zoomScale="90" zoomScaleNormal="90" workbookViewId="0">
      <selection sqref="A1:A4"/>
    </sheetView>
  </sheetViews>
  <sheetFormatPr baseColWidth="10" defaultColWidth="12.5703125" defaultRowHeight="15" customHeight="1" x14ac:dyDescent="0.2"/>
  <cols>
    <col min="1" max="1" width="23.85546875" style="83" customWidth="1"/>
    <col min="2" max="2" width="18.140625" style="83" customWidth="1"/>
    <col min="3" max="3" width="10" style="83" customWidth="1"/>
    <col min="4" max="4" width="42" style="83" customWidth="1"/>
    <col min="5" max="5" width="20.5703125" style="83" customWidth="1"/>
    <col min="6" max="6" width="69.85546875" style="83" customWidth="1"/>
    <col min="7" max="7" width="24.5703125" style="83" customWidth="1"/>
    <col min="8" max="8" width="39.42578125" style="83" customWidth="1"/>
    <col min="9" max="9" width="21.85546875" style="83" customWidth="1"/>
    <col min="10" max="10" width="23.85546875" style="83" customWidth="1"/>
    <col min="11" max="11" width="1.7109375" style="83" customWidth="1"/>
    <col min="12" max="12" width="24.5703125" style="83" customWidth="1"/>
    <col min="13" max="13" width="39.42578125" style="83" customWidth="1"/>
    <col min="14" max="14" width="25.85546875" style="83" customWidth="1"/>
    <col min="15" max="15" width="22.85546875" style="83" customWidth="1"/>
    <col min="16" max="16" width="20.140625" style="83" customWidth="1"/>
    <col min="17" max="19" width="11.42578125" style="83" customWidth="1"/>
    <col min="20" max="20" width="58.42578125" style="83" hidden="1" customWidth="1"/>
    <col min="21" max="21" width="10.5703125" style="83" hidden="1" customWidth="1"/>
    <col min="22" max="26" width="10.5703125" style="83" customWidth="1"/>
    <col min="27" max="16384" width="12.5703125" style="83"/>
  </cols>
  <sheetData>
    <row r="1" spans="1:26" ht="14.25" customHeight="1" x14ac:dyDescent="0.2">
      <c r="A1" s="450"/>
      <c r="B1" s="453" t="s">
        <v>551</v>
      </c>
      <c r="C1" s="454"/>
      <c r="D1" s="454"/>
      <c r="E1" s="455"/>
      <c r="F1" s="189" t="s">
        <v>552</v>
      </c>
      <c r="G1" s="181"/>
      <c r="H1" s="181"/>
      <c r="I1" s="210"/>
      <c r="J1" s="210"/>
      <c r="K1" s="210"/>
      <c r="L1" s="210"/>
      <c r="M1" s="210"/>
      <c r="N1" s="210"/>
      <c r="O1" s="210"/>
      <c r="P1" s="210"/>
      <c r="Q1" s="210"/>
      <c r="R1" s="210"/>
      <c r="S1" s="210"/>
      <c r="T1" s="210"/>
      <c r="U1" s="210"/>
      <c r="V1" s="210"/>
      <c r="W1" s="210"/>
      <c r="X1" s="210"/>
      <c r="Y1" s="210"/>
      <c r="Z1" s="210"/>
    </row>
    <row r="2" spans="1:26" ht="14.25" customHeight="1" x14ac:dyDescent="0.2">
      <c r="A2" s="451"/>
      <c r="B2" s="456"/>
      <c r="C2" s="457"/>
      <c r="D2" s="457"/>
      <c r="E2" s="451"/>
      <c r="F2" s="189" t="s">
        <v>553</v>
      </c>
      <c r="G2" s="181"/>
      <c r="H2" s="181"/>
      <c r="I2" s="210"/>
      <c r="J2" s="210"/>
      <c r="K2" s="210"/>
      <c r="L2" s="210"/>
      <c r="M2" s="210"/>
      <c r="N2" s="210"/>
      <c r="O2" s="210"/>
      <c r="P2" s="210"/>
      <c r="Q2" s="210"/>
      <c r="R2" s="210"/>
      <c r="S2" s="210"/>
      <c r="T2" s="210"/>
      <c r="U2" s="210"/>
      <c r="V2" s="210"/>
      <c r="W2" s="210"/>
      <c r="X2" s="210"/>
      <c r="Y2" s="210"/>
      <c r="Z2" s="210"/>
    </row>
    <row r="3" spans="1:26" ht="22.5" customHeight="1" x14ac:dyDescent="0.2">
      <c r="A3" s="451"/>
      <c r="B3" s="456"/>
      <c r="C3" s="457"/>
      <c r="D3" s="457"/>
      <c r="E3" s="451"/>
      <c r="F3" s="189" t="s">
        <v>554</v>
      </c>
      <c r="G3" s="181"/>
      <c r="H3" s="181"/>
      <c r="I3" s="210"/>
      <c r="J3" s="210"/>
      <c r="K3" s="210"/>
      <c r="L3" s="210"/>
      <c r="M3" s="210"/>
      <c r="N3" s="210"/>
      <c r="O3" s="210"/>
      <c r="P3" s="210"/>
      <c r="Q3" s="210"/>
      <c r="R3" s="210"/>
      <c r="S3" s="210"/>
      <c r="T3" s="210"/>
      <c r="U3" s="210"/>
      <c r="V3" s="210"/>
      <c r="W3" s="210"/>
      <c r="X3" s="210"/>
      <c r="Y3" s="210"/>
      <c r="Z3" s="210"/>
    </row>
    <row r="4" spans="1:26" ht="33" customHeight="1" x14ac:dyDescent="0.2">
      <c r="A4" s="452"/>
      <c r="B4" s="458"/>
      <c r="C4" s="459"/>
      <c r="D4" s="459"/>
      <c r="E4" s="452"/>
      <c r="F4" s="189" t="s">
        <v>570</v>
      </c>
      <c r="G4" s="181"/>
      <c r="H4" s="181"/>
      <c r="I4" s="210"/>
      <c r="J4" s="210"/>
      <c r="K4" s="210"/>
      <c r="L4" s="210"/>
      <c r="M4" s="210"/>
      <c r="N4" s="210"/>
      <c r="O4" s="210"/>
      <c r="P4" s="210"/>
      <c r="Q4" s="210"/>
      <c r="R4" s="210"/>
      <c r="S4" s="210"/>
      <c r="T4" s="210"/>
      <c r="U4" s="210"/>
      <c r="V4" s="210"/>
      <c r="W4" s="210"/>
      <c r="X4" s="210"/>
      <c r="Y4" s="210"/>
      <c r="Z4" s="210"/>
    </row>
    <row r="5" spans="1:26" ht="14.25" customHeight="1" x14ac:dyDescent="0.2">
      <c r="A5" s="460" t="s">
        <v>314</v>
      </c>
      <c r="B5" s="454"/>
      <c r="C5" s="454"/>
      <c r="D5" s="454"/>
      <c r="E5" s="454"/>
      <c r="F5" s="455"/>
      <c r="G5" s="181"/>
      <c r="H5" s="181"/>
      <c r="I5" s="181"/>
      <c r="J5" s="181"/>
      <c r="K5" s="181"/>
      <c r="L5" s="186"/>
      <c r="M5" s="186"/>
      <c r="N5" s="186"/>
      <c r="O5" s="186"/>
      <c r="P5" s="186"/>
      <c r="Q5" s="184"/>
      <c r="R5" s="184"/>
      <c r="S5" s="184"/>
      <c r="T5" s="184"/>
      <c r="U5" s="185"/>
      <c r="V5" s="184"/>
      <c r="W5" s="184"/>
      <c r="X5" s="184"/>
      <c r="Y5" s="184"/>
      <c r="Z5" s="184"/>
    </row>
    <row r="6" spans="1:26" ht="14.25" customHeight="1" x14ac:dyDescent="0.2">
      <c r="A6" s="458"/>
      <c r="B6" s="459"/>
      <c r="C6" s="459"/>
      <c r="D6" s="459"/>
      <c r="E6" s="459"/>
      <c r="F6" s="452"/>
      <c r="G6" s="181"/>
      <c r="H6" s="188"/>
      <c r="I6" s="188"/>
      <c r="J6" s="187"/>
      <c r="K6" s="187"/>
      <c r="L6" s="186"/>
      <c r="M6" s="186"/>
      <c r="N6" s="186"/>
      <c r="O6" s="186"/>
      <c r="P6" s="186"/>
      <c r="Q6" s="184"/>
      <c r="R6" s="184"/>
      <c r="S6" s="184"/>
      <c r="T6" s="184"/>
      <c r="U6" s="185"/>
      <c r="V6" s="184"/>
      <c r="W6" s="184"/>
      <c r="X6" s="184"/>
      <c r="Y6" s="184"/>
      <c r="Z6" s="184"/>
    </row>
    <row r="7" spans="1:26" ht="14.25" customHeight="1" x14ac:dyDescent="0.2">
      <c r="A7" s="461" t="s">
        <v>8</v>
      </c>
      <c r="B7" s="461" t="s">
        <v>9</v>
      </c>
      <c r="C7" s="461" t="s">
        <v>10</v>
      </c>
      <c r="D7" s="461" t="s">
        <v>87</v>
      </c>
      <c r="E7" s="461" t="s">
        <v>11</v>
      </c>
      <c r="F7" s="461" t="s">
        <v>555</v>
      </c>
      <c r="G7" s="181"/>
      <c r="H7" s="181"/>
      <c r="I7" s="181"/>
      <c r="J7" s="181"/>
      <c r="K7" s="181"/>
      <c r="L7" s="181"/>
      <c r="M7" s="181"/>
      <c r="N7" s="181"/>
      <c r="O7" s="181"/>
      <c r="P7" s="181"/>
      <c r="Q7" s="181"/>
      <c r="R7" s="181"/>
      <c r="S7" s="181"/>
      <c r="T7" s="181"/>
      <c r="U7" s="181"/>
      <c r="V7" s="181"/>
      <c r="W7" s="181"/>
      <c r="X7" s="181"/>
      <c r="Y7" s="181"/>
      <c r="Z7" s="181"/>
    </row>
    <row r="8" spans="1:26" ht="14.25" customHeight="1" thickBot="1" x14ac:dyDescent="0.25">
      <c r="A8" s="462"/>
      <c r="B8" s="462"/>
      <c r="C8" s="462"/>
      <c r="D8" s="462"/>
      <c r="E8" s="462"/>
      <c r="F8" s="462"/>
      <c r="G8" s="181"/>
      <c r="H8" s="181"/>
      <c r="I8" s="181"/>
      <c r="J8" s="181"/>
      <c r="K8" s="181"/>
      <c r="L8" s="181"/>
      <c r="M8" s="181"/>
      <c r="N8" s="181"/>
      <c r="O8" s="181"/>
      <c r="P8" s="181"/>
      <c r="Q8" s="181"/>
      <c r="R8" s="181"/>
      <c r="S8" s="181"/>
      <c r="T8" s="181"/>
      <c r="U8" s="181"/>
      <c r="V8" s="181"/>
      <c r="W8" s="181"/>
      <c r="X8" s="181"/>
      <c r="Y8" s="181"/>
      <c r="Z8" s="181"/>
    </row>
    <row r="9" spans="1:26" ht="77.25" thickTop="1" x14ac:dyDescent="0.2">
      <c r="A9" s="193" t="s">
        <v>30</v>
      </c>
      <c r="B9" s="193" t="s">
        <v>31</v>
      </c>
      <c r="C9" s="193">
        <v>1991</v>
      </c>
      <c r="D9" s="195" t="s">
        <v>589</v>
      </c>
      <c r="E9" s="202" t="s">
        <v>951</v>
      </c>
      <c r="F9" s="195" t="s">
        <v>209</v>
      </c>
      <c r="G9" s="181"/>
      <c r="H9" s="181"/>
      <c r="I9" s="181"/>
      <c r="J9" s="181"/>
      <c r="K9" s="181"/>
      <c r="L9" s="181"/>
      <c r="M9" s="181"/>
      <c r="N9" s="181"/>
      <c r="O9" s="181"/>
      <c r="P9" s="181"/>
      <c r="Q9" s="181"/>
      <c r="R9" s="181"/>
      <c r="S9" s="181"/>
      <c r="T9" s="181"/>
      <c r="U9" s="181"/>
      <c r="V9" s="181"/>
      <c r="W9" s="181"/>
      <c r="X9" s="181"/>
      <c r="Y9" s="181"/>
      <c r="Z9" s="181"/>
    </row>
    <row r="10" spans="1:26" ht="239.25" customHeight="1" x14ac:dyDescent="0.2">
      <c r="A10" s="446" t="s">
        <v>44</v>
      </c>
      <c r="B10" s="446">
        <v>1952</v>
      </c>
      <c r="C10" s="446">
        <v>2019</v>
      </c>
      <c r="D10" s="448" t="s">
        <v>572</v>
      </c>
      <c r="E10" s="201" t="s">
        <v>121</v>
      </c>
      <c r="F10" s="195" t="s">
        <v>573</v>
      </c>
      <c r="G10" s="181"/>
      <c r="H10" s="181"/>
      <c r="I10" s="181"/>
      <c r="J10" s="181"/>
      <c r="K10" s="181"/>
      <c r="L10" s="181"/>
      <c r="M10" s="181"/>
      <c r="N10" s="181"/>
      <c r="O10" s="181"/>
      <c r="P10" s="181"/>
      <c r="Q10" s="181"/>
      <c r="R10" s="181"/>
      <c r="S10" s="181"/>
      <c r="T10" s="181"/>
      <c r="U10" s="181"/>
      <c r="V10" s="181"/>
      <c r="W10" s="181"/>
      <c r="X10" s="181"/>
      <c r="Y10" s="181"/>
      <c r="Z10" s="181"/>
    </row>
    <row r="11" spans="1:26" ht="102" x14ac:dyDescent="0.2">
      <c r="A11" s="447"/>
      <c r="B11" s="447"/>
      <c r="C11" s="447"/>
      <c r="D11" s="447"/>
      <c r="E11" s="201" t="s">
        <v>122</v>
      </c>
      <c r="F11" s="195" t="s">
        <v>574</v>
      </c>
      <c r="G11" s="181"/>
      <c r="H11" s="181"/>
      <c r="I11" s="181"/>
      <c r="J11" s="181"/>
      <c r="K11" s="181"/>
      <c r="L11" s="181"/>
      <c r="M11" s="181"/>
      <c r="N11" s="181"/>
      <c r="O11" s="181"/>
      <c r="P11" s="181"/>
      <c r="Q11" s="181"/>
      <c r="R11" s="181"/>
      <c r="S11" s="181"/>
      <c r="T11" s="181"/>
      <c r="U11" s="181"/>
      <c r="V11" s="181"/>
      <c r="W11" s="181"/>
      <c r="X11" s="181"/>
      <c r="Y11" s="181"/>
      <c r="Z11" s="181"/>
    </row>
    <row r="12" spans="1:26" ht="51" x14ac:dyDescent="0.2">
      <c r="A12" s="193" t="s">
        <v>44</v>
      </c>
      <c r="B12" s="193">
        <v>1755</v>
      </c>
      <c r="C12" s="193">
        <v>2015</v>
      </c>
      <c r="D12" s="195" t="s">
        <v>378</v>
      </c>
      <c r="E12" s="201" t="s">
        <v>100</v>
      </c>
      <c r="F12" s="195" t="s">
        <v>379</v>
      </c>
      <c r="G12" s="181"/>
      <c r="H12" s="181"/>
      <c r="I12" s="181"/>
      <c r="J12" s="181"/>
      <c r="K12" s="181"/>
      <c r="L12" s="181"/>
      <c r="M12" s="181"/>
      <c r="N12" s="181"/>
      <c r="O12" s="181"/>
      <c r="P12" s="181"/>
      <c r="Q12" s="181"/>
      <c r="R12" s="181"/>
      <c r="S12" s="181"/>
      <c r="T12" s="181"/>
      <c r="U12" s="181"/>
      <c r="V12" s="181"/>
      <c r="W12" s="181"/>
      <c r="X12" s="181"/>
      <c r="Y12" s="181"/>
      <c r="Z12" s="181"/>
    </row>
    <row r="13" spans="1:26" ht="38.25" x14ac:dyDescent="0.2">
      <c r="A13" s="193" t="s">
        <v>44</v>
      </c>
      <c r="B13" s="193">
        <v>1712</v>
      </c>
      <c r="C13" s="193">
        <v>2014</v>
      </c>
      <c r="D13" s="195" t="s">
        <v>65</v>
      </c>
      <c r="E13" s="201" t="s">
        <v>100</v>
      </c>
      <c r="F13" s="195" t="s">
        <v>66</v>
      </c>
      <c r="G13" s="181"/>
      <c r="H13" s="181"/>
      <c r="I13" s="181"/>
      <c r="J13" s="181"/>
      <c r="K13" s="181"/>
      <c r="L13" s="181"/>
      <c r="M13" s="181"/>
      <c r="N13" s="181"/>
      <c r="O13" s="181"/>
      <c r="P13" s="181"/>
      <c r="Q13" s="181"/>
      <c r="R13" s="181"/>
      <c r="S13" s="181"/>
      <c r="T13" s="181"/>
      <c r="U13" s="181"/>
      <c r="V13" s="181"/>
      <c r="W13" s="181"/>
      <c r="X13" s="181"/>
      <c r="Y13" s="181"/>
      <c r="Z13" s="181"/>
    </row>
    <row r="14" spans="1:26" ht="25.5" x14ac:dyDescent="0.2">
      <c r="A14" s="193" t="s">
        <v>44</v>
      </c>
      <c r="B14" s="193">
        <v>1581</v>
      </c>
      <c r="C14" s="193">
        <v>2012</v>
      </c>
      <c r="D14" s="195" t="s">
        <v>63</v>
      </c>
      <c r="E14" s="201" t="s">
        <v>100</v>
      </c>
      <c r="F14" s="195" t="s">
        <v>64</v>
      </c>
      <c r="G14" s="181"/>
      <c r="H14" s="181"/>
      <c r="I14" s="181"/>
      <c r="J14" s="181"/>
      <c r="K14" s="181"/>
      <c r="L14" s="181"/>
      <c r="M14" s="181"/>
      <c r="N14" s="181"/>
      <c r="O14" s="181"/>
      <c r="P14" s="181"/>
      <c r="Q14" s="181"/>
      <c r="R14" s="181"/>
      <c r="S14" s="181"/>
      <c r="T14" s="181"/>
      <c r="U14" s="181"/>
      <c r="V14" s="181"/>
      <c r="W14" s="181"/>
      <c r="X14" s="181"/>
      <c r="Y14" s="181"/>
      <c r="Z14" s="181"/>
    </row>
    <row r="15" spans="1:26" ht="38.25" x14ac:dyDescent="0.2">
      <c r="A15" s="193" t="s">
        <v>44</v>
      </c>
      <c r="B15" s="193">
        <v>1437</v>
      </c>
      <c r="C15" s="193">
        <v>2011</v>
      </c>
      <c r="D15" s="195" t="s">
        <v>215</v>
      </c>
      <c r="E15" s="201" t="s">
        <v>100</v>
      </c>
      <c r="F15" s="195" t="s">
        <v>216</v>
      </c>
      <c r="G15" s="181"/>
      <c r="H15" s="181"/>
      <c r="I15" s="181"/>
      <c r="J15" s="181"/>
      <c r="K15" s="181"/>
      <c r="L15" s="181"/>
      <c r="M15" s="181"/>
      <c r="N15" s="181"/>
      <c r="O15" s="181"/>
      <c r="P15" s="181"/>
      <c r="Q15" s="181"/>
      <c r="R15" s="181"/>
      <c r="S15" s="181"/>
      <c r="T15" s="181"/>
      <c r="U15" s="181"/>
      <c r="V15" s="181"/>
      <c r="W15" s="181"/>
      <c r="X15" s="181"/>
      <c r="Y15" s="181"/>
      <c r="Z15" s="181"/>
    </row>
    <row r="16" spans="1:26" ht="63.75" x14ac:dyDescent="0.2">
      <c r="A16" s="193" t="s">
        <v>44</v>
      </c>
      <c r="B16" s="193">
        <v>962</v>
      </c>
      <c r="C16" s="193">
        <v>2005</v>
      </c>
      <c r="D16" s="195" t="s">
        <v>54</v>
      </c>
      <c r="E16" s="201" t="s">
        <v>100</v>
      </c>
      <c r="F16" s="195" t="s">
        <v>56</v>
      </c>
      <c r="G16" s="181"/>
      <c r="H16" s="181"/>
      <c r="I16" s="181"/>
      <c r="J16" s="181"/>
      <c r="K16" s="181"/>
      <c r="L16" s="181"/>
      <c r="M16" s="181"/>
      <c r="N16" s="181"/>
      <c r="O16" s="181"/>
      <c r="P16" s="181"/>
      <c r="Q16" s="181"/>
      <c r="R16" s="181"/>
      <c r="S16" s="181"/>
      <c r="T16" s="181"/>
      <c r="U16" s="181"/>
      <c r="V16" s="181"/>
      <c r="W16" s="181"/>
      <c r="X16" s="181"/>
      <c r="Y16" s="181"/>
      <c r="Z16" s="181"/>
    </row>
    <row r="17" spans="1:26" ht="63.75" x14ac:dyDescent="0.2">
      <c r="A17" s="193" t="s">
        <v>44</v>
      </c>
      <c r="B17" s="193">
        <v>527</v>
      </c>
      <c r="C17" s="193">
        <v>1999</v>
      </c>
      <c r="D17" s="195" t="s">
        <v>214</v>
      </c>
      <c r="E17" s="201" t="s">
        <v>590</v>
      </c>
      <c r="F17" s="195" t="s">
        <v>137</v>
      </c>
      <c r="G17" s="181"/>
      <c r="H17" s="181"/>
      <c r="I17" s="181"/>
      <c r="J17" s="181"/>
      <c r="K17" s="181"/>
      <c r="L17" s="181"/>
      <c r="M17" s="181"/>
      <c r="N17" s="181"/>
      <c r="O17" s="181"/>
      <c r="P17" s="181"/>
      <c r="Q17" s="181"/>
      <c r="R17" s="181"/>
      <c r="S17" s="181"/>
      <c r="T17" s="181"/>
      <c r="U17" s="181"/>
      <c r="V17" s="181"/>
      <c r="W17" s="181"/>
      <c r="X17" s="181"/>
      <c r="Y17" s="181"/>
      <c r="Z17" s="181"/>
    </row>
    <row r="18" spans="1:26" ht="25.5" x14ac:dyDescent="0.2">
      <c r="A18" s="193" t="s">
        <v>44</v>
      </c>
      <c r="B18" s="193">
        <v>57</v>
      </c>
      <c r="C18" s="193">
        <v>1985</v>
      </c>
      <c r="D18" s="195" t="s">
        <v>212</v>
      </c>
      <c r="E18" s="201" t="s">
        <v>100</v>
      </c>
      <c r="F18" s="195" t="s">
        <v>213</v>
      </c>
      <c r="G18" s="181"/>
      <c r="H18" s="181"/>
      <c r="I18" s="181"/>
      <c r="J18" s="181"/>
      <c r="K18" s="181"/>
      <c r="L18" s="181"/>
      <c r="M18" s="181"/>
      <c r="N18" s="181"/>
      <c r="O18" s="181"/>
      <c r="P18" s="181"/>
      <c r="Q18" s="181"/>
      <c r="R18" s="181"/>
      <c r="S18" s="181"/>
      <c r="T18" s="181"/>
      <c r="U18" s="181"/>
      <c r="V18" s="181"/>
      <c r="W18" s="181"/>
      <c r="X18" s="181"/>
      <c r="Y18" s="181"/>
      <c r="Z18" s="181"/>
    </row>
    <row r="19" spans="1:26" ht="51" x14ac:dyDescent="0.2">
      <c r="A19" s="193" t="s">
        <v>44</v>
      </c>
      <c r="B19" s="193">
        <v>58</v>
      </c>
      <c r="C19" s="193">
        <v>1982</v>
      </c>
      <c r="D19" s="195" t="s">
        <v>210</v>
      </c>
      <c r="E19" s="201" t="s">
        <v>100</v>
      </c>
      <c r="F19" s="195" t="s">
        <v>211</v>
      </c>
      <c r="G19" s="181"/>
      <c r="H19" s="181"/>
      <c r="I19" s="181"/>
      <c r="J19" s="181"/>
      <c r="K19" s="181"/>
      <c r="L19" s="181"/>
      <c r="M19" s="181"/>
      <c r="N19" s="181"/>
      <c r="O19" s="181"/>
      <c r="P19" s="181"/>
      <c r="Q19" s="181"/>
      <c r="R19" s="181"/>
      <c r="S19" s="181"/>
      <c r="T19" s="181"/>
      <c r="U19" s="181"/>
      <c r="V19" s="181"/>
      <c r="W19" s="181"/>
      <c r="X19" s="181"/>
      <c r="Y19" s="181"/>
      <c r="Z19" s="181"/>
    </row>
    <row r="20" spans="1:26" ht="51" x14ac:dyDescent="0.2">
      <c r="A20" s="209" t="s">
        <v>991</v>
      </c>
      <c r="B20" s="208">
        <v>2106</v>
      </c>
      <c r="C20" s="193">
        <v>2019</v>
      </c>
      <c r="D20" s="195" t="s">
        <v>992</v>
      </c>
      <c r="E20" s="196" t="s">
        <v>993</v>
      </c>
      <c r="F20" s="207" t="s">
        <v>994</v>
      </c>
      <c r="G20" s="181"/>
      <c r="H20" s="181"/>
      <c r="I20" s="181"/>
      <c r="J20" s="181"/>
      <c r="K20" s="181"/>
      <c r="L20" s="181"/>
      <c r="M20" s="181"/>
      <c r="N20" s="181"/>
      <c r="O20" s="181"/>
      <c r="P20" s="181"/>
      <c r="Q20" s="181"/>
      <c r="R20" s="181"/>
      <c r="S20" s="181"/>
      <c r="T20" s="181"/>
      <c r="U20" s="181"/>
      <c r="V20" s="181"/>
      <c r="W20" s="181"/>
      <c r="X20" s="181"/>
      <c r="Y20" s="181"/>
      <c r="Z20" s="181"/>
    </row>
    <row r="21" spans="1:26" ht="76.5" x14ac:dyDescent="0.2">
      <c r="A21" s="193" t="s">
        <v>67</v>
      </c>
      <c r="B21" s="193">
        <v>1166</v>
      </c>
      <c r="C21" s="193">
        <v>2016</v>
      </c>
      <c r="D21" s="195" t="s">
        <v>386</v>
      </c>
      <c r="E21" s="206" t="s">
        <v>100</v>
      </c>
      <c r="F21" s="205" t="s">
        <v>385</v>
      </c>
      <c r="G21" s="181"/>
      <c r="H21" s="181"/>
      <c r="I21" s="181"/>
      <c r="J21" s="181"/>
      <c r="K21" s="181"/>
      <c r="L21" s="181"/>
      <c r="M21" s="181"/>
      <c r="N21" s="181"/>
      <c r="O21" s="181"/>
      <c r="P21" s="181"/>
      <c r="Q21" s="181"/>
      <c r="R21" s="181"/>
      <c r="S21" s="181"/>
      <c r="T21" s="181"/>
      <c r="U21" s="181"/>
      <c r="V21" s="181"/>
      <c r="W21" s="181"/>
      <c r="X21" s="181"/>
      <c r="Y21" s="181"/>
      <c r="Z21" s="181"/>
    </row>
    <row r="22" spans="1:26" ht="25.5" x14ac:dyDescent="0.2">
      <c r="A22" s="193" t="s">
        <v>67</v>
      </c>
      <c r="B22" s="193">
        <v>103</v>
      </c>
      <c r="C22" s="193">
        <v>2015</v>
      </c>
      <c r="D22" s="195" t="s">
        <v>70</v>
      </c>
      <c r="E22" s="201" t="s">
        <v>100</v>
      </c>
      <c r="F22" s="195" t="s">
        <v>71</v>
      </c>
      <c r="G22" s="181"/>
      <c r="H22" s="181"/>
      <c r="I22" s="181"/>
      <c r="J22" s="181"/>
      <c r="K22" s="181"/>
      <c r="L22" s="181"/>
      <c r="M22" s="181"/>
      <c r="N22" s="181"/>
      <c r="O22" s="181"/>
      <c r="P22" s="181"/>
      <c r="Q22" s="181"/>
      <c r="R22" s="181"/>
      <c r="S22" s="181"/>
      <c r="T22" s="181"/>
      <c r="U22" s="181"/>
      <c r="V22" s="181"/>
      <c r="W22" s="181"/>
      <c r="X22" s="181"/>
      <c r="Y22" s="181"/>
      <c r="Z22" s="181"/>
    </row>
    <row r="23" spans="1:26" ht="38.25" x14ac:dyDescent="0.2">
      <c r="A23" s="193" t="s">
        <v>67</v>
      </c>
      <c r="B23" s="193">
        <v>197</v>
      </c>
      <c r="C23" s="193">
        <v>2014</v>
      </c>
      <c r="D23" s="195" t="s">
        <v>219</v>
      </c>
      <c r="E23" s="201" t="s">
        <v>100</v>
      </c>
      <c r="F23" s="195" t="s">
        <v>220</v>
      </c>
      <c r="G23" s="181"/>
      <c r="H23" s="181"/>
      <c r="I23" s="181"/>
      <c r="J23" s="181"/>
      <c r="K23" s="181"/>
      <c r="L23" s="181"/>
      <c r="M23" s="181"/>
      <c r="N23" s="181"/>
      <c r="O23" s="181"/>
      <c r="P23" s="181"/>
      <c r="Q23" s="181"/>
      <c r="R23" s="181"/>
      <c r="S23" s="181"/>
      <c r="T23" s="181"/>
      <c r="U23" s="181"/>
      <c r="V23" s="181"/>
      <c r="W23" s="181"/>
      <c r="X23" s="181"/>
      <c r="Y23" s="181"/>
      <c r="Z23" s="181"/>
    </row>
    <row r="24" spans="1:26" ht="25.5" x14ac:dyDescent="0.2">
      <c r="A24" s="193" t="s">
        <v>67</v>
      </c>
      <c r="B24" s="193">
        <v>1377</v>
      </c>
      <c r="C24" s="193">
        <v>2013</v>
      </c>
      <c r="D24" s="195" t="s">
        <v>376</v>
      </c>
      <c r="E24" s="201" t="s">
        <v>100</v>
      </c>
      <c r="F24" s="195" t="s">
        <v>64</v>
      </c>
      <c r="G24" s="181"/>
      <c r="H24" s="181"/>
      <c r="I24" s="181"/>
      <c r="J24" s="181"/>
      <c r="K24" s="181"/>
      <c r="L24" s="181"/>
      <c r="M24" s="181"/>
      <c r="N24" s="181"/>
      <c r="O24" s="181"/>
      <c r="P24" s="181"/>
      <c r="Q24" s="181"/>
      <c r="R24" s="181"/>
      <c r="S24" s="181"/>
      <c r="T24" s="181"/>
      <c r="U24" s="181"/>
      <c r="V24" s="181"/>
      <c r="W24" s="181"/>
      <c r="X24" s="181"/>
      <c r="Y24" s="181"/>
      <c r="Z24" s="181"/>
    </row>
    <row r="25" spans="1:26" ht="51" x14ac:dyDescent="0.2">
      <c r="A25" s="193" t="s">
        <v>94</v>
      </c>
      <c r="B25" s="193">
        <v>19</v>
      </c>
      <c r="C25" s="193">
        <v>2012</v>
      </c>
      <c r="D25" s="195" t="s">
        <v>153</v>
      </c>
      <c r="E25" s="201" t="s">
        <v>597</v>
      </c>
      <c r="F25" s="195" t="s">
        <v>1213</v>
      </c>
      <c r="G25" s="181"/>
      <c r="H25" s="181"/>
      <c r="I25" s="181"/>
      <c r="J25" s="181"/>
      <c r="K25" s="181"/>
      <c r="L25" s="181"/>
      <c r="M25" s="181"/>
      <c r="N25" s="181"/>
      <c r="O25" s="181"/>
      <c r="P25" s="181"/>
      <c r="Q25" s="181"/>
      <c r="R25" s="181"/>
      <c r="S25" s="181"/>
      <c r="T25" s="181"/>
      <c r="U25" s="181"/>
      <c r="V25" s="181"/>
      <c r="W25" s="181"/>
      <c r="X25" s="181"/>
      <c r="Y25" s="181"/>
      <c r="Z25" s="181"/>
    </row>
    <row r="26" spans="1:26" ht="25.5" x14ac:dyDescent="0.2">
      <c r="A26" s="193" t="s">
        <v>67</v>
      </c>
      <c r="B26" s="193">
        <v>2641</v>
      </c>
      <c r="C26" s="193">
        <v>2012</v>
      </c>
      <c r="D26" s="195" t="s">
        <v>374</v>
      </c>
      <c r="E26" s="201" t="s">
        <v>100</v>
      </c>
      <c r="F26" s="195" t="s">
        <v>375</v>
      </c>
      <c r="G26" s="181"/>
      <c r="H26" s="181"/>
      <c r="I26" s="181"/>
      <c r="J26" s="181"/>
      <c r="K26" s="181"/>
      <c r="L26" s="181"/>
      <c r="M26" s="181"/>
      <c r="N26" s="181"/>
      <c r="O26" s="181"/>
      <c r="P26" s="181"/>
      <c r="Q26" s="181"/>
      <c r="R26" s="181"/>
      <c r="S26" s="181"/>
      <c r="T26" s="181"/>
      <c r="U26" s="181"/>
      <c r="V26" s="181"/>
      <c r="W26" s="181"/>
      <c r="X26" s="181"/>
      <c r="Y26" s="181"/>
      <c r="Z26" s="181"/>
    </row>
    <row r="27" spans="1:26" ht="51" x14ac:dyDescent="0.2">
      <c r="A27" s="193" t="s">
        <v>67</v>
      </c>
      <c r="B27" s="193">
        <v>371</v>
      </c>
      <c r="C27" s="193">
        <v>2010</v>
      </c>
      <c r="D27" s="195" t="s">
        <v>217</v>
      </c>
      <c r="E27" s="201" t="s">
        <v>100</v>
      </c>
      <c r="F27" s="195" t="s">
        <v>218</v>
      </c>
      <c r="G27" s="181"/>
      <c r="H27" s="181"/>
      <c r="I27" s="181"/>
      <c r="J27" s="181"/>
      <c r="K27" s="181"/>
      <c r="L27" s="181"/>
      <c r="M27" s="181"/>
      <c r="N27" s="181"/>
      <c r="O27" s="181"/>
      <c r="P27" s="181"/>
      <c r="Q27" s="181"/>
      <c r="R27" s="181"/>
      <c r="S27" s="181"/>
      <c r="T27" s="181"/>
      <c r="U27" s="181"/>
      <c r="V27" s="181"/>
      <c r="W27" s="181"/>
      <c r="X27" s="181"/>
      <c r="Y27" s="181"/>
      <c r="Z27" s="181"/>
    </row>
    <row r="28" spans="1:26" ht="25.5" x14ac:dyDescent="0.2">
      <c r="A28" s="193" t="s">
        <v>67</v>
      </c>
      <c r="B28" s="193">
        <v>2623</v>
      </c>
      <c r="C28" s="193">
        <v>2009</v>
      </c>
      <c r="D28" s="195" t="s">
        <v>381</v>
      </c>
      <c r="E28" s="201" t="s">
        <v>100</v>
      </c>
      <c r="F28" s="195" t="s">
        <v>382</v>
      </c>
      <c r="G28" s="181"/>
      <c r="H28" s="181"/>
      <c r="I28" s="181"/>
      <c r="J28" s="181"/>
      <c r="K28" s="181"/>
      <c r="L28" s="181"/>
      <c r="M28" s="181"/>
      <c r="N28" s="181"/>
      <c r="O28" s="181"/>
      <c r="P28" s="181"/>
      <c r="Q28" s="181"/>
      <c r="R28" s="181"/>
      <c r="S28" s="181"/>
      <c r="T28" s="181"/>
      <c r="U28" s="181"/>
      <c r="V28" s="181"/>
      <c r="W28" s="181"/>
      <c r="X28" s="181"/>
      <c r="Y28" s="181"/>
      <c r="Z28" s="181"/>
    </row>
    <row r="29" spans="1:26" ht="25.5" x14ac:dyDescent="0.2">
      <c r="A29" s="193" t="s">
        <v>67</v>
      </c>
      <c r="B29" s="193">
        <v>4669</v>
      </c>
      <c r="C29" s="193">
        <v>2005</v>
      </c>
      <c r="D29" s="195" t="s">
        <v>373</v>
      </c>
      <c r="E29" s="201" t="s">
        <v>100</v>
      </c>
      <c r="F29" s="195" t="s">
        <v>56</v>
      </c>
      <c r="G29" s="181"/>
      <c r="H29" s="181"/>
      <c r="I29" s="181"/>
      <c r="J29" s="181"/>
      <c r="K29" s="181"/>
      <c r="L29" s="181"/>
      <c r="M29" s="181"/>
      <c r="N29" s="181"/>
      <c r="O29" s="181"/>
      <c r="P29" s="181"/>
      <c r="Q29" s="181"/>
      <c r="R29" s="181"/>
      <c r="S29" s="181"/>
      <c r="T29" s="181"/>
      <c r="U29" s="181"/>
      <c r="V29" s="181"/>
      <c r="W29" s="181"/>
      <c r="X29" s="181"/>
      <c r="Y29" s="181"/>
      <c r="Z29" s="181"/>
    </row>
    <row r="30" spans="1:26" ht="12.75" x14ac:dyDescent="0.2">
      <c r="A30" s="446" t="s">
        <v>67</v>
      </c>
      <c r="B30" s="446">
        <v>2150</v>
      </c>
      <c r="C30" s="446">
        <v>1995</v>
      </c>
      <c r="D30" s="448" t="s">
        <v>145</v>
      </c>
      <c r="E30" s="201" t="s">
        <v>591</v>
      </c>
      <c r="F30" s="195" t="s">
        <v>147</v>
      </c>
      <c r="G30" s="181"/>
      <c r="H30" s="181"/>
      <c r="I30" s="181"/>
      <c r="J30" s="181"/>
      <c r="K30" s="181"/>
      <c r="L30" s="181"/>
      <c r="M30" s="181"/>
      <c r="N30" s="181"/>
      <c r="O30" s="181"/>
      <c r="P30" s="181"/>
      <c r="Q30" s="181"/>
      <c r="R30" s="181"/>
      <c r="S30" s="181"/>
      <c r="T30" s="181"/>
      <c r="U30" s="181"/>
      <c r="V30" s="181"/>
      <c r="W30" s="181"/>
      <c r="X30" s="181"/>
      <c r="Y30" s="181"/>
      <c r="Z30" s="181"/>
    </row>
    <row r="31" spans="1:26" ht="12.75" x14ac:dyDescent="0.2">
      <c r="A31" s="449"/>
      <c r="B31" s="449"/>
      <c r="C31" s="449"/>
      <c r="D31" s="449"/>
      <c r="E31" s="201" t="s">
        <v>592</v>
      </c>
      <c r="F31" s="195" t="s">
        <v>148</v>
      </c>
      <c r="G31" s="181"/>
      <c r="H31" s="181"/>
      <c r="I31" s="181"/>
      <c r="J31" s="181"/>
      <c r="K31" s="181"/>
      <c r="L31" s="181"/>
      <c r="M31" s="181"/>
      <c r="N31" s="181"/>
      <c r="O31" s="181"/>
      <c r="P31" s="181"/>
      <c r="Q31" s="181"/>
      <c r="R31" s="181"/>
      <c r="S31" s="181"/>
      <c r="T31" s="181"/>
      <c r="U31" s="181"/>
      <c r="V31" s="181"/>
      <c r="W31" s="181"/>
      <c r="X31" s="181"/>
      <c r="Y31" s="181"/>
      <c r="Z31" s="181"/>
    </row>
    <row r="32" spans="1:26" ht="12.75" x14ac:dyDescent="0.2">
      <c r="A32" s="449"/>
      <c r="B32" s="449"/>
      <c r="C32" s="449"/>
      <c r="D32" s="449"/>
      <c r="E32" s="201" t="s">
        <v>593</v>
      </c>
      <c r="F32" s="195" t="s">
        <v>149</v>
      </c>
      <c r="G32" s="181"/>
      <c r="H32" s="181"/>
      <c r="I32" s="181"/>
      <c r="J32" s="181"/>
      <c r="K32" s="181"/>
      <c r="L32" s="181"/>
      <c r="M32" s="181"/>
      <c r="N32" s="181"/>
      <c r="O32" s="181"/>
      <c r="P32" s="181"/>
      <c r="Q32" s="181"/>
      <c r="R32" s="181"/>
      <c r="S32" s="181"/>
      <c r="T32" s="181"/>
      <c r="U32" s="181"/>
      <c r="V32" s="181"/>
      <c r="W32" s="181"/>
      <c r="X32" s="181"/>
      <c r="Y32" s="181"/>
      <c r="Z32" s="181"/>
    </row>
    <row r="33" spans="1:26" ht="12.75" x14ac:dyDescent="0.2">
      <c r="A33" s="449"/>
      <c r="B33" s="449"/>
      <c r="C33" s="449"/>
      <c r="D33" s="449"/>
      <c r="E33" s="201" t="s">
        <v>594</v>
      </c>
      <c r="F33" s="195" t="s">
        <v>150</v>
      </c>
      <c r="G33" s="181"/>
      <c r="H33" s="181"/>
      <c r="I33" s="181"/>
      <c r="J33" s="181"/>
      <c r="K33" s="181"/>
      <c r="L33" s="181"/>
      <c r="M33" s="181"/>
      <c r="N33" s="181"/>
      <c r="O33" s="181"/>
      <c r="P33" s="181"/>
      <c r="Q33" s="181"/>
      <c r="R33" s="181"/>
      <c r="S33" s="181"/>
      <c r="T33" s="181"/>
      <c r="U33" s="181"/>
      <c r="V33" s="181"/>
      <c r="W33" s="181"/>
      <c r="X33" s="181"/>
      <c r="Y33" s="181"/>
      <c r="Z33" s="181"/>
    </row>
    <row r="34" spans="1:26" ht="12.75" x14ac:dyDescent="0.2">
      <c r="A34" s="449"/>
      <c r="B34" s="449"/>
      <c r="C34" s="449"/>
      <c r="D34" s="449"/>
      <c r="E34" s="201" t="s">
        <v>595</v>
      </c>
      <c r="F34" s="195" t="s">
        <v>151</v>
      </c>
      <c r="G34" s="181"/>
      <c r="H34" s="181"/>
      <c r="I34" s="181"/>
      <c r="J34" s="181"/>
      <c r="K34" s="181"/>
      <c r="L34" s="181"/>
      <c r="M34" s="181"/>
      <c r="N34" s="181"/>
      <c r="O34" s="181"/>
      <c r="P34" s="181"/>
      <c r="Q34" s="181"/>
      <c r="R34" s="181"/>
      <c r="S34" s="181"/>
      <c r="T34" s="181"/>
      <c r="U34" s="181"/>
      <c r="V34" s="181"/>
      <c r="W34" s="181"/>
      <c r="X34" s="181"/>
      <c r="Y34" s="181"/>
      <c r="Z34" s="181"/>
    </row>
    <row r="35" spans="1:26" ht="12.75" x14ac:dyDescent="0.2">
      <c r="A35" s="447"/>
      <c r="B35" s="447"/>
      <c r="C35" s="447"/>
      <c r="D35" s="447"/>
      <c r="E35" s="201" t="s">
        <v>596</v>
      </c>
      <c r="F35" s="195" t="s">
        <v>152</v>
      </c>
      <c r="G35" s="181"/>
      <c r="H35" s="181"/>
      <c r="I35" s="181"/>
      <c r="J35" s="181"/>
      <c r="K35" s="181"/>
      <c r="L35" s="181"/>
      <c r="M35" s="181"/>
      <c r="N35" s="181"/>
      <c r="O35" s="181"/>
      <c r="P35" s="181"/>
      <c r="Q35" s="181"/>
      <c r="R35" s="181"/>
      <c r="S35" s="181"/>
      <c r="T35" s="181"/>
      <c r="U35" s="181"/>
      <c r="V35" s="181"/>
      <c r="W35" s="181"/>
      <c r="X35" s="181"/>
      <c r="Y35" s="181"/>
      <c r="Z35" s="181"/>
    </row>
    <row r="36" spans="1:26" ht="63.75" x14ac:dyDescent="0.2">
      <c r="A36" s="193" t="s">
        <v>67</v>
      </c>
      <c r="B36" s="193">
        <v>638</v>
      </c>
      <c r="C36" s="193">
        <v>1987</v>
      </c>
      <c r="D36" s="195" t="s">
        <v>68</v>
      </c>
      <c r="E36" s="201" t="s">
        <v>100</v>
      </c>
      <c r="F36" s="195" t="s">
        <v>69</v>
      </c>
      <c r="G36" s="181"/>
      <c r="H36" s="181"/>
      <c r="I36" s="181"/>
      <c r="J36" s="181"/>
      <c r="K36" s="181"/>
      <c r="L36" s="181"/>
      <c r="M36" s="181"/>
      <c r="N36" s="181"/>
      <c r="O36" s="181"/>
      <c r="P36" s="181"/>
      <c r="Q36" s="181"/>
      <c r="R36" s="181"/>
      <c r="S36" s="181"/>
      <c r="T36" s="181"/>
      <c r="U36" s="181"/>
      <c r="V36" s="181"/>
      <c r="W36" s="181"/>
      <c r="X36" s="181"/>
      <c r="Y36" s="181"/>
      <c r="Z36" s="181"/>
    </row>
    <row r="37" spans="1:26" ht="51" x14ac:dyDescent="0.2">
      <c r="A37" s="193" t="s">
        <v>75</v>
      </c>
      <c r="B37" s="193">
        <v>630</v>
      </c>
      <c r="C37" s="193">
        <v>2015</v>
      </c>
      <c r="D37" s="195" t="s">
        <v>380</v>
      </c>
      <c r="E37" s="201" t="s">
        <v>100</v>
      </c>
      <c r="F37" s="195" t="s">
        <v>379</v>
      </c>
      <c r="G37" s="181"/>
      <c r="H37" s="181"/>
      <c r="I37" s="181"/>
      <c r="J37" s="181"/>
      <c r="K37" s="181"/>
      <c r="L37" s="181"/>
      <c r="M37" s="181"/>
      <c r="N37" s="181"/>
      <c r="O37" s="181"/>
      <c r="P37" s="181"/>
      <c r="Q37" s="181"/>
      <c r="R37" s="181"/>
      <c r="S37" s="181"/>
      <c r="T37" s="181"/>
      <c r="U37" s="181"/>
      <c r="V37" s="181"/>
      <c r="W37" s="181"/>
      <c r="X37" s="181"/>
      <c r="Y37" s="181"/>
      <c r="Z37" s="181"/>
    </row>
    <row r="38" spans="1:26" ht="76.5" x14ac:dyDescent="0.2">
      <c r="A38" s="193" t="s">
        <v>75</v>
      </c>
      <c r="B38" s="193">
        <v>559</v>
      </c>
      <c r="C38" s="193">
        <v>2014</v>
      </c>
      <c r="D38" s="195" t="s">
        <v>383</v>
      </c>
      <c r="E38" s="204" t="s">
        <v>100</v>
      </c>
      <c r="F38" s="195" t="s">
        <v>384</v>
      </c>
      <c r="G38" s="181"/>
      <c r="H38" s="181"/>
      <c r="I38" s="181"/>
      <c r="J38" s="181"/>
      <c r="K38" s="181"/>
      <c r="L38" s="181"/>
      <c r="M38" s="181"/>
      <c r="N38" s="181"/>
      <c r="O38" s="181"/>
      <c r="P38" s="181"/>
      <c r="Q38" s="181"/>
      <c r="R38" s="181"/>
      <c r="S38" s="181"/>
      <c r="T38" s="181"/>
      <c r="U38" s="181"/>
      <c r="V38" s="181"/>
      <c r="W38" s="181"/>
      <c r="X38" s="181"/>
      <c r="Y38" s="181"/>
      <c r="Z38" s="181"/>
    </row>
    <row r="39" spans="1:26" ht="76.5" x14ac:dyDescent="0.2">
      <c r="A39" s="193" t="s">
        <v>75</v>
      </c>
      <c r="B39" s="193">
        <v>529</v>
      </c>
      <c r="C39" s="193">
        <v>2013</v>
      </c>
      <c r="D39" s="195" t="s">
        <v>223</v>
      </c>
      <c r="E39" s="201" t="s">
        <v>100</v>
      </c>
      <c r="F39" s="195" t="s">
        <v>224</v>
      </c>
      <c r="G39" s="181"/>
      <c r="H39" s="181"/>
      <c r="I39" s="181"/>
      <c r="J39" s="181"/>
      <c r="K39" s="181"/>
      <c r="L39" s="181"/>
      <c r="M39" s="181"/>
      <c r="N39" s="181"/>
      <c r="O39" s="181"/>
      <c r="P39" s="181"/>
      <c r="Q39" s="181"/>
      <c r="R39" s="181"/>
      <c r="S39" s="181"/>
      <c r="T39" s="181"/>
      <c r="U39" s="181"/>
      <c r="V39" s="181"/>
      <c r="W39" s="181"/>
      <c r="X39" s="181"/>
      <c r="Y39" s="181"/>
      <c r="Z39" s="181"/>
    </row>
    <row r="40" spans="1:26" ht="51" x14ac:dyDescent="0.2">
      <c r="A40" s="193" t="s">
        <v>75</v>
      </c>
      <c r="B40" s="193">
        <v>3</v>
      </c>
      <c r="C40" s="193">
        <v>1987</v>
      </c>
      <c r="D40" s="195" t="s">
        <v>221</v>
      </c>
      <c r="E40" s="201" t="s">
        <v>100</v>
      </c>
      <c r="F40" s="195" t="s">
        <v>222</v>
      </c>
      <c r="G40" s="181"/>
      <c r="H40" s="181"/>
      <c r="I40" s="181"/>
      <c r="J40" s="181"/>
      <c r="K40" s="181"/>
      <c r="L40" s="181"/>
      <c r="M40" s="181"/>
      <c r="N40" s="181"/>
      <c r="O40" s="181"/>
      <c r="P40" s="181"/>
      <c r="Q40" s="181"/>
      <c r="R40" s="181"/>
      <c r="S40" s="181"/>
      <c r="T40" s="181"/>
      <c r="U40" s="181"/>
      <c r="V40" s="181"/>
      <c r="W40" s="181"/>
      <c r="X40" s="181"/>
      <c r="Y40" s="181"/>
      <c r="Z40" s="181"/>
    </row>
    <row r="41" spans="1:26" ht="25.5" x14ac:dyDescent="0.2">
      <c r="A41" s="193" t="s">
        <v>229</v>
      </c>
      <c r="B41" s="193">
        <v>40</v>
      </c>
      <c r="C41" s="203">
        <v>2017</v>
      </c>
      <c r="D41" s="195" t="s">
        <v>546</v>
      </c>
      <c r="E41" s="202" t="s">
        <v>100</v>
      </c>
      <c r="F41" s="195" t="s">
        <v>510</v>
      </c>
      <c r="G41" s="181"/>
      <c r="H41" s="181"/>
      <c r="I41" s="181"/>
      <c r="J41" s="181"/>
      <c r="K41" s="181"/>
      <c r="L41" s="181"/>
      <c r="M41" s="181"/>
      <c r="N41" s="181"/>
      <c r="O41" s="181"/>
      <c r="P41" s="181"/>
      <c r="Q41" s="181"/>
      <c r="R41" s="181"/>
      <c r="S41" s="181"/>
      <c r="T41" s="181"/>
      <c r="U41" s="181"/>
      <c r="V41" s="181"/>
      <c r="W41" s="181"/>
      <c r="X41" s="181"/>
      <c r="Y41" s="181"/>
      <c r="Z41" s="181"/>
    </row>
    <row r="42" spans="1:26" ht="38.25" x14ac:dyDescent="0.2">
      <c r="A42" s="193" t="s">
        <v>229</v>
      </c>
      <c r="B42" s="193">
        <v>83</v>
      </c>
      <c r="C42" s="193">
        <v>2011</v>
      </c>
      <c r="D42" s="195" t="s">
        <v>83</v>
      </c>
      <c r="E42" s="201" t="s">
        <v>100</v>
      </c>
      <c r="F42" s="195" t="s">
        <v>84</v>
      </c>
      <c r="G42" s="181"/>
      <c r="H42" s="181"/>
      <c r="I42" s="181"/>
      <c r="J42" s="181"/>
      <c r="K42" s="181"/>
      <c r="L42" s="181"/>
      <c r="M42" s="181"/>
      <c r="N42" s="181"/>
      <c r="O42" s="181"/>
      <c r="P42" s="181"/>
      <c r="Q42" s="181"/>
      <c r="R42" s="181"/>
      <c r="S42" s="181"/>
      <c r="T42" s="181"/>
      <c r="U42" s="181"/>
      <c r="V42" s="181"/>
      <c r="W42" s="181"/>
      <c r="X42" s="181"/>
      <c r="Y42" s="181"/>
      <c r="Z42" s="181"/>
    </row>
    <row r="43" spans="1:26" ht="25.5" x14ac:dyDescent="0.2">
      <c r="A43" s="193" t="s">
        <v>229</v>
      </c>
      <c r="B43" s="193">
        <v>204</v>
      </c>
      <c r="C43" s="193">
        <v>2008</v>
      </c>
      <c r="D43" s="195" t="s">
        <v>599</v>
      </c>
      <c r="E43" s="201" t="s">
        <v>100</v>
      </c>
      <c r="F43" s="195" t="s">
        <v>600</v>
      </c>
      <c r="G43" s="181"/>
      <c r="H43" s="181"/>
      <c r="I43" s="181"/>
      <c r="J43" s="181"/>
      <c r="K43" s="181"/>
      <c r="L43" s="181"/>
      <c r="M43" s="181"/>
      <c r="N43" s="181"/>
      <c r="O43" s="181"/>
      <c r="P43" s="181"/>
      <c r="Q43" s="181"/>
      <c r="R43" s="181"/>
      <c r="S43" s="181"/>
      <c r="T43" s="181"/>
      <c r="U43" s="181"/>
      <c r="V43" s="181"/>
      <c r="W43" s="181"/>
      <c r="X43" s="181"/>
      <c r="Y43" s="181"/>
      <c r="Z43" s="181"/>
    </row>
    <row r="44" spans="1:26" ht="12.75" x14ac:dyDescent="0.2">
      <c r="A44" s="193" t="s">
        <v>601</v>
      </c>
      <c r="B44" s="193">
        <v>4</v>
      </c>
      <c r="C44" s="193">
        <v>2009</v>
      </c>
      <c r="D44" s="195" t="s">
        <v>602</v>
      </c>
      <c r="E44" s="201" t="s">
        <v>100</v>
      </c>
      <c r="F44" s="195" t="s">
        <v>379</v>
      </c>
      <c r="G44" s="181"/>
      <c r="H44" s="181"/>
      <c r="I44" s="181"/>
      <c r="J44" s="181"/>
      <c r="K44" s="181"/>
      <c r="L44" s="181"/>
      <c r="M44" s="181"/>
      <c r="N44" s="181"/>
      <c r="O44" s="181"/>
      <c r="P44" s="181"/>
      <c r="Q44" s="181"/>
      <c r="R44" s="181"/>
      <c r="S44" s="181"/>
      <c r="T44" s="181"/>
      <c r="U44" s="181"/>
      <c r="V44" s="181"/>
      <c r="W44" s="181"/>
      <c r="X44" s="181"/>
      <c r="Y44" s="181"/>
      <c r="Z44" s="181"/>
    </row>
    <row r="45" spans="1:26" ht="38.25" x14ac:dyDescent="0.2">
      <c r="A45" s="193" t="s">
        <v>1545</v>
      </c>
      <c r="B45" s="193">
        <v>4</v>
      </c>
      <c r="C45" s="193">
        <v>2021</v>
      </c>
      <c r="D45" s="195" t="s">
        <v>1546</v>
      </c>
      <c r="E45" s="201" t="s">
        <v>100</v>
      </c>
      <c r="F45" s="195" t="s">
        <v>216</v>
      </c>
      <c r="G45" s="181"/>
      <c r="H45" s="181"/>
      <c r="I45" s="181"/>
      <c r="J45" s="181"/>
      <c r="K45" s="181"/>
      <c r="L45" s="181"/>
      <c r="M45" s="181"/>
      <c r="N45" s="181"/>
      <c r="O45" s="181"/>
      <c r="P45" s="181"/>
      <c r="Q45" s="181"/>
      <c r="R45" s="181"/>
      <c r="S45" s="181"/>
      <c r="T45" s="181"/>
      <c r="U45" s="181"/>
      <c r="V45" s="181"/>
      <c r="W45" s="181"/>
      <c r="X45" s="181"/>
      <c r="Y45" s="181"/>
      <c r="Z45" s="181"/>
    </row>
    <row r="46" spans="1:26" ht="51" x14ac:dyDescent="0.2">
      <c r="A46" s="193" t="s">
        <v>598</v>
      </c>
      <c r="B46" s="193">
        <v>120</v>
      </c>
      <c r="C46" s="193">
        <v>2015</v>
      </c>
      <c r="D46" s="195" t="s">
        <v>377</v>
      </c>
      <c r="E46" s="201" t="s">
        <v>100</v>
      </c>
      <c r="F46" s="195" t="s">
        <v>220</v>
      </c>
      <c r="G46" s="181"/>
      <c r="H46" s="181"/>
      <c r="I46" s="181"/>
      <c r="J46" s="181"/>
      <c r="K46" s="181"/>
      <c r="L46" s="181"/>
      <c r="M46" s="181"/>
      <c r="N46" s="181"/>
      <c r="O46" s="181"/>
      <c r="P46" s="181"/>
      <c r="Q46" s="181"/>
      <c r="R46" s="181"/>
      <c r="S46" s="181"/>
      <c r="T46" s="181"/>
      <c r="U46" s="181"/>
      <c r="V46" s="181"/>
      <c r="W46" s="181"/>
      <c r="X46" s="181"/>
      <c r="Y46" s="181"/>
      <c r="Z46" s="181"/>
    </row>
    <row r="47" spans="1:26" ht="38.25" x14ac:dyDescent="0.2">
      <c r="A47" s="193" t="s">
        <v>598</v>
      </c>
      <c r="B47" s="193">
        <v>7</v>
      </c>
      <c r="C47" s="193">
        <v>2018</v>
      </c>
      <c r="D47" s="195" t="s">
        <v>1547</v>
      </c>
      <c r="E47" s="201" t="s">
        <v>100</v>
      </c>
      <c r="F47" s="195" t="s">
        <v>220</v>
      </c>
      <c r="G47" s="181"/>
      <c r="H47" s="181"/>
      <c r="I47" s="181"/>
      <c r="J47" s="181"/>
      <c r="K47" s="181"/>
      <c r="L47" s="181"/>
      <c r="M47" s="181"/>
      <c r="N47" s="181"/>
      <c r="O47" s="181"/>
      <c r="P47" s="181"/>
      <c r="Q47" s="181"/>
      <c r="R47" s="181"/>
      <c r="S47" s="181"/>
      <c r="T47" s="181"/>
      <c r="U47" s="181"/>
      <c r="V47" s="181"/>
      <c r="W47" s="181"/>
      <c r="X47" s="181"/>
      <c r="Y47" s="181"/>
      <c r="Z47" s="181"/>
    </row>
    <row r="48" spans="1:26" ht="51" x14ac:dyDescent="0.2">
      <c r="A48" s="193" t="s">
        <v>598</v>
      </c>
      <c r="B48" s="193">
        <v>131</v>
      </c>
      <c r="C48" s="193">
        <v>2013</v>
      </c>
      <c r="D48" s="195" t="s">
        <v>1548</v>
      </c>
      <c r="E48" s="201" t="s">
        <v>100</v>
      </c>
      <c r="F48" s="195" t="s">
        <v>1549</v>
      </c>
      <c r="G48" s="181"/>
      <c r="H48" s="181"/>
      <c r="I48" s="181"/>
      <c r="J48" s="181"/>
      <c r="K48" s="181"/>
      <c r="L48" s="181"/>
      <c r="M48" s="181"/>
      <c r="N48" s="181"/>
      <c r="O48" s="181"/>
      <c r="P48" s="181"/>
      <c r="Q48" s="181"/>
      <c r="R48" s="181"/>
      <c r="S48" s="181"/>
      <c r="T48" s="181"/>
      <c r="U48" s="181"/>
      <c r="V48" s="181"/>
      <c r="W48" s="181"/>
      <c r="X48" s="181"/>
      <c r="Y48" s="181"/>
      <c r="Z48" s="181"/>
    </row>
    <row r="49" spans="1:26" ht="38.25" x14ac:dyDescent="0.2">
      <c r="A49" s="193" t="s">
        <v>598</v>
      </c>
      <c r="B49" s="193">
        <v>33</v>
      </c>
      <c r="C49" s="193">
        <v>2008</v>
      </c>
      <c r="D49" s="195" t="s">
        <v>226</v>
      </c>
      <c r="E49" s="201" t="s">
        <v>100</v>
      </c>
      <c r="F49" s="195" t="s">
        <v>226</v>
      </c>
      <c r="G49" s="181"/>
      <c r="H49" s="181"/>
      <c r="I49" s="181"/>
      <c r="J49" s="181"/>
      <c r="K49" s="181"/>
      <c r="L49" s="181"/>
      <c r="M49" s="181"/>
      <c r="N49" s="181"/>
      <c r="O49" s="181"/>
      <c r="P49" s="181"/>
      <c r="Q49" s="181"/>
      <c r="R49" s="181"/>
      <c r="S49" s="181"/>
      <c r="T49" s="181"/>
      <c r="U49" s="181"/>
      <c r="V49" s="181"/>
      <c r="W49" s="181"/>
      <c r="X49" s="181"/>
      <c r="Y49" s="181"/>
      <c r="Z49" s="181"/>
    </row>
    <row r="50" spans="1:26" ht="38.25" x14ac:dyDescent="0.2">
      <c r="A50" s="193" t="s">
        <v>598</v>
      </c>
      <c r="B50" s="193">
        <v>12</v>
      </c>
      <c r="C50" s="193">
        <v>2007</v>
      </c>
      <c r="D50" s="195" t="s">
        <v>225</v>
      </c>
      <c r="E50" s="200" t="s">
        <v>100</v>
      </c>
      <c r="F50" s="195" t="s">
        <v>1214</v>
      </c>
      <c r="G50" s="181"/>
      <c r="H50" s="181"/>
      <c r="I50" s="181"/>
      <c r="J50" s="181"/>
      <c r="K50" s="181"/>
      <c r="L50" s="181"/>
      <c r="M50" s="181"/>
      <c r="N50" s="181"/>
      <c r="O50" s="181"/>
      <c r="P50" s="181"/>
      <c r="Q50" s="181"/>
      <c r="R50" s="181"/>
      <c r="S50" s="181"/>
      <c r="T50" s="181"/>
      <c r="U50" s="181"/>
      <c r="V50" s="181"/>
      <c r="W50" s="181"/>
      <c r="X50" s="181"/>
      <c r="Y50" s="181"/>
      <c r="Z50" s="181"/>
    </row>
    <row r="51" spans="1:26" ht="51" x14ac:dyDescent="0.2">
      <c r="A51" s="199" t="s">
        <v>911</v>
      </c>
      <c r="B51" s="199" t="s">
        <v>31</v>
      </c>
      <c r="C51" s="199">
        <v>2019</v>
      </c>
      <c r="D51" s="197" t="s">
        <v>886</v>
      </c>
      <c r="E51" s="198" t="s">
        <v>264</v>
      </c>
      <c r="F51" s="197" t="s">
        <v>887</v>
      </c>
      <c r="G51" s="181"/>
      <c r="H51" s="181"/>
      <c r="I51" s="181"/>
      <c r="J51" s="181"/>
      <c r="K51" s="181"/>
      <c r="L51" s="181"/>
      <c r="M51" s="181"/>
      <c r="N51" s="181"/>
      <c r="O51" s="181"/>
      <c r="P51" s="181"/>
      <c r="Q51" s="181"/>
      <c r="R51" s="181"/>
      <c r="S51" s="181"/>
      <c r="T51" s="181"/>
      <c r="U51" s="181"/>
      <c r="V51" s="181"/>
      <c r="W51" s="181"/>
      <c r="X51" s="181"/>
      <c r="Y51" s="181"/>
      <c r="Z51" s="181"/>
    </row>
    <row r="52" spans="1:26" ht="38.25" x14ac:dyDescent="0.2">
      <c r="A52" s="193" t="s">
        <v>912</v>
      </c>
      <c r="B52" s="193" t="s">
        <v>31</v>
      </c>
      <c r="C52" s="193">
        <v>2019</v>
      </c>
      <c r="D52" s="195" t="s">
        <v>889</v>
      </c>
      <c r="E52" s="196" t="s">
        <v>264</v>
      </c>
      <c r="F52" s="195" t="s">
        <v>890</v>
      </c>
      <c r="G52" s="181"/>
      <c r="H52" s="181"/>
      <c r="I52" s="181"/>
      <c r="J52" s="181"/>
      <c r="K52" s="181"/>
      <c r="L52" s="181"/>
      <c r="M52" s="181"/>
      <c r="N52" s="181"/>
      <c r="O52" s="181"/>
      <c r="P52" s="181"/>
      <c r="Q52" s="181"/>
      <c r="R52" s="181"/>
      <c r="S52" s="181"/>
      <c r="T52" s="181"/>
      <c r="U52" s="181"/>
      <c r="V52" s="181"/>
      <c r="W52" s="181"/>
      <c r="X52" s="181"/>
      <c r="Y52" s="181"/>
      <c r="Z52" s="181"/>
    </row>
    <row r="53" spans="1:26" ht="204" x14ac:dyDescent="0.2">
      <c r="A53" s="194" t="s">
        <v>575</v>
      </c>
      <c r="B53" s="193" t="s">
        <v>576</v>
      </c>
      <c r="C53" s="193">
        <v>2018</v>
      </c>
      <c r="D53" s="191" t="s">
        <v>539</v>
      </c>
      <c r="E53" s="192" t="s">
        <v>100</v>
      </c>
      <c r="F53" s="191" t="s">
        <v>540</v>
      </c>
      <c r="G53" s="181"/>
      <c r="H53" s="181"/>
      <c r="I53" s="181"/>
      <c r="J53" s="181"/>
      <c r="K53" s="181"/>
      <c r="L53" s="181"/>
      <c r="M53" s="181"/>
      <c r="N53" s="181"/>
      <c r="O53" s="181"/>
      <c r="P53" s="181"/>
      <c r="Q53" s="181"/>
      <c r="R53" s="181"/>
      <c r="S53" s="181"/>
      <c r="T53" s="181"/>
      <c r="U53" s="181"/>
      <c r="V53" s="181"/>
      <c r="W53" s="181"/>
      <c r="X53" s="181"/>
      <c r="Y53" s="181"/>
      <c r="Z53" s="181"/>
    </row>
    <row r="54" spans="1:26" ht="153" x14ac:dyDescent="0.2">
      <c r="A54" s="194" t="s">
        <v>44</v>
      </c>
      <c r="B54" s="193">
        <v>2052</v>
      </c>
      <c r="C54" s="193">
        <v>2020</v>
      </c>
      <c r="D54" s="191" t="s">
        <v>1656</v>
      </c>
      <c r="E54" s="192" t="s">
        <v>100</v>
      </c>
      <c r="F54" s="191" t="s">
        <v>1656</v>
      </c>
      <c r="G54" s="181"/>
      <c r="H54" s="181"/>
      <c r="I54" s="181"/>
      <c r="J54" s="181"/>
      <c r="K54" s="181"/>
      <c r="L54" s="181"/>
      <c r="M54" s="181"/>
      <c r="N54" s="181"/>
      <c r="O54" s="181"/>
      <c r="P54" s="181"/>
      <c r="Q54" s="181"/>
      <c r="R54" s="181"/>
      <c r="S54" s="181"/>
      <c r="T54" s="181"/>
      <c r="U54" s="181"/>
      <c r="V54" s="181"/>
      <c r="W54" s="181"/>
      <c r="X54" s="181"/>
      <c r="Y54" s="181"/>
      <c r="Z54" s="181"/>
    </row>
    <row r="55" spans="1:26" ht="63.75" x14ac:dyDescent="0.2">
      <c r="A55" s="194" t="s">
        <v>102</v>
      </c>
      <c r="B55" s="193">
        <v>1757</v>
      </c>
      <c r="C55" s="193">
        <v>2015</v>
      </c>
      <c r="D55" s="191" t="s">
        <v>1657</v>
      </c>
      <c r="E55" s="192" t="s">
        <v>1658</v>
      </c>
      <c r="F55" s="191" t="s">
        <v>1659</v>
      </c>
      <c r="G55" s="181"/>
      <c r="H55" s="181"/>
      <c r="I55" s="181"/>
      <c r="J55" s="181"/>
      <c r="K55" s="181"/>
      <c r="L55" s="181"/>
      <c r="M55" s="181"/>
      <c r="N55" s="181"/>
      <c r="O55" s="181"/>
      <c r="P55" s="181"/>
      <c r="Q55" s="181"/>
      <c r="R55" s="181"/>
      <c r="S55" s="181"/>
      <c r="T55" s="181"/>
      <c r="U55" s="181"/>
      <c r="V55" s="181"/>
      <c r="W55" s="181"/>
      <c r="X55" s="181"/>
      <c r="Y55" s="181"/>
      <c r="Z55" s="181"/>
    </row>
    <row r="56" spans="1:26" ht="63.75" x14ac:dyDescent="0.2">
      <c r="A56" s="194" t="s">
        <v>102</v>
      </c>
      <c r="B56" s="193">
        <v>1757</v>
      </c>
      <c r="C56" s="193">
        <v>2015</v>
      </c>
      <c r="D56" s="191" t="s">
        <v>1657</v>
      </c>
      <c r="E56" s="192" t="s">
        <v>1658</v>
      </c>
      <c r="F56" s="191" t="s">
        <v>1659</v>
      </c>
      <c r="G56" s="181"/>
      <c r="H56" s="181"/>
      <c r="I56" s="181"/>
      <c r="J56" s="181"/>
      <c r="K56" s="181"/>
      <c r="L56" s="181"/>
      <c r="M56" s="181"/>
      <c r="N56" s="181"/>
      <c r="O56" s="181"/>
      <c r="P56" s="181"/>
      <c r="Q56" s="181"/>
      <c r="R56" s="181"/>
      <c r="S56" s="181"/>
      <c r="T56" s="181"/>
      <c r="U56" s="181"/>
      <c r="V56" s="181"/>
      <c r="W56" s="181"/>
      <c r="X56" s="181"/>
      <c r="Y56" s="181"/>
      <c r="Z56" s="181"/>
    </row>
    <row r="57" spans="1:26" ht="14.25" customHeight="1" x14ac:dyDescent="0.2">
      <c r="A57" s="183"/>
      <c r="B57" s="182"/>
      <c r="C57" s="181"/>
      <c r="D57" s="190"/>
      <c r="E57" s="181"/>
      <c r="F57" s="181"/>
      <c r="G57" s="181"/>
      <c r="H57" s="181"/>
      <c r="I57" s="181"/>
      <c r="J57" s="181"/>
      <c r="K57" s="181"/>
      <c r="L57" s="181"/>
      <c r="M57" s="181"/>
      <c r="N57" s="181"/>
      <c r="O57" s="181"/>
      <c r="P57" s="181"/>
      <c r="Q57" s="181"/>
      <c r="R57" s="181"/>
      <c r="S57" s="181"/>
      <c r="T57" s="181"/>
      <c r="U57" s="181"/>
      <c r="V57" s="181"/>
      <c r="W57" s="181"/>
      <c r="X57" s="181"/>
      <c r="Y57" s="181"/>
      <c r="Z57" s="181"/>
    </row>
    <row r="58" spans="1:26" ht="14.25" customHeight="1" x14ac:dyDescent="0.2">
      <c r="A58" s="183"/>
      <c r="B58" s="182"/>
      <c r="C58" s="181"/>
      <c r="D58" s="190"/>
      <c r="E58" s="181"/>
      <c r="F58" s="181"/>
      <c r="G58" s="181"/>
      <c r="H58" s="181"/>
      <c r="I58" s="181"/>
      <c r="J58" s="181"/>
      <c r="K58" s="181"/>
      <c r="L58" s="181"/>
      <c r="M58" s="181"/>
      <c r="N58" s="181"/>
      <c r="O58" s="181"/>
      <c r="P58" s="181"/>
      <c r="Q58" s="181"/>
      <c r="R58" s="181"/>
      <c r="S58" s="181"/>
      <c r="T58" s="181"/>
      <c r="U58" s="181"/>
      <c r="V58" s="181"/>
      <c r="W58" s="181"/>
      <c r="X58" s="181"/>
      <c r="Y58" s="181"/>
      <c r="Z58" s="181"/>
    </row>
    <row r="59" spans="1:26" ht="14.25" customHeight="1" x14ac:dyDescent="0.2">
      <c r="A59" s="183"/>
      <c r="B59" s="182"/>
      <c r="C59" s="181"/>
      <c r="D59" s="190"/>
      <c r="E59" s="181"/>
      <c r="F59" s="181"/>
      <c r="G59" s="181"/>
      <c r="H59" s="181"/>
      <c r="I59" s="181"/>
      <c r="J59" s="181"/>
      <c r="K59" s="181"/>
      <c r="L59" s="181"/>
      <c r="M59" s="181"/>
      <c r="N59" s="181"/>
      <c r="O59" s="181"/>
      <c r="P59" s="181"/>
      <c r="Q59" s="181"/>
      <c r="R59" s="181"/>
      <c r="S59" s="181"/>
      <c r="T59" s="181"/>
      <c r="U59" s="181"/>
      <c r="V59" s="181"/>
      <c r="W59" s="181"/>
      <c r="X59" s="181"/>
      <c r="Y59" s="181"/>
      <c r="Z59" s="181"/>
    </row>
    <row r="60" spans="1:26" ht="14.25" customHeight="1" x14ac:dyDescent="0.2">
      <c r="A60" s="183"/>
      <c r="B60" s="182"/>
      <c r="C60" s="181"/>
      <c r="D60" s="190"/>
      <c r="E60" s="181"/>
      <c r="F60" s="181"/>
      <c r="G60" s="181"/>
      <c r="H60" s="181"/>
      <c r="I60" s="181"/>
      <c r="J60" s="181"/>
      <c r="K60" s="181"/>
      <c r="L60" s="181"/>
      <c r="M60" s="181"/>
      <c r="N60" s="181"/>
      <c r="O60" s="181"/>
      <c r="P60" s="181"/>
      <c r="Q60" s="181"/>
      <c r="R60" s="181"/>
      <c r="S60" s="181"/>
      <c r="T60" s="181"/>
      <c r="U60" s="181"/>
      <c r="V60" s="181"/>
      <c r="W60" s="181"/>
      <c r="X60" s="181"/>
      <c r="Y60" s="181"/>
      <c r="Z60" s="181"/>
    </row>
    <row r="61" spans="1:26" ht="14.25" customHeight="1" x14ac:dyDescent="0.2">
      <c r="A61" s="183"/>
      <c r="B61" s="182"/>
      <c r="C61" s="181"/>
      <c r="D61" s="190"/>
      <c r="E61" s="181"/>
      <c r="F61" s="181"/>
      <c r="G61" s="181"/>
      <c r="H61" s="181"/>
      <c r="I61" s="181"/>
      <c r="J61" s="181"/>
      <c r="K61" s="181"/>
      <c r="L61" s="181"/>
      <c r="M61" s="181"/>
      <c r="N61" s="181"/>
      <c r="O61" s="181"/>
      <c r="P61" s="181"/>
      <c r="Q61" s="181"/>
      <c r="R61" s="181"/>
      <c r="S61" s="181"/>
      <c r="T61" s="181"/>
      <c r="U61" s="181"/>
      <c r="V61" s="181"/>
      <c r="W61" s="181"/>
      <c r="X61" s="181"/>
      <c r="Y61" s="181"/>
      <c r="Z61" s="181"/>
    </row>
    <row r="62" spans="1:26" ht="14.25" customHeight="1" x14ac:dyDescent="0.2">
      <c r="A62" s="183"/>
      <c r="B62" s="182"/>
      <c r="C62" s="181"/>
      <c r="D62" s="190"/>
      <c r="E62" s="181"/>
      <c r="F62" s="181"/>
      <c r="G62" s="181"/>
      <c r="H62" s="181"/>
      <c r="I62" s="181"/>
      <c r="J62" s="181"/>
      <c r="K62" s="181"/>
      <c r="L62" s="181"/>
      <c r="M62" s="181"/>
      <c r="N62" s="181"/>
      <c r="O62" s="181"/>
      <c r="P62" s="181"/>
      <c r="Q62" s="181"/>
      <c r="R62" s="181"/>
      <c r="S62" s="181"/>
      <c r="T62" s="181"/>
      <c r="U62" s="181"/>
      <c r="V62" s="181"/>
      <c r="W62" s="181"/>
      <c r="X62" s="181"/>
      <c r="Y62" s="181"/>
      <c r="Z62" s="181"/>
    </row>
    <row r="63" spans="1:26" ht="14.25" customHeight="1" x14ac:dyDescent="0.2">
      <c r="A63" s="183"/>
      <c r="B63" s="182"/>
      <c r="C63" s="181"/>
      <c r="D63" s="190"/>
      <c r="E63" s="181"/>
      <c r="F63" s="181"/>
      <c r="G63" s="181"/>
      <c r="H63" s="181"/>
      <c r="I63" s="181"/>
      <c r="J63" s="181"/>
      <c r="K63" s="181"/>
      <c r="L63" s="181"/>
      <c r="M63" s="181"/>
      <c r="N63" s="181"/>
      <c r="O63" s="181"/>
      <c r="P63" s="181"/>
      <c r="Q63" s="181"/>
      <c r="R63" s="181"/>
      <c r="S63" s="181"/>
      <c r="T63" s="181"/>
      <c r="U63" s="181"/>
      <c r="V63" s="181"/>
      <c r="W63" s="181"/>
      <c r="X63" s="181"/>
      <c r="Y63" s="181"/>
      <c r="Z63" s="181"/>
    </row>
    <row r="64" spans="1:26" ht="14.25" customHeight="1" x14ac:dyDescent="0.2">
      <c r="A64" s="183"/>
      <c r="B64" s="182"/>
      <c r="C64" s="181"/>
      <c r="D64" s="190"/>
      <c r="E64" s="181"/>
      <c r="F64" s="181"/>
      <c r="G64" s="181"/>
      <c r="H64" s="181"/>
      <c r="I64" s="181"/>
      <c r="J64" s="181"/>
      <c r="K64" s="181"/>
      <c r="L64" s="181"/>
      <c r="M64" s="181"/>
      <c r="N64" s="181"/>
      <c r="O64" s="181"/>
      <c r="P64" s="181"/>
      <c r="Q64" s="181"/>
      <c r="R64" s="181"/>
      <c r="S64" s="181"/>
      <c r="T64" s="181"/>
      <c r="U64" s="181"/>
      <c r="V64" s="181"/>
      <c r="W64" s="181"/>
      <c r="X64" s="181"/>
      <c r="Y64" s="181"/>
      <c r="Z64" s="181"/>
    </row>
    <row r="65" spans="1:26" ht="14.25" customHeight="1" x14ac:dyDescent="0.2">
      <c r="A65" s="183"/>
      <c r="B65" s="182"/>
      <c r="C65" s="181"/>
      <c r="D65" s="190"/>
      <c r="E65" s="181"/>
      <c r="F65" s="181"/>
      <c r="G65" s="181"/>
      <c r="H65" s="181"/>
      <c r="I65" s="181"/>
      <c r="J65" s="181"/>
      <c r="K65" s="181"/>
      <c r="L65" s="181"/>
      <c r="M65" s="181"/>
      <c r="N65" s="181"/>
      <c r="O65" s="181"/>
      <c r="P65" s="181"/>
      <c r="Q65" s="181"/>
      <c r="R65" s="181"/>
      <c r="S65" s="181"/>
      <c r="T65" s="181"/>
      <c r="U65" s="181"/>
      <c r="V65" s="181"/>
      <c r="W65" s="181"/>
      <c r="X65" s="181"/>
      <c r="Y65" s="181"/>
      <c r="Z65" s="181"/>
    </row>
    <row r="66" spans="1:26" ht="14.25" customHeight="1" x14ac:dyDescent="0.2">
      <c r="A66" s="183"/>
      <c r="B66" s="182"/>
      <c r="C66" s="181"/>
      <c r="D66" s="190"/>
      <c r="E66" s="181"/>
      <c r="F66" s="181"/>
      <c r="G66" s="181"/>
      <c r="H66" s="181"/>
      <c r="I66" s="181"/>
      <c r="J66" s="181"/>
      <c r="K66" s="181"/>
      <c r="L66" s="181"/>
      <c r="M66" s="181"/>
      <c r="N66" s="181"/>
      <c r="O66" s="181"/>
      <c r="P66" s="181"/>
      <c r="Q66" s="181"/>
      <c r="R66" s="181"/>
      <c r="S66" s="181"/>
      <c r="T66" s="181"/>
      <c r="U66" s="181"/>
      <c r="V66" s="181"/>
      <c r="W66" s="181"/>
      <c r="X66" s="181"/>
      <c r="Y66" s="181"/>
      <c r="Z66" s="181"/>
    </row>
    <row r="67" spans="1:26" ht="14.25" customHeight="1" x14ac:dyDescent="0.2">
      <c r="A67" s="183"/>
      <c r="B67" s="182"/>
      <c r="C67" s="181"/>
      <c r="D67" s="190"/>
      <c r="E67" s="181"/>
      <c r="F67" s="181"/>
      <c r="G67" s="181"/>
      <c r="H67" s="181"/>
      <c r="I67" s="181"/>
      <c r="J67" s="181"/>
      <c r="K67" s="181"/>
      <c r="L67" s="181"/>
      <c r="M67" s="181"/>
      <c r="N67" s="181"/>
      <c r="O67" s="181"/>
      <c r="P67" s="181"/>
      <c r="Q67" s="181"/>
      <c r="R67" s="181"/>
      <c r="S67" s="181"/>
      <c r="T67" s="181"/>
      <c r="U67" s="181"/>
      <c r="V67" s="181"/>
      <c r="W67" s="181"/>
      <c r="X67" s="181"/>
      <c r="Y67" s="181"/>
      <c r="Z67" s="181"/>
    </row>
    <row r="68" spans="1:26" ht="14.25" customHeight="1" x14ac:dyDescent="0.2">
      <c r="A68" s="183"/>
      <c r="B68" s="182"/>
      <c r="C68" s="181"/>
      <c r="D68" s="190"/>
      <c r="E68" s="181"/>
      <c r="F68" s="181"/>
      <c r="G68" s="181"/>
      <c r="H68" s="181"/>
      <c r="I68" s="181"/>
      <c r="J68" s="181"/>
      <c r="K68" s="181"/>
      <c r="L68" s="181"/>
      <c r="M68" s="181"/>
      <c r="N68" s="181"/>
      <c r="O68" s="181"/>
      <c r="P68" s="181"/>
      <c r="Q68" s="181"/>
      <c r="R68" s="181"/>
      <c r="S68" s="181"/>
      <c r="T68" s="181"/>
      <c r="U68" s="181"/>
      <c r="V68" s="181"/>
      <c r="W68" s="181"/>
      <c r="X68" s="181"/>
      <c r="Y68" s="181"/>
      <c r="Z68" s="181"/>
    </row>
    <row r="69" spans="1:26" ht="14.25" customHeight="1" x14ac:dyDescent="0.2">
      <c r="A69" s="183"/>
      <c r="B69" s="182"/>
      <c r="C69" s="181"/>
      <c r="D69" s="190"/>
      <c r="E69" s="181"/>
      <c r="F69" s="181"/>
      <c r="G69" s="181"/>
      <c r="H69" s="181"/>
      <c r="I69" s="181"/>
      <c r="J69" s="181"/>
      <c r="K69" s="181"/>
      <c r="L69" s="181"/>
      <c r="M69" s="181"/>
      <c r="N69" s="181"/>
      <c r="O69" s="181"/>
      <c r="P69" s="181"/>
      <c r="Q69" s="181"/>
      <c r="R69" s="181"/>
      <c r="S69" s="181"/>
      <c r="T69" s="181"/>
      <c r="U69" s="181"/>
      <c r="V69" s="181"/>
      <c r="W69" s="181"/>
      <c r="X69" s="181"/>
      <c r="Y69" s="181"/>
      <c r="Z69" s="181"/>
    </row>
    <row r="70" spans="1:26" ht="14.25" customHeight="1" x14ac:dyDescent="0.2">
      <c r="A70" s="183"/>
      <c r="B70" s="182"/>
      <c r="C70" s="181"/>
      <c r="D70" s="190"/>
      <c r="E70" s="181"/>
      <c r="F70" s="181"/>
      <c r="G70" s="181"/>
      <c r="H70" s="181"/>
      <c r="I70" s="181"/>
      <c r="J70" s="181"/>
      <c r="K70" s="181"/>
      <c r="L70" s="181"/>
      <c r="M70" s="181"/>
      <c r="N70" s="181"/>
      <c r="O70" s="181"/>
      <c r="P70" s="181"/>
      <c r="Q70" s="181"/>
      <c r="R70" s="181"/>
      <c r="S70" s="181"/>
      <c r="T70" s="181"/>
      <c r="U70" s="181"/>
      <c r="V70" s="181"/>
      <c r="W70" s="181"/>
      <c r="X70" s="181"/>
      <c r="Y70" s="181"/>
      <c r="Z70" s="181"/>
    </row>
    <row r="71" spans="1:26" ht="14.25" customHeight="1" x14ac:dyDescent="0.2">
      <c r="A71" s="183"/>
      <c r="B71" s="182"/>
      <c r="C71" s="181"/>
      <c r="D71" s="190"/>
      <c r="E71" s="181"/>
      <c r="F71" s="181"/>
      <c r="G71" s="181"/>
      <c r="H71" s="181"/>
      <c r="I71" s="181"/>
      <c r="J71" s="181"/>
      <c r="K71" s="181"/>
      <c r="L71" s="181"/>
      <c r="M71" s="181"/>
      <c r="N71" s="181"/>
      <c r="O71" s="181"/>
      <c r="P71" s="181"/>
      <c r="Q71" s="181"/>
      <c r="R71" s="181"/>
      <c r="S71" s="181"/>
      <c r="T71" s="181"/>
      <c r="U71" s="181"/>
      <c r="V71" s="181"/>
      <c r="W71" s="181"/>
      <c r="X71" s="181"/>
      <c r="Y71" s="181"/>
      <c r="Z71" s="181"/>
    </row>
    <row r="72" spans="1:26" ht="14.25" customHeight="1" x14ac:dyDescent="0.2">
      <c r="A72" s="183"/>
      <c r="B72" s="182"/>
      <c r="C72" s="181"/>
      <c r="D72" s="190"/>
      <c r="E72" s="181"/>
      <c r="F72" s="181"/>
      <c r="G72" s="181"/>
      <c r="H72" s="181"/>
      <c r="I72" s="181"/>
      <c r="J72" s="181"/>
      <c r="K72" s="181"/>
      <c r="L72" s="181"/>
      <c r="M72" s="181"/>
      <c r="N72" s="181"/>
      <c r="O72" s="181"/>
      <c r="P72" s="181"/>
      <c r="Q72" s="181"/>
      <c r="R72" s="181"/>
      <c r="S72" s="181"/>
      <c r="T72" s="181"/>
      <c r="U72" s="181"/>
      <c r="V72" s="181"/>
      <c r="W72" s="181"/>
      <c r="X72" s="181"/>
      <c r="Y72" s="181"/>
      <c r="Z72" s="181"/>
    </row>
    <row r="73" spans="1:26" ht="14.25" customHeight="1" x14ac:dyDescent="0.2">
      <c r="A73" s="183"/>
      <c r="B73" s="182"/>
      <c r="C73" s="181"/>
      <c r="D73" s="190"/>
      <c r="E73" s="181"/>
      <c r="F73" s="181"/>
      <c r="G73" s="181"/>
      <c r="H73" s="181"/>
      <c r="I73" s="181"/>
      <c r="J73" s="181"/>
      <c r="K73" s="181"/>
      <c r="L73" s="181"/>
      <c r="M73" s="181"/>
      <c r="N73" s="181"/>
      <c r="O73" s="181"/>
      <c r="P73" s="181"/>
      <c r="Q73" s="181"/>
      <c r="R73" s="181"/>
      <c r="S73" s="181"/>
      <c r="T73" s="181"/>
      <c r="U73" s="181"/>
      <c r="V73" s="181"/>
      <c r="W73" s="181"/>
      <c r="X73" s="181"/>
      <c r="Y73" s="181"/>
      <c r="Z73" s="181"/>
    </row>
    <row r="74" spans="1:26" ht="14.25" customHeight="1" x14ac:dyDescent="0.2">
      <c r="A74" s="183"/>
      <c r="B74" s="182"/>
      <c r="C74" s="181"/>
      <c r="D74" s="190"/>
      <c r="E74" s="181"/>
      <c r="F74" s="181"/>
      <c r="G74" s="181"/>
      <c r="H74" s="181"/>
      <c r="I74" s="181"/>
      <c r="J74" s="181"/>
      <c r="K74" s="181"/>
      <c r="L74" s="181"/>
      <c r="M74" s="181"/>
      <c r="N74" s="181"/>
      <c r="O74" s="181"/>
      <c r="P74" s="181"/>
      <c r="Q74" s="181"/>
      <c r="R74" s="181"/>
      <c r="S74" s="181"/>
      <c r="T74" s="181"/>
      <c r="U74" s="181"/>
      <c r="V74" s="181"/>
      <c r="W74" s="181"/>
      <c r="X74" s="181"/>
      <c r="Y74" s="181"/>
      <c r="Z74" s="181"/>
    </row>
    <row r="75" spans="1:26" ht="14.25" customHeight="1" x14ac:dyDescent="0.2">
      <c r="A75" s="183"/>
      <c r="B75" s="182"/>
      <c r="C75" s="181"/>
      <c r="D75" s="190"/>
      <c r="E75" s="181"/>
      <c r="F75" s="181"/>
      <c r="G75" s="181"/>
      <c r="H75" s="181"/>
      <c r="I75" s="181"/>
      <c r="J75" s="181"/>
      <c r="K75" s="181"/>
      <c r="L75" s="181"/>
      <c r="M75" s="181"/>
      <c r="N75" s="181"/>
      <c r="O75" s="181"/>
      <c r="P75" s="181"/>
      <c r="Q75" s="181"/>
      <c r="R75" s="181"/>
      <c r="S75" s="181"/>
      <c r="T75" s="181"/>
      <c r="U75" s="181"/>
      <c r="V75" s="181"/>
      <c r="W75" s="181"/>
      <c r="X75" s="181"/>
      <c r="Y75" s="181"/>
      <c r="Z75" s="181"/>
    </row>
    <row r="76" spans="1:26" ht="14.25" customHeight="1" x14ac:dyDescent="0.2">
      <c r="A76" s="183"/>
      <c r="B76" s="182"/>
      <c r="C76" s="181"/>
      <c r="D76" s="190"/>
      <c r="E76" s="181"/>
      <c r="F76" s="181"/>
      <c r="G76" s="181"/>
      <c r="H76" s="181"/>
      <c r="I76" s="181"/>
      <c r="J76" s="181"/>
      <c r="K76" s="181"/>
      <c r="L76" s="181"/>
      <c r="M76" s="181"/>
      <c r="N76" s="181"/>
      <c r="O76" s="181"/>
      <c r="P76" s="181"/>
      <c r="Q76" s="181"/>
      <c r="R76" s="181"/>
      <c r="S76" s="181"/>
      <c r="T76" s="181"/>
      <c r="U76" s="181"/>
      <c r="V76" s="181"/>
      <c r="W76" s="181"/>
      <c r="X76" s="181"/>
      <c r="Y76" s="181"/>
      <c r="Z76" s="181"/>
    </row>
    <row r="77" spans="1:26" ht="14.25" customHeight="1" x14ac:dyDescent="0.2">
      <c r="A77" s="183"/>
      <c r="B77" s="182"/>
      <c r="C77" s="181"/>
      <c r="D77" s="190"/>
      <c r="E77" s="181"/>
      <c r="F77" s="181"/>
      <c r="G77" s="181"/>
      <c r="H77" s="181"/>
      <c r="I77" s="181"/>
      <c r="J77" s="181"/>
      <c r="K77" s="181"/>
      <c r="L77" s="181"/>
      <c r="M77" s="181"/>
      <c r="N77" s="181"/>
      <c r="O77" s="181"/>
      <c r="P77" s="181"/>
      <c r="Q77" s="181"/>
      <c r="R77" s="181"/>
      <c r="S77" s="181"/>
      <c r="T77" s="181"/>
      <c r="U77" s="181"/>
      <c r="V77" s="181"/>
      <c r="W77" s="181"/>
      <c r="X77" s="181"/>
      <c r="Y77" s="181"/>
      <c r="Z77" s="181"/>
    </row>
    <row r="78" spans="1:26" ht="14.25" customHeight="1" x14ac:dyDescent="0.2">
      <c r="A78" s="183"/>
      <c r="B78" s="182"/>
      <c r="C78" s="181"/>
      <c r="D78" s="190"/>
      <c r="E78" s="181"/>
      <c r="F78" s="181"/>
      <c r="G78" s="181"/>
      <c r="H78" s="181"/>
      <c r="I78" s="181"/>
      <c r="J78" s="181"/>
      <c r="K78" s="181"/>
      <c r="L78" s="181"/>
      <c r="M78" s="181"/>
      <c r="N78" s="181"/>
      <c r="O78" s="181"/>
      <c r="P78" s="181"/>
      <c r="Q78" s="181"/>
      <c r="R78" s="181"/>
      <c r="S78" s="181"/>
      <c r="T78" s="181"/>
      <c r="U78" s="181"/>
      <c r="V78" s="181"/>
      <c r="W78" s="181"/>
      <c r="X78" s="181"/>
      <c r="Y78" s="181"/>
      <c r="Z78" s="181"/>
    </row>
    <row r="79" spans="1:26" ht="14.25" customHeight="1" x14ac:dyDescent="0.2">
      <c r="A79" s="183"/>
      <c r="B79" s="182"/>
      <c r="C79" s="181"/>
      <c r="D79" s="190"/>
      <c r="E79" s="181"/>
      <c r="F79" s="181"/>
      <c r="G79" s="181"/>
      <c r="H79" s="181"/>
      <c r="I79" s="181"/>
      <c r="J79" s="181"/>
      <c r="K79" s="181"/>
      <c r="L79" s="181"/>
      <c r="M79" s="181"/>
      <c r="N79" s="181"/>
      <c r="O79" s="181"/>
      <c r="P79" s="181"/>
      <c r="Q79" s="181"/>
      <c r="R79" s="181"/>
      <c r="S79" s="181"/>
      <c r="T79" s="181"/>
      <c r="U79" s="181"/>
      <c r="V79" s="181"/>
      <c r="W79" s="181"/>
      <c r="X79" s="181"/>
      <c r="Y79" s="181"/>
      <c r="Z79" s="181"/>
    </row>
    <row r="80" spans="1:26" ht="14.25" customHeight="1" x14ac:dyDescent="0.2">
      <c r="A80" s="183"/>
      <c r="B80" s="182"/>
      <c r="C80" s="181"/>
      <c r="D80" s="190"/>
      <c r="E80" s="181"/>
      <c r="F80" s="181"/>
      <c r="G80" s="181"/>
      <c r="H80" s="181"/>
      <c r="I80" s="181"/>
      <c r="J80" s="181"/>
      <c r="K80" s="181"/>
      <c r="L80" s="181"/>
      <c r="M80" s="181"/>
      <c r="N80" s="181"/>
      <c r="O80" s="181"/>
      <c r="P80" s="181"/>
      <c r="Q80" s="181"/>
      <c r="R80" s="181"/>
      <c r="S80" s="181"/>
      <c r="T80" s="181"/>
      <c r="U80" s="181"/>
      <c r="V80" s="181"/>
      <c r="W80" s="181"/>
      <c r="X80" s="181"/>
      <c r="Y80" s="181"/>
      <c r="Z80" s="181"/>
    </row>
    <row r="81" spans="1:26" ht="14.25" customHeight="1" x14ac:dyDescent="0.2">
      <c r="A81" s="183"/>
      <c r="B81" s="182"/>
      <c r="C81" s="181"/>
      <c r="D81" s="190"/>
      <c r="E81" s="181"/>
      <c r="F81" s="181"/>
      <c r="G81" s="181"/>
      <c r="H81" s="181"/>
      <c r="I81" s="181"/>
      <c r="J81" s="181"/>
      <c r="K81" s="181"/>
      <c r="L81" s="181"/>
      <c r="M81" s="181"/>
      <c r="N81" s="181"/>
      <c r="O81" s="181"/>
      <c r="P81" s="181"/>
      <c r="Q81" s="181"/>
      <c r="R81" s="181"/>
      <c r="S81" s="181"/>
      <c r="T81" s="181"/>
      <c r="U81" s="181"/>
      <c r="V81" s="181"/>
      <c r="W81" s="181"/>
      <c r="X81" s="181"/>
      <c r="Y81" s="181"/>
      <c r="Z81" s="181"/>
    </row>
    <row r="82" spans="1:26" ht="14.25" customHeight="1" x14ac:dyDescent="0.2">
      <c r="A82" s="183"/>
      <c r="B82" s="182"/>
      <c r="C82" s="181"/>
      <c r="D82" s="190"/>
      <c r="E82" s="181"/>
      <c r="F82" s="181"/>
      <c r="G82" s="181"/>
      <c r="H82" s="181"/>
      <c r="I82" s="181"/>
      <c r="J82" s="181"/>
      <c r="K82" s="181"/>
      <c r="L82" s="181"/>
      <c r="M82" s="181"/>
      <c r="N82" s="181"/>
      <c r="O82" s="181"/>
      <c r="P82" s="181"/>
      <c r="Q82" s="181"/>
      <c r="R82" s="181"/>
      <c r="S82" s="181"/>
      <c r="T82" s="181"/>
      <c r="U82" s="181"/>
      <c r="V82" s="181"/>
      <c r="W82" s="181"/>
      <c r="X82" s="181"/>
      <c r="Y82" s="181"/>
      <c r="Z82" s="181"/>
    </row>
    <row r="83" spans="1:26" ht="14.25" customHeight="1" x14ac:dyDescent="0.2">
      <c r="A83" s="183"/>
      <c r="B83" s="182"/>
      <c r="C83" s="181"/>
      <c r="D83" s="190"/>
      <c r="E83" s="181"/>
      <c r="F83" s="181"/>
      <c r="G83" s="181"/>
      <c r="H83" s="181"/>
      <c r="I83" s="181"/>
      <c r="J83" s="181"/>
      <c r="K83" s="181"/>
      <c r="L83" s="181"/>
      <c r="M83" s="181"/>
      <c r="N83" s="181"/>
      <c r="O83" s="181"/>
      <c r="P83" s="181"/>
      <c r="Q83" s="181"/>
      <c r="R83" s="181"/>
      <c r="S83" s="181"/>
      <c r="T83" s="181"/>
      <c r="U83" s="181"/>
      <c r="V83" s="181"/>
      <c r="W83" s="181"/>
      <c r="X83" s="181"/>
      <c r="Y83" s="181"/>
      <c r="Z83" s="181"/>
    </row>
    <row r="84" spans="1:26" ht="14.25" customHeight="1" x14ac:dyDescent="0.2">
      <c r="A84" s="183"/>
      <c r="B84" s="182"/>
      <c r="C84" s="181"/>
      <c r="D84" s="190"/>
      <c r="E84" s="181"/>
      <c r="F84" s="181"/>
      <c r="G84" s="181"/>
      <c r="H84" s="181"/>
      <c r="I84" s="181"/>
      <c r="J84" s="181"/>
      <c r="K84" s="181"/>
      <c r="L84" s="181"/>
      <c r="M84" s="181"/>
      <c r="N84" s="181"/>
      <c r="O84" s="181"/>
      <c r="P84" s="181"/>
      <c r="Q84" s="181"/>
      <c r="R84" s="181"/>
      <c r="S84" s="181"/>
      <c r="T84" s="181"/>
      <c r="U84" s="181"/>
      <c r="V84" s="181"/>
      <c r="W84" s="181"/>
      <c r="X84" s="181"/>
      <c r="Y84" s="181"/>
      <c r="Z84" s="181"/>
    </row>
    <row r="85" spans="1:26" ht="14.25" customHeight="1" x14ac:dyDescent="0.2">
      <c r="A85" s="183"/>
      <c r="B85" s="182"/>
      <c r="C85" s="181"/>
      <c r="D85" s="190"/>
      <c r="E85" s="181"/>
      <c r="F85" s="181"/>
      <c r="G85" s="181"/>
      <c r="H85" s="181"/>
      <c r="I85" s="181"/>
      <c r="J85" s="181"/>
      <c r="K85" s="181"/>
      <c r="L85" s="181"/>
      <c r="M85" s="181"/>
      <c r="N85" s="181"/>
      <c r="O85" s="181"/>
      <c r="P85" s="181"/>
      <c r="Q85" s="181"/>
      <c r="R85" s="181"/>
      <c r="S85" s="181"/>
      <c r="T85" s="181"/>
      <c r="U85" s="181"/>
      <c r="V85" s="181"/>
      <c r="W85" s="181"/>
      <c r="X85" s="181"/>
      <c r="Y85" s="181"/>
      <c r="Z85" s="181"/>
    </row>
    <row r="86" spans="1:26" ht="14.25" customHeight="1" x14ac:dyDescent="0.2">
      <c r="A86" s="183"/>
      <c r="B86" s="182"/>
      <c r="C86" s="181"/>
      <c r="D86" s="190"/>
      <c r="E86" s="181"/>
      <c r="F86" s="181"/>
      <c r="G86" s="181"/>
      <c r="H86" s="181"/>
      <c r="I86" s="181"/>
      <c r="J86" s="181"/>
      <c r="K86" s="181"/>
      <c r="L86" s="181"/>
      <c r="M86" s="181"/>
      <c r="N86" s="181"/>
      <c r="O86" s="181"/>
      <c r="P86" s="181"/>
      <c r="Q86" s="181"/>
      <c r="R86" s="181"/>
      <c r="S86" s="181"/>
      <c r="T86" s="181"/>
      <c r="U86" s="181"/>
      <c r="V86" s="181"/>
      <c r="W86" s="181"/>
      <c r="X86" s="181"/>
      <c r="Y86" s="181"/>
      <c r="Z86" s="181"/>
    </row>
    <row r="87" spans="1:26" ht="14.25" customHeight="1" x14ac:dyDescent="0.2">
      <c r="A87" s="183"/>
      <c r="B87" s="182"/>
      <c r="C87" s="181"/>
      <c r="D87" s="190"/>
      <c r="E87" s="181"/>
      <c r="F87" s="181"/>
      <c r="G87" s="181"/>
      <c r="H87" s="181"/>
      <c r="I87" s="181"/>
      <c r="J87" s="181"/>
      <c r="K87" s="181"/>
      <c r="L87" s="181"/>
      <c r="M87" s="181"/>
      <c r="N87" s="181"/>
      <c r="O87" s="181"/>
      <c r="P87" s="181"/>
      <c r="Q87" s="181"/>
      <c r="R87" s="181"/>
      <c r="S87" s="181"/>
      <c r="T87" s="181"/>
      <c r="U87" s="181"/>
      <c r="V87" s="181"/>
      <c r="W87" s="181"/>
      <c r="X87" s="181"/>
      <c r="Y87" s="181"/>
      <c r="Z87" s="181"/>
    </row>
    <row r="88" spans="1:26" ht="14.25" customHeight="1" x14ac:dyDescent="0.2">
      <c r="A88" s="183"/>
      <c r="B88" s="182"/>
      <c r="C88" s="181"/>
      <c r="D88" s="190"/>
      <c r="E88" s="181"/>
      <c r="F88" s="181"/>
      <c r="G88" s="181"/>
      <c r="H88" s="181"/>
      <c r="I88" s="181"/>
      <c r="J88" s="181"/>
      <c r="K88" s="181"/>
      <c r="L88" s="181"/>
      <c r="M88" s="181"/>
      <c r="N88" s="181"/>
      <c r="O88" s="181"/>
      <c r="P88" s="181"/>
      <c r="Q88" s="181"/>
      <c r="R88" s="181"/>
      <c r="S88" s="181"/>
      <c r="T88" s="181"/>
      <c r="U88" s="181"/>
      <c r="V88" s="181"/>
      <c r="W88" s="181"/>
      <c r="X88" s="181"/>
      <c r="Y88" s="181"/>
      <c r="Z88" s="181"/>
    </row>
    <row r="89" spans="1:26" ht="14.25" customHeight="1" x14ac:dyDescent="0.2">
      <c r="A89" s="183"/>
      <c r="B89" s="182"/>
      <c r="C89" s="181"/>
      <c r="D89" s="190"/>
      <c r="E89" s="181"/>
      <c r="F89" s="181"/>
      <c r="G89" s="181"/>
      <c r="H89" s="181"/>
      <c r="I89" s="181"/>
      <c r="J89" s="181"/>
      <c r="K89" s="181"/>
      <c r="L89" s="181"/>
      <c r="M89" s="181"/>
      <c r="N89" s="181"/>
      <c r="O89" s="181"/>
      <c r="P89" s="181"/>
      <c r="Q89" s="181"/>
      <c r="R89" s="181"/>
      <c r="S89" s="181"/>
      <c r="T89" s="181"/>
      <c r="U89" s="181"/>
      <c r="V89" s="181"/>
      <c r="W89" s="181"/>
      <c r="X89" s="181"/>
      <c r="Y89" s="181"/>
      <c r="Z89" s="181"/>
    </row>
    <row r="90" spans="1:26" ht="14.25" customHeight="1" x14ac:dyDescent="0.2">
      <c r="A90" s="183"/>
      <c r="B90" s="182"/>
      <c r="C90" s="181"/>
      <c r="D90" s="190"/>
      <c r="E90" s="181"/>
      <c r="F90" s="181"/>
      <c r="G90" s="181"/>
      <c r="H90" s="181"/>
      <c r="I90" s="181"/>
      <c r="J90" s="181"/>
      <c r="K90" s="181"/>
      <c r="L90" s="181"/>
      <c r="M90" s="181"/>
      <c r="N90" s="181"/>
      <c r="O90" s="181"/>
      <c r="P90" s="181"/>
      <c r="Q90" s="181"/>
      <c r="R90" s="181"/>
      <c r="S90" s="181"/>
      <c r="T90" s="181"/>
      <c r="U90" s="181"/>
      <c r="V90" s="181"/>
      <c r="W90" s="181"/>
      <c r="X90" s="181"/>
      <c r="Y90" s="181"/>
      <c r="Z90" s="181"/>
    </row>
    <row r="91" spans="1:26" ht="14.25" customHeight="1" x14ac:dyDescent="0.2">
      <c r="A91" s="183"/>
      <c r="B91" s="182"/>
      <c r="C91" s="181"/>
      <c r="D91" s="190"/>
      <c r="E91" s="181"/>
      <c r="F91" s="181"/>
      <c r="G91" s="181"/>
      <c r="H91" s="181"/>
      <c r="I91" s="181"/>
      <c r="J91" s="181"/>
      <c r="K91" s="181"/>
      <c r="L91" s="181"/>
      <c r="M91" s="181"/>
      <c r="N91" s="181"/>
      <c r="O91" s="181"/>
      <c r="P91" s="181"/>
      <c r="Q91" s="181"/>
      <c r="R91" s="181"/>
      <c r="S91" s="181"/>
      <c r="T91" s="181"/>
      <c r="U91" s="181"/>
      <c r="V91" s="181"/>
      <c r="W91" s="181"/>
      <c r="X91" s="181"/>
      <c r="Y91" s="181"/>
      <c r="Z91" s="181"/>
    </row>
    <row r="92" spans="1:26" ht="14.25" customHeight="1" x14ac:dyDescent="0.2">
      <c r="A92" s="183"/>
      <c r="B92" s="182"/>
      <c r="C92" s="181"/>
      <c r="D92" s="190"/>
      <c r="E92" s="181"/>
      <c r="F92" s="181"/>
      <c r="G92" s="181"/>
      <c r="H92" s="181"/>
      <c r="I92" s="181"/>
      <c r="J92" s="181"/>
      <c r="K92" s="181"/>
      <c r="L92" s="181"/>
      <c r="M92" s="181"/>
      <c r="N92" s="181"/>
      <c r="O92" s="181"/>
      <c r="P92" s="181"/>
      <c r="Q92" s="181"/>
      <c r="R92" s="181"/>
      <c r="S92" s="181"/>
      <c r="T92" s="181"/>
      <c r="U92" s="181"/>
      <c r="V92" s="181"/>
      <c r="W92" s="181"/>
      <c r="X92" s="181"/>
      <c r="Y92" s="181"/>
      <c r="Z92" s="181"/>
    </row>
    <row r="93" spans="1:26" ht="14.25" customHeight="1" x14ac:dyDescent="0.2">
      <c r="A93" s="183"/>
      <c r="B93" s="182"/>
      <c r="C93" s="181"/>
      <c r="D93" s="190"/>
      <c r="E93" s="181"/>
      <c r="F93" s="181"/>
      <c r="G93" s="181"/>
      <c r="H93" s="181"/>
      <c r="I93" s="181"/>
      <c r="J93" s="181"/>
      <c r="K93" s="181"/>
      <c r="L93" s="181"/>
      <c r="M93" s="181"/>
      <c r="N93" s="181"/>
      <c r="O93" s="181"/>
      <c r="P93" s="181"/>
      <c r="Q93" s="181"/>
      <c r="R93" s="181"/>
      <c r="S93" s="181"/>
      <c r="T93" s="181"/>
      <c r="U93" s="181"/>
      <c r="V93" s="181"/>
      <c r="W93" s="181"/>
      <c r="X93" s="181"/>
      <c r="Y93" s="181"/>
      <c r="Z93" s="181"/>
    </row>
    <row r="94" spans="1:26" ht="14.25" customHeight="1" x14ac:dyDescent="0.2">
      <c r="A94" s="183"/>
      <c r="B94" s="182"/>
      <c r="C94" s="181"/>
      <c r="D94" s="190"/>
      <c r="E94" s="181"/>
      <c r="F94" s="181"/>
      <c r="G94" s="181"/>
      <c r="H94" s="181"/>
      <c r="I94" s="181"/>
      <c r="J94" s="181"/>
      <c r="K94" s="181"/>
      <c r="L94" s="181"/>
      <c r="M94" s="181"/>
      <c r="N94" s="181"/>
      <c r="O94" s="181"/>
      <c r="P94" s="181"/>
      <c r="Q94" s="181"/>
      <c r="R94" s="181"/>
      <c r="S94" s="181"/>
      <c r="T94" s="181"/>
      <c r="U94" s="181"/>
      <c r="V94" s="181"/>
      <c r="W94" s="181"/>
      <c r="X94" s="181"/>
      <c r="Y94" s="181"/>
      <c r="Z94" s="181"/>
    </row>
    <row r="95" spans="1:26" ht="14.25" customHeight="1" x14ac:dyDescent="0.2">
      <c r="A95" s="183"/>
      <c r="B95" s="182"/>
      <c r="C95" s="181"/>
      <c r="D95" s="190"/>
      <c r="E95" s="181"/>
      <c r="F95" s="181"/>
      <c r="G95" s="181"/>
      <c r="H95" s="181"/>
      <c r="I95" s="181"/>
      <c r="J95" s="181"/>
      <c r="K95" s="181"/>
      <c r="L95" s="181"/>
      <c r="M95" s="181"/>
      <c r="N95" s="181"/>
      <c r="O95" s="181"/>
      <c r="P95" s="181"/>
      <c r="Q95" s="181"/>
      <c r="R95" s="181"/>
      <c r="S95" s="181"/>
      <c r="T95" s="181"/>
      <c r="U95" s="181"/>
      <c r="V95" s="181"/>
      <c r="W95" s="181"/>
      <c r="X95" s="181"/>
      <c r="Y95" s="181"/>
      <c r="Z95" s="181"/>
    </row>
    <row r="96" spans="1:26" ht="14.25" customHeight="1" x14ac:dyDescent="0.2">
      <c r="A96" s="183"/>
      <c r="B96" s="182"/>
      <c r="C96" s="181"/>
      <c r="D96" s="190"/>
      <c r="E96" s="181"/>
      <c r="F96" s="181"/>
      <c r="G96" s="181"/>
      <c r="H96" s="181"/>
      <c r="I96" s="181"/>
      <c r="J96" s="181"/>
      <c r="K96" s="181"/>
      <c r="L96" s="181"/>
      <c r="M96" s="181"/>
      <c r="N96" s="181"/>
      <c r="O96" s="181"/>
      <c r="P96" s="181"/>
      <c r="Q96" s="181"/>
      <c r="R96" s="181"/>
      <c r="S96" s="181"/>
      <c r="T96" s="181"/>
      <c r="U96" s="181"/>
      <c r="V96" s="181"/>
      <c r="W96" s="181"/>
      <c r="X96" s="181"/>
      <c r="Y96" s="181"/>
      <c r="Z96" s="181"/>
    </row>
    <row r="97" spans="1:26" ht="14.25" customHeight="1" x14ac:dyDescent="0.2">
      <c r="A97" s="183"/>
      <c r="B97" s="182"/>
      <c r="C97" s="181"/>
      <c r="D97" s="190"/>
      <c r="E97" s="181"/>
      <c r="F97" s="181"/>
      <c r="G97" s="181"/>
      <c r="H97" s="181"/>
      <c r="I97" s="181"/>
      <c r="J97" s="181"/>
      <c r="K97" s="181"/>
      <c r="L97" s="181"/>
      <c r="M97" s="181"/>
      <c r="N97" s="181"/>
      <c r="O97" s="181"/>
      <c r="P97" s="181"/>
      <c r="Q97" s="181"/>
      <c r="R97" s="181"/>
      <c r="S97" s="181"/>
      <c r="T97" s="181"/>
      <c r="U97" s="181"/>
      <c r="V97" s="181"/>
      <c r="W97" s="181"/>
      <c r="X97" s="181"/>
      <c r="Y97" s="181"/>
      <c r="Z97" s="181"/>
    </row>
    <row r="98" spans="1:26" ht="14.25" customHeight="1" x14ac:dyDescent="0.2">
      <c r="A98" s="183"/>
      <c r="B98" s="182"/>
      <c r="C98" s="181"/>
      <c r="D98" s="190"/>
      <c r="E98" s="181"/>
      <c r="F98" s="181"/>
      <c r="G98" s="181"/>
      <c r="H98" s="181"/>
      <c r="I98" s="181"/>
      <c r="J98" s="181"/>
      <c r="K98" s="181"/>
      <c r="L98" s="181"/>
      <c r="M98" s="181"/>
      <c r="N98" s="181"/>
      <c r="O98" s="181"/>
      <c r="P98" s="181"/>
      <c r="Q98" s="181"/>
      <c r="R98" s="181"/>
      <c r="S98" s="181"/>
      <c r="T98" s="181"/>
      <c r="U98" s="181"/>
      <c r="V98" s="181"/>
      <c r="W98" s="181"/>
      <c r="X98" s="181"/>
      <c r="Y98" s="181"/>
      <c r="Z98" s="181"/>
    </row>
    <row r="99" spans="1:26" ht="14.25" customHeight="1" x14ac:dyDescent="0.2">
      <c r="A99" s="183"/>
      <c r="B99" s="182"/>
      <c r="C99" s="181"/>
      <c r="D99" s="190"/>
      <c r="E99" s="181"/>
      <c r="F99" s="181"/>
      <c r="G99" s="181"/>
      <c r="H99" s="181"/>
      <c r="I99" s="181"/>
      <c r="J99" s="181"/>
      <c r="K99" s="181"/>
      <c r="L99" s="181"/>
      <c r="M99" s="181"/>
      <c r="N99" s="181"/>
      <c r="O99" s="181"/>
      <c r="P99" s="181"/>
      <c r="Q99" s="181"/>
      <c r="R99" s="181"/>
      <c r="S99" s="181"/>
      <c r="T99" s="181"/>
      <c r="U99" s="181"/>
      <c r="V99" s="181"/>
      <c r="W99" s="181"/>
      <c r="X99" s="181"/>
      <c r="Y99" s="181"/>
      <c r="Z99" s="181"/>
    </row>
    <row r="100" spans="1:26" ht="14.25" customHeight="1" x14ac:dyDescent="0.2">
      <c r="A100" s="183"/>
      <c r="B100" s="182"/>
      <c r="C100" s="181"/>
      <c r="D100" s="190"/>
      <c r="E100" s="181"/>
      <c r="F100" s="181"/>
      <c r="G100" s="181"/>
      <c r="H100" s="181"/>
      <c r="I100" s="181"/>
      <c r="J100" s="181"/>
      <c r="K100" s="181"/>
      <c r="L100" s="181"/>
      <c r="M100" s="181"/>
      <c r="N100" s="181"/>
      <c r="O100" s="181"/>
      <c r="P100" s="181"/>
      <c r="Q100" s="181"/>
      <c r="R100" s="181"/>
      <c r="S100" s="181"/>
      <c r="T100" s="181"/>
      <c r="U100" s="181"/>
      <c r="V100" s="181"/>
      <c r="W100" s="181"/>
      <c r="X100" s="181"/>
      <c r="Y100" s="181"/>
      <c r="Z100" s="181"/>
    </row>
    <row r="101" spans="1:26" ht="14.25" customHeight="1" x14ac:dyDescent="0.2">
      <c r="A101" s="183"/>
      <c r="B101" s="182"/>
      <c r="C101" s="181"/>
      <c r="D101" s="190"/>
      <c r="E101" s="181"/>
      <c r="F101" s="181"/>
      <c r="G101" s="181"/>
      <c r="H101" s="181"/>
      <c r="I101" s="181"/>
      <c r="J101" s="181"/>
      <c r="K101" s="181"/>
      <c r="L101" s="181"/>
      <c r="M101" s="181"/>
      <c r="N101" s="181"/>
      <c r="O101" s="181"/>
      <c r="P101" s="181"/>
      <c r="Q101" s="181"/>
      <c r="R101" s="181"/>
      <c r="S101" s="181"/>
      <c r="T101" s="181"/>
      <c r="U101" s="181"/>
      <c r="V101" s="181"/>
      <c r="W101" s="181"/>
      <c r="X101" s="181"/>
      <c r="Y101" s="181"/>
      <c r="Z101" s="181"/>
    </row>
    <row r="102" spans="1:26" ht="14.25" customHeight="1" x14ac:dyDescent="0.2">
      <c r="A102" s="183"/>
      <c r="B102" s="182"/>
      <c r="C102" s="181"/>
      <c r="D102" s="190"/>
      <c r="E102" s="181"/>
      <c r="F102" s="181"/>
      <c r="G102" s="181"/>
      <c r="H102" s="181"/>
      <c r="I102" s="181"/>
      <c r="J102" s="181"/>
      <c r="K102" s="181"/>
      <c r="L102" s="181"/>
      <c r="M102" s="181"/>
      <c r="N102" s="181"/>
      <c r="O102" s="181"/>
      <c r="P102" s="181"/>
      <c r="Q102" s="181"/>
      <c r="R102" s="181"/>
      <c r="S102" s="181"/>
      <c r="T102" s="181"/>
      <c r="U102" s="181"/>
      <c r="V102" s="181"/>
      <c r="W102" s="181"/>
      <c r="X102" s="181"/>
      <c r="Y102" s="181"/>
      <c r="Z102" s="181"/>
    </row>
    <row r="103" spans="1:26" ht="14.25" customHeight="1" x14ac:dyDescent="0.2">
      <c r="A103" s="183"/>
      <c r="B103" s="182"/>
      <c r="C103" s="181"/>
      <c r="D103" s="190"/>
      <c r="E103" s="181"/>
      <c r="F103" s="181"/>
      <c r="G103" s="181"/>
      <c r="H103" s="181"/>
      <c r="I103" s="181"/>
      <c r="J103" s="181"/>
      <c r="K103" s="181"/>
      <c r="L103" s="181"/>
      <c r="M103" s="181"/>
      <c r="N103" s="181"/>
      <c r="O103" s="181"/>
      <c r="P103" s="181"/>
      <c r="Q103" s="181"/>
      <c r="R103" s="181"/>
      <c r="S103" s="181"/>
      <c r="T103" s="181"/>
      <c r="U103" s="181"/>
      <c r="V103" s="181"/>
      <c r="W103" s="181"/>
      <c r="X103" s="181"/>
      <c r="Y103" s="181"/>
      <c r="Z103" s="181"/>
    </row>
    <row r="104" spans="1:26" ht="14.25" customHeight="1" x14ac:dyDescent="0.2">
      <c r="A104" s="183"/>
      <c r="B104" s="182"/>
      <c r="C104" s="181"/>
      <c r="D104" s="190"/>
      <c r="E104" s="181"/>
      <c r="F104" s="181"/>
      <c r="G104" s="181"/>
      <c r="H104" s="181"/>
      <c r="I104" s="181"/>
      <c r="J104" s="181"/>
      <c r="K104" s="181"/>
      <c r="L104" s="181"/>
      <c r="M104" s="181"/>
      <c r="N104" s="181"/>
      <c r="O104" s="181"/>
      <c r="P104" s="181"/>
      <c r="Q104" s="181"/>
      <c r="R104" s="181"/>
      <c r="S104" s="181"/>
      <c r="T104" s="181"/>
      <c r="U104" s="181"/>
      <c r="V104" s="181"/>
      <c r="W104" s="181"/>
      <c r="X104" s="181"/>
      <c r="Y104" s="181"/>
      <c r="Z104" s="181"/>
    </row>
    <row r="105" spans="1:26" ht="14.25" customHeight="1" x14ac:dyDescent="0.2">
      <c r="A105" s="183"/>
      <c r="B105" s="182"/>
      <c r="C105" s="181"/>
      <c r="D105" s="190"/>
      <c r="E105" s="181"/>
      <c r="F105" s="181"/>
      <c r="G105" s="181"/>
      <c r="H105" s="181"/>
      <c r="I105" s="181"/>
      <c r="J105" s="181"/>
      <c r="K105" s="181"/>
      <c r="L105" s="181"/>
      <c r="M105" s="181"/>
      <c r="N105" s="181"/>
      <c r="O105" s="181"/>
      <c r="P105" s="181"/>
      <c r="Q105" s="181"/>
      <c r="R105" s="181"/>
      <c r="S105" s="181"/>
      <c r="T105" s="181"/>
      <c r="U105" s="181"/>
      <c r="V105" s="181"/>
      <c r="W105" s="181"/>
      <c r="X105" s="181"/>
      <c r="Y105" s="181"/>
      <c r="Z105" s="181"/>
    </row>
    <row r="106" spans="1:26" ht="14.25" customHeight="1" x14ac:dyDescent="0.2">
      <c r="A106" s="183"/>
      <c r="B106" s="182"/>
      <c r="C106" s="181"/>
      <c r="D106" s="190"/>
      <c r="E106" s="181"/>
      <c r="F106" s="181"/>
      <c r="G106" s="181"/>
      <c r="H106" s="181"/>
      <c r="I106" s="181"/>
      <c r="J106" s="181"/>
      <c r="K106" s="181"/>
      <c r="L106" s="181"/>
      <c r="M106" s="181"/>
      <c r="N106" s="181"/>
      <c r="O106" s="181"/>
      <c r="P106" s="181"/>
      <c r="Q106" s="181"/>
      <c r="R106" s="181"/>
      <c r="S106" s="181"/>
      <c r="T106" s="181"/>
      <c r="U106" s="181"/>
      <c r="V106" s="181"/>
      <c r="W106" s="181"/>
      <c r="X106" s="181"/>
      <c r="Y106" s="181"/>
      <c r="Z106" s="181"/>
    </row>
    <row r="107" spans="1:26" ht="14.25" customHeight="1" x14ac:dyDescent="0.2">
      <c r="A107" s="183"/>
      <c r="B107" s="182"/>
      <c r="C107" s="181"/>
      <c r="D107" s="190"/>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row>
    <row r="108" spans="1:26" ht="14.25" customHeight="1" x14ac:dyDescent="0.2">
      <c r="A108" s="183"/>
      <c r="B108" s="182"/>
      <c r="C108" s="181"/>
      <c r="D108" s="190"/>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row>
    <row r="109" spans="1:26" ht="14.25" customHeight="1" x14ac:dyDescent="0.2">
      <c r="A109" s="183"/>
      <c r="B109" s="182"/>
      <c r="C109" s="181"/>
      <c r="D109" s="190"/>
      <c r="E109" s="181"/>
      <c r="F109" s="181"/>
      <c r="G109" s="181"/>
      <c r="H109" s="181"/>
      <c r="I109" s="181"/>
      <c r="J109" s="181"/>
      <c r="K109" s="181"/>
      <c r="L109" s="181"/>
      <c r="M109" s="181"/>
      <c r="N109" s="181"/>
      <c r="O109" s="181"/>
      <c r="P109" s="181"/>
      <c r="Q109" s="181"/>
      <c r="R109" s="181"/>
      <c r="S109" s="181"/>
      <c r="T109" s="181"/>
      <c r="U109" s="181"/>
      <c r="V109" s="181"/>
      <c r="W109" s="181"/>
      <c r="X109" s="181"/>
      <c r="Y109" s="181"/>
      <c r="Z109" s="181"/>
    </row>
    <row r="110" spans="1:26" ht="14.25" customHeight="1" x14ac:dyDescent="0.2">
      <c r="A110" s="183"/>
      <c r="B110" s="182"/>
      <c r="C110" s="181"/>
      <c r="D110" s="190"/>
      <c r="E110" s="181"/>
      <c r="F110" s="181"/>
      <c r="G110" s="181"/>
      <c r="H110" s="181"/>
      <c r="I110" s="181"/>
      <c r="J110" s="181"/>
      <c r="K110" s="181"/>
      <c r="L110" s="181"/>
      <c r="M110" s="181"/>
      <c r="N110" s="181"/>
      <c r="O110" s="181"/>
      <c r="P110" s="181"/>
      <c r="Q110" s="181"/>
      <c r="R110" s="181"/>
      <c r="S110" s="181"/>
      <c r="T110" s="181"/>
      <c r="U110" s="181"/>
      <c r="V110" s="181"/>
      <c r="W110" s="181"/>
      <c r="X110" s="181"/>
      <c r="Y110" s="181"/>
      <c r="Z110" s="181"/>
    </row>
    <row r="111" spans="1:26" ht="14.25" customHeight="1" x14ac:dyDescent="0.2">
      <c r="A111" s="183"/>
      <c r="B111" s="182"/>
      <c r="C111" s="181"/>
      <c r="D111" s="190"/>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row>
    <row r="112" spans="1:26" ht="14.25" customHeight="1" x14ac:dyDescent="0.2">
      <c r="A112" s="183"/>
      <c r="B112" s="182"/>
      <c r="C112" s="181"/>
      <c r="D112" s="190"/>
      <c r="E112" s="181"/>
      <c r="F112" s="181"/>
      <c r="G112" s="181"/>
      <c r="H112" s="181"/>
      <c r="I112" s="181"/>
      <c r="J112" s="181"/>
      <c r="K112" s="181"/>
      <c r="L112" s="181"/>
      <c r="M112" s="181"/>
      <c r="N112" s="181"/>
      <c r="O112" s="181"/>
      <c r="P112" s="181"/>
      <c r="Q112" s="181"/>
      <c r="R112" s="181"/>
      <c r="S112" s="181"/>
      <c r="T112" s="181"/>
      <c r="U112" s="181"/>
      <c r="V112" s="181"/>
      <c r="W112" s="181"/>
      <c r="X112" s="181"/>
      <c r="Y112" s="181"/>
      <c r="Z112" s="181"/>
    </row>
    <row r="113" spans="1:26" ht="14.25" customHeight="1" x14ac:dyDescent="0.2">
      <c r="A113" s="183"/>
      <c r="B113" s="182"/>
      <c r="C113" s="181"/>
      <c r="D113" s="190"/>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row>
    <row r="114" spans="1:26" ht="14.25" customHeight="1" x14ac:dyDescent="0.2">
      <c r="A114" s="183"/>
      <c r="B114" s="182"/>
      <c r="C114" s="181"/>
      <c r="D114" s="190"/>
      <c r="E114" s="181"/>
      <c r="F114" s="181"/>
      <c r="G114" s="181"/>
      <c r="H114" s="181"/>
      <c r="I114" s="181"/>
      <c r="J114" s="181"/>
      <c r="K114" s="181"/>
      <c r="L114" s="181"/>
      <c r="M114" s="181"/>
      <c r="N114" s="181"/>
      <c r="O114" s="181"/>
      <c r="P114" s="181"/>
      <c r="Q114" s="181"/>
      <c r="R114" s="181"/>
      <c r="S114" s="181"/>
      <c r="T114" s="181"/>
      <c r="U114" s="181"/>
      <c r="V114" s="181"/>
      <c r="W114" s="181"/>
      <c r="X114" s="181"/>
      <c r="Y114" s="181"/>
      <c r="Z114" s="181"/>
    </row>
    <row r="115" spans="1:26" ht="14.25" customHeight="1" x14ac:dyDescent="0.2">
      <c r="A115" s="183"/>
      <c r="B115" s="182"/>
      <c r="C115" s="181"/>
      <c r="D115" s="190"/>
      <c r="E115" s="181"/>
      <c r="F115" s="181"/>
      <c r="G115" s="181"/>
      <c r="H115" s="181"/>
      <c r="I115" s="181"/>
      <c r="J115" s="181"/>
      <c r="K115" s="181"/>
      <c r="L115" s="181"/>
      <c r="M115" s="181"/>
      <c r="N115" s="181"/>
      <c r="O115" s="181"/>
      <c r="P115" s="181"/>
      <c r="Q115" s="181"/>
      <c r="R115" s="181"/>
      <c r="S115" s="181"/>
      <c r="T115" s="181"/>
      <c r="U115" s="181"/>
      <c r="V115" s="181"/>
      <c r="W115" s="181"/>
      <c r="X115" s="181"/>
      <c r="Y115" s="181"/>
      <c r="Z115" s="181"/>
    </row>
    <row r="116" spans="1:26" ht="14.25" customHeight="1" x14ac:dyDescent="0.2">
      <c r="A116" s="183"/>
      <c r="B116" s="182"/>
      <c r="C116" s="181"/>
      <c r="D116" s="190"/>
      <c r="E116" s="181"/>
      <c r="F116" s="181"/>
      <c r="G116" s="181"/>
      <c r="H116" s="181"/>
      <c r="I116" s="181"/>
      <c r="J116" s="181"/>
      <c r="K116" s="181"/>
      <c r="L116" s="181"/>
      <c r="M116" s="181"/>
      <c r="N116" s="181"/>
      <c r="O116" s="181"/>
      <c r="P116" s="181"/>
      <c r="Q116" s="181"/>
      <c r="R116" s="181"/>
      <c r="S116" s="181"/>
      <c r="T116" s="181"/>
      <c r="U116" s="181"/>
      <c r="V116" s="181"/>
      <c r="W116" s="181"/>
      <c r="X116" s="181"/>
      <c r="Y116" s="181"/>
      <c r="Z116" s="181"/>
    </row>
    <row r="117" spans="1:26" ht="14.25" customHeight="1" x14ac:dyDescent="0.2">
      <c r="A117" s="183"/>
      <c r="B117" s="182"/>
      <c r="C117" s="181"/>
      <c r="D117" s="190"/>
      <c r="E117" s="181"/>
      <c r="F117" s="181"/>
      <c r="G117" s="181"/>
      <c r="H117" s="181"/>
      <c r="I117" s="181"/>
      <c r="J117" s="181"/>
      <c r="K117" s="181"/>
      <c r="L117" s="181"/>
      <c r="M117" s="181"/>
      <c r="N117" s="181"/>
      <c r="O117" s="181"/>
      <c r="P117" s="181"/>
      <c r="Q117" s="181"/>
      <c r="R117" s="181"/>
      <c r="S117" s="181"/>
      <c r="T117" s="181"/>
      <c r="U117" s="181"/>
      <c r="V117" s="181"/>
      <c r="W117" s="181"/>
      <c r="X117" s="181"/>
      <c r="Y117" s="181"/>
      <c r="Z117" s="181"/>
    </row>
    <row r="118" spans="1:26" ht="14.25" customHeight="1" x14ac:dyDescent="0.2">
      <c r="A118" s="183"/>
      <c r="B118" s="182"/>
      <c r="C118" s="181"/>
      <c r="D118" s="190"/>
      <c r="E118" s="181"/>
      <c r="F118" s="181"/>
      <c r="G118" s="181"/>
      <c r="H118" s="181"/>
      <c r="I118" s="181"/>
      <c r="J118" s="181"/>
      <c r="K118" s="181"/>
      <c r="L118" s="181"/>
      <c r="M118" s="181"/>
      <c r="N118" s="181"/>
      <c r="O118" s="181"/>
      <c r="P118" s="181"/>
      <c r="Q118" s="181"/>
      <c r="R118" s="181"/>
      <c r="S118" s="181"/>
      <c r="T118" s="181"/>
      <c r="U118" s="181"/>
      <c r="V118" s="181"/>
      <c r="W118" s="181"/>
      <c r="X118" s="181"/>
      <c r="Y118" s="181"/>
      <c r="Z118" s="181"/>
    </row>
    <row r="119" spans="1:26" ht="14.25" customHeight="1" x14ac:dyDescent="0.2">
      <c r="A119" s="183"/>
      <c r="B119" s="182"/>
      <c r="C119" s="181"/>
      <c r="D119" s="190"/>
      <c r="E119" s="181"/>
      <c r="F119" s="181"/>
      <c r="G119" s="181"/>
      <c r="H119" s="181"/>
      <c r="I119" s="181"/>
      <c r="J119" s="181"/>
      <c r="K119" s="181"/>
      <c r="L119" s="181"/>
      <c r="M119" s="181"/>
      <c r="N119" s="181"/>
      <c r="O119" s="181"/>
      <c r="P119" s="181"/>
      <c r="Q119" s="181"/>
      <c r="R119" s="181"/>
      <c r="S119" s="181"/>
      <c r="T119" s="181"/>
      <c r="U119" s="181"/>
      <c r="V119" s="181"/>
      <c r="W119" s="181"/>
      <c r="X119" s="181"/>
      <c r="Y119" s="181"/>
      <c r="Z119" s="181"/>
    </row>
    <row r="120" spans="1:26" ht="14.25" customHeight="1" x14ac:dyDescent="0.2">
      <c r="A120" s="183"/>
      <c r="B120" s="182"/>
      <c r="C120" s="181"/>
      <c r="D120" s="190"/>
      <c r="E120" s="181"/>
      <c r="F120" s="181"/>
      <c r="G120" s="181"/>
      <c r="H120" s="181"/>
      <c r="I120" s="181"/>
      <c r="J120" s="181"/>
      <c r="K120" s="181"/>
      <c r="L120" s="181"/>
      <c r="M120" s="181"/>
      <c r="N120" s="181"/>
      <c r="O120" s="181"/>
      <c r="P120" s="181"/>
      <c r="Q120" s="181"/>
      <c r="R120" s="181"/>
      <c r="S120" s="181"/>
      <c r="T120" s="181"/>
      <c r="U120" s="181"/>
      <c r="V120" s="181"/>
      <c r="W120" s="181"/>
      <c r="X120" s="181"/>
      <c r="Y120" s="181"/>
      <c r="Z120" s="181"/>
    </row>
    <row r="121" spans="1:26" ht="14.25" customHeight="1" x14ac:dyDescent="0.2">
      <c r="A121" s="183"/>
      <c r="B121" s="182"/>
      <c r="C121" s="181"/>
      <c r="D121" s="190"/>
      <c r="E121" s="181"/>
      <c r="F121" s="181"/>
      <c r="G121" s="181"/>
      <c r="H121" s="181"/>
      <c r="I121" s="181"/>
      <c r="J121" s="181"/>
      <c r="K121" s="181"/>
      <c r="L121" s="181"/>
      <c r="M121" s="181"/>
      <c r="N121" s="181"/>
      <c r="O121" s="181"/>
      <c r="P121" s="181"/>
      <c r="Q121" s="181"/>
      <c r="R121" s="181"/>
      <c r="S121" s="181"/>
      <c r="T121" s="181"/>
      <c r="U121" s="181"/>
      <c r="V121" s="181"/>
      <c r="W121" s="181"/>
      <c r="X121" s="181"/>
      <c r="Y121" s="181"/>
      <c r="Z121" s="181"/>
    </row>
    <row r="122" spans="1:26" ht="14.25" customHeight="1" x14ac:dyDescent="0.2">
      <c r="A122" s="183"/>
      <c r="B122" s="182"/>
      <c r="C122" s="181"/>
      <c r="D122" s="190"/>
      <c r="E122" s="181"/>
      <c r="F122" s="181"/>
      <c r="G122" s="181"/>
      <c r="H122" s="181"/>
      <c r="I122" s="181"/>
      <c r="J122" s="181"/>
      <c r="K122" s="181"/>
      <c r="L122" s="181"/>
      <c r="M122" s="181"/>
      <c r="N122" s="181"/>
      <c r="O122" s="181"/>
      <c r="P122" s="181"/>
      <c r="Q122" s="181"/>
      <c r="R122" s="181"/>
      <c r="S122" s="181"/>
      <c r="T122" s="181"/>
      <c r="U122" s="181"/>
      <c r="V122" s="181"/>
      <c r="W122" s="181"/>
      <c r="X122" s="181"/>
      <c r="Y122" s="181"/>
      <c r="Z122" s="181"/>
    </row>
    <row r="123" spans="1:26" ht="14.25" customHeight="1" x14ac:dyDescent="0.2">
      <c r="A123" s="183"/>
      <c r="B123" s="182"/>
      <c r="C123" s="181"/>
      <c r="D123" s="190"/>
      <c r="E123" s="181"/>
      <c r="F123" s="181"/>
      <c r="G123" s="181"/>
      <c r="H123" s="181"/>
      <c r="I123" s="181"/>
      <c r="J123" s="181"/>
      <c r="K123" s="181"/>
      <c r="L123" s="181"/>
      <c r="M123" s="181"/>
      <c r="N123" s="181"/>
      <c r="O123" s="181"/>
      <c r="P123" s="181"/>
      <c r="Q123" s="181"/>
      <c r="R123" s="181"/>
      <c r="S123" s="181"/>
      <c r="T123" s="181"/>
      <c r="U123" s="181"/>
      <c r="V123" s="181"/>
      <c r="W123" s="181"/>
      <c r="X123" s="181"/>
      <c r="Y123" s="181"/>
      <c r="Z123" s="181"/>
    </row>
    <row r="124" spans="1:26" ht="14.25" customHeight="1" x14ac:dyDescent="0.2">
      <c r="A124" s="183"/>
      <c r="B124" s="182"/>
      <c r="C124" s="181"/>
      <c r="D124" s="190"/>
      <c r="E124" s="181"/>
      <c r="F124" s="181"/>
      <c r="G124" s="181"/>
      <c r="H124" s="181"/>
      <c r="I124" s="181"/>
      <c r="J124" s="181"/>
      <c r="K124" s="181"/>
      <c r="L124" s="181"/>
      <c r="M124" s="181"/>
      <c r="N124" s="181"/>
      <c r="O124" s="181"/>
      <c r="P124" s="181"/>
      <c r="Q124" s="181"/>
      <c r="R124" s="181"/>
      <c r="S124" s="181"/>
      <c r="T124" s="181"/>
      <c r="U124" s="181"/>
      <c r="V124" s="181"/>
      <c r="W124" s="181"/>
      <c r="X124" s="181"/>
      <c r="Y124" s="181"/>
      <c r="Z124" s="181"/>
    </row>
    <row r="125" spans="1:26" ht="14.25" customHeight="1" x14ac:dyDescent="0.2">
      <c r="A125" s="183"/>
      <c r="B125" s="182"/>
      <c r="C125" s="181"/>
      <c r="D125" s="190"/>
      <c r="E125" s="181"/>
      <c r="F125" s="181"/>
      <c r="G125" s="181"/>
      <c r="H125" s="181"/>
      <c r="I125" s="181"/>
      <c r="J125" s="181"/>
      <c r="K125" s="181"/>
      <c r="L125" s="181"/>
      <c r="M125" s="181"/>
      <c r="N125" s="181"/>
      <c r="O125" s="181"/>
      <c r="P125" s="181"/>
      <c r="Q125" s="181"/>
      <c r="R125" s="181"/>
      <c r="S125" s="181"/>
      <c r="T125" s="181"/>
      <c r="U125" s="181"/>
      <c r="V125" s="181"/>
      <c r="W125" s="181"/>
      <c r="X125" s="181"/>
      <c r="Y125" s="181"/>
      <c r="Z125" s="181"/>
    </row>
    <row r="126" spans="1:26" ht="14.25" customHeight="1" x14ac:dyDescent="0.2">
      <c r="A126" s="183"/>
      <c r="B126" s="182"/>
      <c r="C126" s="181"/>
      <c r="D126" s="190"/>
      <c r="E126" s="181"/>
      <c r="F126" s="181"/>
      <c r="G126" s="181"/>
      <c r="H126" s="181"/>
      <c r="I126" s="181"/>
      <c r="J126" s="181"/>
      <c r="K126" s="181"/>
      <c r="L126" s="181"/>
      <c r="M126" s="181"/>
      <c r="N126" s="181"/>
      <c r="O126" s="181"/>
      <c r="P126" s="181"/>
      <c r="Q126" s="181"/>
      <c r="R126" s="181"/>
      <c r="S126" s="181"/>
      <c r="T126" s="181"/>
      <c r="U126" s="181"/>
      <c r="V126" s="181"/>
      <c r="W126" s="181"/>
      <c r="X126" s="181"/>
      <c r="Y126" s="181"/>
      <c r="Z126" s="181"/>
    </row>
    <row r="127" spans="1:26" ht="14.25" customHeight="1" x14ac:dyDescent="0.2">
      <c r="A127" s="183"/>
      <c r="B127" s="182"/>
      <c r="C127" s="181"/>
      <c r="D127" s="190"/>
      <c r="E127" s="181"/>
      <c r="F127" s="181"/>
      <c r="G127" s="181"/>
      <c r="H127" s="181"/>
      <c r="I127" s="181"/>
      <c r="J127" s="181"/>
      <c r="K127" s="181"/>
      <c r="L127" s="181"/>
      <c r="M127" s="181"/>
      <c r="N127" s="181"/>
      <c r="O127" s="181"/>
      <c r="P127" s="181"/>
      <c r="Q127" s="181"/>
      <c r="R127" s="181"/>
      <c r="S127" s="181"/>
      <c r="T127" s="181"/>
      <c r="U127" s="181"/>
      <c r="V127" s="181"/>
      <c r="W127" s="181"/>
      <c r="X127" s="181"/>
      <c r="Y127" s="181"/>
      <c r="Z127" s="181"/>
    </row>
    <row r="128" spans="1:26" ht="14.25" customHeight="1" x14ac:dyDescent="0.2">
      <c r="A128" s="183"/>
      <c r="B128" s="182"/>
      <c r="C128" s="181"/>
      <c r="D128" s="190"/>
      <c r="E128" s="181"/>
      <c r="F128" s="181"/>
      <c r="G128" s="181"/>
      <c r="H128" s="181"/>
      <c r="I128" s="181"/>
      <c r="J128" s="181"/>
      <c r="K128" s="181"/>
      <c r="L128" s="181"/>
      <c r="M128" s="181"/>
      <c r="N128" s="181"/>
      <c r="O128" s="181"/>
      <c r="P128" s="181"/>
      <c r="Q128" s="181"/>
      <c r="R128" s="181"/>
      <c r="S128" s="181"/>
      <c r="T128" s="181"/>
      <c r="U128" s="181"/>
      <c r="V128" s="181"/>
      <c r="W128" s="181"/>
      <c r="X128" s="181"/>
      <c r="Y128" s="181"/>
      <c r="Z128" s="181"/>
    </row>
    <row r="129" spans="1:26" ht="14.25" customHeight="1" x14ac:dyDescent="0.2">
      <c r="A129" s="183"/>
      <c r="B129" s="182"/>
      <c r="C129" s="181"/>
      <c r="D129" s="190"/>
      <c r="E129" s="181"/>
      <c r="F129" s="181"/>
      <c r="G129" s="181"/>
      <c r="H129" s="181"/>
      <c r="I129" s="181"/>
      <c r="J129" s="181"/>
      <c r="K129" s="181"/>
      <c r="L129" s="181"/>
      <c r="M129" s="181"/>
      <c r="N129" s="181"/>
      <c r="O129" s="181"/>
      <c r="P129" s="181"/>
      <c r="Q129" s="181"/>
      <c r="R129" s="181"/>
      <c r="S129" s="181"/>
      <c r="T129" s="181"/>
      <c r="U129" s="181"/>
      <c r="V129" s="181"/>
      <c r="W129" s="181"/>
      <c r="X129" s="181"/>
      <c r="Y129" s="181"/>
      <c r="Z129" s="181"/>
    </row>
    <row r="130" spans="1:26" ht="14.25" customHeight="1" x14ac:dyDescent="0.2">
      <c r="A130" s="183"/>
      <c r="B130" s="182"/>
      <c r="C130" s="181"/>
      <c r="D130" s="190"/>
      <c r="E130" s="181"/>
      <c r="F130" s="181"/>
      <c r="G130" s="181"/>
      <c r="H130" s="181"/>
      <c r="I130" s="181"/>
      <c r="J130" s="181"/>
      <c r="K130" s="181"/>
      <c r="L130" s="181"/>
      <c r="M130" s="181"/>
      <c r="N130" s="181"/>
      <c r="O130" s="181"/>
      <c r="P130" s="181"/>
      <c r="Q130" s="181"/>
      <c r="R130" s="181"/>
      <c r="S130" s="181"/>
      <c r="T130" s="181"/>
      <c r="U130" s="181"/>
      <c r="V130" s="181"/>
      <c r="W130" s="181"/>
      <c r="X130" s="181"/>
      <c r="Y130" s="181"/>
      <c r="Z130" s="181"/>
    </row>
    <row r="131" spans="1:26" ht="14.25" customHeight="1" x14ac:dyDescent="0.2">
      <c r="A131" s="183"/>
      <c r="B131" s="182"/>
      <c r="C131" s="181"/>
      <c r="D131" s="190"/>
      <c r="E131" s="181"/>
      <c r="F131" s="181"/>
      <c r="G131" s="181"/>
      <c r="H131" s="181"/>
      <c r="I131" s="181"/>
      <c r="J131" s="181"/>
      <c r="K131" s="181"/>
      <c r="L131" s="181"/>
      <c r="M131" s="181"/>
      <c r="N131" s="181"/>
      <c r="O131" s="181"/>
      <c r="P131" s="181"/>
      <c r="Q131" s="181"/>
      <c r="R131" s="181"/>
      <c r="S131" s="181"/>
      <c r="T131" s="181"/>
      <c r="U131" s="181"/>
      <c r="V131" s="181"/>
      <c r="W131" s="181"/>
      <c r="X131" s="181"/>
      <c r="Y131" s="181"/>
      <c r="Z131" s="181"/>
    </row>
    <row r="132" spans="1:26" ht="14.25" customHeight="1" x14ac:dyDescent="0.2">
      <c r="A132" s="183"/>
      <c r="B132" s="182"/>
      <c r="C132" s="181"/>
      <c r="D132" s="190"/>
      <c r="E132" s="181"/>
      <c r="F132" s="181"/>
      <c r="G132" s="181"/>
      <c r="H132" s="181"/>
      <c r="I132" s="181"/>
      <c r="J132" s="181"/>
      <c r="K132" s="181"/>
      <c r="L132" s="181"/>
      <c r="M132" s="181"/>
      <c r="N132" s="181"/>
      <c r="O132" s="181"/>
      <c r="P132" s="181"/>
      <c r="Q132" s="181"/>
      <c r="R132" s="181"/>
      <c r="S132" s="181"/>
      <c r="T132" s="181"/>
      <c r="U132" s="181"/>
      <c r="V132" s="181"/>
      <c r="W132" s="181"/>
      <c r="X132" s="181"/>
      <c r="Y132" s="181"/>
      <c r="Z132" s="181"/>
    </row>
    <row r="133" spans="1:26" ht="14.25" customHeight="1" x14ac:dyDescent="0.2">
      <c r="A133" s="183"/>
      <c r="B133" s="182"/>
      <c r="C133" s="181"/>
      <c r="D133" s="190"/>
      <c r="E133" s="181"/>
      <c r="F133" s="181"/>
      <c r="G133" s="181"/>
      <c r="H133" s="181"/>
      <c r="I133" s="181"/>
      <c r="J133" s="181"/>
      <c r="K133" s="181"/>
      <c r="L133" s="181"/>
      <c r="M133" s="181"/>
      <c r="N133" s="181"/>
      <c r="O133" s="181"/>
      <c r="P133" s="181"/>
      <c r="Q133" s="181"/>
      <c r="R133" s="181"/>
      <c r="S133" s="181"/>
      <c r="T133" s="181"/>
      <c r="U133" s="181"/>
      <c r="V133" s="181"/>
      <c r="W133" s="181"/>
      <c r="X133" s="181"/>
      <c r="Y133" s="181"/>
      <c r="Z133" s="181"/>
    </row>
    <row r="134" spans="1:26" ht="14.25" customHeight="1" x14ac:dyDescent="0.2">
      <c r="A134" s="183"/>
      <c r="B134" s="182"/>
      <c r="C134" s="181"/>
      <c r="D134" s="190"/>
      <c r="E134" s="181"/>
      <c r="F134" s="181"/>
      <c r="G134" s="181"/>
      <c r="H134" s="181"/>
      <c r="I134" s="181"/>
      <c r="J134" s="181"/>
      <c r="K134" s="181"/>
      <c r="L134" s="181"/>
      <c r="M134" s="181"/>
      <c r="N134" s="181"/>
      <c r="O134" s="181"/>
      <c r="P134" s="181"/>
      <c r="Q134" s="181"/>
      <c r="R134" s="181"/>
      <c r="S134" s="181"/>
      <c r="T134" s="181"/>
      <c r="U134" s="181"/>
      <c r="V134" s="181"/>
      <c r="W134" s="181"/>
      <c r="X134" s="181"/>
      <c r="Y134" s="181"/>
      <c r="Z134" s="181"/>
    </row>
    <row r="135" spans="1:26" ht="14.25" customHeight="1" x14ac:dyDescent="0.2">
      <c r="A135" s="183"/>
      <c r="B135" s="182"/>
      <c r="C135" s="181"/>
      <c r="D135" s="190"/>
      <c r="E135" s="181"/>
      <c r="F135" s="181"/>
      <c r="G135" s="181"/>
      <c r="H135" s="181"/>
      <c r="I135" s="181"/>
      <c r="J135" s="181"/>
      <c r="K135" s="181"/>
      <c r="L135" s="181"/>
      <c r="M135" s="181"/>
      <c r="N135" s="181"/>
      <c r="O135" s="181"/>
      <c r="P135" s="181"/>
      <c r="Q135" s="181"/>
      <c r="R135" s="181"/>
      <c r="S135" s="181"/>
      <c r="T135" s="181"/>
      <c r="U135" s="181"/>
      <c r="V135" s="181"/>
      <c r="W135" s="181"/>
      <c r="X135" s="181"/>
      <c r="Y135" s="181"/>
      <c r="Z135" s="181"/>
    </row>
    <row r="136" spans="1:26" ht="14.25" customHeight="1" x14ac:dyDescent="0.2">
      <c r="A136" s="183"/>
      <c r="B136" s="182"/>
      <c r="C136" s="181"/>
      <c r="D136" s="190"/>
      <c r="E136" s="181"/>
      <c r="F136" s="181"/>
      <c r="G136" s="181"/>
      <c r="H136" s="181"/>
      <c r="I136" s="181"/>
      <c r="J136" s="181"/>
      <c r="K136" s="181"/>
      <c r="L136" s="181"/>
      <c r="M136" s="181"/>
      <c r="N136" s="181"/>
      <c r="O136" s="181"/>
      <c r="P136" s="181"/>
      <c r="Q136" s="181"/>
      <c r="R136" s="181"/>
      <c r="S136" s="181"/>
      <c r="T136" s="181"/>
      <c r="U136" s="181"/>
      <c r="V136" s="181"/>
      <c r="W136" s="181"/>
      <c r="X136" s="181"/>
      <c r="Y136" s="181"/>
      <c r="Z136" s="181"/>
    </row>
    <row r="137" spans="1:26" ht="14.25" customHeight="1" x14ac:dyDescent="0.2">
      <c r="A137" s="183"/>
      <c r="B137" s="182"/>
      <c r="C137" s="181"/>
      <c r="D137" s="190"/>
      <c r="E137" s="181"/>
      <c r="F137" s="181"/>
      <c r="G137" s="181"/>
      <c r="H137" s="181"/>
      <c r="I137" s="181"/>
      <c r="J137" s="181"/>
      <c r="K137" s="181"/>
      <c r="L137" s="181"/>
      <c r="M137" s="181"/>
      <c r="N137" s="181"/>
      <c r="O137" s="181"/>
      <c r="P137" s="181"/>
      <c r="Q137" s="181"/>
      <c r="R137" s="181"/>
      <c r="S137" s="181"/>
      <c r="T137" s="181"/>
      <c r="U137" s="181"/>
      <c r="V137" s="181"/>
      <c r="W137" s="181"/>
      <c r="X137" s="181"/>
      <c r="Y137" s="181"/>
      <c r="Z137" s="181"/>
    </row>
    <row r="138" spans="1:26" ht="14.25" customHeight="1" x14ac:dyDescent="0.2">
      <c r="A138" s="183"/>
      <c r="B138" s="182"/>
      <c r="C138" s="181"/>
      <c r="D138" s="190"/>
      <c r="E138" s="181"/>
      <c r="F138" s="181"/>
      <c r="G138" s="181"/>
      <c r="H138" s="181"/>
      <c r="I138" s="181"/>
      <c r="J138" s="181"/>
      <c r="K138" s="181"/>
      <c r="L138" s="181"/>
      <c r="M138" s="181"/>
      <c r="N138" s="181"/>
      <c r="O138" s="181"/>
      <c r="P138" s="181"/>
      <c r="Q138" s="181"/>
      <c r="R138" s="181"/>
      <c r="S138" s="181"/>
      <c r="T138" s="181"/>
      <c r="U138" s="181"/>
      <c r="V138" s="181"/>
      <c r="W138" s="181"/>
      <c r="X138" s="181"/>
      <c r="Y138" s="181"/>
      <c r="Z138" s="181"/>
    </row>
    <row r="139" spans="1:26" ht="14.25" customHeight="1" x14ac:dyDescent="0.2">
      <c r="A139" s="183"/>
      <c r="B139" s="182"/>
      <c r="C139" s="181"/>
      <c r="D139" s="190"/>
      <c r="E139" s="181"/>
      <c r="F139" s="181"/>
      <c r="G139" s="181"/>
      <c r="H139" s="181"/>
      <c r="I139" s="181"/>
      <c r="J139" s="181"/>
      <c r="K139" s="181"/>
      <c r="L139" s="181"/>
      <c r="M139" s="181"/>
      <c r="N139" s="181"/>
      <c r="O139" s="181"/>
      <c r="P139" s="181"/>
      <c r="Q139" s="181"/>
      <c r="R139" s="181"/>
      <c r="S139" s="181"/>
      <c r="T139" s="181"/>
      <c r="U139" s="181"/>
      <c r="V139" s="181"/>
      <c r="W139" s="181"/>
      <c r="X139" s="181"/>
      <c r="Y139" s="181"/>
      <c r="Z139" s="181"/>
    </row>
    <row r="140" spans="1:26" ht="14.25" customHeight="1" x14ac:dyDescent="0.2">
      <c r="A140" s="183"/>
      <c r="B140" s="182"/>
      <c r="C140" s="181"/>
      <c r="D140" s="190"/>
      <c r="E140" s="181"/>
      <c r="F140" s="181"/>
      <c r="G140" s="181"/>
      <c r="H140" s="181"/>
      <c r="I140" s="181"/>
      <c r="J140" s="181"/>
      <c r="K140" s="181"/>
      <c r="L140" s="181"/>
      <c r="M140" s="181"/>
      <c r="N140" s="181"/>
      <c r="O140" s="181"/>
      <c r="P140" s="181"/>
      <c r="Q140" s="181"/>
      <c r="R140" s="181"/>
      <c r="S140" s="181"/>
      <c r="T140" s="181"/>
      <c r="U140" s="181"/>
      <c r="V140" s="181"/>
      <c r="W140" s="181"/>
      <c r="X140" s="181"/>
      <c r="Y140" s="181"/>
      <c r="Z140" s="181"/>
    </row>
    <row r="141" spans="1:26" ht="14.25" customHeight="1" x14ac:dyDescent="0.2">
      <c r="A141" s="183"/>
      <c r="B141" s="182"/>
      <c r="C141" s="181"/>
      <c r="D141" s="190"/>
      <c r="E141" s="181"/>
      <c r="F141" s="181"/>
      <c r="G141" s="181"/>
      <c r="H141" s="181"/>
      <c r="I141" s="181"/>
      <c r="J141" s="181"/>
      <c r="K141" s="181"/>
      <c r="L141" s="181"/>
      <c r="M141" s="181"/>
      <c r="N141" s="181"/>
      <c r="O141" s="181"/>
      <c r="P141" s="181"/>
      <c r="Q141" s="181"/>
      <c r="R141" s="181"/>
      <c r="S141" s="181"/>
      <c r="T141" s="181"/>
      <c r="U141" s="181"/>
      <c r="V141" s="181"/>
      <c r="W141" s="181"/>
      <c r="X141" s="181"/>
      <c r="Y141" s="181"/>
      <c r="Z141" s="181"/>
    </row>
    <row r="142" spans="1:26" ht="14.25" customHeight="1" x14ac:dyDescent="0.2">
      <c r="A142" s="183"/>
      <c r="B142" s="182"/>
      <c r="C142" s="181"/>
      <c r="D142" s="190"/>
      <c r="E142" s="181"/>
      <c r="F142" s="181"/>
      <c r="G142" s="181"/>
      <c r="H142" s="181"/>
      <c r="I142" s="181"/>
      <c r="J142" s="181"/>
      <c r="K142" s="181"/>
      <c r="L142" s="181"/>
      <c r="M142" s="181"/>
      <c r="N142" s="181"/>
      <c r="O142" s="181"/>
      <c r="P142" s="181"/>
      <c r="Q142" s="181"/>
      <c r="R142" s="181"/>
      <c r="S142" s="181"/>
      <c r="T142" s="181"/>
      <c r="U142" s="181"/>
      <c r="V142" s="181"/>
      <c r="W142" s="181"/>
      <c r="X142" s="181"/>
      <c r="Y142" s="181"/>
      <c r="Z142" s="181"/>
    </row>
    <row r="143" spans="1:26" ht="14.25" customHeight="1" x14ac:dyDescent="0.2">
      <c r="A143" s="183"/>
      <c r="B143" s="182"/>
      <c r="C143" s="181"/>
      <c r="D143" s="190"/>
      <c r="E143" s="181"/>
      <c r="F143" s="181"/>
      <c r="G143" s="181"/>
      <c r="H143" s="181"/>
      <c r="I143" s="181"/>
      <c r="J143" s="181"/>
      <c r="K143" s="181"/>
      <c r="L143" s="181"/>
      <c r="M143" s="181"/>
      <c r="N143" s="181"/>
      <c r="O143" s="181"/>
      <c r="P143" s="181"/>
      <c r="Q143" s="181"/>
      <c r="R143" s="181"/>
      <c r="S143" s="181"/>
      <c r="T143" s="181"/>
      <c r="U143" s="181"/>
      <c r="V143" s="181"/>
      <c r="W143" s="181"/>
      <c r="X143" s="181"/>
      <c r="Y143" s="181"/>
      <c r="Z143" s="181"/>
    </row>
    <row r="144" spans="1:26" ht="14.25" customHeight="1" x14ac:dyDescent="0.2">
      <c r="A144" s="183"/>
      <c r="B144" s="182"/>
      <c r="C144" s="181"/>
      <c r="D144" s="190"/>
      <c r="E144" s="181"/>
      <c r="F144" s="181"/>
      <c r="G144" s="181"/>
      <c r="H144" s="181"/>
      <c r="I144" s="181"/>
      <c r="J144" s="181"/>
      <c r="K144" s="181"/>
      <c r="L144" s="181"/>
      <c r="M144" s="181"/>
      <c r="N144" s="181"/>
      <c r="O144" s="181"/>
      <c r="P144" s="181"/>
      <c r="Q144" s="181"/>
      <c r="R144" s="181"/>
      <c r="S144" s="181"/>
      <c r="T144" s="181"/>
      <c r="U144" s="181"/>
      <c r="V144" s="181"/>
      <c r="W144" s="181"/>
      <c r="X144" s="181"/>
      <c r="Y144" s="181"/>
      <c r="Z144" s="181"/>
    </row>
    <row r="145" spans="1:26" ht="14.25" customHeight="1" x14ac:dyDescent="0.2">
      <c r="A145" s="183"/>
      <c r="B145" s="182"/>
      <c r="C145" s="181"/>
      <c r="D145" s="190"/>
      <c r="E145" s="181"/>
      <c r="F145" s="181"/>
      <c r="G145" s="181"/>
      <c r="H145" s="181"/>
      <c r="I145" s="181"/>
      <c r="J145" s="181"/>
      <c r="K145" s="181"/>
      <c r="L145" s="181"/>
      <c r="M145" s="181"/>
      <c r="N145" s="181"/>
      <c r="O145" s="181"/>
      <c r="P145" s="181"/>
      <c r="Q145" s="181"/>
      <c r="R145" s="181"/>
      <c r="S145" s="181"/>
      <c r="T145" s="181"/>
      <c r="U145" s="181"/>
      <c r="V145" s="181"/>
      <c r="W145" s="181"/>
      <c r="X145" s="181"/>
      <c r="Y145" s="181"/>
      <c r="Z145" s="181"/>
    </row>
    <row r="146" spans="1:26" ht="14.25" customHeight="1" x14ac:dyDescent="0.2">
      <c r="A146" s="183"/>
      <c r="B146" s="182"/>
      <c r="C146" s="181"/>
      <c r="D146" s="190"/>
      <c r="E146" s="181"/>
      <c r="F146" s="181"/>
      <c r="G146" s="181"/>
      <c r="H146" s="181"/>
      <c r="I146" s="181"/>
      <c r="J146" s="181"/>
      <c r="K146" s="181"/>
      <c r="L146" s="181"/>
      <c r="M146" s="181"/>
      <c r="N146" s="181"/>
      <c r="O146" s="181"/>
      <c r="P146" s="181"/>
      <c r="Q146" s="181"/>
      <c r="R146" s="181"/>
      <c r="S146" s="181"/>
      <c r="T146" s="181"/>
      <c r="U146" s="181"/>
      <c r="V146" s="181"/>
      <c r="W146" s="181"/>
      <c r="X146" s="181"/>
      <c r="Y146" s="181"/>
      <c r="Z146" s="181"/>
    </row>
    <row r="147" spans="1:26" ht="14.25" customHeight="1" x14ac:dyDescent="0.2">
      <c r="A147" s="183"/>
      <c r="B147" s="182"/>
      <c r="C147" s="181"/>
      <c r="D147" s="190"/>
      <c r="E147" s="181"/>
      <c r="F147" s="181"/>
      <c r="G147" s="181"/>
      <c r="H147" s="181"/>
      <c r="I147" s="181"/>
      <c r="J147" s="181"/>
      <c r="K147" s="181"/>
      <c r="L147" s="181"/>
      <c r="M147" s="181"/>
      <c r="N147" s="181"/>
      <c r="O147" s="181"/>
      <c r="P147" s="181"/>
      <c r="Q147" s="181"/>
      <c r="R147" s="181"/>
      <c r="S147" s="181"/>
      <c r="T147" s="181"/>
      <c r="U147" s="181"/>
      <c r="V147" s="181"/>
      <c r="W147" s="181"/>
      <c r="X147" s="181"/>
      <c r="Y147" s="181"/>
      <c r="Z147" s="181"/>
    </row>
    <row r="148" spans="1:26" ht="14.25" customHeight="1" x14ac:dyDescent="0.2">
      <c r="A148" s="183"/>
      <c r="B148" s="182"/>
      <c r="C148" s="181"/>
      <c r="D148" s="190"/>
      <c r="E148" s="181"/>
      <c r="F148" s="181"/>
      <c r="G148" s="181"/>
      <c r="H148" s="181"/>
      <c r="I148" s="181"/>
      <c r="J148" s="181"/>
      <c r="K148" s="181"/>
      <c r="L148" s="181"/>
      <c r="M148" s="181"/>
      <c r="N148" s="181"/>
      <c r="O148" s="181"/>
      <c r="P148" s="181"/>
      <c r="Q148" s="181"/>
      <c r="R148" s="181"/>
      <c r="S148" s="181"/>
      <c r="T148" s="181"/>
      <c r="U148" s="181"/>
      <c r="V148" s="181"/>
      <c r="W148" s="181"/>
      <c r="X148" s="181"/>
      <c r="Y148" s="181"/>
      <c r="Z148" s="181"/>
    </row>
    <row r="149" spans="1:26" ht="14.25" customHeight="1" x14ac:dyDescent="0.2">
      <c r="A149" s="183"/>
      <c r="B149" s="182"/>
      <c r="C149" s="181"/>
      <c r="D149" s="190"/>
      <c r="E149" s="181"/>
      <c r="F149" s="181"/>
      <c r="G149" s="181"/>
      <c r="H149" s="181"/>
      <c r="I149" s="181"/>
      <c r="J149" s="181"/>
      <c r="K149" s="181"/>
      <c r="L149" s="181"/>
      <c r="M149" s="181"/>
      <c r="N149" s="181"/>
      <c r="O149" s="181"/>
      <c r="P149" s="181"/>
      <c r="Q149" s="181"/>
      <c r="R149" s="181"/>
      <c r="S149" s="181"/>
      <c r="T149" s="181"/>
      <c r="U149" s="181"/>
      <c r="V149" s="181"/>
      <c r="W149" s="181"/>
      <c r="X149" s="181"/>
      <c r="Y149" s="181"/>
      <c r="Z149" s="181"/>
    </row>
    <row r="150" spans="1:26" ht="14.25" customHeight="1" x14ac:dyDescent="0.2">
      <c r="A150" s="183"/>
      <c r="B150" s="182"/>
      <c r="C150" s="181"/>
      <c r="D150" s="190"/>
      <c r="E150" s="181"/>
      <c r="F150" s="181"/>
      <c r="G150" s="181"/>
      <c r="H150" s="181"/>
      <c r="I150" s="181"/>
      <c r="J150" s="181"/>
      <c r="K150" s="181"/>
      <c r="L150" s="181"/>
      <c r="M150" s="181"/>
      <c r="N150" s="181"/>
      <c r="O150" s="181"/>
      <c r="P150" s="181"/>
      <c r="Q150" s="181"/>
      <c r="R150" s="181"/>
      <c r="S150" s="181"/>
      <c r="T150" s="181"/>
      <c r="U150" s="181"/>
      <c r="V150" s="181"/>
      <c r="W150" s="181"/>
      <c r="X150" s="181"/>
      <c r="Y150" s="181"/>
      <c r="Z150" s="181"/>
    </row>
    <row r="151" spans="1:26" ht="14.25" customHeight="1" x14ac:dyDescent="0.2">
      <c r="A151" s="183"/>
      <c r="B151" s="182"/>
      <c r="C151" s="181"/>
      <c r="D151" s="190"/>
      <c r="E151" s="181"/>
      <c r="F151" s="181"/>
      <c r="G151" s="181"/>
      <c r="H151" s="181"/>
      <c r="I151" s="181"/>
      <c r="J151" s="181"/>
      <c r="K151" s="181"/>
      <c r="L151" s="181"/>
      <c r="M151" s="181"/>
      <c r="N151" s="181"/>
      <c r="O151" s="181"/>
      <c r="P151" s="181"/>
      <c r="Q151" s="181"/>
      <c r="R151" s="181"/>
      <c r="S151" s="181"/>
      <c r="T151" s="181"/>
      <c r="U151" s="181"/>
      <c r="V151" s="181"/>
      <c r="W151" s="181"/>
      <c r="X151" s="181"/>
      <c r="Y151" s="181"/>
      <c r="Z151" s="181"/>
    </row>
    <row r="152" spans="1:26" ht="14.25" customHeight="1" x14ac:dyDescent="0.2">
      <c r="A152" s="183"/>
      <c r="B152" s="182"/>
      <c r="C152" s="181"/>
      <c r="D152" s="190"/>
      <c r="E152" s="181"/>
      <c r="F152" s="181"/>
      <c r="G152" s="181"/>
      <c r="H152" s="181"/>
      <c r="I152" s="181"/>
      <c r="J152" s="181"/>
      <c r="K152" s="181"/>
      <c r="L152" s="181"/>
      <c r="M152" s="181"/>
      <c r="N152" s="181"/>
      <c r="O152" s="181"/>
      <c r="P152" s="181"/>
      <c r="Q152" s="181"/>
      <c r="R152" s="181"/>
      <c r="S152" s="181"/>
      <c r="T152" s="181"/>
      <c r="U152" s="181"/>
      <c r="V152" s="181"/>
      <c r="W152" s="181"/>
      <c r="X152" s="181"/>
      <c r="Y152" s="181"/>
      <c r="Z152" s="181"/>
    </row>
    <row r="153" spans="1:26" ht="14.25" customHeight="1" x14ac:dyDescent="0.2">
      <c r="A153" s="183"/>
      <c r="B153" s="182"/>
      <c r="C153" s="181"/>
      <c r="D153" s="190"/>
      <c r="E153" s="181"/>
      <c r="F153" s="181"/>
      <c r="G153" s="181"/>
      <c r="H153" s="181"/>
      <c r="I153" s="181"/>
      <c r="J153" s="181"/>
      <c r="K153" s="181"/>
      <c r="L153" s="181"/>
      <c r="M153" s="181"/>
      <c r="N153" s="181"/>
      <c r="O153" s="181"/>
      <c r="P153" s="181"/>
      <c r="Q153" s="181"/>
      <c r="R153" s="181"/>
      <c r="S153" s="181"/>
      <c r="T153" s="181"/>
      <c r="U153" s="181"/>
      <c r="V153" s="181"/>
      <c r="W153" s="181"/>
      <c r="X153" s="181"/>
      <c r="Y153" s="181"/>
      <c r="Z153" s="181"/>
    </row>
    <row r="154" spans="1:26" ht="14.25" customHeight="1" x14ac:dyDescent="0.2">
      <c r="A154" s="183"/>
      <c r="B154" s="182"/>
      <c r="C154" s="181"/>
      <c r="D154" s="190"/>
      <c r="E154" s="181"/>
      <c r="F154" s="181"/>
      <c r="G154" s="181"/>
      <c r="H154" s="181"/>
      <c r="I154" s="181"/>
      <c r="J154" s="181"/>
      <c r="K154" s="181"/>
      <c r="L154" s="181"/>
      <c r="M154" s="181"/>
      <c r="N154" s="181"/>
      <c r="O154" s="181"/>
      <c r="P154" s="181"/>
      <c r="Q154" s="181"/>
      <c r="R154" s="181"/>
      <c r="S154" s="181"/>
      <c r="T154" s="181"/>
      <c r="U154" s="181"/>
      <c r="V154" s="181"/>
      <c r="W154" s="181"/>
      <c r="X154" s="181"/>
      <c r="Y154" s="181"/>
      <c r="Z154" s="181"/>
    </row>
    <row r="155" spans="1:26" ht="14.25" customHeight="1" x14ac:dyDescent="0.2">
      <c r="A155" s="183"/>
      <c r="B155" s="182"/>
      <c r="C155" s="181"/>
      <c r="D155" s="190"/>
      <c r="E155" s="181"/>
      <c r="F155" s="181"/>
      <c r="G155" s="181"/>
      <c r="H155" s="181"/>
      <c r="I155" s="181"/>
      <c r="J155" s="181"/>
      <c r="K155" s="181"/>
      <c r="L155" s="181"/>
      <c r="M155" s="181"/>
      <c r="N155" s="181"/>
      <c r="O155" s="181"/>
      <c r="P155" s="181"/>
      <c r="Q155" s="181"/>
      <c r="R155" s="181"/>
      <c r="S155" s="181"/>
      <c r="T155" s="181"/>
      <c r="U155" s="181"/>
      <c r="V155" s="181"/>
      <c r="W155" s="181"/>
      <c r="X155" s="181"/>
      <c r="Y155" s="181"/>
      <c r="Z155" s="181"/>
    </row>
    <row r="156" spans="1:26" ht="14.25" customHeight="1" x14ac:dyDescent="0.2">
      <c r="A156" s="183"/>
      <c r="B156" s="182"/>
      <c r="C156" s="181"/>
      <c r="D156" s="190"/>
      <c r="E156" s="181"/>
      <c r="F156" s="181"/>
      <c r="G156" s="181"/>
      <c r="H156" s="181"/>
      <c r="I156" s="181"/>
      <c r="J156" s="181"/>
      <c r="K156" s="181"/>
      <c r="L156" s="181"/>
      <c r="M156" s="181"/>
      <c r="N156" s="181"/>
      <c r="O156" s="181"/>
      <c r="P156" s="181"/>
      <c r="Q156" s="181"/>
      <c r="R156" s="181"/>
      <c r="S156" s="181"/>
      <c r="T156" s="181"/>
      <c r="U156" s="181"/>
      <c r="V156" s="181"/>
      <c r="W156" s="181"/>
      <c r="X156" s="181"/>
      <c r="Y156" s="181"/>
      <c r="Z156" s="181"/>
    </row>
    <row r="157" spans="1:26" ht="14.25" customHeight="1" x14ac:dyDescent="0.2">
      <c r="A157" s="183"/>
      <c r="B157" s="182"/>
      <c r="C157" s="181"/>
      <c r="D157" s="190"/>
      <c r="E157" s="181"/>
      <c r="F157" s="181"/>
      <c r="G157" s="181"/>
      <c r="H157" s="181"/>
      <c r="I157" s="181"/>
      <c r="J157" s="181"/>
      <c r="K157" s="181"/>
      <c r="L157" s="181"/>
      <c r="M157" s="181"/>
      <c r="N157" s="181"/>
      <c r="O157" s="181"/>
      <c r="P157" s="181"/>
      <c r="Q157" s="181"/>
      <c r="R157" s="181"/>
      <c r="S157" s="181"/>
      <c r="T157" s="181"/>
      <c r="U157" s="181"/>
      <c r="V157" s="181"/>
      <c r="W157" s="181"/>
      <c r="X157" s="181"/>
      <c r="Y157" s="181"/>
      <c r="Z157" s="181"/>
    </row>
    <row r="158" spans="1:26" ht="14.25" customHeight="1" x14ac:dyDescent="0.2">
      <c r="A158" s="183"/>
      <c r="B158" s="182"/>
      <c r="C158" s="181"/>
      <c r="D158" s="190"/>
      <c r="E158" s="181"/>
      <c r="F158" s="181"/>
      <c r="G158" s="181"/>
      <c r="H158" s="181"/>
      <c r="I158" s="181"/>
      <c r="J158" s="181"/>
      <c r="K158" s="181"/>
      <c r="L158" s="181"/>
      <c r="M158" s="181"/>
      <c r="N158" s="181"/>
      <c r="O158" s="181"/>
      <c r="P158" s="181"/>
      <c r="Q158" s="181"/>
      <c r="R158" s="181"/>
      <c r="S158" s="181"/>
      <c r="T158" s="181"/>
      <c r="U158" s="181"/>
      <c r="V158" s="181"/>
      <c r="W158" s="181"/>
      <c r="X158" s="181"/>
      <c r="Y158" s="181"/>
      <c r="Z158" s="181"/>
    </row>
    <row r="159" spans="1:26" ht="14.25" customHeight="1" x14ac:dyDescent="0.2">
      <c r="A159" s="183"/>
      <c r="B159" s="182"/>
      <c r="C159" s="181"/>
      <c r="D159" s="190"/>
      <c r="E159" s="181"/>
      <c r="F159" s="181"/>
      <c r="G159" s="181"/>
      <c r="H159" s="181"/>
      <c r="I159" s="181"/>
      <c r="J159" s="181"/>
      <c r="K159" s="181"/>
      <c r="L159" s="181"/>
      <c r="M159" s="181"/>
      <c r="N159" s="181"/>
      <c r="O159" s="181"/>
      <c r="P159" s="181"/>
      <c r="Q159" s="181"/>
      <c r="R159" s="181"/>
      <c r="S159" s="181"/>
      <c r="T159" s="181"/>
      <c r="U159" s="181"/>
      <c r="V159" s="181"/>
      <c r="W159" s="181"/>
      <c r="X159" s="181"/>
      <c r="Y159" s="181"/>
      <c r="Z159" s="181"/>
    </row>
    <row r="160" spans="1:26" ht="14.25" customHeight="1" x14ac:dyDescent="0.2">
      <c r="A160" s="183"/>
      <c r="B160" s="182"/>
      <c r="C160" s="181"/>
      <c r="D160" s="190"/>
      <c r="E160" s="181"/>
      <c r="F160" s="181"/>
      <c r="G160" s="181"/>
      <c r="H160" s="181"/>
      <c r="I160" s="181"/>
      <c r="J160" s="181"/>
      <c r="K160" s="181"/>
      <c r="L160" s="181"/>
      <c r="M160" s="181"/>
      <c r="N160" s="181"/>
      <c r="O160" s="181"/>
      <c r="P160" s="181"/>
      <c r="Q160" s="181"/>
      <c r="R160" s="181"/>
      <c r="S160" s="181"/>
      <c r="T160" s="181"/>
      <c r="U160" s="181"/>
      <c r="V160" s="181"/>
      <c r="W160" s="181"/>
      <c r="X160" s="181"/>
      <c r="Y160" s="181"/>
      <c r="Z160" s="181"/>
    </row>
    <row r="161" spans="1:26" ht="14.25" customHeight="1" x14ac:dyDescent="0.2">
      <c r="A161" s="183"/>
      <c r="B161" s="182"/>
      <c r="C161" s="181"/>
      <c r="D161" s="190"/>
      <c r="E161" s="181"/>
      <c r="F161" s="181"/>
      <c r="G161" s="181"/>
      <c r="H161" s="181"/>
      <c r="I161" s="181"/>
      <c r="J161" s="181"/>
      <c r="K161" s="181"/>
      <c r="L161" s="181"/>
      <c r="M161" s="181"/>
      <c r="N161" s="181"/>
      <c r="O161" s="181"/>
      <c r="P161" s="181"/>
      <c r="Q161" s="181"/>
      <c r="R161" s="181"/>
      <c r="S161" s="181"/>
      <c r="T161" s="181"/>
      <c r="U161" s="181"/>
      <c r="V161" s="181"/>
      <c r="W161" s="181"/>
      <c r="X161" s="181"/>
      <c r="Y161" s="181"/>
      <c r="Z161" s="181"/>
    </row>
    <row r="162" spans="1:26" ht="14.25" customHeight="1" x14ac:dyDescent="0.2">
      <c r="A162" s="183"/>
      <c r="B162" s="182"/>
      <c r="C162" s="181"/>
      <c r="D162" s="190"/>
      <c r="E162" s="181"/>
      <c r="F162" s="181"/>
      <c r="G162" s="181"/>
      <c r="H162" s="181"/>
      <c r="I162" s="181"/>
      <c r="J162" s="181"/>
      <c r="K162" s="181"/>
      <c r="L162" s="181"/>
      <c r="M162" s="181"/>
      <c r="N162" s="181"/>
      <c r="O162" s="181"/>
      <c r="P162" s="181"/>
      <c r="Q162" s="181"/>
      <c r="R162" s="181"/>
      <c r="S162" s="181"/>
      <c r="T162" s="181"/>
      <c r="U162" s="181"/>
      <c r="V162" s="181"/>
      <c r="W162" s="181"/>
      <c r="X162" s="181"/>
      <c r="Y162" s="181"/>
      <c r="Z162" s="181"/>
    </row>
    <row r="163" spans="1:26" ht="14.25" customHeight="1" x14ac:dyDescent="0.2">
      <c r="A163" s="183"/>
      <c r="B163" s="182"/>
      <c r="C163" s="181"/>
      <c r="D163" s="190"/>
      <c r="E163" s="181"/>
      <c r="F163" s="181"/>
      <c r="G163" s="181"/>
      <c r="H163" s="181"/>
      <c r="I163" s="181"/>
      <c r="J163" s="181"/>
      <c r="K163" s="181"/>
      <c r="L163" s="181"/>
      <c r="M163" s="181"/>
      <c r="N163" s="181"/>
      <c r="O163" s="181"/>
      <c r="P163" s="181"/>
      <c r="Q163" s="181"/>
      <c r="R163" s="181"/>
      <c r="S163" s="181"/>
      <c r="T163" s="181"/>
      <c r="U163" s="181"/>
      <c r="V163" s="181"/>
      <c r="W163" s="181"/>
      <c r="X163" s="181"/>
      <c r="Y163" s="181"/>
      <c r="Z163" s="181"/>
    </row>
    <row r="164" spans="1:26" ht="14.25" customHeight="1" x14ac:dyDescent="0.2">
      <c r="A164" s="183"/>
      <c r="B164" s="182"/>
      <c r="C164" s="181"/>
      <c r="D164" s="190"/>
      <c r="E164" s="181"/>
      <c r="F164" s="181"/>
      <c r="G164" s="181"/>
      <c r="H164" s="181"/>
      <c r="I164" s="181"/>
      <c r="J164" s="181"/>
      <c r="K164" s="181"/>
      <c r="L164" s="181"/>
      <c r="M164" s="181"/>
      <c r="N164" s="181"/>
      <c r="O164" s="181"/>
      <c r="P164" s="181"/>
      <c r="Q164" s="181"/>
      <c r="R164" s="181"/>
      <c r="S164" s="181"/>
      <c r="T164" s="181"/>
      <c r="U164" s="181"/>
      <c r="V164" s="181"/>
      <c r="W164" s="181"/>
      <c r="X164" s="181"/>
      <c r="Y164" s="181"/>
      <c r="Z164" s="181"/>
    </row>
    <row r="165" spans="1:26" ht="14.25" customHeight="1" x14ac:dyDescent="0.2">
      <c r="A165" s="183"/>
      <c r="B165" s="182"/>
      <c r="C165" s="181"/>
      <c r="D165" s="190"/>
      <c r="E165" s="181"/>
      <c r="F165" s="181"/>
      <c r="G165" s="181"/>
      <c r="H165" s="181"/>
      <c r="I165" s="181"/>
      <c r="J165" s="181"/>
      <c r="K165" s="181"/>
      <c r="L165" s="181"/>
      <c r="M165" s="181"/>
      <c r="N165" s="181"/>
      <c r="O165" s="181"/>
      <c r="P165" s="181"/>
      <c r="Q165" s="181"/>
      <c r="R165" s="181"/>
      <c r="S165" s="181"/>
      <c r="T165" s="181"/>
      <c r="U165" s="181"/>
      <c r="V165" s="181"/>
      <c r="W165" s="181"/>
      <c r="X165" s="181"/>
      <c r="Y165" s="181"/>
      <c r="Z165" s="181"/>
    </row>
    <row r="166" spans="1:26" ht="14.25" customHeight="1" x14ac:dyDescent="0.2">
      <c r="A166" s="183"/>
      <c r="B166" s="182"/>
      <c r="C166" s="181"/>
      <c r="D166" s="190"/>
      <c r="E166" s="181"/>
      <c r="F166" s="181"/>
      <c r="G166" s="181"/>
      <c r="H166" s="181"/>
      <c r="I166" s="181"/>
      <c r="J166" s="181"/>
      <c r="K166" s="181"/>
      <c r="L166" s="181"/>
      <c r="M166" s="181"/>
      <c r="N166" s="181"/>
      <c r="O166" s="181"/>
      <c r="P166" s="181"/>
      <c r="Q166" s="181"/>
      <c r="R166" s="181"/>
      <c r="S166" s="181"/>
      <c r="T166" s="181"/>
      <c r="U166" s="181"/>
      <c r="V166" s="181"/>
      <c r="W166" s="181"/>
      <c r="X166" s="181"/>
      <c r="Y166" s="181"/>
      <c r="Z166" s="181"/>
    </row>
    <row r="167" spans="1:26" ht="14.25" customHeight="1" x14ac:dyDescent="0.2">
      <c r="A167" s="183"/>
      <c r="B167" s="182"/>
      <c r="C167" s="181"/>
      <c r="D167" s="190"/>
      <c r="E167" s="181"/>
      <c r="F167" s="181"/>
      <c r="G167" s="181"/>
      <c r="H167" s="181"/>
      <c r="I167" s="181"/>
      <c r="J167" s="181"/>
      <c r="K167" s="181"/>
      <c r="L167" s="181"/>
      <c r="M167" s="181"/>
      <c r="N167" s="181"/>
      <c r="O167" s="181"/>
      <c r="P167" s="181"/>
      <c r="Q167" s="181"/>
      <c r="R167" s="181"/>
      <c r="S167" s="181"/>
      <c r="T167" s="181"/>
      <c r="U167" s="181"/>
      <c r="V167" s="181"/>
      <c r="W167" s="181"/>
      <c r="X167" s="181"/>
      <c r="Y167" s="181"/>
      <c r="Z167" s="181"/>
    </row>
    <row r="168" spans="1:26" ht="14.25" customHeight="1" x14ac:dyDescent="0.2">
      <c r="A168" s="183"/>
      <c r="B168" s="182"/>
      <c r="C168" s="181"/>
      <c r="D168" s="190"/>
      <c r="E168" s="181"/>
      <c r="F168" s="181"/>
      <c r="G168" s="181"/>
      <c r="H168" s="181"/>
      <c r="I168" s="181"/>
      <c r="J168" s="181"/>
      <c r="K168" s="181"/>
      <c r="L168" s="181"/>
      <c r="M168" s="181"/>
      <c r="N168" s="181"/>
      <c r="O168" s="181"/>
      <c r="P168" s="181"/>
      <c r="Q168" s="181"/>
      <c r="R168" s="181"/>
      <c r="S168" s="181"/>
      <c r="T168" s="181"/>
      <c r="U168" s="181"/>
      <c r="V168" s="181"/>
      <c r="W168" s="181"/>
      <c r="X168" s="181"/>
      <c r="Y168" s="181"/>
      <c r="Z168" s="181"/>
    </row>
    <row r="169" spans="1:26" ht="14.25" customHeight="1" x14ac:dyDescent="0.2">
      <c r="A169" s="183"/>
      <c r="B169" s="182"/>
      <c r="C169" s="181"/>
      <c r="D169" s="190"/>
      <c r="E169" s="181"/>
      <c r="F169" s="181"/>
      <c r="G169" s="181"/>
      <c r="H169" s="181"/>
      <c r="I169" s="181"/>
      <c r="J169" s="181"/>
      <c r="K169" s="181"/>
      <c r="L169" s="181"/>
      <c r="M169" s="181"/>
      <c r="N169" s="181"/>
      <c r="O169" s="181"/>
      <c r="P169" s="181"/>
      <c r="Q169" s="181"/>
      <c r="R169" s="181"/>
      <c r="S169" s="181"/>
      <c r="T169" s="181"/>
      <c r="U169" s="181"/>
      <c r="V169" s="181"/>
      <c r="W169" s="181"/>
      <c r="X169" s="181"/>
      <c r="Y169" s="181"/>
      <c r="Z169" s="181"/>
    </row>
    <row r="170" spans="1:26" ht="14.25" customHeight="1" x14ac:dyDescent="0.2">
      <c r="A170" s="183"/>
      <c r="B170" s="182"/>
      <c r="C170" s="181"/>
      <c r="D170" s="190"/>
      <c r="E170" s="181"/>
      <c r="F170" s="181"/>
      <c r="G170" s="181"/>
      <c r="H170" s="181"/>
      <c r="I170" s="181"/>
      <c r="J170" s="181"/>
      <c r="K170" s="181"/>
      <c r="L170" s="181"/>
      <c r="M170" s="181"/>
      <c r="N170" s="181"/>
      <c r="O170" s="181"/>
      <c r="P170" s="181"/>
      <c r="Q170" s="181"/>
      <c r="R170" s="181"/>
      <c r="S170" s="181"/>
      <c r="T170" s="181"/>
      <c r="U170" s="181"/>
      <c r="V170" s="181"/>
      <c r="W170" s="181"/>
      <c r="X170" s="181"/>
      <c r="Y170" s="181"/>
      <c r="Z170" s="181"/>
    </row>
    <row r="171" spans="1:26" ht="14.25" customHeight="1" x14ac:dyDescent="0.2">
      <c r="A171" s="183"/>
      <c r="B171" s="182"/>
      <c r="C171" s="181"/>
      <c r="D171" s="190"/>
      <c r="E171" s="181"/>
      <c r="F171" s="181"/>
      <c r="G171" s="181"/>
      <c r="H171" s="181"/>
      <c r="I171" s="181"/>
      <c r="J171" s="181"/>
      <c r="K171" s="181"/>
      <c r="L171" s="181"/>
      <c r="M171" s="181"/>
      <c r="N171" s="181"/>
      <c r="O171" s="181"/>
      <c r="P171" s="181"/>
      <c r="Q171" s="181"/>
      <c r="R171" s="181"/>
      <c r="S171" s="181"/>
      <c r="T171" s="181"/>
      <c r="U171" s="181"/>
      <c r="V171" s="181"/>
      <c r="W171" s="181"/>
      <c r="X171" s="181"/>
      <c r="Y171" s="181"/>
      <c r="Z171" s="181"/>
    </row>
    <row r="172" spans="1:26" ht="14.25" customHeight="1" x14ac:dyDescent="0.2">
      <c r="A172" s="183"/>
      <c r="B172" s="182"/>
      <c r="C172" s="181"/>
      <c r="D172" s="190"/>
      <c r="E172" s="181"/>
      <c r="F172" s="181"/>
      <c r="G172" s="181"/>
      <c r="H172" s="181"/>
      <c r="I172" s="181"/>
      <c r="J172" s="181"/>
      <c r="K172" s="181"/>
      <c r="L172" s="181"/>
      <c r="M172" s="181"/>
      <c r="N172" s="181"/>
      <c r="O172" s="181"/>
      <c r="P172" s="181"/>
      <c r="Q172" s="181"/>
      <c r="R172" s="181"/>
      <c r="S172" s="181"/>
      <c r="T172" s="181"/>
      <c r="U172" s="181"/>
      <c r="V172" s="181"/>
      <c r="W172" s="181"/>
      <c r="X172" s="181"/>
      <c r="Y172" s="181"/>
      <c r="Z172" s="181"/>
    </row>
    <row r="173" spans="1:26" ht="14.25" customHeight="1" x14ac:dyDescent="0.2">
      <c r="A173" s="183"/>
      <c r="B173" s="182"/>
      <c r="C173" s="181"/>
      <c r="D173" s="190"/>
      <c r="E173" s="181"/>
      <c r="F173" s="181"/>
      <c r="G173" s="181"/>
      <c r="H173" s="181"/>
      <c r="I173" s="181"/>
      <c r="J173" s="181"/>
      <c r="K173" s="181"/>
      <c r="L173" s="181"/>
      <c r="M173" s="181"/>
      <c r="N173" s="181"/>
      <c r="O173" s="181"/>
      <c r="P173" s="181"/>
      <c r="Q173" s="181"/>
      <c r="R173" s="181"/>
      <c r="S173" s="181"/>
      <c r="T173" s="181"/>
      <c r="U173" s="181"/>
      <c r="V173" s="181"/>
      <c r="W173" s="181"/>
      <c r="X173" s="181"/>
      <c r="Y173" s="181"/>
      <c r="Z173" s="181"/>
    </row>
    <row r="174" spans="1:26" ht="14.25" customHeight="1" x14ac:dyDescent="0.2">
      <c r="A174" s="183"/>
      <c r="B174" s="182"/>
      <c r="C174" s="181"/>
      <c r="D174" s="190"/>
      <c r="E174" s="181"/>
      <c r="F174" s="181"/>
      <c r="G174" s="181"/>
      <c r="H174" s="181"/>
      <c r="I174" s="181"/>
      <c r="J174" s="181"/>
      <c r="K174" s="181"/>
      <c r="L174" s="181"/>
      <c r="M174" s="181"/>
      <c r="N174" s="181"/>
      <c r="O174" s="181"/>
      <c r="P174" s="181"/>
      <c r="Q174" s="181"/>
      <c r="R174" s="181"/>
      <c r="S174" s="181"/>
      <c r="T174" s="181"/>
      <c r="U174" s="181"/>
      <c r="V174" s="181"/>
      <c r="W174" s="181"/>
      <c r="X174" s="181"/>
      <c r="Y174" s="181"/>
      <c r="Z174" s="181"/>
    </row>
    <row r="175" spans="1:26" ht="14.25" customHeight="1" x14ac:dyDescent="0.2">
      <c r="A175" s="183"/>
      <c r="B175" s="182"/>
      <c r="C175" s="181"/>
      <c r="D175" s="190"/>
      <c r="E175" s="181"/>
      <c r="F175" s="181"/>
      <c r="G175" s="181"/>
      <c r="H175" s="181"/>
      <c r="I175" s="181"/>
      <c r="J175" s="181"/>
      <c r="K175" s="181"/>
      <c r="L175" s="181"/>
      <c r="M175" s="181"/>
      <c r="N175" s="181"/>
      <c r="O175" s="181"/>
      <c r="P175" s="181"/>
      <c r="Q175" s="181"/>
      <c r="R175" s="181"/>
      <c r="S175" s="181"/>
      <c r="T175" s="181"/>
      <c r="U175" s="181"/>
      <c r="V175" s="181"/>
      <c r="W175" s="181"/>
      <c r="X175" s="181"/>
      <c r="Y175" s="181"/>
      <c r="Z175" s="181"/>
    </row>
    <row r="176" spans="1:26" ht="14.25" customHeight="1" x14ac:dyDescent="0.2">
      <c r="A176" s="183"/>
      <c r="B176" s="182"/>
      <c r="C176" s="181"/>
      <c r="D176" s="190"/>
      <c r="E176" s="181"/>
      <c r="F176" s="181"/>
      <c r="G176" s="181"/>
      <c r="H176" s="181"/>
      <c r="I176" s="181"/>
      <c r="J176" s="181"/>
      <c r="K176" s="181"/>
      <c r="L176" s="181"/>
      <c r="M176" s="181"/>
      <c r="N176" s="181"/>
      <c r="O176" s="181"/>
      <c r="P176" s="181"/>
      <c r="Q176" s="181"/>
      <c r="R176" s="181"/>
      <c r="S176" s="181"/>
      <c r="T176" s="181"/>
      <c r="U176" s="181"/>
      <c r="V176" s="181"/>
      <c r="W176" s="181"/>
      <c r="X176" s="181"/>
      <c r="Y176" s="181"/>
      <c r="Z176" s="181"/>
    </row>
    <row r="177" spans="1:26" ht="14.25" customHeight="1" x14ac:dyDescent="0.2">
      <c r="A177" s="183"/>
      <c r="B177" s="182"/>
      <c r="C177" s="181"/>
      <c r="D177" s="190"/>
      <c r="E177" s="181"/>
      <c r="F177" s="181"/>
      <c r="G177" s="181"/>
      <c r="H177" s="181"/>
      <c r="I177" s="181"/>
      <c r="J177" s="181"/>
      <c r="K177" s="181"/>
      <c r="L177" s="181"/>
      <c r="M177" s="181"/>
      <c r="N177" s="181"/>
      <c r="O177" s="181"/>
      <c r="P177" s="181"/>
      <c r="Q177" s="181"/>
      <c r="R177" s="181"/>
      <c r="S177" s="181"/>
      <c r="T177" s="181"/>
      <c r="U177" s="181"/>
      <c r="V177" s="181"/>
      <c r="W177" s="181"/>
      <c r="X177" s="181"/>
      <c r="Y177" s="181"/>
      <c r="Z177" s="181"/>
    </row>
    <row r="178" spans="1:26" ht="14.25" customHeight="1" x14ac:dyDescent="0.2">
      <c r="A178" s="183"/>
      <c r="B178" s="182"/>
      <c r="C178" s="181"/>
      <c r="D178" s="190"/>
      <c r="E178" s="181"/>
      <c r="F178" s="181"/>
      <c r="G178" s="181"/>
      <c r="H178" s="181"/>
      <c r="I178" s="181"/>
      <c r="J178" s="181"/>
      <c r="K178" s="181"/>
      <c r="L178" s="181"/>
      <c r="M178" s="181"/>
      <c r="N178" s="181"/>
      <c r="O178" s="181"/>
      <c r="P178" s="181"/>
      <c r="Q178" s="181"/>
      <c r="R178" s="181"/>
      <c r="S178" s="181"/>
      <c r="T178" s="181"/>
      <c r="U178" s="181"/>
      <c r="V178" s="181"/>
      <c r="W178" s="181"/>
      <c r="X178" s="181"/>
      <c r="Y178" s="181"/>
      <c r="Z178" s="181"/>
    </row>
    <row r="179" spans="1:26" ht="14.25" customHeight="1" x14ac:dyDescent="0.2">
      <c r="A179" s="183"/>
      <c r="B179" s="182"/>
      <c r="C179" s="181"/>
      <c r="D179" s="190"/>
      <c r="E179" s="181"/>
      <c r="F179" s="181"/>
      <c r="G179" s="181"/>
      <c r="H179" s="181"/>
      <c r="I179" s="181"/>
      <c r="J179" s="181"/>
      <c r="K179" s="181"/>
      <c r="L179" s="181"/>
      <c r="M179" s="181"/>
      <c r="N179" s="181"/>
      <c r="O179" s="181"/>
      <c r="P179" s="181"/>
      <c r="Q179" s="181"/>
      <c r="R179" s="181"/>
      <c r="S179" s="181"/>
      <c r="T179" s="181"/>
      <c r="U179" s="181"/>
      <c r="V179" s="181"/>
      <c r="W179" s="181"/>
      <c r="X179" s="181"/>
      <c r="Y179" s="181"/>
      <c r="Z179" s="181"/>
    </row>
    <row r="180" spans="1:26" ht="14.25" customHeight="1" x14ac:dyDescent="0.2">
      <c r="A180" s="183"/>
      <c r="B180" s="182"/>
      <c r="C180" s="181"/>
      <c r="D180" s="190"/>
      <c r="E180" s="181"/>
      <c r="F180" s="181"/>
      <c r="G180" s="181"/>
      <c r="H180" s="181"/>
      <c r="I180" s="181"/>
      <c r="J180" s="181"/>
      <c r="K180" s="181"/>
      <c r="L180" s="181"/>
      <c r="M180" s="181"/>
      <c r="N180" s="181"/>
      <c r="O180" s="181"/>
      <c r="P180" s="181"/>
      <c r="Q180" s="181"/>
      <c r="R180" s="181"/>
      <c r="S180" s="181"/>
      <c r="T180" s="181"/>
      <c r="U180" s="181"/>
      <c r="V180" s="181"/>
      <c r="W180" s="181"/>
      <c r="X180" s="181"/>
      <c r="Y180" s="181"/>
      <c r="Z180" s="181"/>
    </row>
    <row r="181" spans="1:26" ht="14.25" customHeight="1" x14ac:dyDescent="0.2">
      <c r="A181" s="183"/>
      <c r="B181" s="182"/>
      <c r="C181" s="181"/>
      <c r="D181" s="190"/>
      <c r="E181" s="181"/>
      <c r="F181" s="181"/>
      <c r="G181" s="181"/>
      <c r="H181" s="181"/>
      <c r="I181" s="181"/>
      <c r="J181" s="181"/>
      <c r="K181" s="181"/>
      <c r="L181" s="181"/>
      <c r="M181" s="181"/>
      <c r="N181" s="181"/>
      <c r="O181" s="181"/>
      <c r="P181" s="181"/>
      <c r="Q181" s="181"/>
      <c r="R181" s="181"/>
      <c r="S181" s="181"/>
      <c r="T181" s="181"/>
      <c r="U181" s="181"/>
      <c r="V181" s="181"/>
      <c r="W181" s="181"/>
      <c r="X181" s="181"/>
      <c r="Y181" s="181"/>
      <c r="Z181" s="181"/>
    </row>
    <row r="182" spans="1:26" ht="14.25" customHeight="1" x14ac:dyDescent="0.2">
      <c r="A182" s="183"/>
      <c r="B182" s="182"/>
      <c r="C182" s="181"/>
      <c r="D182" s="190"/>
      <c r="E182" s="181"/>
      <c r="F182" s="181"/>
      <c r="G182" s="181"/>
      <c r="H182" s="181"/>
      <c r="I182" s="181"/>
      <c r="J182" s="181"/>
      <c r="K182" s="181"/>
      <c r="L182" s="181"/>
      <c r="M182" s="181"/>
      <c r="N182" s="181"/>
      <c r="O182" s="181"/>
      <c r="P182" s="181"/>
      <c r="Q182" s="181"/>
      <c r="R182" s="181"/>
      <c r="S182" s="181"/>
      <c r="T182" s="181"/>
      <c r="U182" s="181"/>
      <c r="V182" s="181"/>
      <c r="W182" s="181"/>
      <c r="X182" s="181"/>
      <c r="Y182" s="181"/>
      <c r="Z182" s="181"/>
    </row>
    <row r="183" spans="1:26" ht="14.25" customHeight="1" x14ac:dyDescent="0.2">
      <c r="A183" s="183"/>
      <c r="B183" s="182"/>
      <c r="C183" s="181"/>
      <c r="D183" s="190"/>
      <c r="E183" s="181"/>
      <c r="F183" s="181"/>
      <c r="G183" s="181"/>
      <c r="H183" s="181"/>
      <c r="I183" s="181"/>
      <c r="J183" s="181"/>
      <c r="K183" s="181"/>
      <c r="L183" s="181"/>
      <c r="M183" s="181"/>
      <c r="N183" s="181"/>
      <c r="O183" s="181"/>
      <c r="P183" s="181"/>
      <c r="Q183" s="181"/>
      <c r="R183" s="181"/>
      <c r="S183" s="181"/>
      <c r="T183" s="181"/>
      <c r="U183" s="181"/>
      <c r="V183" s="181"/>
      <c r="W183" s="181"/>
      <c r="X183" s="181"/>
      <c r="Y183" s="181"/>
      <c r="Z183" s="181"/>
    </row>
    <row r="184" spans="1:26" ht="14.25" customHeight="1" x14ac:dyDescent="0.2">
      <c r="A184" s="183"/>
      <c r="B184" s="182"/>
      <c r="C184" s="181"/>
      <c r="D184" s="190"/>
      <c r="E184" s="181"/>
      <c r="F184" s="181"/>
      <c r="G184" s="181"/>
      <c r="H184" s="181"/>
      <c r="I184" s="181"/>
      <c r="J184" s="181"/>
      <c r="K184" s="181"/>
      <c r="L184" s="181"/>
      <c r="M184" s="181"/>
      <c r="N184" s="181"/>
      <c r="O184" s="181"/>
      <c r="P184" s="181"/>
      <c r="Q184" s="181"/>
      <c r="R184" s="181"/>
      <c r="S184" s="181"/>
      <c r="T184" s="181"/>
      <c r="U184" s="181"/>
      <c r="V184" s="181"/>
      <c r="W184" s="181"/>
      <c r="X184" s="181"/>
      <c r="Y184" s="181"/>
      <c r="Z184" s="181"/>
    </row>
    <row r="185" spans="1:26" ht="14.25" customHeight="1" x14ac:dyDescent="0.2">
      <c r="A185" s="183"/>
      <c r="B185" s="182"/>
      <c r="C185" s="181"/>
      <c r="D185" s="190"/>
      <c r="E185" s="181"/>
      <c r="F185" s="181"/>
      <c r="G185" s="181"/>
      <c r="H185" s="181"/>
      <c r="I185" s="181"/>
      <c r="J185" s="181"/>
      <c r="K185" s="181"/>
      <c r="L185" s="181"/>
      <c r="M185" s="181"/>
      <c r="N185" s="181"/>
      <c r="O185" s="181"/>
      <c r="P185" s="181"/>
      <c r="Q185" s="181"/>
      <c r="R185" s="181"/>
      <c r="S185" s="181"/>
      <c r="T185" s="181"/>
      <c r="U185" s="181"/>
      <c r="V185" s="181"/>
      <c r="W185" s="181"/>
      <c r="X185" s="181"/>
      <c r="Y185" s="181"/>
      <c r="Z185" s="181"/>
    </row>
    <row r="186" spans="1:26" ht="14.25" customHeight="1" x14ac:dyDescent="0.2">
      <c r="A186" s="183"/>
      <c r="B186" s="182"/>
      <c r="C186" s="181"/>
      <c r="D186" s="190"/>
      <c r="E186" s="181"/>
      <c r="F186" s="181"/>
      <c r="G186" s="181"/>
      <c r="H186" s="181"/>
      <c r="I186" s="181"/>
      <c r="J186" s="181"/>
      <c r="K186" s="181"/>
      <c r="L186" s="181"/>
      <c r="M186" s="181"/>
      <c r="N186" s="181"/>
      <c r="O186" s="181"/>
      <c r="P186" s="181"/>
      <c r="Q186" s="181"/>
      <c r="R186" s="181"/>
      <c r="S186" s="181"/>
      <c r="T186" s="181"/>
      <c r="U186" s="181"/>
      <c r="V186" s="181"/>
      <c r="W186" s="181"/>
      <c r="X186" s="181"/>
      <c r="Y186" s="181"/>
      <c r="Z186" s="181"/>
    </row>
    <row r="187" spans="1:26" ht="14.25" customHeight="1" x14ac:dyDescent="0.2">
      <c r="A187" s="183"/>
      <c r="B187" s="182"/>
      <c r="C187" s="181"/>
      <c r="D187" s="190"/>
      <c r="E187" s="181"/>
      <c r="F187" s="181"/>
      <c r="G187" s="181"/>
      <c r="H187" s="181"/>
      <c r="I187" s="181"/>
      <c r="J187" s="181"/>
      <c r="K187" s="181"/>
      <c r="L187" s="181"/>
      <c r="M187" s="181"/>
      <c r="N187" s="181"/>
      <c r="O187" s="181"/>
      <c r="P187" s="181"/>
      <c r="Q187" s="181"/>
      <c r="R187" s="181"/>
      <c r="S187" s="181"/>
      <c r="T187" s="181"/>
      <c r="U187" s="181"/>
      <c r="V187" s="181"/>
      <c r="W187" s="181"/>
      <c r="X187" s="181"/>
      <c r="Y187" s="181"/>
      <c r="Z187" s="181"/>
    </row>
    <row r="188" spans="1:26" ht="14.25" customHeight="1" x14ac:dyDescent="0.2">
      <c r="A188" s="183"/>
      <c r="B188" s="182"/>
      <c r="C188" s="181"/>
      <c r="D188" s="190"/>
      <c r="E188" s="181"/>
      <c r="F188" s="181"/>
      <c r="G188" s="181"/>
      <c r="H188" s="181"/>
      <c r="I188" s="181"/>
      <c r="J188" s="181"/>
      <c r="K188" s="181"/>
      <c r="L188" s="181"/>
      <c r="M188" s="181"/>
      <c r="N188" s="181"/>
      <c r="O188" s="181"/>
      <c r="P188" s="181"/>
      <c r="Q188" s="181"/>
      <c r="R188" s="181"/>
      <c r="S188" s="181"/>
      <c r="T188" s="181"/>
      <c r="U188" s="181"/>
      <c r="V188" s="181"/>
      <c r="W188" s="181"/>
      <c r="X188" s="181"/>
      <c r="Y188" s="181"/>
      <c r="Z188" s="181"/>
    </row>
    <row r="189" spans="1:26" ht="14.25" customHeight="1" x14ac:dyDescent="0.2">
      <c r="A189" s="183"/>
      <c r="B189" s="182"/>
      <c r="C189" s="181"/>
      <c r="D189" s="190"/>
      <c r="E189" s="181"/>
      <c r="F189" s="181"/>
      <c r="G189" s="181"/>
      <c r="H189" s="181"/>
      <c r="I189" s="181"/>
      <c r="J189" s="181"/>
      <c r="K189" s="181"/>
      <c r="L189" s="181"/>
      <c r="M189" s="181"/>
      <c r="N189" s="181"/>
      <c r="O189" s="181"/>
      <c r="P189" s="181"/>
      <c r="Q189" s="181"/>
      <c r="R189" s="181"/>
      <c r="S189" s="181"/>
      <c r="T189" s="181"/>
      <c r="U189" s="181"/>
      <c r="V189" s="181"/>
      <c r="W189" s="181"/>
      <c r="X189" s="181"/>
      <c r="Y189" s="181"/>
      <c r="Z189" s="181"/>
    </row>
    <row r="190" spans="1:26" ht="14.25" customHeight="1" x14ac:dyDescent="0.2">
      <c r="A190" s="183"/>
      <c r="B190" s="182"/>
      <c r="C190" s="181"/>
      <c r="D190" s="190"/>
      <c r="E190" s="181"/>
      <c r="F190" s="181"/>
      <c r="G190" s="181"/>
      <c r="H190" s="181"/>
      <c r="I190" s="181"/>
      <c r="J190" s="181"/>
      <c r="K190" s="181"/>
      <c r="L190" s="181"/>
      <c r="M190" s="181"/>
      <c r="N190" s="181"/>
      <c r="O190" s="181"/>
      <c r="P190" s="181"/>
      <c r="Q190" s="181"/>
      <c r="R190" s="181"/>
      <c r="S190" s="181"/>
      <c r="T190" s="181"/>
      <c r="U190" s="181"/>
      <c r="V190" s="181"/>
      <c r="W190" s="181"/>
      <c r="X190" s="181"/>
      <c r="Y190" s="181"/>
      <c r="Z190" s="181"/>
    </row>
    <row r="191" spans="1:26" ht="14.25" customHeight="1" x14ac:dyDescent="0.2">
      <c r="A191" s="183"/>
      <c r="B191" s="182"/>
      <c r="C191" s="181"/>
      <c r="D191" s="190"/>
      <c r="E191" s="181"/>
      <c r="F191" s="181"/>
      <c r="G191" s="181"/>
      <c r="H191" s="181"/>
      <c r="I191" s="181"/>
      <c r="J191" s="181"/>
      <c r="K191" s="181"/>
      <c r="L191" s="181"/>
      <c r="M191" s="181"/>
      <c r="N191" s="181"/>
      <c r="O191" s="181"/>
      <c r="P191" s="181"/>
      <c r="Q191" s="181"/>
      <c r="R191" s="181"/>
      <c r="S191" s="181"/>
      <c r="T191" s="181"/>
      <c r="U191" s="181"/>
      <c r="V191" s="181"/>
      <c r="W191" s="181"/>
      <c r="X191" s="181"/>
      <c r="Y191" s="181"/>
      <c r="Z191" s="181"/>
    </row>
    <row r="192" spans="1:26" ht="14.25" customHeight="1" x14ac:dyDescent="0.2">
      <c r="A192" s="183"/>
      <c r="B192" s="182"/>
      <c r="C192" s="181"/>
      <c r="D192" s="190"/>
      <c r="E192" s="181"/>
      <c r="F192" s="181"/>
      <c r="G192" s="181"/>
      <c r="H192" s="181"/>
      <c r="I192" s="181"/>
      <c r="J192" s="181"/>
      <c r="K192" s="181"/>
      <c r="L192" s="181"/>
      <c r="M192" s="181"/>
      <c r="N192" s="181"/>
      <c r="O192" s="181"/>
      <c r="P192" s="181"/>
      <c r="Q192" s="181"/>
      <c r="R192" s="181"/>
      <c r="S192" s="181"/>
      <c r="T192" s="181"/>
      <c r="U192" s="181"/>
      <c r="V192" s="181"/>
      <c r="W192" s="181"/>
      <c r="X192" s="181"/>
      <c r="Y192" s="181"/>
      <c r="Z192" s="181"/>
    </row>
    <row r="193" spans="1:26" ht="14.25" customHeight="1" x14ac:dyDescent="0.2">
      <c r="A193" s="183"/>
      <c r="B193" s="182"/>
      <c r="C193" s="181"/>
      <c r="D193" s="190"/>
      <c r="E193" s="181"/>
      <c r="F193" s="181"/>
      <c r="G193" s="181"/>
      <c r="H193" s="181"/>
      <c r="I193" s="181"/>
      <c r="J193" s="181"/>
      <c r="K193" s="181"/>
      <c r="L193" s="181"/>
      <c r="M193" s="181"/>
      <c r="N193" s="181"/>
      <c r="O193" s="181"/>
      <c r="P193" s="181"/>
      <c r="Q193" s="181"/>
      <c r="R193" s="181"/>
      <c r="S193" s="181"/>
      <c r="T193" s="181"/>
      <c r="U193" s="181"/>
      <c r="V193" s="181"/>
      <c r="W193" s="181"/>
      <c r="X193" s="181"/>
      <c r="Y193" s="181"/>
      <c r="Z193" s="181"/>
    </row>
    <row r="194" spans="1:26" ht="14.25" customHeight="1" x14ac:dyDescent="0.2">
      <c r="A194" s="183"/>
      <c r="B194" s="182"/>
      <c r="C194" s="181"/>
      <c r="D194" s="190"/>
      <c r="E194" s="181"/>
      <c r="F194" s="181"/>
      <c r="G194" s="181"/>
      <c r="H194" s="181"/>
      <c r="I194" s="181"/>
      <c r="J194" s="181"/>
      <c r="K194" s="181"/>
      <c r="L194" s="181"/>
      <c r="M194" s="181"/>
      <c r="N194" s="181"/>
      <c r="O194" s="181"/>
      <c r="P194" s="181"/>
      <c r="Q194" s="181"/>
      <c r="R194" s="181"/>
      <c r="S194" s="181"/>
      <c r="T194" s="181"/>
      <c r="U194" s="181"/>
      <c r="V194" s="181"/>
      <c r="W194" s="181"/>
      <c r="X194" s="181"/>
      <c r="Y194" s="181"/>
      <c r="Z194" s="181"/>
    </row>
    <row r="195" spans="1:26" ht="14.25" customHeight="1" x14ac:dyDescent="0.2">
      <c r="A195" s="183"/>
      <c r="B195" s="182"/>
      <c r="C195" s="181"/>
      <c r="D195" s="190"/>
      <c r="E195" s="181"/>
      <c r="F195" s="181"/>
      <c r="G195" s="181"/>
      <c r="H195" s="181"/>
      <c r="I195" s="181"/>
      <c r="J195" s="181"/>
      <c r="K195" s="181"/>
      <c r="L195" s="181"/>
      <c r="M195" s="181"/>
      <c r="N195" s="181"/>
      <c r="O195" s="181"/>
      <c r="P195" s="181"/>
      <c r="Q195" s="181"/>
      <c r="R195" s="181"/>
      <c r="S195" s="181"/>
      <c r="T195" s="181"/>
      <c r="U195" s="181"/>
      <c r="V195" s="181"/>
      <c r="W195" s="181"/>
      <c r="X195" s="181"/>
      <c r="Y195" s="181"/>
      <c r="Z195" s="181"/>
    </row>
    <row r="196" spans="1:26" ht="14.25" customHeight="1" x14ac:dyDescent="0.2">
      <c r="A196" s="183"/>
      <c r="B196" s="182"/>
      <c r="C196" s="181"/>
      <c r="D196" s="190"/>
      <c r="E196" s="181"/>
      <c r="F196" s="181"/>
      <c r="G196" s="181"/>
      <c r="H196" s="181"/>
      <c r="I196" s="181"/>
      <c r="J196" s="181"/>
      <c r="K196" s="181"/>
      <c r="L196" s="181"/>
      <c r="M196" s="181"/>
      <c r="N196" s="181"/>
      <c r="O196" s="181"/>
      <c r="P196" s="181"/>
      <c r="Q196" s="181"/>
      <c r="R196" s="181"/>
      <c r="S196" s="181"/>
      <c r="T196" s="181"/>
      <c r="U196" s="181"/>
      <c r="V196" s="181"/>
      <c r="W196" s="181"/>
      <c r="X196" s="181"/>
      <c r="Y196" s="181"/>
      <c r="Z196" s="181"/>
    </row>
    <row r="197" spans="1:26" ht="14.25" customHeight="1" x14ac:dyDescent="0.2">
      <c r="A197" s="183"/>
      <c r="B197" s="182"/>
      <c r="C197" s="181"/>
      <c r="D197" s="190"/>
      <c r="E197" s="181"/>
      <c r="F197" s="181"/>
      <c r="G197" s="181"/>
      <c r="H197" s="181"/>
      <c r="I197" s="181"/>
      <c r="J197" s="181"/>
      <c r="K197" s="181"/>
      <c r="L197" s="181"/>
      <c r="M197" s="181"/>
      <c r="N197" s="181"/>
      <c r="O197" s="181"/>
      <c r="P197" s="181"/>
      <c r="Q197" s="181"/>
      <c r="R197" s="181"/>
      <c r="S197" s="181"/>
      <c r="T197" s="181"/>
      <c r="U197" s="181"/>
      <c r="V197" s="181"/>
      <c r="W197" s="181"/>
      <c r="X197" s="181"/>
      <c r="Y197" s="181"/>
      <c r="Z197" s="181"/>
    </row>
    <row r="198" spans="1:26" ht="14.25" customHeight="1" x14ac:dyDescent="0.2">
      <c r="A198" s="183"/>
      <c r="B198" s="182"/>
      <c r="C198" s="181"/>
      <c r="D198" s="190"/>
      <c r="E198" s="181"/>
      <c r="F198" s="181"/>
      <c r="G198" s="181"/>
      <c r="H198" s="181"/>
      <c r="I198" s="181"/>
      <c r="J198" s="181"/>
      <c r="K198" s="181"/>
      <c r="L198" s="181"/>
      <c r="M198" s="181"/>
      <c r="N198" s="181"/>
      <c r="O198" s="181"/>
      <c r="P198" s="181"/>
      <c r="Q198" s="181"/>
      <c r="R198" s="181"/>
      <c r="S198" s="181"/>
      <c r="T198" s="181"/>
      <c r="U198" s="181"/>
      <c r="V198" s="181"/>
      <c r="W198" s="181"/>
      <c r="X198" s="181"/>
      <c r="Y198" s="181"/>
      <c r="Z198" s="181"/>
    </row>
    <row r="199" spans="1:26" ht="14.25" customHeight="1" x14ac:dyDescent="0.2">
      <c r="A199" s="183"/>
      <c r="B199" s="182"/>
      <c r="C199" s="181"/>
      <c r="D199" s="190"/>
      <c r="E199" s="181"/>
      <c r="F199" s="181"/>
      <c r="G199" s="181"/>
      <c r="H199" s="181"/>
      <c r="I199" s="181"/>
      <c r="J199" s="181"/>
      <c r="K199" s="181"/>
      <c r="L199" s="181"/>
      <c r="M199" s="181"/>
      <c r="N199" s="181"/>
      <c r="O199" s="181"/>
      <c r="P199" s="181"/>
      <c r="Q199" s="181"/>
      <c r="R199" s="181"/>
      <c r="S199" s="181"/>
      <c r="T199" s="181"/>
      <c r="U199" s="181"/>
      <c r="V199" s="181"/>
      <c r="W199" s="181"/>
      <c r="X199" s="181"/>
      <c r="Y199" s="181"/>
      <c r="Z199" s="181"/>
    </row>
    <row r="200" spans="1:26" ht="14.25" customHeight="1" x14ac:dyDescent="0.2">
      <c r="A200" s="183"/>
      <c r="B200" s="182"/>
      <c r="C200" s="181"/>
      <c r="D200" s="190"/>
      <c r="E200" s="181"/>
      <c r="F200" s="181"/>
      <c r="G200" s="181"/>
      <c r="H200" s="181"/>
      <c r="I200" s="181"/>
      <c r="J200" s="181"/>
      <c r="K200" s="181"/>
      <c r="L200" s="181"/>
      <c r="M200" s="181"/>
      <c r="N200" s="181"/>
      <c r="O200" s="181"/>
      <c r="P200" s="181"/>
      <c r="Q200" s="181"/>
      <c r="R200" s="181"/>
      <c r="S200" s="181"/>
      <c r="T200" s="181"/>
      <c r="U200" s="181"/>
      <c r="V200" s="181"/>
      <c r="W200" s="181"/>
      <c r="X200" s="181"/>
      <c r="Y200" s="181"/>
      <c r="Z200" s="181"/>
    </row>
    <row r="201" spans="1:26" ht="14.25" customHeight="1" x14ac:dyDescent="0.2">
      <c r="A201" s="183"/>
      <c r="B201" s="182"/>
      <c r="C201" s="181"/>
      <c r="D201" s="190"/>
      <c r="E201" s="181"/>
      <c r="F201" s="181"/>
      <c r="G201" s="181"/>
      <c r="H201" s="181"/>
      <c r="I201" s="181"/>
      <c r="J201" s="181"/>
      <c r="K201" s="181"/>
      <c r="L201" s="181"/>
      <c r="M201" s="181"/>
      <c r="N201" s="181"/>
      <c r="O201" s="181"/>
      <c r="P201" s="181"/>
      <c r="Q201" s="181"/>
      <c r="R201" s="181"/>
      <c r="S201" s="181"/>
      <c r="T201" s="181"/>
      <c r="U201" s="181"/>
      <c r="V201" s="181"/>
      <c r="W201" s="181"/>
      <c r="X201" s="181"/>
      <c r="Y201" s="181"/>
      <c r="Z201" s="181"/>
    </row>
    <row r="202" spans="1:26" ht="14.25" customHeight="1" x14ac:dyDescent="0.2">
      <c r="A202" s="183"/>
      <c r="B202" s="182"/>
      <c r="C202" s="181"/>
      <c r="D202" s="190"/>
      <c r="E202" s="181"/>
      <c r="F202" s="181"/>
      <c r="G202" s="181"/>
      <c r="H202" s="181"/>
      <c r="I202" s="181"/>
      <c r="J202" s="181"/>
      <c r="K202" s="181"/>
      <c r="L202" s="181"/>
      <c r="M202" s="181"/>
      <c r="N202" s="181"/>
      <c r="O202" s="181"/>
      <c r="P202" s="181"/>
      <c r="Q202" s="181"/>
      <c r="R202" s="181"/>
      <c r="S202" s="181"/>
      <c r="T202" s="181"/>
      <c r="U202" s="181"/>
      <c r="V202" s="181"/>
      <c r="W202" s="181"/>
      <c r="X202" s="181"/>
      <c r="Y202" s="181"/>
      <c r="Z202" s="181"/>
    </row>
    <row r="203" spans="1:26" ht="14.25" customHeight="1" x14ac:dyDescent="0.2">
      <c r="A203" s="183"/>
      <c r="B203" s="182"/>
      <c r="C203" s="181"/>
      <c r="D203" s="190"/>
      <c r="E203" s="181"/>
      <c r="F203" s="181"/>
      <c r="G203" s="181"/>
      <c r="H203" s="181"/>
      <c r="I203" s="181"/>
      <c r="J203" s="181"/>
      <c r="K203" s="181"/>
      <c r="L203" s="181"/>
      <c r="M203" s="181"/>
      <c r="N203" s="181"/>
      <c r="O203" s="181"/>
      <c r="P203" s="181"/>
      <c r="Q203" s="181"/>
      <c r="R203" s="181"/>
      <c r="S203" s="181"/>
      <c r="T203" s="181"/>
      <c r="U203" s="181"/>
      <c r="V203" s="181"/>
      <c r="W203" s="181"/>
      <c r="X203" s="181"/>
      <c r="Y203" s="181"/>
      <c r="Z203" s="181"/>
    </row>
    <row r="204" spans="1:26" ht="14.25" customHeight="1" x14ac:dyDescent="0.2">
      <c r="A204" s="183"/>
      <c r="B204" s="182"/>
      <c r="C204" s="181"/>
      <c r="D204" s="190"/>
      <c r="E204" s="181"/>
      <c r="F204" s="181"/>
      <c r="G204" s="181"/>
      <c r="H204" s="181"/>
      <c r="I204" s="181"/>
      <c r="J204" s="181"/>
      <c r="K204" s="181"/>
      <c r="L204" s="181"/>
      <c r="M204" s="181"/>
      <c r="N204" s="181"/>
      <c r="O204" s="181"/>
      <c r="P204" s="181"/>
      <c r="Q204" s="181"/>
      <c r="R204" s="181"/>
      <c r="S204" s="181"/>
      <c r="T204" s="181"/>
      <c r="U204" s="181"/>
      <c r="V204" s="181"/>
      <c r="W204" s="181"/>
      <c r="X204" s="181"/>
      <c r="Y204" s="181"/>
      <c r="Z204" s="181"/>
    </row>
    <row r="205" spans="1:26" ht="14.25" customHeight="1" x14ac:dyDescent="0.2">
      <c r="A205" s="183"/>
      <c r="B205" s="182"/>
      <c r="C205" s="181"/>
      <c r="D205" s="190"/>
      <c r="E205" s="181"/>
      <c r="F205" s="181"/>
      <c r="G205" s="181"/>
      <c r="H205" s="181"/>
      <c r="I205" s="181"/>
      <c r="J205" s="181"/>
      <c r="K205" s="181"/>
      <c r="L205" s="181"/>
      <c r="M205" s="181"/>
      <c r="N205" s="181"/>
      <c r="O205" s="181"/>
      <c r="P205" s="181"/>
      <c r="Q205" s="181"/>
      <c r="R205" s="181"/>
      <c r="S205" s="181"/>
      <c r="T205" s="181"/>
      <c r="U205" s="181"/>
      <c r="V205" s="181"/>
      <c r="W205" s="181"/>
      <c r="X205" s="181"/>
      <c r="Y205" s="181"/>
      <c r="Z205" s="181"/>
    </row>
    <row r="206" spans="1:26" ht="14.25" customHeight="1" x14ac:dyDescent="0.2">
      <c r="A206" s="183"/>
      <c r="B206" s="182"/>
      <c r="C206" s="181"/>
      <c r="D206" s="190"/>
      <c r="E206" s="181"/>
      <c r="F206" s="181"/>
      <c r="G206" s="181"/>
      <c r="H206" s="181"/>
      <c r="I206" s="181"/>
      <c r="J206" s="181"/>
      <c r="K206" s="181"/>
      <c r="L206" s="181"/>
      <c r="M206" s="181"/>
      <c r="N206" s="181"/>
      <c r="O206" s="181"/>
      <c r="P206" s="181"/>
      <c r="Q206" s="181"/>
      <c r="R206" s="181"/>
      <c r="S206" s="181"/>
      <c r="T206" s="181"/>
      <c r="U206" s="181"/>
      <c r="V206" s="181"/>
      <c r="W206" s="181"/>
      <c r="X206" s="181"/>
      <c r="Y206" s="181"/>
      <c r="Z206" s="181"/>
    </row>
    <row r="207" spans="1:26" ht="14.25" customHeight="1" x14ac:dyDescent="0.2">
      <c r="A207" s="183"/>
      <c r="B207" s="182"/>
      <c r="C207" s="181"/>
      <c r="D207" s="190"/>
      <c r="E207" s="181"/>
      <c r="F207" s="181"/>
      <c r="G207" s="181"/>
      <c r="H207" s="181"/>
      <c r="I207" s="181"/>
      <c r="J207" s="181"/>
      <c r="K207" s="181"/>
      <c r="L207" s="181"/>
      <c r="M207" s="181"/>
      <c r="N207" s="181"/>
      <c r="O207" s="181"/>
      <c r="P207" s="181"/>
      <c r="Q207" s="181"/>
      <c r="R207" s="181"/>
      <c r="S207" s="181"/>
      <c r="T207" s="181"/>
      <c r="U207" s="181"/>
      <c r="V207" s="181"/>
      <c r="W207" s="181"/>
      <c r="X207" s="181"/>
      <c r="Y207" s="181"/>
      <c r="Z207" s="181"/>
    </row>
    <row r="208" spans="1:26" ht="14.25" customHeight="1" x14ac:dyDescent="0.2">
      <c r="A208" s="183"/>
      <c r="B208" s="182"/>
      <c r="C208" s="181"/>
      <c r="D208" s="190"/>
      <c r="E208" s="181"/>
      <c r="F208" s="181"/>
      <c r="G208" s="181"/>
      <c r="H208" s="181"/>
      <c r="I208" s="181"/>
      <c r="J208" s="181"/>
      <c r="K208" s="181"/>
      <c r="L208" s="181"/>
      <c r="M208" s="181"/>
      <c r="N208" s="181"/>
      <c r="O208" s="181"/>
      <c r="P208" s="181"/>
      <c r="Q208" s="181"/>
      <c r="R208" s="181"/>
      <c r="S208" s="181"/>
      <c r="T208" s="181"/>
      <c r="U208" s="181"/>
      <c r="V208" s="181"/>
      <c r="W208" s="181"/>
      <c r="X208" s="181"/>
      <c r="Y208" s="181"/>
      <c r="Z208" s="181"/>
    </row>
    <row r="209" spans="1:26" ht="14.25" customHeight="1" x14ac:dyDescent="0.2">
      <c r="A209" s="183"/>
      <c r="B209" s="182"/>
      <c r="C209" s="181"/>
      <c r="D209" s="190"/>
      <c r="E209" s="181"/>
      <c r="F209" s="181"/>
      <c r="G209" s="181"/>
      <c r="H209" s="181"/>
      <c r="I209" s="181"/>
      <c r="J209" s="181"/>
      <c r="K209" s="181"/>
      <c r="L209" s="181"/>
      <c r="M209" s="181"/>
      <c r="N209" s="181"/>
      <c r="O209" s="181"/>
      <c r="P209" s="181"/>
      <c r="Q209" s="181"/>
      <c r="R209" s="181"/>
      <c r="S209" s="181"/>
      <c r="T209" s="181"/>
      <c r="U209" s="181"/>
      <c r="V209" s="181"/>
      <c r="W209" s="181"/>
      <c r="X209" s="181"/>
      <c r="Y209" s="181"/>
      <c r="Z209" s="181"/>
    </row>
    <row r="210" spans="1:26" ht="14.25" customHeight="1" x14ac:dyDescent="0.2">
      <c r="A210" s="183"/>
      <c r="B210" s="182"/>
      <c r="C210" s="181"/>
      <c r="D210" s="190"/>
      <c r="E210" s="181"/>
      <c r="F210" s="181"/>
      <c r="G210" s="181"/>
      <c r="H210" s="181"/>
      <c r="I210" s="181"/>
      <c r="J210" s="181"/>
      <c r="K210" s="181"/>
      <c r="L210" s="181"/>
      <c r="M210" s="181"/>
      <c r="N210" s="181"/>
      <c r="O210" s="181"/>
      <c r="P210" s="181"/>
      <c r="Q210" s="181"/>
      <c r="R210" s="181"/>
      <c r="S210" s="181"/>
      <c r="T210" s="181"/>
      <c r="U210" s="181"/>
      <c r="V210" s="181"/>
      <c r="W210" s="181"/>
      <c r="X210" s="181"/>
      <c r="Y210" s="181"/>
      <c r="Z210" s="181"/>
    </row>
    <row r="211" spans="1:26" ht="14.25" customHeight="1" x14ac:dyDescent="0.2">
      <c r="A211" s="183"/>
      <c r="B211" s="182"/>
      <c r="C211" s="181"/>
      <c r="D211" s="190"/>
      <c r="E211" s="181"/>
      <c r="F211" s="181"/>
      <c r="G211" s="181"/>
      <c r="H211" s="181"/>
      <c r="I211" s="181"/>
      <c r="J211" s="181"/>
      <c r="K211" s="181"/>
      <c r="L211" s="181"/>
      <c r="M211" s="181"/>
      <c r="N211" s="181"/>
      <c r="O211" s="181"/>
      <c r="P211" s="181"/>
      <c r="Q211" s="181"/>
      <c r="R211" s="181"/>
      <c r="S211" s="181"/>
      <c r="T211" s="181"/>
      <c r="U211" s="181"/>
      <c r="V211" s="181"/>
      <c r="W211" s="181"/>
      <c r="X211" s="181"/>
      <c r="Y211" s="181"/>
      <c r="Z211" s="181"/>
    </row>
    <row r="212" spans="1:26" ht="14.25" customHeight="1" x14ac:dyDescent="0.2">
      <c r="A212" s="183"/>
      <c r="B212" s="182"/>
      <c r="C212" s="181"/>
      <c r="D212" s="190"/>
      <c r="E212" s="181"/>
      <c r="F212" s="181"/>
      <c r="G212" s="181"/>
      <c r="H212" s="181"/>
      <c r="I212" s="181"/>
      <c r="J212" s="181"/>
      <c r="K212" s="181"/>
      <c r="L212" s="181"/>
      <c r="M212" s="181"/>
      <c r="N212" s="181"/>
      <c r="O212" s="181"/>
      <c r="P212" s="181"/>
      <c r="Q212" s="181"/>
      <c r="R212" s="181"/>
      <c r="S212" s="181"/>
      <c r="T212" s="181"/>
      <c r="U212" s="181"/>
      <c r="V212" s="181"/>
      <c r="W212" s="181"/>
      <c r="X212" s="181"/>
      <c r="Y212" s="181"/>
      <c r="Z212" s="181"/>
    </row>
    <row r="213" spans="1:26" ht="14.25" customHeight="1" x14ac:dyDescent="0.2">
      <c r="A213" s="183"/>
      <c r="B213" s="182"/>
      <c r="C213" s="181"/>
      <c r="D213" s="190"/>
      <c r="E213" s="181"/>
      <c r="F213" s="181"/>
      <c r="G213" s="181"/>
      <c r="H213" s="181"/>
      <c r="I213" s="181"/>
      <c r="J213" s="181"/>
      <c r="K213" s="181"/>
      <c r="L213" s="181"/>
      <c r="M213" s="181"/>
      <c r="N213" s="181"/>
      <c r="O213" s="181"/>
      <c r="P213" s="181"/>
      <c r="Q213" s="181"/>
      <c r="R213" s="181"/>
      <c r="S213" s="181"/>
      <c r="T213" s="181"/>
      <c r="U213" s="181"/>
      <c r="V213" s="181"/>
      <c r="W213" s="181"/>
      <c r="X213" s="181"/>
      <c r="Y213" s="181"/>
      <c r="Z213" s="181"/>
    </row>
    <row r="214" spans="1:26" ht="14.25" customHeight="1" x14ac:dyDescent="0.2">
      <c r="A214" s="183"/>
      <c r="B214" s="182"/>
      <c r="C214" s="181"/>
      <c r="D214" s="190"/>
      <c r="E214" s="181"/>
      <c r="F214" s="181"/>
      <c r="G214" s="181"/>
      <c r="H214" s="181"/>
      <c r="I214" s="181"/>
      <c r="J214" s="181"/>
      <c r="K214" s="181"/>
      <c r="L214" s="181"/>
      <c r="M214" s="181"/>
      <c r="N214" s="181"/>
      <c r="O214" s="181"/>
      <c r="P214" s="181"/>
      <c r="Q214" s="181"/>
      <c r="R214" s="181"/>
      <c r="S214" s="181"/>
      <c r="T214" s="181"/>
      <c r="U214" s="181"/>
      <c r="V214" s="181"/>
      <c r="W214" s="181"/>
      <c r="X214" s="181"/>
      <c r="Y214" s="181"/>
      <c r="Z214" s="181"/>
    </row>
    <row r="215" spans="1:26" ht="14.25" customHeight="1" x14ac:dyDescent="0.2">
      <c r="A215" s="183"/>
      <c r="B215" s="182"/>
      <c r="C215" s="181"/>
      <c r="D215" s="190"/>
      <c r="E215" s="181"/>
      <c r="F215" s="181"/>
      <c r="G215" s="181"/>
      <c r="H215" s="181"/>
      <c r="I215" s="181"/>
      <c r="J215" s="181"/>
      <c r="K215" s="181"/>
      <c r="L215" s="181"/>
      <c r="M215" s="181"/>
      <c r="N215" s="181"/>
      <c r="O215" s="181"/>
      <c r="P215" s="181"/>
      <c r="Q215" s="181"/>
      <c r="R215" s="181"/>
      <c r="S215" s="181"/>
      <c r="T215" s="181"/>
      <c r="U215" s="181"/>
      <c r="V215" s="181"/>
      <c r="W215" s="181"/>
      <c r="X215" s="181"/>
      <c r="Y215" s="181"/>
      <c r="Z215" s="181"/>
    </row>
    <row r="216" spans="1:26" ht="14.25" customHeight="1" x14ac:dyDescent="0.2">
      <c r="A216" s="183"/>
      <c r="B216" s="182"/>
      <c r="C216" s="181"/>
      <c r="D216" s="190"/>
      <c r="E216" s="181"/>
      <c r="F216" s="181"/>
      <c r="G216" s="181"/>
      <c r="H216" s="181"/>
      <c r="I216" s="181"/>
      <c r="J216" s="181"/>
      <c r="K216" s="181"/>
      <c r="L216" s="181"/>
      <c r="M216" s="181"/>
      <c r="N216" s="181"/>
      <c r="O216" s="181"/>
      <c r="P216" s="181"/>
      <c r="Q216" s="181"/>
      <c r="R216" s="181"/>
      <c r="S216" s="181"/>
      <c r="T216" s="181"/>
      <c r="U216" s="181"/>
      <c r="V216" s="181"/>
      <c r="W216" s="181"/>
      <c r="X216" s="181"/>
      <c r="Y216" s="181"/>
      <c r="Z216" s="181"/>
    </row>
    <row r="217" spans="1:26" ht="14.25" customHeight="1" x14ac:dyDescent="0.2">
      <c r="A217" s="183"/>
      <c r="B217" s="182"/>
      <c r="C217" s="181"/>
      <c r="D217" s="190"/>
      <c r="E217" s="181"/>
      <c r="F217" s="181"/>
      <c r="G217" s="181"/>
      <c r="H217" s="181"/>
      <c r="I217" s="181"/>
      <c r="J217" s="181"/>
      <c r="K217" s="181"/>
      <c r="L217" s="181"/>
      <c r="M217" s="181"/>
      <c r="N217" s="181"/>
      <c r="O217" s="181"/>
      <c r="P217" s="181"/>
      <c r="Q217" s="181"/>
      <c r="R217" s="181"/>
      <c r="S217" s="181"/>
      <c r="T217" s="181"/>
      <c r="U217" s="181"/>
      <c r="V217" s="181"/>
      <c r="W217" s="181"/>
      <c r="X217" s="181"/>
      <c r="Y217" s="181"/>
      <c r="Z217" s="181"/>
    </row>
    <row r="218" spans="1:26" ht="14.25" customHeight="1" x14ac:dyDescent="0.2">
      <c r="A218" s="183"/>
      <c r="B218" s="182"/>
      <c r="C218" s="181"/>
      <c r="D218" s="190"/>
      <c r="E218" s="181"/>
      <c r="F218" s="181"/>
      <c r="G218" s="181"/>
      <c r="H218" s="181"/>
      <c r="I218" s="181"/>
      <c r="J218" s="181"/>
      <c r="K218" s="181"/>
      <c r="L218" s="181"/>
      <c r="M218" s="181"/>
      <c r="N218" s="181"/>
      <c r="O218" s="181"/>
      <c r="P218" s="181"/>
      <c r="Q218" s="181"/>
      <c r="R218" s="181"/>
      <c r="S218" s="181"/>
      <c r="T218" s="181"/>
      <c r="U218" s="181"/>
      <c r="V218" s="181"/>
      <c r="W218" s="181"/>
      <c r="X218" s="181"/>
      <c r="Y218" s="181"/>
      <c r="Z218" s="181"/>
    </row>
    <row r="219" spans="1:26" ht="14.25" customHeight="1" x14ac:dyDescent="0.2">
      <c r="A219" s="183"/>
      <c r="B219" s="182"/>
      <c r="C219" s="181"/>
      <c r="D219" s="190"/>
      <c r="E219" s="181"/>
      <c r="F219" s="181"/>
      <c r="G219" s="181"/>
      <c r="H219" s="181"/>
      <c r="I219" s="181"/>
      <c r="J219" s="181"/>
      <c r="K219" s="181"/>
      <c r="L219" s="181"/>
      <c r="M219" s="181"/>
      <c r="N219" s="181"/>
      <c r="O219" s="181"/>
      <c r="P219" s="181"/>
      <c r="Q219" s="181"/>
      <c r="R219" s="181"/>
      <c r="S219" s="181"/>
      <c r="T219" s="181"/>
      <c r="U219" s="181"/>
      <c r="V219" s="181"/>
      <c r="W219" s="181"/>
      <c r="X219" s="181"/>
      <c r="Y219" s="181"/>
      <c r="Z219" s="181"/>
    </row>
    <row r="220" spans="1:26" ht="14.25" customHeight="1" x14ac:dyDescent="0.2">
      <c r="A220" s="183"/>
      <c r="B220" s="182"/>
      <c r="C220" s="181"/>
      <c r="D220" s="190"/>
      <c r="E220" s="181"/>
      <c r="F220" s="181"/>
      <c r="G220" s="181"/>
      <c r="H220" s="181"/>
      <c r="I220" s="181"/>
      <c r="J220" s="181"/>
      <c r="K220" s="181"/>
      <c r="L220" s="181"/>
      <c r="M220" s="181"/>
      <c r="N220" s="181"/>
      <c r="O220" s="181"/>
      <c r="P220" s="181"/>
      <c r="Q220" s="181"/>
      <c r="R220" s="181"/>
      <c r="S220" s="181"/>
      <c r="T220" s="181"/>
      <c r="U220" s="181"/>
      <c r="V220" s="181"/>
      <c r="W220" s="181"/>
      <c r="X220" s="181"/>
      <c r="Y220" s="181"/>
      <c r="Z220" s="181"/>
    </row>
    <row r="221" spans="1:26" ht="14.25" customHeight="1" x14ac:dyDescent="0.2">
      <c r="A221" s="183"/>
      <c r="B221" s="182"/>
      <c r="C221" s="181"/>
      <c r="D221" s="190"/>
      <c r="E221" s="181"/>
      <c r="F221" s="181"/>
      <c r="G221" s="181"/>
      <c r="H221" s="181"/>
      <c r="I221" s="181"/>
      <c r="J221" s="181"/>
      <c r="K221" s="181"/>
      <c r="L221" s="181"/>
      <c r="M221" s="181"/>
      <c r="N221" s="181"/>
      <c r="O221" s="181"/>
      <c r="P221" s="181"/>
      <c r="Q221" s="181"/>
      <c r="R221" s="181"/>
      <c r="S221" s="181"/>
      <c r="T221" s="181"/>
      <c r="U221" s="181"/>
      <c r="V221" s="181"/>
      <c r="W221" s="181"/>
      <c r="X221" s="181"/>
      <c r="Y221" s="181"/>
      <c r="Z221" s="181"/>
    </row>
    <row r="222" spans="1:26" ht="14.25" customHeight="1" x14ac:dyDescent="0.2">
      <c r="A222" s="183"/>
      <c r="B222" s="182"/>
      <c r="C222" s="181"/>
      <c r="D222" s="190"/>
      <c r="E222" s="181"/>
      <c r="F222" s="181"/>
      <c r="G222" s="181"/>
      <c r="H222" s="181"/>
      <c r="I222" s="181"/>
      <c r="J222" s="181"/>
      <c r="K222" s="181"/>
      <c r="L222" s="181"/>
      <c r="M222" s="181"/>
      <c r="N222" s="181"/>
      <c r="O222" s="181"/>
      <c r="P222" s="181"/>
      <c r="Q222" s="181"/>
      <c r="R222" s="181"/>
      <c r="S222" s="181"/>
      <c r="T222" s="181"/>
      <c r="U222" s="181"/>
      <c r="V222" s="181"/>
      <c r="W222" s="181"/>
      <c r="X222" s="181"/>
      <c r="Y222" s="181"/>
      <c r="Z222" s="181"/>
    </row>
    <row r="223" spans="1:26" ht="14.25" customHeight="1" x14ac:dyDescent="0.2">
      <c r="A223" s="183"/>
      <c r="B223" s="182"/>
      <c r="C223" s="181"/>
      <c r="D223" s="190"/>
      <c r="E223" s="181"/>
      <c r="F223" s="181"/>
      <c r="G223" s="181"/>
      <c r="H223" s="181"/>
      <c r="I223" s="181"/>
      <c r="J223" s="181"/>
      <c r="K223" s="181"/>
      <c r="L223" s="181"/>
      <c r="M223" s="181"/>
      <c r="N223" s="181"/>
      <c r="O223" s="181"/>
      <c r="P223" s="181"/>
      <c r="Q223" s="181"/>
      <c r="R223" s="181"/>
      <c r="S223" s="181"/>
      <c r="T223" s="181"/>
      <c r="U223" s="181"/>
      <c r="V223" s="181"/>
      <c r="W223" s="181"/>
      <c r="X223" s="181"/>
      <c r="Y223" s="181"/>
      <c r="Z223" s="181"/>
    </row>
    <row r="224" spans="1:26" ht="14.25" customHeight="1" x14ac:dyDescent="0.2">
      <c r="A224" s="183"/>
      <c r="B224" s="182"/>
      <c r="C224" s="181"/>
      <c r="D224" s="190"/>
      <c r="E224" s="181"/>
      <c r="F224" s="181"/>
      <c r="G224" s="181"/>
      <c r="H224" s="181"/>
      <c r="I224" s="181"/>
      <c r="J224" s="181"/>
      <c r="K224" s="181"/>
      <c r="L224" s="181"/>
      <c r="M224" s="181"/>
      <c r="N224" s="181"/>
      <c r="O224" s="181"/>
      <c r="P224" s="181"/>
      <c r="Q224" s="181"/>
      <c r="R224" s="181"/>
      <c r="S224" s="181"/>
      <c r="T224" s="181"/>
      <c r="U224" s="181"/>
      <c r="V224" s="181"/>
      <c r="W224" s="181"/>
      <c r="X224" s="181"/>
      <c r="Y224" s="181"/>
      <c r="Z224" s="181"/>
    </row>
    <row r="225" spans="1:26" ht="14.25" customHeight="1" x14ac:dyDescent="0.2">
      <c r="A225" s="183"/>
      <c r="B225" s="182"/>
      <c r="C225" s="181"/>
      <c r="D225" s="190"/>
      <c r="E225" s="181"/>
      <c r="F225" s="181"/>
      <c r="G225" s="181"/>
      <c r="H225" s="181"/>
      <c r="I225" s="181"/>
      <c r="J225" s="181"/>
      <c r="K225" s="181"/>
      <c r="L225" s="181"/>
      <c r="M225" s="181"/>
      <c r="N225" s="181"/>
      <c r="O225" s="181"/>
      <c r="P225" s="181"/>
      <c r="Q225" s="181"/>
      <c r="R225" s="181"/>
      <c r="S225" s="181"/>
      <c r="T225" s="181"/>
      <c r="U225" s="181"/>
      <c r="V225" s="181"/>
      <c r="W225" s="181"/>
      <c r="X225" s="181"/>
      <c r="Y225" s="181"/>
      <c r="Z225" s="181"/>
    </row>
    <row r="226" spans="1:26" ht="14.25" customHeight="1" x14ac:dyDescent="0.2">
      <c r="A226" s="183"/>
      <c r="B226" s="182"/>
      <c r="C226" s="181"/>
      <c r="D226" s="190"/>
      <c r="E226" s="181"/>
      <c r="F226" s="181"/>
      <c r="G226" s="181"/>
      <c r="H226" s="181"/>
      <c r="I226" s="181"/>
      <c r="J226" s="181"/>
      <c r="K226" s="181"/>
      <c r="L226" s="181"/>
      <c r="M226" s="181"/>
      <c r="N226" s="181"/>
      <c r="O226" s="181"/>
      <c r="P226" s="181"/>
      <c r="Q226" s="181"/>
      <c r="R226" s="181"/>
      <c r="S226" s="181"/>
      <c r="T226" s="181"/>
      <c r="U226" s="181"/>
      <c r="V226" s="181"/>
      <c r="W226" s="181"/>
      <c r="X226" s="181"/>
      <c r="Y226" s="181"/>
      <c r="Z226" s="181"/>
    </row>
    <row r="227" spans="1:26" ht="14.25" customHeight="1" x14ac:dyDescent="0.2">
      <c r="A227" s="183"/>
      <c r="B227" s="182"/>
      <c r="C227" s="181"/>
      <c r="D227" s="190"/>
      <c r="E227" s="181"/>
      <c r="F227" s="181"/>
      <c r="G227" s="181"/>
      <c r="H227" s="181"/>
      <c r="I227" s="181"/>
      <c r="J227" s="181"/>
      <c r="K227" s="181"/>
      <c r="L227" s="181"/>
      <c r="M227" s="181"/>
      <c r="N227" s="181"/>
      <c r="O227" s="181"/>
      <c r="P227" s="181"/>
      <c r="Q227" s="181"/>
      <c r="R227" s="181"/>
      <c r="S227" s="181"/>
      <c r="T227" s="181"/>
      <c r="U227" s="181"/>
      <c r="V227" s="181"/>
      <c r="W227" s="181"/>
      <c r="X227" s="181"/>
      <c r="Y227" s="181"/>
      <c r="Z227" s="181"/>
    </row>
    <row r="228" spans="1:26" ht="14.25" customHeight="1" x14ac:dyDescent="0.2">
      <c r="A228" s="183"/>
      <c r="B228" s="182"/>
      <c r="C228" s="181"/>
      <c r="D228" s="190"/>
      <c r="E228" s="181"/>
      <c r="F228" s="181"/>
      <c r="G228" s="181"/>
      <c r="H228" s="181"/>
      <c r="I228" s="181"/>
      <c r="J228" s="181"/>
      <c r="K228" s="181"/>
      <c r="L228" s="181"/>
      <c r="M228" s="181"/>
      <c r="N228" s="181"/>
      <c r="O228" s="181"/>
      <c r="P228" s="181"/>
      <c r="Q228" s="181"/>
      <c r="R228" s="181"/>
      <c r="S228" s="181"/>
      <c r="T228" s="181"/>
      <c r="U228" s="181"/>
      <c r="V228" s="181"/>
      <c r="W228" s="181"/>
      <c r="X228" s="181"/>
      <c r="Y228" s="181"/>
      <c r="Z228" s="181"/>
    </row>
    <row r="229" spans="1:26" ht="14.25" customHeight="1" x14ac:dyDescent="0.2">
      <c r="A229" s="183"/>
      <c r="B229" s="182"/>
      <c r="C229" s="181"/>
      <c r="D229" s="190"/>
      <c r="E229" s="181"/>
      <c r="F229" s="181"/>
      <c r="G229" s="181"/>
      <c r="H229" s="181"/>
      <c r="I229" s="181"/>
      <c r="J229" s="181"/>
      <c r="K229" s="181"/>
      <c r="L229" s="181"/>
      <c r="M229" s="181"/>
      <c r="N229" s="181"/>
      <c r="O229" s="181"/>
      <c r="P229" s="181"/>
      <c r="Q229" s="181"/>
      <c r="R229" s="181"/>
      <c r="S229" s="181"/>
      <c r="T229" s="181"/>
      <c r="U229" s="181"/>
      <c r="V229" s="181"/>
      <c r="W229" s="181"/>
      <c r="X229" s="181"/>
      <c r="Y229" s="181"/>
      <c r="Z229" s="181"/>
    </row>
    <row r="230" spans="1:26" ht="14.25" customHeight="1" x14ac:dyDescent="0.2">
      <c r="A230" s="183"/>
      <c r="B230" s="182"/>
      <c r="C230" s="181"/>
      <c r="D230" s="190"/>
      <c r="E230" s="181"/>
      <c r="F230" s="181"/>
      <c r="G230" s="181"/>
      <c r="H230" s="181"/>
      <c r="I230" s="181"/>
      <c r="J230" s="181"/>
      <c r="K230" s="181"/>
      <c r="L230" s="181"/>
      <c r="M230" s="181"/>
      <c r="N230" s="181"/>
      <c r="O230" s="181"/>
      <c r="P230" s="181"/>
      <c r="Q230" s="181"/>
      <c r="R230" s="181"/>
      <c r="S230" s="181"/>
      <c r="T230" s="181"/>
      <c r="U230" s="181"/>
      <c r="V230" s="181"/>
      <c r="W230" s="181"/>
      <c r="X230" s="181"/>
      <c r="Y230" s="181"/>
      <c r="Z230" s="181"/>
    </row>
    <row r="231" spans="1:26" ht="14.25" customHeight="1" x14ac:dyDescent="0.2">
      <c r="A231" s="183"/>
      <c r="B231" s="182"/>
      <c r="C231" s="181"/>
      <c r="D231" s="190"/>
      <c r="E231" s="181"/>
      <c r="F231" s="181"/>
      <c r="G231" s="181"/>
      <c r="H231" s="181"/>
      <c r="I231" s="181"/>
      <c r="J231" s="181"/>
      <c r="K231" s="181"/>
      <c r="L231" s="181"/>
      <c r="M231" s="181"/>
      <c r="N231" s="181"/>
      <c r="O231" s="181"/>
      <c r="P231" s="181"/>
      <c r="Q231" s="181"/>
      <c r="R231" s="181"/>
      <c r="S231" s="181"/>
      <c r="T231" s="181"/>
      <c r="U231" s="181"/>
      <c r="V231" s="181"/>
      <c r="W231" s="181"/>
      <c r="X231" s="181"/>
      <c r="Y231" s="181"/>
      <c r="Z231" s="181"/>
    </row>
    <row r="232" spans="1:26" ht="14.25" customHeight="1" x14ac:dyDescent="0.2">
      <c r="A232" s="183"/>
      <c r="B232" s="182"/>
      <c r="C232" s="181"/>
      <c r="D232" s="190"/>
      <c r="E232" s="181"/>
      <c r="F232" s="181"/>
      <c r="G232" s="181"/>
      <c r="H232" s="181"/>
      <c r="I232" s="181"/>
      <c r="J232" s="181"/>
      <c r="K232" s="181"/>
      <c r="L232" s="181"/>
      <c r="M232" s="181"/>
      <c r="N232" s="181"/>
      <c r="O232" s="181"/>
      <c r="P232" s="181"/>
      <c r="Q232" s="181"/>
      <c r="R232" s="181"/>
      <c r="S232" s="181"/>
      <c r="T232" s="181"/>
      <c r="U232" s="181"/>
      <c r="V232" s="181"/>
      <c r="W232" s="181"/>
      <c r="X232" s="181"/>
      <c r="Y232" s="181"/>
      <c r="Z232" s="181"/>
    </row>
    <row r="233" spans="1:26" ht="14.25" customHeight="1" x14ac:dyDescent="0.2">
      <c r="A233" s="183"/>
      <c r="B233" s="182"/>
      <c r="C233" s="181"/>
      <c r="D233" s="190"/>
      <c r="E233" s="181"/>
      <c r="F233" s="181"/>
      <c r="G233" s="181"/>
      <c r="H233" s="181"/>
      <c r="I233" s="181"/>
      <c r="J233" s="181"/>
      <c r="K233" s="181"/>
      <c r="L233" s="181"/>
      <c r="M233" s="181"/>
      <c r="N233" s="181"/>
      <c r="O233" s="181"/>
      <c r="P233" s="181"/>
      <c r="Q233" s="181"/>
      <c r="R233" s="181"/>
      <c r="S233" s="181"/>
      <c r="T233" s="181"/>
      <c r="U233" s="181"/>
      <c r="V233" s="181"/>
      <c r="W233" s="181"/>
      <c r="X233" s="181"/>
      <c r="Y233" s="181"/>
      <c r="Z233" s="181"/>
    </row>
    <row r="234" spans="1:26" ht="14.25" customHeight="1" x14ac:dyDescent="0.2">
      <c r="A234" s="183"/>
      <c r="B234" s="182"/>
      <c r="C234" s="181"/>
      <c r="D234" s="190"/>
      <c r="E234" s="181"/>
      <c r="F234" s="181"/>
      <c r="G234" s="181"/>
      <c r="H234" s="181"/>
      <c r="I234" s="181"/>
      <c r="J234" s="181"/>
      <c r="K234" s="181"/>
      <c r="L234" s="181"/>
      <c r="M234" s="181"/>
      <c r="N234" s="181"/>
      <c r="O234" s="181"/>
      <c r="P234" s="181"/>
      <c r="Q234" s="181"/>
      <c r="R234" s="181"/>
      <c r="S234" s="181"/>
      <c r="T234" s="181"/>
      <c r="U234" s="181"/>
      <c r="V234" s="181"/>
      <c r="W234" s="181"/>
      <c r="X234" s="181"/>
      <c r="Y234" s="181"/>
      <c r="Z234" s="181"/>
    </row>
    <row r="235" spans="1:26" ht="14.25" customHeight="1" x14ac:dyDescent="0.2">
      <c r="A235" s="183"/>
      <c r="B235" s="182"/>
      <c r="C235" s="181"/>
      <c r="D235" s="190"/>
      <c r="E235" s="181"/>
      <c r="F235" s="181"/>
      <c r="G235" s="181"/>
      <c r="H235" s="181"/>
      <c r="I235" s="181"/>
      <c r="J235" s="181"/>
      <c r="K235" s="181"/>
      <c r="L235" s="181"/>
      <c r="M235" s="181"/>
      <c r="N235" s="181"/>
      <c r="O235" s="181"/>
      <c r="P235" s="181"/>
      <c r="Q235" s="181"/>
      <c r="R235" s="181"/>
      <c r="S235" s="181"/>
      <c r="T235" s="181"/>
      <c r="U235" s="181"/>
      <c r="V235" s="181"/>
      <c r="W235" s="181"/>
      <c r="X235" s="181"/>
      <c r="Y235" s="181"/>
      <c r="Z235" s="181"/>
    </row>
    <row r="236" spans="1:26" ht="14.25" customHeight="1" x14ac:dyDescent="0.2">
      <c r="A236" s="183"/>
      <c r="B236" s="182"/>
      <c r="C236" s="181"/>
      <c r="D236" s="190"/>
      <c r="E236" s="181"/>
      <c r="F236" s="181"/>
      <c r="G236" s="181"/>
      <c r="H236" s="181"/>
      <c r="I236" s="181"/>
      <c r="J236" s="181"/>
      <c r="K236" s="181"/>
      <c r="L236" s="181"/>
      <c r="M236" s="181"/>
      <c r="N236" s="181"/>
      <c r="O236" s="181"/>
      <c r="P236" s="181"/>
      <c r="Q236" s="181"/>
      <c r="R236" s="181"/>
      <c r="S236" s="181"/>
      <c r="T236" s="181"/>
      <c r="U236" s="181"/>
      <c r="V236" s="181"/>
      <c r="W236" s="181"/>
      <c r="X236" s="181"/>
      <c r="Y236" s="181"/>
      <c r="Z236" s="181"/>
    </row>
    <row r="237" spans="1:26" ht="14.25" customHeight="1" x14ac:dyDescent="0.2">
      <c r="A237" s="183"/>
      <c r="B237" s="182"/>
      <c r="C237" s="181"/>
      <c r="D237" s="190"/>
      <c r="E237" s="181"/>
      <c r="F237" s="181"/>
      <c r="G237" s="181"/>
      <c r="H237" s="181"/>
      <c r="I237" s="181"/>
      <c r="J237" s="181"/>
      <c r="K237" s="181"/>
      <c r="L237" s="181"/>
      <c r="M237" s="181"/>
      <c r="N237" s="181"/>
      <c r="O237" s="181"/>
      <c r="P237" s="181"/>
      <c r="Q237" s="181"/>
      <c r="R237" s="181"/>
      <c r="S237" s="181"/>
      <c r="T237" s="181"/>
      <c r="U237" s="181"/>
      <c r="V237" s="181"/>
      <c r="W237" s="181"/>
      <c r="X237" s="181"/>
      <c r="Y237" s="181"/>
      <c r="Z237" s="181"/>
    </row>
    <row r="238" spans="1:26" ht="14.25" customHeight="1" x14ac:dyDescent="0.2">
      <c r="A238" s="183"/>
      <c r="B238" s="182"/>
      <c r="C238" s="181"/>
      <c r="D238" s="190"/>
      <c r="E238" s="181"/>
      <c r="F238" s="181"/>
      <c r="G238" s="181"/>
      <c r="H238" s="181"/>
      <c r="I238" s="181"/>
      <c r="J238" s="181"/>
      <c r="K238" s="181"/>
      <c r="L238" s="181"/>
      <c r="M238" s="181"/>
      <c r="N238" s="181"/>
      <c r="O238" s="181"/>
      <c r="P238" s="181"/>
      <c r="Q238" s="181"/>
      <c r="R238" s="181"/>
      <c r="S238" s="181"/>
      <c r="T238" s="181"/>
      <c r="U238" s="181"/>
      <c r="V238" s="181"/>
      <c r="W238" s="181"/>
      <c r="X238" s="181"/>
      <c r="Y238" s="181"/>
      <c r="Z238" s="181"/>
    </row>
    <row r="239" spans="1:26" ht="14.25" customHeight="1" x14ac:dyDescent="0.2">
      <c r="A239" s="183"/>
      <c r="B239" s="182"/>
      <c r="C239" s="181"/>
      <c r="D239" s="190"/>
      <c r="E239" s="181"/>
      <c r="F239" s="181"/>
      <c r="G239" s="181"/>
      <c r="H239" s="181"/>
      <c r="I239" s="181"/>
      <c r="J239" s="181"/>
      <c r="K239" s="181"/>
      <c r="L239" s="181"/>
      <c r="M239" s="181"/>
      <c r="N239" s="181"/>
      <c r="O239" s="181"/>
      <c r="P239" s="181"/>
      <c r="Q239" s="181"/>
      <c r="R239" s="181"/>
      <c r="S239" s="181"/>
      <c r="T239" s="181"/>
      <c r="U239" s="181"/>
      <c r="V239" s="181"/>
      <c r="W239" s="181"/>
      <c r="X239" s="181"/>
      <c r="Y239" s="181"/>
      <c r="Z239" s="181"/>
    </row>
    <row r="240" spans="1:26" ht="14.25" customHeight="1" x14ac:dyDescent="0.2">
      <c r="A240" s="183"/>
      <c r="B240" s="182"/>
      <c r="C240" s="181"/>
      <c r="D240" s="190"/>
      <c r="E240" s="181"/>
      <c r="F240" s="181"/>
      <c r="G240" s="181"/>
      <c r="H240" s="181"/>
      <c r="I240" s="181"/>
      <c r="J240" s="181"/>
      <c r="K240" s="181"/>
      <c r="L240" s="181"/>
      <c r="M240" s="181"/>
      <c r="N240" s="181"/>
      <c r="O240" s="181"/>
      <c r="P240" s="181"/>
      <c r="Q240" s="181"/>
      <c r="R240" s="181"/>
      <c r="S240" s="181"/>
      <c r="T240" s="181"/>
      <c r="U240" s="181"/>
      <c r="V240" s="181"/>
      <c r="W240" s="181"/>
      <c r="X240" s="181"/>
      <c r="Y240" s="181"/>
      <c r="Z240" s="181"/>
    </row>
    <row r="241" spans="1:26" ht="14.25" customHeight="1" x14ac:dyDescent="0.2">
      <c r="A241" s="183"/>
      <c r="B241" s="182"/>
      <c r="C241" s="181"/>
      <c r="D241" s="190"/>
      <c r="E241" s="181"/>
      <c r="F241" s="181"/>
      <c r="G241" s="181"/>
      <c r="H241" s="181"/>
      <c r="I241" s="181"/>
      <c r="J241" s="181"/>
      <c r="K241" s="181"/>
      <c r="L241" s="181"/>
      <c r="M241" s="181"/>
      <c r="N241" s="181"/>
      <c r="O241" s="181"/>
      <c r="P241" s="181"/>
      <c r="Q241" s="181"/>
      <c r="R241" s="181"/>
      <c r="S241" s="181"/>
      <c r="T241" s="181"/>
      <c r="U241" s="181"/>
      <c r="V241" s="181"/>
      <c r="W241" s="181"/>
      <c r="X241" s="181"/>
      <c r="Y241" s="181"/>
      <c r="Z241" s="181"/>
    </row>
    <row r="242" spans="1:26" ht="14.25" customHeight="1" x14ac:dyDescent="0.2">
      <c r="A242" s="183"/>
      <c r="B242" s="182"/>
      <c r="C242" s="181"/>
      <c r="D242" s="190"/>
      <c r="E242" s="181"/>
      <c r="F242" s="181"/>
      <c r="G242" s="181"/>
      <c r="H242" s="181"/>
      <c r="I242" s="181"/>
      <c r="J242" s="181"/>
      <c r="K242" s="181"/>
      <c r="L242" s="181"/>
      <c r="M242" s="181"/>
      <c r="N242" s="181"/>
      <c r="O242" s="181"/>
      <c r="P242" s="181"/>
      <c r="Q242" s="181"/>
      <c r="R242" s="181"/>
      <c r="S242" s="181"/>
      <c r="T242" s="181"/>
      <c r="U242" s="181"/>
      <c r="V242" s="181"/>
      <c r="W242" s="181"/>
      <c r="X242" s="181"/>
      <c r="Y242" s="181"/>
      <c r="Z242" s="181"/>
    </row>
    <row r="243" spans="1:26" ht="14.25" customHeight="1" x14ac:dyDescent="0.2">
      <c r="A243" s="183"/>
      <c r="B243" s="182"/>
      <c r="C243" s="181"/>
      <c r="D243" s="190"/>
      <c r="E243" s="181"/>
      <c r="F243" s="181"/>
      <c r="G243" s="181"/>
      <c r="H243" s="181"/>
      <c r="I243" s="181"/>
      <c r="J243" s="181"/>
      <c r="K243" s="181"/>
      <c r="L243" s="181"/>
      <c r="M243" s="181"/>
      <c r="N243" s="181"/>
      <c r="O243" s="181"/>
      <c r="P243" s="181"/>
      <c r="Q243" s="181"/>
      <c r="R243" s="181"/>
      <c r="S243" s="181"/>
      <c r="T243" s="181"/>
      <c r="U243" s="181"/>
      <c r="V243" s="181"/>
      <c r="W243" s="181"/>
      <c r="X243" s="181"/>
      <c r="Y243" s="181"/>
      <c r="Z243" s="181"/>
    </row>
    <row r="244" spans="1:26" ht="14.25" customHeight="1" x14ac:dyDescent="0.2">
      <c r="A244" s="183"/>
      <c r="B244" s="182"/>
      <c r="C244" s="181"/>
      <c r="D244" s="190"/>
      <c r="E244" s="181"/>
      <c r="F244" s="181"/>
      <c r="G244" s="181"/>
      <c r="H244" s="181"/>
      <c r="I244" s="181"/>
      <c r="J244" s="181"/>
      <c r="K244" s="181"/>
      <c r="L244" s="181"/>
      <c r="M244" s="181"/>
      <c r="N244" s="181"/>
      <c r="O244" s="181"/>
      <c r="P244" s="181"/>
      <c r="Q244" s="181"/>
      <c r="R244" s="181"/>
      <c r="S244" s="181"/>
      <c r="T244" s="181"/>
      <c r="U244" s="181"/>
      <c r="V244" s="181"/>
      <c r="W244" s="181"/>
      <c r="X244" s="181"/>
      <c r="Y244" s="181"/>
      <c r="Z244" s="181"/>
    </row>
    <row r="245" spans="1:26" ht="14.25" customHeight="1" x14ac:dyDescent="0.2">
      <c r="A245" s="183"/>
      <c r="B245" s="182"/>
      <c r="C245" s="181"/>
      <c r="D245" s="190"/>
      <c r="E245" s="181"/>
      <c r="F245" s="181"/>
      <c r="G245" s="181"/>
      <c r="H245" s="181"/>
      <c r="I245" s="181"/>
      <c r="J245" s="181"/>
      <c r="K245" s="181"/>
      <c r="L245" s="181"/>
      <c r="M245" s="181"/>
      <c r="N245" s="181"/>
      <c r="O245" s="181"/>
      <c r="P245" s="181"/>
      <c r="Q245" s="181"/>
      <c r="R245" s="181"/>
      <c r="S245" s="181"/>
      <c r="T245" s="181"/>
      <c r="U245" s="181"/>
      <c r="V245" s="181"/>
      <c r="W245" s="181"/>
      <c r="X245" s="181"/>
      <c r="Y245" s="181"/>
      <c r="Z245" s="181"/>
    </row>
    <row r="246" spans="1:26" ht="14.25" customHeight="1" x14ac:dyDescent="0.2">
      <c r="A246" s="183"/>
      <c r="B246" s="182"/>
      <c r="C246" s="181"/>
      <c r="D246" s="190"/>
      <c r="E246" s="181"/>
      <c r="F246" s="181"/>
      <c r="G246" s="181"/>
      <c r="H246" s="181"/>
      <c r="I246" s="181"/>
      <c r="J246" s="181"/>
      <c r="K246" s="181"/>
      <c r="L246" s="181"/>
      <c r="M246" s="181"/>
      <c r="N246" s="181"/>
      <c r="O246" s="181"/>
      <c r="P246" s="181"/>
      <c r="Q246" s="181"/>
      <c r="R246" s="181"/>
      <c r="S246" s="181"/>
      <c r="T246" s="181"/>
      <c r="U246" s="181"/>
      <c r="V246" s="181"/>
      <c r="W246" s="181"/>
      <c r="X246" s="181"/>
      <c r="Y246" s="181"/>
      <c r="Z246" s="181"/>
    </row>
    <row r="247" spans="1:26" ht="14.25" customHeight="1" x14ac:dyDescent="0.2">
      <c r="A247" s="183"/>
      <c r="B247" s="182"/>
      <c r="C247" s="181"/>
      <c r="D247" s="190"/>
      <c r="E247" s="181"/>
      <c r="F247" s="181"/>
      <c r="G247" s="181"/>
      <c r="H247" s="181"/>
      <c r="I247" s="181"/>
      <c r="J247" s="181"/>
      <c r="K247" s="181"/>
      <c r="L247" s="181"/>
      <c r="M247" s="181"/>
      <c r="N247" s="181"/>
      <c r="O247" s="181"/>
      <c r="P247" s="181"/>
      <c r="Q247" s="181"/>
      <c r="R247" s="181"/>
      <c r="S247" s="181"/>
      <c r="T247" s="181"/>
      <c r="U247" s="181"/>
      <c r="V247" s="181"/>
      <c r="W247" s="181"/>
      <c r="X247" s="181"/>
      <c r="Y247" s="181"/>
      <c r="Z247" s="181"/>
    </row>
    <row r="248" spans="1:26" ht="14.25" customHeight="1" x14ac:dyDescent="0.2">
      <c r="A248" s="183"/>
      <c r="B248" s="182"/>
      <c r="C248" s="181"/>
      <c r="D248" s="190"/>
      <c r="E248" s="181"/>
      <c r="F248" s="181"/>
      <c r="G248" s="181"/>
      <c r="H248" s="181"/>
      <c r="I248" s="181"/>
      <c r="J248" s="181"/>
      <c r="K248" s="181"/>
      <c r="L248" s="181"/>
      <c r="M248" s="181"/>
      <c r="N248" s="181"/>
      <c r="O248" s="181"/>
      <c r="P248" s="181"/>
      <c r="Q248" s="181"/>
      <c r="R248" s="181"/>
      <c r="S248" s="181"/>
      <c r="T248" s="181"/>
      <c r="U248" s="181"/>
      <c r="V248" s="181"/>
      <c r="W248" s="181"/>
      <c r="X248" s="181"/>
      <c r="Y248" s="181"/>
      <c r="Z248" s="181"/>
    </row>
    <row r="249" spans="1:26" ht="14.25" customHeight="1" x14ac:dyDescent="0.2">
      <c r="A249" s="183"/>
      <c r="B249" s="182"/>
      <c r="C249" s="181"/>
      <c r="D249" s="190"/>
      <c r="E249" s="181"/>
      <c r="F249" s="181"/>
      <c r="G249" s="181"/>
      <c r="H249" s="181"/>
      <c r="I249" s="181"/>
      <c r="J249" s="181"/>
      <c r="K249" s="181"/>
      <c r="L249" s="181"/>
      <c r="M249" s="181"/>
      <c r="N249" s="181"/>
      <c r="O249" s="181"/>
      <c r="P249" s="181"/>
      <c r="Q249" s="181"/>
      <c r="R249" s="181"/>
      <c r="S249" s="181"/>
      <c r="T249" s="181"/>
      <c r="U249" s="181"/>
      <c r="V249" s="181"/>
      <c r="W249" s="181"/>
      <c r="X249" s="181"/>
      <c r="Y249" s="181"/>
      <c r="Z249" s="181"/>
    </row>
    <row r="250" spans="1:26" ht="14.25" customHeight="1" x14ac:dyDescent="0.2">
      <c r="A250" s="183"/>
      <c r="B250" s="182"/>
      <c r="C250" s="181"/>
      <c r="D250" s="190"/>
      <c r="E250" s="181"/>
      <c r="F250" s="181"/>
      <c r="G250" s="181"/>
      <c r="H250" s="181"/>
      <c r="I250" s="181"/>
      <c r="J250" s="181"/>
      <c r="K250" s="181"/>
      <c r="L250" s="181"/>
      <c r="M250" s="181"/>
      <c r="N250" s="181"/>
      <c r="O250" s="181"/>
      <c r="P250" s="181"/>
      <c r="Q250" s="181"/>
      <c r="R250" s="181"/>
      <c r="S250" s="181"/>
      <c r="T250" s="181"/>
      <c r="U250" s="181"/>
      <c r="V250" s="181"/>
      <c r="W250" s="181"/>
      <c r="X250" s="181"/>
      <c r="Y250" s="181"/>
      <c r="Z250" s="181"/>
    </row>
    <row r="251" spans="1:26" ht="14.25" customHeight="1" x14ac:dyDescent="0.2">
      <c r="A251" s="183"/>
      <c r="B251" s="182"/>
      <c r="C251" s="181"/>
      <c r="D251" s="190"/>
      <c r="E251" s="181"/>
      <c r="F251" s="181"/>
      <c r="G251" s="181"/>
      <c r="H251" s="181"/>
      <c r="I251" s="181"/>
      <c r="J251" s="181"/>
      <c r="K251" s="181"/>
      <c r="L251" s="181"/>
      <c r="M251" s="181"/>
      <c r="N251" s="181"/>
      <c r="O251" s="181"/>
      <c r="P251" s="181"/>
      <c r="Q251" s="181"/>
      <c r="R251" s="181"/>
      <c r="S251" s="181"/>
      <c r="T251" s="181"/>
      <c r="U251" s="181"/>
      <c r="V251" s="181"/>
      <c r="W251" s="181"/>
      <c r="X251" s="181"/>
      <c r="Y251" s="181"/>
      <c r="Z251" s="181"/>
    </row>
    <row r="252" spans="1:26" ht="14.25" customHeight="1" x14ac:dyDescent="0.2">
      <c r="A252" s="183"/>
      <c r="B252" s="182"/>
      <c r="C252" s="181"/>
      <c r="D252" s="190"/>
      <c r="E252" s="181"/>
      <c r="F252" s="181"/>
      <c r="G252" s="181"/>
      <c r="H252" s="181"/>
      <c r="I252" s="181"/>
      <c r="J252" s="181"/>
      <c r="K252" s="181"/>
      <c r="L252" s="181"/>
      <c r="M252" s="181"/>
      <c r="N252" s="181"/>
      <c r="O252" s="181"/>
      <c r="P252" s="181"/>
      <c r="Q252" s="181"/>
      <c r="R252" s="181"/>
      <c r="S252" s="181"/>
      <c r="T252" s="181"/>
      <c r="U252" s="181"/>
      <c r="V252" s="181"/>
      <c r="W252" s="181"/>
      <c r="X252" s="181"/>
      <c r="Y252" s="181"/>
      <c r="Z252" s="181"/>
    </row>
    <row r="253" spans="1:26" ht="14.25" customHeight="1" x14ac:dyDescent="0.2">
      <c r="A253" s="183"/>
      <c r="B253" s="182"/>
      <c r="C253" s="181"/>
      <c r="D253" s="190"/>
      <c r="E253" s="181"/>
      <c r="F253" s="181"/>
      <c r="G253" s="181"/>
      <c r="H253" s="181"/>
      <c r="I253" s="181"/>
      <c r="J253" s="181"/>
      <c r="K253" s="181"/>
      <c r="L253" s="181"/>
      <c r="M253" s="181"/>
      <c r="N253" s="181"/>
      <c r="O253" s="181"/>
      <c r="P253" s="181"/>
      <c r="Q253" s="181"/>
      <c r="R253" s="181"/>
      <c r="S253" s="181"/>
      <c r="T253" s="181"/>
      <c r="U253" s="181"/>
      <c r="V253" s="181"/>
      <c r="W253" s="181"/>
      <c r="X253" s="181"/>
      <c r="Y253" s="181"/>
      <c r="Z253" s="181"/>
    </row>
    <row r="254" spans="1:26" ht="14.25" customHeight="1" x14ac:dyDescent="0.2">
      <c r="A254" s="183"/>
      <c r="B254" s="182"/>
      <c r="C254" s="181"/>
      <c r="D254" s="190"/>
      <c r="E254" s="181"/>
      <c r="F254" s="181"/>
      <c r="G254" s="181"/>
      <c r="H254" s="181"/>
      <c r="I254" s="181"/>
      <c r="J254" s="181"/>
      <c r="K254" s="181"/>
      <c r="L254" s="181"/>
      <c r="M254" s="181"/>
      <c r="N254" s="181"/>
      <c r="O254" s="181"/>
      <c r="P254" s="181"/>
      <c r="Q254" s="181"/>
      <c r="R254" s="181"/>
      <c r="S254" s="181"/>
      <c r="T254" s="181"/>
      <c r="U254" s="181"/>
      <c r="V254" s="181"/>
      <c r="W254" s="181"/>
      <c r="X254" s="181"/>
      <c r="Y254" s="181"/>
      <c r="Z254" s="181"/>
    </row>
    <row r="255" spans="1:26" ht="14.25" customHeight="1" x14ac:dyDescent="0.2">
      <c r="A255" s="183"/>
      <c r="B255" s="182"/>
      <c r="C255" s="181"/>
      <c r="D255" s="190"/>
      <c r="E255" s="181"/>
      <c r="F255" s="181"/>
      <c r="G255" s="181"/>
      <c r="H255" s="181"/>
      <c r="I255" s="181"/>
      <c r="J255" s="181"/>
      <c r="K255" s="181"/>
      <c r="L255" s="181"/>
      <c r="M255" s="181"/>
      <c r="N255" s="181"/>
      <c r="O255" s="181"/>
      <c r="P255" s="181"/>
      <c r="Q255" s="181"/>
      <c r="R255" s="181"/>
      <c r="S255" s="181"/>
      <c r="T255" s="181"/>
      <c r="U255" s="181"/>
      <c r="V255" s="181"/>
      <c r="W255" s="181"/>
      <c r="X255" s="181"/>
      <c r="Y255" s="181"/>
      <c r="Z255" s="181"/>
    </row>
    <row r="256" spans="1:26" ht="14.25" customHeight="1" x14ac:dyDescent="0.2">
      <c r="A256" s="183"/>
      <c r="B256" s="182"/>
      <c r="C256" s="181"/>
      <c r="D256" s="190"/>
      <c r="E256" s="181"/>
      <c r="F256" s="181"/>
      <c r="G256" s="181"/>
      <c r="H256" s="181"/>
      <c r="I256" s="181"/>
      <c r="J256" s="181"/>
      <c r="K256" s="181"/>
      <c r="L256" s="181"/>
      <c r="M256" s="181"/>
      <c r="N256" s="181"/>
      <c r="O256" s="181"/>
      <c r="P256" s="181"/>
      <c r="Q256" s="181"/>
      <c r="R256" s="181"/>
      <c r="S256" s="181"/>
      <c r="T256" s="181"/>
      <c r="U256" s="181"/>
      <c r="V256" s="181"/>
      <c r="W256" s="181"/>
      <c r="X256" s="181"/>
      <c r="Y256" s="181"/>
      <c r="Z256" s="181"/>
    </row>
    <row r="257" spans="1:26" ht="14.25" customHeight="1" x14ac:dyDescent="0.2">
      <c r="A257" s="183"/>
      <c r="B257" s="182"/>
      <c r="C257" s="181"/>
      <c r="D257" s="190"/>
      <c r="E257" s="181"/>
      <c r="F257" s="181"/>
      <c r="G257" s="181"/>
      <c r="H257" s="181"/>
      <c r="I257" s="181"/>
      <c r="J257" s="181"/>
      <c r="K257" s="181"/>
      <c r="L257" s="181"/>
      <c r="M257" s="181"/>
      <c r="N257" s="181"/>
      <c r="O257" s="181"/>
      <c r="P257" s="181"/>
      <c r="Q257" s="181"/>
      <c r="R257" s="181"/>
      <c r="S257" s="181"/>
      <c r="T257" s="181"/>
      <c r="U257" s="181"/>
      <c r="V257" s="181"/>
      <c r="W257" s="181"/>
      <c r="X257" s="181"/>
      <c r="Y257" s="181"/>
      <c r="Z257" s="181"/>
    </row>
    <row r="258" spans="1:26" ht="14.25" customHeight="1" x14ac:dyDescent="0.2">
      <c r="A258" s="183"/>
      <c r="B258" s="182"/>
      <c r="C258" s="181"/>
      <c r="D258" s="190"/>
      <c r="E258" s="181"/>
      <c r="F258" s="181"/>
      <c r="G258" s="181"/>
      <c r="H258" s="181"/>
      <c r="I258" s="181"/>
      <c r="J258" s="181"/>
      <c r="K258" s="181"/>
      <c r="L258" s="181"/>
      <c r="M258" s="181"/>
      <c r="N258" s="181"/>
      <c r="O258" s="181"/>
      <c r="P258" s="181"/>
      <c r="Q258" s="181"/>
      <c r="R258" s="181"/>
      <c r="S258" s="181"/>
      <c r="T258" s="181"/>
      <c r="U258" s="181"/>
      <c r="V258" s="181"/>
      <c r="W258" s="181"/>
      <c r="X258" s="181"/>
      <c r="Y258" s="181"/>
      <c r="Z258" s="181"/>
    </row>
    <row r="259" spans="1:26" ht="14.25" customHeight="1" x14ac:dyDescent="0.2">
      <c r="A259" s="183"/>
      <c r="B259" s="182"/>
      <c r="C259" s="181"/>
      <c r="D259" s="190"/>
      <c r="E259" s="181"/>
      <c r="F259" s="181"/>
      <c r="G259" s="181"/>
      <c r="H259" s="181"/>
      <c r="I259" s="181"/>
      <c r="J259" s="181"/>
      <c r="K259" s="181"/>
      <c r="L259" s="181"/>
      <c r="M259" s="181"/>
      <c r="N259" s="181"/>
      <c r="O259" s="181"/>
      <c r="P259" s="181"/>
      <c r="Q259" s="181"/>
      <c r="R259" s="181"/>
      <c r="S259" s="181"/>
      <c r="T259" s="181"/>
      <c r="U259" s="181"/>
      <c r="V259" s="181"/>
      <c r="W259" s="181"/>
      <c r="X259" s="181"/>
      <c r="Y259" s="181"/>
      <c r="Z259" s="181"/>
    </row>
    <row r="260" spans="1:26" ht="14.25" customHeight="1" x14ac:dyDescent="0.2">
      <c r="A260" s="183"/>
      <c r="B260" s="182"/>
      <c r="C260" s="181"/>
      <c r="D260" s="190"/>
      <c r="E260" s="181"/>
      <c r="F260" s="181"/>
      <c r="G260" s="181"/>
      <c r="H260" s="181"/>
      <c r="I260" s="181"/>
      <c r="J260" s="181"/>
      <c r="K260" s="181"/>
      <c r="L260" s="181"/>
      <c r="M260" s="181"/>
      <c r="N260" s="181"/>
      <c r="O260" s="181"/>
      <c r="P260" s="181"/>
      <c r="Q260" s="181"/>
      <c r="R260" s="181"/>
      <c r="S260" s="181"/>
      <c r="T260" s="181"/>
      <c r="U260" s="181"/>
      <c r="V260" s="181"/>
      <c r="W260" s="181"/>
      <c r="X260" s="181"/>
      <c r="Y260" s="181"/>
      <c r="Z260" s="181"/>
    </row>
    <row r="261" spans="1:26" ht="14.25" customHeight="1" x14ac:dyDescent="0.2">
      <c r="A261" s="183"/>
      <c r="B261" s="182"/>
      <c r="C261" s="181"/>
      <c r="D261" s="190"/>
      <c r="E261" s="181"/>
      <c r="F261" s="181"/>
      <c r="G261" s="181"/>
      <c r="H261" s="181"/>
      <c r="I261" s="181"/>
      <c r="J261" s="181"/>
      <c r="K261" s="181"/>
      <c r="L261" s="181"/>
      <c r="M261" s="181"/>
      <c r="N261" s="181"/>
      <c r="O261" s="181"/>
      <c r="P261" s="181"/>
      <c r="Q261" s="181"/>
      <c r="R261" s="181"/>
      <c r="S261" s="181"/>
      <c r="T261" s="181"/>
      <c r="U261" s="181"/>
      <c r="V261" s="181"/>
      <c r="W261" s="181"/>
      <c r="X261" s="181"/>
      <c r="Y261" s="181"/>
      <c r="Z261" s="181"/>
    </row>
    <row r="262" spans="1:26" ht="14.25" customHeight="1" x14ac:dyDescent="0.2">
      <c r="A262" s="183"/>
      <c r="B262" s="182"/>
      <c r="C262" s="181"/>
      <c r="D262" s="190"/>
      <c r="E262" s="181"/>
      <c r="F262" s="181"/>
      <c r="G262" s="181"/>
      <c r="H262" s="181"/>
      <c r="I262" s="181"/>
      <c r="J262" s="181"/>
      <c r="K262" s="181"/>
      <c r="L262" s="181"/>
      <c r="M262" s="181"/>
      <c r="N262" s="181"/>
      <c r="O262" s="181"/>
      <c r="P262" s="181"/>
      <c r="Q262" s="181"/>
      <c r="R262" s="181"/>
      <c r="S262" s="181"/>
      <c r="T262" s="181"/>
      <c r="U262" s="181"/>
      <c r="V262" s="181"/>
      <c r="W262" s="181"/>
      <c r="X262" s="181"/>
      <c r="Y262" s="181"/>
      <c r="Z262" s="181"/>
    </row>
    <row r="263" spans="1:26" ht="14.25" customHeight="1" x14ac:dyDescent="0.2">
      <c r="A263" s="183"/>
      <c r="B263" s="182"/>
      <c r="C263" s="181"/>
      <c r="D263" s="190"/>
      <c r="E263" s="181"/>
      <c r="F263" s="181"/>
      <c r="G263" s="181"/>
      <c r="H263" s="181"/>
      <c r="I263" s="181"/>
      <c r="J263" s="181"/>
      <c r="K263" s="181"/>
      <c r="L263" s="181"/>
      <c r="M263" s="181"/>
      <c r="N263" s="181"/>
      <c r="O263" s="181"/>
      <c r="P263" s="181"/>
      <c r="Q263" s="181"/>
      <c r="R263" s="181"/>
      <c r="S263" s="181"/>
      <c r="T263" s="181"/>
      <c r="U263" s="181"/>
      <c r="V263" s="181"/>
      <c r="W263" s="181"/>
      <c r="X263" s="181"/>
      <c r="Y263" s="181"/>
      <c r="Z263" s="181"/>
    </row>
    <row r="264" spans="1:26" ht="14.25" customHeight="1" x14ac:dyDescent="0.2">
      <c r="A264" s="183"/>
      <c r="B264" s="182"/>
      <c r="C264" s="181"/>
      <c r="D264" s="190"/>
      <c r="E264" s="181"/>
      <c r="F264" s="181"/>
      <c r="G264" s="181"/>
      <c r="H264" s="181"/>
      <c r="I264" s="181"/>
      <c r="J264" s="181"/>
      <c r="K264" s="181"/>
      <c r="L264" s="181"/>
      <c r="M264" s="181"/>
      <c r="N264" s="181"/>
      <c r="O264" s="181"/>
      <c r="P264" s="181"/>
      <c r="Q264" s="181"/>
      <c r="R264" s="181"/>
      <c r="S264" s="181"/>
      <c r="T264" s="181"/>
      <c r="U264" s="181"/>
      <c r="V264" s="181"/>
      <c r="W264" s="181"/>
      <c r="X264" s="181"/>
      <c r="Y264" s="181"/>
      <c r="Z264" s="181"/>
    </row>
    <row r="265" spans="1:26" ht="14.25" customHeight="1" x14ac:dyDescent="0.2">
      <c r="A265" s="183"/>
      <c r="B265" s="182"/>
      <c r="C265" s="181"/>
      <c r="D265" s="190"/>
      <c r="E265" s="181"/>
      <c r="F265" s="181"/>
      <c r="G265" s="181"/>
      <c r="H265" s="181"/>
      <c r="I265" s="181"/>
      <c r="J265" s="181"/>
      <c r="K265" s="181"/>
      <c r="L265" s="181"/>
      <c r="M265" s="181"/>
      <c r="N265" s="181"/>
      <c r="O265" s="181"/>
      <c r="P265" s="181"/>
      <c r="Q265" s="181"/>
      <c r="R265" s="181"/>
      <c r="S265" s="181"/>
      <c r="T265" s="181"/>
      <c r="U265" s="181"/>
      <c r="V265" s="181"/>
      <c r="W265" s="181"/>
      <c r="X265" s="181"/>
      <c r="Y265" s="181"/>
      <c r="Z265" s="181"/>
    </row>
    <row r="266" spans="1:26" ht="14.25" customHeight="1" x14ac:dyDescent="0.2">
      <c r="A266" s="183"/>
      <c r="B266" s="182"/>
      <c r="C266" s="181"/>
      <c r="D266" s="190"/>
      <c r="E266" s="181"/>
      <c r="F266" s="181"/>
      <c r="G266" s="181"/>
      <c r="H266" s="181"/>
      <c r="I266" s="181"/>
      <c r="J266" s="181"/>
      <c r="K266" s="181"/>
      <c r="L266" s="181"/>
      <c r="M266" s="181"/>
      <c r="N266" s="181"/>
      <c r="O266" s="181"/>
      <c r="P266" s="181"/>
      <c r="Q266" s="181"/>
      <c r="R266" s="181"/>
      <c r="S266" s="181"/>
      <c r="T266" s="181"/>
      <c r="U266" s="181"/>
      <c r="V266" s="181"/>
      <c r="W266" s="181"/>
      <c r="X266" s="181"/>
      <c r="Y266" s="181"/>
      <c r="Z266" s="181"/>
    </row>
    <row r="267" spans="1:26" ht="14.25" customHeight="1" x14ac:dyDescent="0.2">
      <c r="A267" s="183"/>
      <c r="B267" s="182"/>
      <c r="C267" s="181"/>
      <c r="D267" s="190"/>
      <c r="E267" s="181"/>
      <c r="F267" s="181"/>
      <c r="G267" s="181"/>
      <c r="H267" s="181"/>
      <c r="I267" s="181"/>
      <c r="J267" s="181"/>
      <c r="K267" s="181"/>
      <c r="L267" s="181"/>
      <c r="M267" s="181"/>
      <c r="N267" s="181"/>
      <c r="O267" s="181"/>
      <c r="P267" s="181"/>
      <c r="Q267" s="181"/>
      <c r="R267" s="181"/>
      <c r="S267" s="181"/>
      <c r="T267" s="181"/>
      <c r="U267" s="181"/>
      <c r="V267" s="181"/>
      <c r="W267" s="181"/>
      <c r="X267" s="181"/>
      <c r="Y267" s="181"/>
      <c r="Z267" s="181"/>
    </row>
    <row r="268" spans="1:26" ht="14.25" customHeight="1" x14ac:dyDescent="0.2">
      <c r="A268" s="183"/>
      <c r="B268" s="182"/>
      <c r="C268" s="181"/>
      <c r="D268" s="190"/>
      <c r="E268" s="181"/>
      <c r="F268" s="181"/>
      <c r="G268" s="181"/>
      <c r="H268" s="181"/>
      <c r="I268" s="181"/>
      <c r="J268" s="181"/>
      <c r="K268" s="181"/>
      <c r="L268" s="181"/>
      <c r="M268" s="181"/>
      <c r="N268" s="181"/>
      <c r="O268" s="181"/>
      <c r="P268" s="181"/>
      <c r="Q268" s="181"/>
      <c r="R268" s="181"/>
      <c r="S268" s="181"/>
      <c r="T268" s="181"/>
      <c r="U268" s="181"/>
      <c r="V268" s="181"/>
      <c r="W268" s="181"/>
      <c r="X268" s="181"/>
      <c r="Y268" s="181"/>
      <c r="Z268" s="181"/>
    </row>
    <row r="269" spans="1:26" ht="14.25" customHeight="1" x14ac:dyDescent="0.2">
      <c r="A269" s="183"/>
      <c r="B269" s="182"/>
      <c r="C269" s="181"/>
      <c r="D269" s="190"/>
      <c r="E269" s="181"/>
      <c r="F269" s="181"/>
      <c r="G269" s="181"/>
      <c r="H269" s="181"/>
      <c r="I269" s="181"/>
      <c r="J269" s="181"/>
      <c r="K269" s="181"/>
      <c r="L269" s="181"/>
      <c r="M269" s="181"/>
      <c r="N269" s="181"/>
      <c r="O269" s="181"/>
      <c r="P269" s="181"/>
      <c r="Q269" s="181"/>
      <c r="R269" s="181"/>
      <c r="S269" s="181"/>
      <c r="T269" s="181"/>
      <c r="U269" s="181"/>
      <c r="V269" s="181"/>
      <c r="W269" s="181"/>
      <c r="X269" s="181"/>
      <c r="Y269" s="181"/>
      <c r="Z269" s="181"/>
    </row>
    <row r="270" spans="1:26" ht="14.25" customHeight="1" x14ac:dyDescent="0.2">
      <c r="A270" s="183"/>
      <c r="B270" s="182"/>
      <c r="C270" s="181"/>
      <c r="D270" s="190"/>
      <c r="E270" s="181"/>
      <c r="F270" s="181"/>
      <c r="G270" s="181"/>
      <c r="H270" s="181"/>
      <c r="I270" s="181"/>
      <c r="J270" s="181"/>
      <c r="K270" s="181"/>
      <c r="L270" s="181"/>
      <c r="M270" s="181"/>
      <c r="N270" s="181"/>
      <c r="O270" s="181"/>
      <c r="P270" s="181"/>
      <c r="Q270" s="181"/>
      <c r="R270" s="181"/>
      <c r="S270" s="181"/>
      <c r="T270" s="181"/>
      <c r="U270" s="181"/>
      <c r="V270" s="181"/>
      <c r="W270" s="181"/>
      <c r="X270" s="181"/>
      <c r="Y270" s="181"/>
      <c r="Z270" s="181"/>
    </row>
    <row r="271" spans="1:26" ht="14.25" customHeight="1" x14ac:dyDescent="0.2">
      <c r="A271" s="183"/>
      <c r="B271" s="182"/>
      <c r="C271" s="181"/>
      <c r="D271" s="190"/>
      <c r="E271" s="181"/>
      <c r="F271" s="181"/>
      <c r="G271" s="181"/>
      <c r="H271" s="181"/>
      <c r="I271" s="181"/>
      <c r="J271" s="181"/>
      <c r="K271" s="181"/>
      <c r="L271" s="181"/>
      <c r="M271" s="181"/>
      <c r="N271" s="181"/>
      <c r="O271" s="181"/>
      <c r="P271" s="181"/>
      <c r="Q271" s="181"/>
      <c r="R271" s="181"/>
      <c r="S271" s="181"/>
      <c r="T271" s="181"/>
      <c r="U271" s="181"/>
      <c r="V271" s="181"/>
      <c r="W271" s="181"/>
      <c r="X271" s="181"/>
      <c r="Y271" s="181"/>
      <c r="Z271" s="181"/>
    </row>
    <row r="272" spans="1:26" ht="14.25" customHeight="1" x14ac:dyDescent="0.2">
      <c r="A272" s="183"/>
      <c r="B272" s="182"/>
      <c r="C272" s="181"/>
      <c r="D272" s="190"/>
      <c r="E272" s="181"/>
      <c r="F272" s="181"/>
      <c r="G272" s="181"/>
      <c r="H272" s="181"/>
      <c r="I272" s="181"/>
      <c r="J272" s="181"/>
      <c r="K272" s="181"/>
      <c r="L272" s="181"/>
      <c r="M272" s="181"/>
      <c r="N272" s="181"/>
      <c r="O272" s="181"/>
      <c r="P272" s="181"/>
      <c r="Q272" s="181"/>
      <c r="R272" s="181"/>
      <c r="S272" s="181"/>
      <c r="T272" s="181"/>
      <c r="U272" s="181"/>
      <c r="V272" s="181"/>
      <c r="W272" s="181"/>
      <c r="X272" s="181"/>
      <c r="Y272" s="181"/>
      <c r="Z272" s="181"/>
    </row>
    <row r="273" spans="1:26" ht="14.25" customHeight="1" x14ac:dyDescent="0.2">
      <c r="A273" s="183"/>
      <c r="B273" s="182"/>
      <c r="C273" s="181"/>
      <c r="D273" s="190"/>
      <c r="E273" s="181"/>
      <c r="F273" s="181"/>
      <c r="G273" s="181"/>
      <c r="H273" s="181"/>
      <c r="I273" s="181"/>
      <c r="J273" s="181"/>
      <c r="K273" s="181"/>
      <c r="L273" s="181"/>
      <c r="M273" s="181"/>
      <c r="N273" s="181"/>
      <c r="O273" s="181"/>
      <c r="P273" s="181"/>
      <c r="Q273" s="181"/>
      <c r="R273" s="181"/>
      <c r="S273" s="181"/>
      <c r="T273" s="181"/>
      <c r="U273" s="181"/>
      <c r="V273" s="181"/>
      <c r="W273" s="181"/>
      <c r="X273" s="181"/>
      <c r="Y273" s="181"/>
      <c r="Z273" s="181"/>
    </row>
    <row r="274" spans="1:26" ht="14.25" customHeight="1" x14ac:dyDescent="0.2">
      <c r="A274" s="183"/>
      <c r="B274" s="182"/>
      <c r="C274" s="181"/>
      <c r="D274" s="190"/>
      <c r="E274" s="181"/>
      <c r="F274" s="181"/>
      <c r="G274" s="181"/>
      <c r="H274" s="181"/>
      <c r="I274" s="181"/>
      <c r="J274" s="181"/>
      <c r="K274" s="181"/>
      <c r="L274" s="181"/>
      <c r="M274" s="181"/>
      <c r="N274" s="181"/>
      <c r="O274" s="181"/>
      <c r="P274" s="181"/>
      <c r="Q274" s="181"/>
      <c r="R274" s="181"/>
      <c r="S274" s="181"/>
      <c r="T274" s="181"/>
      <c r="U274" s="181"/>
      <c r="V274" s="181"/>
      <c r="W274" s="181"/>
      <c r="X274" s="181"/>
      <c r="Y274" s="181"/>
      <c r="Z274" s="181"/>
    </row>
    <row r="275" spans="1:26" ht="14.25" customHeight="1" x14ac:dyDescent="0.2">
      <c r="A275" s="183"/>
      <c r="B275" s="182"/>
      <c r="C275" s="181"/>
      <c r="D275" s="190"/>
      <c r="E275" s="181"/>
      <c r="F275" s="181"/>
      <c r="G275" s="181"/>
      <c r="H275" s="181"/>
      <c r="I275" s="181"/>
      <c r="J275" s="181"/>
      <c r="K275" s="181"/>
      <c r="L275" s="181"/>
      <c r="M275" s="181"/>
      <c r="N275" s="181"/>
      <c r="O275" s="181"/>
      <c r="P275" s="181"/>
      <c r="Q275" s="181"/>
      <c r="R275" s="181"/>
      <c r="S275" s="181"/>
      <c r="T275" s="181"/>
      <c r="U275" s="181"/>
      <c r="V275" s="181"/>
      <c r="W275" s="181"/>
      <c r="X275" s="181"/>
      <c r="Y275" s="181"/>
      <c r="Z275" s="181"/>
    </row>
    <row r="276" spans="1:26" ht="14.25" customHeight="1" x14ac:dyDescent="0.2">
      <c r="A276" s="183"/>
      <c r="B276" s="182"/>
      <c r="C276" s="181"/>
      <c r="D276" s="190"/>
      <c r="E276" s="181"/>
      <c r="F276" s="181"/>
      <c r="G276" s="181"/>
      <c r="H276" s="181"/>
      <c r="I276" s="181"/>
      <c r="J276" s="181"/>
      <c r="K276" s="181"/>
      <c r="L276" s="181"/>
      <c r="M276" s="181"/>
      <c r="N276" s="181"/>
      <c r="O276" s="181"/>
      <c r="P276" s="181"/>
      <c r="Q276" s="181"/>
      <c r="R276" s="181"/>
      <c r="S276" s="181"/>
      <c r="T276" s="181"/>
      <c r="U276" s="181"/>
      <c r="V276" s="181"/>
      <c r="W276" s="181"/>
      <c r="X276" s="181"/>
      <c r="Y276" s="181"/>
      <c r="Z276" s="181"/>
    </row>
    <row r="277" spans="1:26" ht="14.25" customHeight="1" x14ac:dyDescent="0.2">
      <c r="A277" s="183"/>
      <c r="B277" s="182"/>
      <c r="C277" s="181"/>
      <c r="D277" s="190"/>
      <c r="E277" s="181"/>
      <c r="F277" s="181"/>
      <c r="G277" s="181"/>
      <c r="H277" s="181"/>
      <c r="I277" s="181"/>
      <c r="J277" s="181"/>
      <c r="K277" s="181"/>
      <c r="L277" s="181"/>
      <c r="M277" s="181"/>
      <c r="N277" s="181"/>
      <c r="O277" s="181"/>
      <c r="P277" s="181"/>
      <c r="Q277" s="181"/>
      <c r="R277" s="181"/>
      <c r="S277" s="181"/>
      <c r="T277" s="181"/>
      <c r="U277" s="181"/>
      <c r="V277" s="181"/>
      <c r="W277" s="181"/>
      <c r="X277" s="181"/>
      <c r="Y277" s="181"/>
      <c r="Z277" s="181"/>
    </row>
    <row r="278" spans="1:26" ht="14.25" customHeight="1" x14ac:dyDescent="0.2">
      <c r="A278" s="183"/>
      <c r="B278" s="182"/>
      <c r="C278" s="181"/>
      <c r="D278" s="190"/>
      <c r="E278" s="181"/>
      <c r="F278" s="181"/>
      <c r="G278" s="181"/>
      <c r="H278" s="181"/>
      <c r="I278" s="181"/>
      <c r="J278" s="181"/>
      <c r="K278" s="181"/>
      <c r="L278" s="181"/>
      <c r="M278" s="181"/>
      <c r="N278" s="181"/>
      <c r="O278" s="181"/>
      <c r="P278" s="181"/>
      <c r="Q278" s="181"/>
      <c r="R278" s="181"/>
      <c r="S278" s="181"/>
      <c r="T278" s="181"/>
      <c r="U278" s="181"/>
      <c r="V278" s="181"/>
      <c r="W278" s="181"/>
      <c r="X278" s="181"/>
      <c r="Y278" s="181"/>
      <c r="Z278" s="181"/>
    </row>
    <row r="279" spans="1:26" ht="14.25" customHeight="1" x14ac:dyDescent="0.2">
      <c r="A279" s="183"/>
      <c r="B279" s="182"/>
      <c r="C279" s="181"/>
      <c r="D279" s="190"/>
      <c r="E279" s="181"/>
      <c r="F279" s="181"/>
      <c r="G279" s="181"/>
      <c r="H279" s="181"/>
      <c r="I279" s="181"/>
      <c r="J279" s="181"/>
      <c r="K279" s="181"/>
      <c r="L279" s="181"/>
      <c r="M279" s="181"/>
      <c r="N279" s="181"/>
      <c r="O279" s="181"/>
      <c r="P279" s="181"/>
      <c r="Q279" s="181"/>
      <c r="R279" s="181"/>
      <c r="S279" s="181"/>
      <c r="T279" s="181"/>
      <c r="U279" s="181"/>
      <c r="V279" s="181"/>
      <c r="W279" s="181"/>
      <c r="X279" s="181"/>
      <c r="Y279" s="181"/>
      <c r="Z279" s="181"/>
    </row>
    <row r="280" spans="1:26" ht="14.25" customHeight="1" x14ac:dyDescent="0.2">
      <c r="A280" s="183"/>
      <c r="B280" s="182"/>
      <c r="C280" s="181"/>
      <c r="D280" s="190"/>
      <c r="E280" s="181"/>
      <c r="F280" s="181"/>
      <c r="G280" s="181"/>
      <c r="H280" s="181"/>
      <c r="I280" s="181"/>
      <c r="J280" s="181"/>
      <c r="K280" s="181"/>
      <c r="L280" s="181"/>
      <c r="M280" s="181"/>
      <c r="N280" s="181"/>
      <c r="O280" s="181"/>
      <c r="P280" s="181"/>
      <c r="Q280" s="181"/>
      <c r="R280" s="181"/>
      <c r="S280" s="181"/>
      <c r="T280" s="181"/>
      <c r="U280" s="181"/>
      <c r="V280" s="181"/>
      <c r="W280" s="181"/>
      <c r="X280" s="181"/>
      <c r="Y280" s="181"/>
      <c r="Z280" s="181"/>
    </row>
    <row r="281" spans="1:26" ht="14.25" customHeight="1" x14ac:dyDescent="0.2">
      <c r="A281" s="183"/>
      <c r="B281" s="182"/>
      <c r="C281" s="181"/>
      <c r="D281" s="190"/>
      <c r="E281" s="181"/>
      <c r="F281" s="181"/>
      <c r="G281" s="181"/>
      <c r="H281" s="181"/>
      <c r="I281" s="181"/>
      <c r="J281" s="181"/>
      <c r="K281" s="181"/>
      <c r="L281" s="181"/>
      <c r="M281" s="181"/>
      <c r="N281" s="181"/>
      <c r="O281" s="181"/>
      <c r="P281" s="181"/>
      <c r="Q281" s="181"/>
      <c r="R281" s="181"/>
      <c r="S281" s="181"/>
      <c r="T281" s="181"/>
      <c r="U281" s="181"/>
      <c r="V281" s="181"/>
      <c r="W281" s="181"/>
      <c r="X281" s="181"/>
      <c r="Y281" s="181"/>
      <c r="Z281" s="181"/>
    </row>
    <row r="282" spans="1:26" ht="14.25" customHeight="1" x14ac:dyDescent="0.2">
      <c r="A282" s="183"/>
      <c r="B282" s="182"/>
      <c r="C282" s="181"/>
      <c r="D282" s="190"/>
      <c r="E282" s="181"/>
      <c r="F282" s="181"/>
      <c r="G282" s="181"/>
      <c r="H282" s="181"/>
      <c r="I282" s="181"/>
      <c r="J282" s="181"/>
      <c r="K282" s="181"/>
      <c r="L282" s="181"/>
      <c r="M282" s="181"/>
      <c r="N282" s="181"/>
      <c r="O282" s="181"/>
      <c r="P282" s="181"/>
      <c r="Q282" s="181"/>
      <c r="R282" s="181"/>
      <c r="S282" s="181"/>
      <c r="T282" s="181"/>
      <c r="U282" s="181"/>
      <c r="V282" s="181"/>
      <c r="W282" s="181"/>
      <c r="X282" s="181"/>
      <c r="Y282" s="181"/>
      <c r="Z282" s="181"/>
    </row>
    <row r="283" spans="1:26" ht="14.25" customHeight="1" x14ac:dyDescent="0.2">
      <c r="A283" s="183"/>
      <c r="B283" s="182"/>
      <c r="C283" s="181"/>
      <c r="D283" s="190"/>
      <c r="E283" s="181"/>
      <c r="F283" s="181"/>
      <c r="G283" s="181"/>
      <c r="H283" s="181"/>
      <c r="I283" s="181"/>
      <c r="J283" s="181"/>
      <c r="K283" s="181"/>
      <c r="L283" s="181"/>
      <c r="M283" s="181"/>
      <c r="N283" s="181"/>
      <c r="O283" s="181"/>
      <c r="P283" s="181"/>
      <c r="Q283" s="181"/>
      <c r="R283" s="181"/>
      <c r="S283" s="181"/>
      <c r="T283" s="181"/>
      <c r="U283" s="181"/>
      <c r="V283" s="181"/>
      <c r="W283" s="181"/>
      <c r="X283" s="181"/>
      <c r="Y283" s="181"/>
      <c r="Z283" s="181"/>
    </row>
    <row r="284" spans="1:26" ht="14.25" customHeight="1" x14ac:dyDescent="0.2">
      <c r="A284" s="183"/>
      <c r="B284" s="182"/>
      <c r="C284" s="181"/>
      <c r="D284" s="190"/>
      <c r="E284" s="181"/>
      <c r="F284" s="181"/>
      <c r="G284" s="181"/>
      <c r="H284" s="181"/>
      <c r="I284" s="181"/>
      <c r="J284" s="181"/>
      <c r="K284" s="181"/>
      <c r="L284" s="181"/>
      <c r="M284" s="181"/>
      <c r="N284" s="181"/>
      <c r="O284" s="181"/>
      <c r="P284" s="181"/>
      <c r="Q284" s="181"/>
      <c r="R284" s="181"/>
      <c r="S284" s="181"/>
      <c r="T284" s="181"/>
      <c r="U284" s="181"/>
      <c r="V284" s="181"/>
      <c r="W284" s="181"/>
      <c r="X284" s="181"/>
      <c r="Y284" s="181"/>
      <c r="Z284" s="181"/>
    </row>
    <row r="285" spans="1:26" ht="14.25" customHeight="1" x14ac:dyDescent="0.2">
      <c r="A285" s="183"/>
      <c r="B285" s="182"/>
      <c r="C285" s="181"/>
      <c r="D285" s="190"/>
      <c r="E285" s="181"/>
      <c r="F285" s="181"/>
      <c r="G285" s="181"/>
      <c r="H285" s="181"/>
      <c r="I285" s="181"/>
      <c r="J285" s="181"/>
      <c r="K285" s="181"/>
      <c r="L285" s="181"/>
      <c r="M285" s="181"/>
      <c r="N285" s="181"/>
      <c r="O285" s="181"/>
      <c r="P285" s="181"/>
      <c r="Q285" s="181"/>
      <c r="R285" s="181"/>
      <c r="S285" s="181"/>
      <c r="T285" s="181"/>
      <c r="U285" s="181"/>
      <c r="V285" s="181"/>
      <c r="W285" s="181"/>
      <c r="X285" s="181"/>
      <c r="Y285" s="181"/>
      <c r="Z285" s="181"/>
    </row>
    <row r="286" spans="1:26" ht="14.25" customHeight="1" x14ac:dyDescent="0.2">
      <c r="A286" s="183"/>
      <c r="B286" s="182"/>
      <c r="C286" s="181"/>
      <c r="D286" s="190"/>
      <c r="E286" s="181"/>
      <c r="F286" s="181"/>
      <c r="G286" s="181"/>
      <c r="H286" s="181"/>
      <c r="I286" s="181"/>
      <c r="J286" s="181"/>
      <c r="K286" s="181"/>
      <c r="L286" s="181"/>
      <c r="M286" s="181"/>
      <c r="N286" s="181"/>
      <c r="O286" s="181"/>
      <c r="P286" s="181"/>
      <c r="Q286" s="181"/>
      <c r="R286" s="181"/>
      <c r="S286" s="181"/>
      <c r="T286" s="181"/>
      <c r="U286" s="181"/>
      <c r="V286" s="181"/>
      <c r="W286" s="181"/>
      <c r="X286" s="181"/>
      <c r="Y286" s="181"/>
      <c r="Z286" s="181"/>
    </row>
    <row r="287" spans="1:26" ht="14.25" customHeight="1" x14ac:dyDescent="0.2">
      <c r="A287" s="183"/>
      <c r="B287" s="182"/>
      <c r="C287" s="181"/>
      <c r="D287" s="190"/>
      <c r="E287" s="181"/>
      <c r="F287" s="181"/>
      <c r="G287" s="181"/>
      <c r="H287" s="181"/>
      <c r="I287" s="181"/>
      <c r="J287" s="181"/>
      <c r="K287" s="181"/>
      <c r="L287" s="181"/>
      <c r="M287" s="181"/>
      <c r="N287" s="181"/>
      <c r="O287" s="181"/>
      <c r="P287" s="181"/>
      <c r="Q287" s="181"/>
      <c r="R287" s="181"/>
      <c r="S287" s="181"/>
      <c r="T287" s="181"/>
      <c r="U287" s="181"/>
      <c r="V287" s="181"/>
      <c r="W287" s="181"/>
      <c r="X287" s="181"/>
      <c r="Y287" s="181"/>
      <c r="Z287" s="181"/>
    </row>
    <row r="288" spans="1:26" ht="14.25" customHeight="1" x14ac:dyDescent="0.2">
      <c r="A288" s="183"/>
      <c r="B288" s="182"/>
      <c r="C288" s="181"/>
      <c r="D288" s="190"/>
      <c r="E288" s="181"/>
      <c r="F288" s="181"/>
      <c r="G288" s="181"/>
      <c r="H288" s="181"/>
      <c r="I288" s="181"/>
      <c r="J288" s="181"/>
      <c r="K288" s="181"/>
      <c r="L288" s="181"/>
      <c r="M288" s="181"/>
      <c r="N288" s="181"/>
      <c r="O288" s="181"/>
      <c r="P288" s="181"/>
      <c r="Q288" s="181"/>
      <c r="R288" s="181"/>
      <c r="S288" s="181"/>
      <c r="T288" s="181"/>
      <c r="U288" s="181"/>
      <c r="V288" s="181"/>
      <c r="W288" s="181"/>
      <c r="X288" s="181"/>
      <c r="Y288" s="181"/>
      <c r="Z288" s="181"/>
    </row>
    <row r="289" spans="1:26" ht="14.25" customHeight="1" x14ac:dyDescent="0.2">
      <c r="A289" s="183"/>
      <c r="B289" s="182"/>
      <c r="C289" s="181"/>
      <c r="D289" s="190"/>
      <c r="E289" s="181"/>
      <c r="F289" s="181"/>
      <c r="G289" s="181"/>
      <c r="H289" s="181"/>
      <c r="I289" s="181"/>
      <c r="J289" s="181"/>
      <c r="K289" s="181"/>
      <c r="L289" s="181"/>
      <c r="M289" s="181"/>
      <c r="N289" s="181"/>
      <c r="O289" s="181"/>
      <c r="P289" s="181"/>
      <c r="Q289" s="181"/>
      <c r="R289" s="181"/>
      <c r="S289" s="181"/>
      <c r="T289" s="181"/>
      <c r="U289" s="181"/>
      <c r="V289" s="181"/>
      <c r="W289" s="181"/>
      <c r="X289" s="181"/>
      <c r="Y289" s="181"/>
      <c r="Z289" s="181"/>
    </row>
    <row r="290" spans="1:26" ht="14.25" customHeight="1" x14ac:dyDescent="0.2">
      <c r="A290" s="183"/>
      <c r="B290" s="182"/>
      <c r="C290" s="181"/>
      <c r="D290" s="190"/>
      <c r="E290" s="181"/>
      <c r="F290" s="181"/>
      <c r="G290" s="181"/>
      <c r="H290" s="181"/>
      <c r="I290" s="181"/>
      <c r="J290" s="181"/>
      <c r="K290" s="181"/>
      <c r="L290" s="181"/>
      <c r="M290" s="181"/>
      <c r="N290" s="181"/>
      <c r="O290" s="181"/>
      <c r="P290" s="181"/>
      <c r="Q290" s="181"/>
      <c r="R290" s="181"/>
      <c r="S290" s="181"/>
      <c r="T290" s="181"/>
      <c r="U290" s="181"/>
      <c r="V290" s="181"/>
      <c r="W290" s="181"/>
      <c r="X290" s="181"/>
      <c r="Y290" s="181"/>
      <c r="Z290" s="181"/>
    </row>
    <row r="291" spans="1:26" ht="14.25" customHeight="1" x14ac:dyDescent="0.2">
      <c r="A291" s="183"/>
      <c r="B291" s="182"/>
      <c r="C291" s="181"/>
      <c r="D291" s="190"/>
      <c r="E291" s="181"/>
      <c r="F291" s="181"/>
      <c r="G291" s="181"/>
      <c r="H291" s="181"/>
      <c r="I291" s="181"/>
      <c r="J291" s="181"/>
      <c r="K291" s="181"/>
      <c r="L291" s="181"/>
      <c r="M291" s="181"/>
      <c r="N291" s="181"/>
      <c r="O291" s="181"/>
      <c r="P291" s="181"/>
      <c r="Q291" s="181"/>
      <c r="R291" s="181"/>
      <c r="S291" s="181"/>
      <c r="T291" s="181"/>
      <c r="U291" s="181"/>
      <c r="V291" s="181"/>
      <c r="W291" s="181"/>
      <c r="X291" s="181"/>
      <c r="Y291" s="181"/>
      <c r="Z291" s="181"/>
    </row>
    <row r="292" spans="1:26" ht="14.25" customHeight="1" x14ac:dyDescent="0.2">
      <c r="A292" s="183"/>
      <c r="B292" s="182"/>
      <c r="C292" s="181"/>
      <c r="D292" s="190"/>
      <c r="E292" s="181"/>
      <c r="F292" s="181"/>
      <c r="G292" s="181"/>
      <c r="H292" s="181"/>
      <c r="I292" s="181"/>
      <c r="J292" s="181"/>
      <c r="K292" s="181"/>
      <c r="L292" s="181"/>
      <c r="M292" s="181"/>
      <c r="N292" s="181"/>
      <c r="O292" s="181"/>
      <c r="P292" s="181"/>
      <c r="Q292" s="181"/>
      <c r="R292" s="181"/>
      <c r="S292" s="181"/>
      <c r="T292" s="181"/>
      <c r="U292" s="181"/>
      <c r="V292" s="181"/>
      <c r="W292" s="181"/>
      <c r="X292" s="181"/>
      <c r="Y292" s="181"/>
      <c r="Z292" s="181"/>
    </row>
    <row r="293" spans="1:26" ht="14.25" customHeight="1" x14ac:dyDescent="0.2">
      <c r="A293" s="183"/>
      <c r="B293" s="182"/>
      <c r="C293" s="181"/>
      <c r="D293" s="190"/>
      <c r="E293" s="181"/>
      <c r="F293" s="181"/>
      <c r="G293" s="181"/>
      <c r="H293" s="181"/>
      <c r="I293" s="181"/>
      <c r="J293" s="181"/>
      <c r="K293" s="181"/>
      <c r="L293" s="181"/>
      <c r="M293" s="181"/>
      <c r="N293" s="181"/>
      <c r="O293" s="181"/>
      <c r="P293" s="181"/>
      <c r="Q293" s="181"/>
      <c r="R293" s="181"/>
      <c r="S293" s="181"/>
      <c r="T293" s="181"/>
      <c r="U293" s="181"/>
      <c r="V293" s="181"/>
      <c r="W293" s="181"/>
      <c r="X293" s="181"/>
      <c r="Y293" s="181"/>
      <c r="Z293" s="181"/>
    </row>
    <row r="294" spans="1:26" ht="14.25" customHeight="1" x14ac:dyDescent="0.2">
      <c r="A294" s="183"/>
      <c r="B294" s="182"/>
      <c r="C294" s="181"/>
      <c r="D294" s="190"/>
      <c r="E294" s="181"/>
      <c r="F294" s="181"/>
      <c r="G294" s="181"/>
      <c r="H294" s="181"/>
      <c r="I294" s="181"/>
      <c r="J294" s="181"/>
      <c r="K294" s="181"/>
      <c r="L294" s="181"/>
      <c r="M294" s="181"/>
      <c r="N294" s="181"/>
      <c r="O294" s="181"/>
      <c r="P294" s="181"/>
      <c r="Q294" s="181"/>
      <c r="R294" s="181"/>
      <c r="S294" s="181"/>
      <c r="T294" s="181"/>
      <c r="U294" s="181"/>
      <c r="V294" s="181"/>
      <c r="W294" s="181"/>
      <c r="X294" s="181"/>
      <c r="Y294" s="181"/>
      <c r="Z294" s="181"/>
    </row>
    <row r="295" spans="1:26" ht="14.25" customHeight="1" x14ac:dyDescent="0.2">
      <c r="A295" s="183"/>
      <c r="B295" s="182"/>
      <c r="C295" s="181"/>
      <c r="D295" s="190"/>
      <c r="E295" s="181"/>
      <c r="F295" s="181"/>
      <c r="G295" s="181"/>
      <c r="H295" s="181"/>
      <c r="I295" s="181"/>
      <c r="J295" s="181"/>
      <c r="K295" s="181"/>
      <c r="L295" s="181"/>
      <c r="M295" s="181"/>
      <c r="N295" s="181"/>
      <c r="O295" s="181"/>
      <c r="P295" s="181"/>
      <c r="Q295" s="181"/>
      <c r="R295" s="181"/>
      <c r="S295" s="181"/>
      <c r="T295" s="181"/>
      <c r="U295" s="181"/>
      <c r="V295" s="181"/>
      <c r="W295" s="181"/>
      <c r="X295" s="181"/>
      <c r="Y295" s="181"/>
      <c r="Z295" s="181"/>
    </row>
    <row r="296" spans="1:26" ht="14.25" customHeight="1" x14ac:dyDescent="0.2">
      <c r="A296" s="183"/>
      <c r="B296" s="182"/>
      <c r="C296" s="181"/>
      <c r="D296" s="190"/>
      <c r="E296" s="181"/>
      <c r="F296" s="181"/>
      <c r="G296" s="181"/>
      <c r="H296" s="181"/>
      <c r="I296" s="181"/>
      <c r="J296" s="181"/>
      <c r="K296" s="181"/>
      <c r="L296" s="181"/>
      <c r="M296" s="181"/>
      <c r="N296" s="181"/>
      <c r="O296" s="181"/>
      <c r="P296" s="181"/>
      <c r="Q296" s="181"/>
      <c r="R296" s="181"/>
      <c r="S296" s="181"/>
      <c r="T296" s="181"/>
      <c r="U296" s="181"/>
      <c r="V296" s="181"/>
      <c r="W296" s="181"/>
      <c r="X296" s="181"/>
      <c r="Y296" s="181"/>
      <c r="Z296" s="181"/>
    </row>
    <row r="297" spans="1:26" ht="14.25" customHeight="1" x14ac:dyDescent="0.2">
      <c r="A297" s="183"/>
      <c r="B297" s="182"/>
      <c r="C297" s="181"/>
      <c r="D297" s="190"/>
      <c r="E297" s="181"/>
      <c r="F297" s="181"/>
      <c r="G297" s="181"/>
      <c r="H297" s="181"/>
      <c r="I297" s="181"/>
      <c r="J297" s="181"/>
      <c r="K297" s="181"/>
      <c r="L297" s="181"/>
      <c r="M297" s="181"/>
      <c r="N297" s="181"/>
      <c r="O297" s="181"/>
      <c r="P297" s="181"/>
      <c r="Q297" s="181"/>
      <c r="R297" s="181"/>
      <c r="S297" s="181"/>
      <c r="T297" s="181"/>
      <c r="U297" s="181"/>
      <c r="V297" s="181"/>
      <c r="W297" s="181"/>
      <c r="X297" s="181"/>
      <c r="Y297" s="181"/>
      <c r="Z297" s="181"/>
    </row>
    <row r="298" spans="1:26" ht="14.25" customHeight="1" x14ac:dyDescent="0.2">
      <c r="A298" s="183"/>
      <c r="B298" s="182"/>
      <c r="C298" s="181"/>
      <c r="D298" s="190"/>
      <c r="E298" s="181"/>
      <c r="F298" s="181"/>
      <c r="G298" s="181"/>
      <c r="H298" s="181"/>
      <c r="I298" s="181"/>
      <c r="J298" s="181"/>
      <c r="K298" s="181"/>
      <c r="L298" s="181"/>
      <c r="M298" s="181"/>
      <c r="N298" s="181"/>
      <c r="O298" s="181"/>
      <c r="P298" s="181"/>
      <c r="Q298" s="181"/>
      <c r="R298" s="181"/>
      <c r="S298" s="181"/>
      <c r="T298" s="181"/>
      <c r="U298" s="181"/>
      <c r="V298" s="181"/>
      <c r="W298" s="181"/>
      <c r="X298" s="181"/>
      <c r="Y298" s="181"/>
      <c r="Z298" s="181"/>
    </row>
    <row r="299" spans="1:26" ht="14.25" customHeight="1" x14ac:dyDescent="0.2">
      <c r="A299" s="183"/>
      <c r="B299" s="182"/>
      <c r="C299" s="181"/>
      <c r="D299" s="190"/>
      <c r="E299" s="181"/>
      <c r="F299" s="181"/>
      <c r="G299" s="181"/>
      <c r="H299" s="181"/>
      <c r="I299" s="181"/>
      <c r="J299" s="181"/>
      <c r="K299" s="181"/>
      <c r="L299" s="181"/>
      <c r="M299" s="181"/>
      <c r="N299" s="181"/>
      <c r="O299" s="181"/>
      <c r="P299" s="181"/>
      <c r="Q299" s="181"/>
      <c r="R299" s="181"/>
      <c r="S299" s="181"/>
      <c r="T299" s="181"/>
      <c r="U299" s="181"/>
      <c r="V299" s="181"/>
      <c r="W299" s="181"/>
      <c r="X299" s="181"/>
      <c r="Y299" s="181"/>
      <c r="Z299" s="181"/>
    </row>
    <row r="300" spans="1:26" ht="14.25" customHeight="1" x14ac:dyDescent="0.2">
      <c r="A300" s="183"/>
      <c r="B300" s="182"/>
      <c r="C300" s="181"/>
      <c r="D300" s="190"/>
      <c r="E300" s="181"/>
      <c r="F300" s="181"/>
      <c r="G300" s="181"/>
      <c r="H300" s="181"/>
      <c r="I300" s="181"/>
      <c r="J300" s="181"/>
      <c r="K300" s="181"/>
      <c r="L300" s="181"/>
      <c r="M300" s="181"/>
      <c r="N300" s="181"/>
      <c r="O300" s="181"/>
      <c r="P300" s="181"/>
      <c r="Q300" s="181"/>
      <c r="R300" s="181"/>
      <c r="S300" s="181"/>
      <c r="T300" s="181"/>
      <c r="U300" s="181"/>
      <c r="V300" s="181"/>
      <c r="W300" s="181"/>
      <c r="X300" s="181"/>
      <c r="Y300" s="181"/>
      <c r="Z300" s="181"/>
    </row>
    <row r="301" spans="1:26" ht="14.25" customHeight="1" x14ac:dyDescent="0.2">
      <c r="A301" s="183"/>
      <c r="B301" s="182"/>
      <c r="C301" s="181"/>
      <c r="D301" s="190"/>
      <c r="E301" s="181"/>
      <c r="F301" s="181"/>
      <c r="G301" s="181"/>
      <c r="H301" s="181"/>
      <c r="I301" s="181"/>
      <c r="J301" s="181"/>
      <c r="K301" s="181"/>
      <c r="L301" s="181"/>
      <c r="M301" s="181"/>
      <c r="N301" s="181"/>
      <c r="O301" s="181"/>
      <c r="P301" s="181"/>
      <c r="Q301" s="181"/>
      <c r="R301" s="181"/>
      <c r="S301" s="181"/>
      <c r="T301" s="181"/>
      <c r="U301" s="181"/>
      <c r="V301" s="181"/>
      <c r="W301" s="181"/>
      <c r="X301" s="181"/>
      <c r="Y301" s="181"/>
      <c r="Z301" s="181"/>
    </row>
    <row r="302" spans="1:26" ht="14.25" customHeight="1" x14ac:dyDescent="0.2">
      <c r="A302" s="183"/>
      <c r="B302" s="182"/>
      <c r="C302" s="181"/>
      <c r="D302" s="190"/>
      <c r="E302" s="181"/>
      <c r="F302" s="181"/>
      <c r="G302" s="181"/>
      <c r="H302" s="181"/>
      <c r="I302" s="181"/>
      <c r="J302" s="181"/>
      <c r="K302" s="181"/>
      <c r="L302" s="181"/>
      <c r="M302" s="181"/>
      <c r="N302" s="181"/>
      <c r="O302" s="181"/>
      <c r="P302" s="181"/>
      <c r="Q302" s="181"/>
      <c r="R302" s="181"/>
      <c r="S302" s="181"/>
      <c r="T302" s="181"/>
      <c r="U302" s="181"/>
      <c r="V302" s="181"/>
      <c r="W302" s="181"/>
      <c r="X302" s="181"/>
      <c r="Y302" s="181"/>
      <c r="Z302" s="181"/>
    </row>
    <row r="303" spans="1:26" ht="14.25" customHeight="1" x14ac:dyDescent="0.2">
      <c r="A303" s="183"/>
      <c r="B303" s="182"/>
      <c r="C303" s="181"/>
      <c r="D303" s="190"/>
      <c r="E303" s="181"/>
      <c r="F303" s="181"/>
      <c r="G303" s="181"/>
      <c r="H303" s="181"/>
      <c r="I303" s="181"/>
      <c r="J303" s="181"/>
      <c r="K303" s="181"/>
      <c r="L303" s="181"/>
      <c r="M303" s="181"/>
      <c r="N303" s="181"/>
      <c r="O303" s="181"/>
      <c r="P303" s="181"/>
      <c r="Q303" s="181"/>
      <c r="R303" s="181"/>
      <c r="S303" s="181"/>
      <c r="T303" s="181"/>
      <c r="U303" s="181"/>
      <c r="V303" s="181"/>
      <c r="W303" s="181"/>
      <c r="X303" s="181"/>
      <c r="Y303" s="181"/>
      <c r="Z303" s="181"/>
    </row>
    <row r="304" spans="1:26" ht="14.25" customHeight="1" x14ac:dyDescent="0.2">
      <c r="A304" s="183"/>
      <c r="B304" s="182"/>
      <c r="C304" s="181"/>
      <c r="D304" s="190"/>
      <c r="E304" s="181"/>
      <c r="F304" s="181"/>
      <c r="G304" s="181"/>
      <c r="H304" s="181"/>
      <c r="I304" s="181"/>
      <c r="J304" s="181"/>
      <c r="K304" s="181"/>
      <c r="L304" s="181"/>
      <c r="M304" s="181"/>
      <c r="N304" s="181"/>
      <c r="O304" s="181"/>
      <c r="P304" s="181"/>
      <c r="Q304" s="181"/>
      <c r="R304" s="181"/>
      <c r="S304" s="181"/>
      <c r="T304" s="181"/>
      <c r="U304" s="181"/>
      <c r="V304" s="181"/>
      <c r="W304" s="181"/>
      <c r="X304" s="181"/>
      <c r="Y304" s="181"/>
      <c r="Z304" s="181"/>
    </row>
    <row r="305" spans="1:26" ht="14.25" customHeight="1" x14ac:dyDescent="0.2">
      <c r="A305" s="183"/>
      <c r="B305" s="182"/>
      <c r="C305" s="181"/>
      <c r="D305" s="190"/>
      <c r="E305" s="181"/>
      <c r="F305" s="181"/>
      <c r="G305" s="181"/>
      <c r="H305" s="181"/>
      <c r="I305" s="181"/>
      <c r="J305" s="181"/>
      <c r="K305" s="181"/>
      <c r="L305" s="181"/>
      <c r="M305" s="181"/>
      <c r="N305" s="181"/>
      <c r="O305" s="181"/>
      <c r="P305" s="181"/>
      <c r="Q305" s="181"/>
      <c r="R305" s="181"/>
      <c r="S305" s="181"/>
      <c r="T305" s="181"/>
      <c r="U305" s="181"/>
      <c r="V305" s="181"/>
      <c r="W305" s="181"/>
      <c r="X305" s="181"/>
      <c r="Y305" s="181"/>
      <c r="Z305" s="181"/>
    </row>
    <row r="306" spans="1:26" ht="14.25" customHeight="1" x14ac:dyDescent="0.2">
      <c r="A306" s="183"/>
      <c r="B306" s="182"/>
      <c r="C306" s="181"/>
      <c r="D306" s="190"/>
      <c r="E306" s="181"/>
      <c r="F306" s="181"/>
      <c r="G306" s="181"/>
      <c r="H306" s="181"/>
      <c r="I306" s="181"/>
      <c r="J306" s="181"/>
      <c r="K306" s="181"/>
      <c r="L306" s="181"/>
      <c r="M306" s="181"/>
      <c r="N306" s="181"/>
      <c r="O306" s="181"/>
      <c r="P306" s="181"/>
      <c r="Q306" s="181"/>
      <c r="R306" s="181"/>
      <c r="S306" s="181"/>
      <c r="T306" s="181"/>
      <c r="U306" s="181"/>
      <c r="V306" s="181"/>
      <c r="W306" s="181"/>
      <c r="X306" s="181"/>
      <c r="Y306" s="181"/>
      <c r="Z306" s="181"/>
    </row>
    <row r="307" spans="1:26" ht="14.25" customHeight="1" x14ac:dyDescent="0.2">
      <c r="A307" s="183"/>
      <c r="B307" s="182"/>
      <c r="C307" s="181"/>
      <c r="D307" s="190"/>
      <c r="E307" s="181"/>
      <c r="F307" s="181"/>
      <c r="G307" s="181"/>
      <c r="H307" s="181"/>
      <c r="I307" s="181"/>
      <c r="J307" s="181"/>
      <c r="K307" s="181"/>
      <c r="L307" s="181"/>
      <c r="M307" s="181"/>
      <c r="N307" s="181"/>
      <c r="O307" s="181"/>
      <c r="P307" s="181"/>
      <c r="Q307" s="181"/>
      <c r="R307" s="181"/>
      <c r="S307" s="181"/>
      <c r="T307" s="181"/>
      <c r="U307" s="181"/>
      <c r="V307" s="181"/>
      <c r="W307" s="181"/>
      <c r="X307" s="181"/>
      <c r="Y307" s="181"/>
      <c r="Z307" s="181"/>
    </row>
    <row r="308" spans="1:26" ht="14.25" customHeight="1" x14ac:dyDescent="0.2">
      <c r="A308" s="183"/>
      <c r="B308" s="182"/>
      <c r="C308" s="181"/>
      <c r="D308" s="190"/>
      <c r="E308" s="181"/>
      <c r="F308" s="181"/>
      <c r="G308" s="181"/>
      <c r="H308" s="181"/>
      <c r="I308" s="181"/>
      <c r="J308" s="181"/>
      <c r="K308" s="181"/>
      <c r="L308" s="181"/>
      <c r="M308" s="181"/>
      <c r="N308" s="181"/>
      <c r="O308" s="181"/>
      <c r="P308" s="181"/>
      <c r="Q308" s="181"/>
      <c r="R308" s="181"/>
      <c r="S308" s="181"/>
      <c r="T308" s="181"/>
      <c r="U308" s="181"/>
      <c r="V308" s="181"/>
      <c r="W308" s="181"/>
      <c r="X308" s="181"/>
      <c r="Y308" s="181"/>
      <c r="Z308" s="181"/>
    </row>
    <row r="309" spans="1:26" ht="14.25" customHeight="1" x14ac:dyDescent="0.2">
      <c r="A309" s="183"/>
      <c r="B309" s="182"/>
      <c r="C309" s="181"/>
      <c r="D309" s="190"/>
      <c r="E309" s="181"/>
      <c r="F309" s="181"/>
      <c r="G309" s="181"/>
      <c r="H309" s="181"/>
      <c r="I309" s="181"/>
      <c r="J309" s="181"/>
      <c r="K309" s="181"/>
      <c r="L309" s="181"/>
      <c r="M309" s="181"/>
      <c r="N309" s="181"/>
      <c r="O309" s="181"/>
      <c r="P309" s="181"/>
      <c r="Q309" s="181"/>
      <c r="R309" s="181"/>
      <c r="S309" s="181"/>
      <c r="T309" s="181"/>
      <c r="U309" s="181"/>
      <c r="V309" s="181"/>
      <c r="W309" s="181"/>
      <c r="X309" s="181"/>
      <c r="Y309" s="181"/>
      <c r="Z309" s="181"/>
    </row>
    <row r="310" spans="1:26" ht="14.25" customHeight="1" x14ac:dyDescent="0.2">
      <c r="A310" s="183"/>
      <c r="B310" s="182"/>
      <c r="C310" s="181"/>
      <c r="D310" s="190"/>
      <c r="E310" s="181"/>
      <c r="F310" s="181"/>
      <c r="G310" s="181"/>
      <c r="H310" s="181"/>
      <c r="I310" s="181"/>
      <c r="J310" s="181"/>
      <c r="K310" s="181"/>
      <c r="L310" s="181"/>
      <c r="M310" s="181"/>
      <c r="N310" s="181"/>
      <c r="O310" s="181"/>
      <c r="P310" s="181"/>
      <c r="Q310" s="181"/>
      <c r="R310" s="181"/>
      <c r="S310" s="181"/>
      <c r="T310" s="181"/>
      <c r="U310" s="181"/>
      <c r="V310" s="181"/>
      <c r="W310" s="181"/>
      <c r="X310" s="181"/>
      <c r="Y310" s="181"/>
      <c r="Z310" s="181"/>
    </row>
    <row r="311" spans="1:26" ht="14.25" customHeight="1" x14ac:dyDescent="0.2">
      <c r="A311" s="183"/>
      <c r="B311" s="182"/>
      <c r="C311" s="181"/>
      <c r="D311" s="190"/>
      <c r="E311" s="181"/>
      <c r="F311" s="181"/>
      <c r="G311" s="181"/>
      <c r="H311" s="181"/>
      <c r="I311" s="181"/>
      <c r="J311" s="181"/>
      <c r="K311" s="181"/>
      <c r="L311" s="181"/>
      <c r="M311" s="181"/>
      <c r="N311" s="181"/>
      <c r="O311" s="181"/>
      <c r="P311" s="181"/>
      <c r="Q311" s="181"/>
      <c r="R311" s="181"/>
      <c r="S311" s="181"/>
      <c r="T311" s="181"/>
      <c r="U311" s="181"/>
      <c r="V311" s="181"/>
      <c r="W311" s="181"/>
      <c r="X311" s="181"/>
      <c r="Y311" s="181"/>
      <c r="Z311" s="181"/>
    </row>
    <row r="312" spans="1:26" ht="14.25" customHeight="1" x14ac:dyDescent="0.2">
      <c r="A312" s="183"/>
      <c r="B312" s="182"/>
      <c r="C312" s="181"/>
      <c r="D312" s="190"/>
      <c r="E312" s="181"/>
      <c r="F312" s="181"/>
      <c r="G312" s="181"/>
      <c r="H312" s="181"/>
      <c r="I312" s="181"/>
      <c r="J312" s="181"/>
      <c r="K312" s="181"/>
      <c r="L312" s="181"/>
      <c r="M312" s="181"/>
      <c r="N312" s="181"/>
      <c r="O312" s="181"/>
      <c r="P312" s="181"/>
      <c r="Q312" s="181"/>
      <c r="R312" s="181"/>
      <c r="S312" s="181"/>
      <c r="T312" s="181"/>
      <c r="U312" s="181"/>
      <c r="V312" s="181"/>
      <c r="W312" s="181"/>
      <c r="X312" s="181"/>
      <c r="Y312" s="181"/>
      <c r="Z312" s="181"/>
    </row>
    <row r="313" spans="1:26" ht="14.25" customHeight="1" x14ac:dyDescent="0.2">
      <c r="A313" s="183"/>
      <c r="B313" s="182"/>
      <c r="C313" s="181"/>
      <c r="D313" s="190"/>
      <c r="E313" s="181"/>
      <c r="F313" s="181"/>
      <c r="G313" s="181"/>
      <c r="H313" s="181"/>
      <c r="I313" s="181"/>
      <c r="J313" s="181"/>
      <c r="K313" s="181"/>
      <c r="L313" s="181"/>
      <c r="M313" s="181"/>
      <c r="N313" s="181"/>
      <c r="O313" s="181"/>
      <c r="P313" s="181"/>
      <c r="Q313" s="181"/>
      <c r="R313" s="181"/>
      <c r="S313" s="181"/>
      <c r="T313" s="181"/>
      <c r="U313" s="181"/>
      <c r="V313" s="181"/>
      <c r="W313" s="181"/>
      <c r="X313" s="181"/>
      <c r="Y313" s="181"/>
      <c r="Z313" s="181"/>
    </row>
    <row r="314" spans="1:26" ht="14.25" customHeight="1" x14ac:dyDescent="0.2">
      <c r="A314" s="183"/>
      <c r="B314" s="182"/>
      <c r="C314" s="181"/>
      <c r="D314" s="190"/>
      <c r="E314" s="181"/>
      <c r="F314" s="181"/>
      <c r="G314" s="181"/>
      <c r="H314" s="181"/>
      <c r="I314" s="181"/>
      <c r="J314" s="181"/>
      <c r="K314" s="181"/>
      <c r="L314" s="181"/>
      <c r="M314" s="181"/>
      <c r="N314" s="181"/>
      <c r="O314" s="181"/>
      <c r="P314" s="181"/>
      <c r="Q314" s="181"/>
      <c r="R314" s="181"/>
      <c r="S314" s="181"/>
      <c r="T314" s="181"/>
      <c r="U314" s="181"/>
      <c r="V314" s="181"/>
      <c r="W314" s="181"/>
      <c r="X314" s="181"/>
      <c r="Y314" s="181"/>
      <c r="Z314" s="181"/>
    </row>
    <row r="315" spans="1:26" ht="14.25" customHeight="1" x14ac:dyDescent="0.2">
      <c r="A315" s="183"/>
      <c r="B315" s="182"/>
      <c r="C315" s="181"/>
      <c r="D315" s="190"/>
      <c r="E315" s="181"/>
      <c r="F315" s="181"/>
      <c r="G315" s="181"/>
      <c r="H315" s="181"/>
      <c r="I315" s="181"/>
      <c r="J315" s="181"/>
      <c r="K315" s="181"/>
      <c r="L315" s="181"/>
      <c r="M315" s="181"/>
      <c r="N315" s="181"/>
      <c r="O315" s="181"/>
      <c r="P315" s="181"/>
      <c r="Q315" s="181"/>
      <c r="R315" s="181"/>
      <c r="S315" s="181"/>
      <c r="T315" s="181"/>
      <c r="U315" s="181"/>
      <c r="V315" s="181"/>
      <c r="W315" s="181"/>
      <c r="X315" s="181"/>
      <c r="Y315" s="181"/>
      <c r="Z315" s="181"/>
    </row>
    <row r="316" spans="1:26" ht="14.25" customHeight="1" x14ac:dyDescent="0.2">
      <c r="A316" s="183"/>
      <c r="B316" s="182"/>
      <c r="C316" s="181"/>
      <c r="D316" s="190"/>
      <c r="E316" s="181"/>
      <c r="F316" s="181"/>
      <c r="G316" s="181"/>
      <c r="H316" s="181"/>
      <c r="I316" s="181"/>
      <c r="J316" s="181"/>
      <c r="K316" s="181"/>
      <c r="L316" s="181"/>
      <c r="M316" s="181"/>
      <c r="N316" s="181"/>
      <c r="O316" s="181"/>
      <c r="P316" s="181"/>
      <c r="Q316" s="181"/>
      <c r="R316" s="181"/>
      <c r="S316" s="181"/>
      <c r="T316" s="181"/>
      <c r="U316" s="181"/>
      <c r="V316" s="181"/>
      <c r="W316" s="181"/>
      <c r="X316" s="181"/>
      <c r="Y316" s="181"/>
      <c r="Z316" s="181"/>
    </row>
    <row r="317" spans="1:26" ht="14.25" customHeight="1" x14ac:dyDescent="0.2">
      <c r="A317" s="183"/>
      <c r="B317" s="182"/>
      <c r="C317" s="181"/>
      <c r="D317" s="190"/>
      <c r="E317" s="181"/>
      <c r="F317" s="181"/>
      <c r="G317" s="181"/>
      <c r="H317" s="181"/>
      <c r="I317" s="181"/>
      <c r="J317" s="181"/>
      <c r="K317" s="181"/>
      <c r="L317" s="181"/>
      <c r="M317" s="181"/>
      <c r="N317" s="181"/>
      <c r="O317" s="181"/>
      <c r="P317" s="181"/>
      <c r="Q317" s="181"/>
      <c r="R317" s="181"/>
      <c r="S317" s="181"/>
      <c r="T317" s="181"/>
      <c r="U317" s="181"/>
      <c r="V317" s="181"/>
      <c r="W317" s="181"/>
      <c r="X317" s="181"/>
      <c r="Y317" s="181"/>
      <c r="Z317" s="181"/>
    </row>
    <row r="318" spans="1:26" ht="14.25" customHeight="1" x14ac:dyDescent="0.2">
      <c r="A318" s="183"/>
      <c r="B318" s="182"/>
      <c r="C318" s="181"/>
      <c r="D318" s="190"/>
      <c r="E318" s="181"/>
      <c r="F318" s="181"/>
      <c r="G318" s="181"/>
      <c r="H318" s="181"/>
      <c r="I318" s="181"/>
      <c r="J318" s="181"/>
      <c r="K318" s="181"/>
      <c r="L318" s="181"/>
      <c r="M318" s="181"/>
      <c r="N318" s="181"/>
      <c r="O318" s="181"/>
      <c r="P318" s="181"/>
      <c r="Q318" s="181"/>
      <c r="R318" s="181"/>
      <c r="S318" s="181"/>
      <c r="T318" s="181"/>
      <c r="U318" s="181"/>
      <c r="V318" s="181"/>
      <c r="W318" s="181"/>
      <c r="X318" s="181"/>
      <c r="Y318" s="181"/>
      <c r="Z318" s="181"/>
    </row>
    <row r="319" spans="1:26" ht="14.25" customHeight="1" x14ac:dyDescent="0.2">
      <c r="A319" s="183"/>
      <c r="B319" s="182"/>
      <c r="C319" s="181"/>
      <c r="D319" s="190"/>
      <c r="E319" s="181"/>
      <c r="F319" s="181"/>
      <c r="G319" s="181"/>
      <c r="H319" s="181"/>
      <c r="I319" s="181"/>
      <c r="J319" s="181"/>
      <c r="K319" s="181"/>
      <c r="L319" s="181"/>
      <c r="M319" s="181"/>
      <c r="N319" s="181"/>
      <c r="O319" s="181"/>
      <c r="P319" s="181"/>
      <c r="Q319" s="181"/>
      <c r="R319" s="181"/>
      <c r="S319" s="181"/>
      <c r="T319" s="181"/>
      <c r="U319" s="181"/>
      <c r="V319" s="181"/>
      <c r="W319" s="181"/>
      <c r="X319" s="181"/>
      <c r="Y319" s="181"/>
      <c r="Z319" s="181"/>
    </row>
    <row r="320" spans="1:26" ht="14.25" customHeight="1" x14ac:dyDescent="0.2">
      <c r="A320" s="183"/>
      <c r="B320" s="182"/>
      <c r="C320" s="181"/>
      <c r="D320" s="190"/>
      <c r="E320" s="181"/>
      <c r="F320" s="181"/>
      <c r="G320" s="181"/>
      <c r="H320" s="181"/>
      <c r="I320" s="181"/>
      <c r="J320" s="181"/>
      <c r="K320" s="181"/>
      <c r="L320" s="181"/>
      <c r="M320" s="181"/>
      <c r="N320" s="181"/>
      <c r="O320" s="181"/>
      <c r="P320" s="181"/>
      <c r="Q320" s="181"/>
      <c r="R320" s="181"/>
      <c r="S320" s="181"/>
      <c r="T320" s="181"/>
      <c r="U320" s="181"/>
      <c r="V320" s="181"/>
      <c r="W320" s="181"/>
      <c r="X320" s="181"/>
      <c r="Y320" s="181"/>
      <c r="Z320" s="181"/>
    </row>
    <row r="321" spans="1:26" ht="14.25" customHeight="1" x14ac:dyDescent="0.2">
      <c r="A321" s="183"/>
      <c r="B321" s="182"/>
      <c r="C321" s="181"/>
      <c r="D321" s="190"/>
      <c r="E321" s="181"/>
      <c r="F321" s="181"/>
      <c r="G321" s="181"/>
      <c r="H321" s="181"/>
      <c r="I321" s="181"/>
      <c r="J321" s="181"/>
      <c r="K321" s="181"/>
      <c r="L321" s="181"/>
      <c r="M321" s="181"/>
      <c r="N321" s="181"/>
      <c r="O321" s="181"/>
      <c r="P321" s="181"/>
      <c r="Q321" s="181"/>
      <c r="R321" s="181"/>
      <c r="S321" s="181"/>
      <c r="T321" s="181"/>
      <c r="U321" s="181"/>
      <c r="V321" s="181"/>
      <c r="W321" s="181"/>
      <c r="X321" s="181"/>
      <c r="Y321" s="181"/>
      <c r="Z321" s="181"/>
    </row>
    <row r="322" spans="1:26" ht="14.25" customHeight="1" x14ac:dyDescent="0.2">
      <c r="A322" s="183"/>
      <c r="B322" s="182"/>
      <c r="C322" s="181"/>
      <c r="D322" s="190"/>
      <c r="E322" s="181"/>
      <c r="F322" s="181"/>
      <c r="G322" s="181"/>
      <c r="H322" s="181"/>
      <c r="I322" s="181"/>
      <c r="J322" s="181"/>
      <c r="K322" s="181"/>
      <c r="L322" s="181"/>
      <c r="M322" s="181"/>
      <c r="N322" s="181"/>
      <c r="O322" s="181"/>
      <c r="P322" s="181"/>
      <c r="Q322" s="181"/>
      <c r="R322" s="181"/>
      <c r="S322" s="181"/>
      <c r="T322" s="181"/>
      <c r="U322" s="181"/>
      <c r="V322" s="181"/>
      <c r="W322" s="181"/>
      <c r="X322" s="181"/>
      <c r="Y322" s="181"/>
      <c r="Z322" s="181"/>
    </row>
    <row r="323" spans="1:26" ht="14.25" customHeight="1" x14ac:dyDescent="0.2">
      <c r="A323" s="183"/>
      <c r="B323" s="182"/>
      <c r="C323" s="181"/>
      <c r="D323" s="190"/>
      <c r="E323" s="181"/>
      <c r="F323" s="181"/>
      <c r="G323" s="181"/>
      <c r="H323" s="181"/>
      <c r="I323" s="181"/>
      <c r="J323" s="181"/>
      <c r="K323" s="181"/>
      <c r="L323" s="181"/>
      <c r="M323" s="181"/>
      <c r="N323" s="181"/>
      <c r="O323" s="181"/>
      <c r="P323" s="181"/>
      <c r="Q323" s="181"/>
      <c r="R323" s="181"/>
      <c r="S323" s="181"/>
      <c r="T323" s="181"/>
      <c r="U323" s="181"/>
      <c r="V323" s="181"/>
      <c r="W323" s="181"/>
      <c r="X323" s="181"/>
      <c r="Y323" s="181"/>
      <c r="Z323" s="181"/>
    </row>
    <row r="324" spans="1:26" ht="14.25" customHeight="1" x14ac:dyDescent="0.2">
      <c r="A324" s="183"/>
      <c r="B324" s="182"/>
      <c r="C324" s="181"/>
      <c r="D324" s="190"/>
      <c r="E324" s="181"/>
      <c r="F324" s="181"/>
      <c r="G324" s="181"/>
      <c r="H324" s="181"/>
      <c r="I324" s="181"/>
      <c r="J324" s="181"/>
      <c r="K324" s="181"/>
      <c r="L324" s="181"/>
      <c r="M324" s="181"/>
      <c r="N324" s="181"/>
      <c r="O324" s="181"/>
      <c r="P324" s="181"/>
      <c r="Q324" s="181"/>
      <c r="R324" s="181"/>
      <c r="S324" s="181"/>
      <c r="T324" s="181"/>
      <c r="U324" s="181"/>
      <c r="V324" s="181"/>
      <c r="W324" s="181"/>
      <c r="X324" s="181"/>
      <c r="Y324" s="181"/>
      <c r="Z324" s="181"/>
    </row>
    <row r="325" spans="1:26" ht="14.25" customHeight="1" x14ac:dyDescent="0.2">
      <c r="A325" s="183"/>
      <c r="B325" s="182"/>
      <c r="C325" s="181"/>
      <c r="D325" s="190"/>
      <c r="E325" s="181"/>
      <c r="F325" s="181"/>
      <c r="G325" s="181"/>
      <c r="H325" s="181"/>
      <c r="I325" s="181"/>
      <c r="J325" s="181"/>
      <c r="K325" s="181"/>
      <c r="L325" s="181"/>
      <c r="M325" s="181"/>
      <c r="N325" s="181"/>
      <c r="O325" s="181"/>
      <c r="P325" s="181"/>
      <c r="Q325" s="181"/>
      <c r="R325" s="181"/>
      <c r="S325" s="181"/>
      <c r="T325" s="181"/>
      <c r="U325" s="181"/>
      <c r="V325" s="181"/>
      <c r="W325" s="181"/>
      <c r="X325" s="181"/>
      <c r="Y325" s="181"/>
      <c r="Z325" s="181"/>
    </row>
    <row r="326" spans="1:26" ht="14.25" customHeight="1" x14ac:dyDescent="0.2">
      <c r="A326" s="183"/>
      <c r="B326" s="182"/>
      <c r="C326" s="181"/>
      <c r="D326" s="190"/>
      <c r="E326" s="181"/>
      <c r="F326" s="181"/>
      <c r="G326" s="181"/>
      <c r="H326" s="181"/>
      <c r="I326" s="181"/>
      <c r="J326" s="181"/>
      <c r="K326" s="181"/>
      <c r="L326" s="181"/>
      <c r="M326" s="181"/>
      <c r="N326" s="181"/>
      <c r="O326" s="181"/>
      <c r="P326" s="181"/>
      <c r="Q326" s="181"/>
      <c r="R326" s="181"/>
      <c r="S326" s="181"/>
      <c r="T326" s="181"/>
      <c r="U326" s="181"/>
      <c r="V326" s="181"/>
      <c r="W326" s="181"/>
      <c r="X326" s="181"/>
      <c r="Y326" s="181"/>
      <c r="Z326" s="181"/>
    </row>
    <row r="327" spans="1:26" ht="14.25" customHeight="1" x14ac:dyDescent="0.2">
      <c r="A327" s="183"/>
      <c r="B327" s="182"/>
      <c r="C327" s="181"/>
      <c r="D327" s="190"/>
      <c r="E327" s="181"/>
      <c r="F327" s="181"/>
      <c r="G327" s="181"/>
      <c r="H327" s="181"/>
      <c r="I327" s="181"/>
      <c r="J327" s="181"/>
      <c r="K327" s="181"/>
      <c r="L327" s="181"/>
      <c r="M327" s="181"/>
      <c r="N327" s="181"/>
      <c r="O327" s="181"/>
      <c r="P327" s="181"/>
      <c r="Q327" s="181"/>
      <c r="R327" s="181"/>
      <c r="S327" s="181"/>
      <c r="T327" s="181"/>
      <c r="U327" s="181"/>
      <c r="V327" s="181"/>
      <c r="W327" s="181"/>
      <c r="X327" s="181"/>
      <c r="Y327" s="181"/>
      <c r="Z327" s="181"/>
    </row>
    <row r="328" spans="1:26" ht="14.25" customHeight="1" x14ac:dyDescent="0.2">
      <c r="A328" s="183"/>
      <c r="B328" s="182"/>
      <c r="C328" s="181"/>
      <c r="D328" s="190"/>
      <c r="E328" s="181"/>
      <c r="F328" s="181"/>
      <c r="G328" s="181"/>
      <c r="H328" s="181"/>
      <c r="I328" s="181"/>
      <c r="J328" s="181"/>
      <c r="K328" s="181"/>
      <c r="L328" s="181"/>
      <c r="M328" s="181"/>
      <c r="N328" s="181"/>
      <c r="O328" s="181"/>
      <c r="P328" s="181"/>
      <c r="Q328" s="181"/>
      <c r="R328" s="181"/>
      <c r="S328" s="181"/>
      <c r="T328" s="181"/>
      <c r="U328" s="181"/>
      <c r="V328" s="181"/>
      <c r="W328" s="181"/>
      <c r="X328" s="181"/>
      <c r="Y328" s="181"/>
      <c r="Z328" s="181"/>
    </row>
    <row r="329" spans="1:26" ht="14.25" customHeight="1" x14ac:dyDescent="0.2">
      <c r="A329" s="183"/>
      <c r="B329" s="182"/>
      <c r="C329" s="181"/>
      <c r="D329" s="190"/>
      <c r="E329" s="181"/>
      <c r="F329" s="181"/>
      <c r="G329" s="181"/>
      <c r="H329" s="181"/>
      <c r="I329" s="181"/>
      <c r="J329" s="181"/>
      <c r="K329" s="181"/>
      <c r="L329" s="181"/>
      <c r="M329" s="181"/>
      <c r="N329" s="181"/>
      <c r="O329" s="181"/>
      <c r="P329" s="181"/>
      <c r="Q329" s="181"/>
      <c r="R329" s="181"/>
      <c r="S329" s="181"/>
      <c r="T329" s="181"/>
      <c r="U329" s="181"/>
      <c r="V329" s="181"/>
      <c r="W329" s="181"/>
      <c r="X329" s="181"/>
      <c r="Y329" s="181"/>
      <c r="Z329" s="181"/>
    </row>
    <row r="330" spans="1:26" ht="14.25" customHeight="1" x14ac:dyDescent="0.2">
      <c r="A330" s="183"/>
      <c r="B330" s="182"/>
      <c r="C330" s="181"/>
      <c r="D330" s="190"/>
      <c r="E330" s="181"/>
      <c r="F330" s="181"/>
      <c r="G330" s="181"/>
      <c r="H330" s="181"/>
      <c r="I330" s="181"/>
      <c r="J330" s="181"/>
      <c r="K330" s="181"/>
      <c r="L330" s="181"/>
      <c r="M330" s="181"/>
      <c r="N330" s="181"/>
      <c r="O330" s="181"/>
      <c r="P330" s="181"/>
      <c r="Q330" s="181"/>
      <c r="R330" s="181"/>
      <c r="S330" s="181"/>
      <c r="T330" s="181"/>
      <c r="U330" s="181"/>
      <c r="V330" s="181"/>
      <c r="W330" s="181"/>
      <c r="X330" s="181"/>
      <c r="Y330" s="181"/>
      <c r="Z330" s="181"/>
    </row>
    <row r="331" spans="1:26" ht="14.25" customHeight="1" x14ac:dyDescent="0.2">
      <c r="A331" s="183"/>
      <c r="B331" s="182"/>
      <c r="C331" s="181"/>
      <c r="D331" s="190"/>
      <c r="E331" s="181"/>
      <c r="F331" s="181"/>
      <c r="G331" s="181"/>
      <c r="H331" s="181"/>
      <c r="I331" s="181"/>
      <c r="J331" s="181"/>
      <c r="K331" s="181"/>
      <c r="L331" s="181"/>
      <c r="M331" s="181"/>
      <c r="N331" s="181"/>
      <c r="O331" s="181"/>
      <c r="P331" s="181"/>
      <c r="Q331" s="181"/>
      <c r="R331" s="181"/>
      <c r="S331" s="181"/>
      <c r="T331" s="181"/>
      <c r="U331" s="181"/>
      <c r="V331" s="181"/>
      <c r="W331" s="181"/>
      <c r="X331" s="181"/>
      <c r="Y331" s="181"/>
      <c r="Z331" s="181"/>
    </row>
    <row r="332" spans="1:26" ht="14.25" customHeight="1" x14ac:dyDescent="0.2">
      <c r="A332" s="183"/>
      <c r="B332" s="182"/>
      <c r="C332" s="181"/>
      <c r="D332" s="190"/>
      <c r="E332" s="181"/>
      <c r="F332" s="181"/>
      <c r="G332" s="181"/>
      <c r="H332" s="181"/>
      <c r="I332" s="181"/>
      <c r="J332" s="181"/>
      <c r="K332" s="181"/>
      <c r="L332" s="181"/>
      <c r="M332" s="181"/>
      <c r="N332" s="181"/>
      <c r="O332" s="181"/>
      <c r="P332" s="181"/>
      <c r="Q332" s="181"/>
      <c r="R332" s="181"/>
      <c r="S332" s="181"/>
      <c r="T332" s="181"/>
      <c r="U332" s="181"/>
      <c r="V332" s="181"/>
      <c r="W332" s="181"/>
      <c r="X332" s="181"/>
      <c r="Y332" s="181"/>
      <c r="Z332" s="181"/>
    </row>
    <row r="333" spans="1:26" ht="14.25" customHeight="1" x14ac:dyDescent="0.2">
      <c r="A333" s="183"/>
      <c r="B333" s="182"/>
      <c r="C333" s="181"/>
      <c r="D333" s="190"/>
      <c r="E333" s="181"/>
      <c r="F333" s="181"/>
      <c r="G333" s="181"/>
      <c r="H333" s="181"/>
      <c r="I333" s="181"/>
      <c r="J333" s="181"/>
      <c r="K333" s="181"/>
      <c r="L333" s="181"/>
      <c r="M333" s="181"/>
      <c r="N333" s="181"/>
      <c r="O333" s="181"/>
      <c r="P333" s="181"/>
      <c r="Q333" s="181"/>
      <c r="R333" s="181"/>
      <c r="S333" s="181"/>
      <c r="T333" s="181"/>
      <c r="U333" s="181"/>
      <c r="V333" s="181"/>
      <c r="W333" s="181"/>
      <c r="X333" s="181"/>
      <c r="Y333" s="181"/>
      <c r="Z333" s="181"/>
    </row>
    <row r="334" spans="1:26" ht="14.25" customHeight="1" x14ac:dyDescent="0.2">
      <c r="A334" s="183"/>
      <c r="B334" s="182"/>
      <c r="C334" s="181"/>
      <c r="D334" s="190"/>
      <c r="E334" s="181"/>
      <c r="F334" s="181"/>
      <c r="G334" s="181"/>
      <c r="H334" s="181"/>
      <c r="I334" s="181"/>
      <c r="J334" s="181"/>
      <c r="K334" s="181"/>
      <c r="L334" s="181"/>
      <c r="M334" s="181"/>
      <c r="N334" s="181"/>
      <c r="O334" s="181"/>
      <c r="P334" s="181"/>
      <c r="Q334" s="181"/>
      <c r="R334" s="181"/>
      <c r="S334" s="181"/>
      <c r="T334" s="181"/>
      <c r="U334" s="181"/>
      <c r="V334" s="181"/>
      <c r="W334" s="181"/>
      <c r="X334" s="181"/>
      <c r="Y334" s="181"/>
      <c r="Z334" s="181"/>
    </row>
    <row r="335" spans="1:26" ht="14.25" customHeight="1" x14ac:dyDescent="0.2">
      <c r="A335" s="183"/>
      <c r="B335" s="182"/>
      <c r="C335" s="181"/>
      <c r="D335" s="190"/>
      <c r="E335" s="181"/>
      <c r="F335" s="181"/>
      <c r="G335" s="181"/>
      <c r="H335" s="181"/>
      <c r="I335" s="181"/>
      <c r="J335" s="181"/>
      <c r="K335" s="181"/>
      <c r="L335" s="181"/>
      <c r="M335" s="181"/>
      <c r="N335" s="181"/>
      <c r="O335" s="181"/>
      <c r="P335" s="181"/>
      <c r="Q335" s="181"/>
      <c r="R335" s="181"/>
      <c r="S335" s="181"/>
      <c r="T335" s="181"/>
      <c r="U335" s="181"/>
      <c r="V335" s="181"/>
      <c r="W335" s="181"/>
      <c r="X335" s="181"/>
      <c r="Y335" s="181"/>
      <c r="Z335" s="181"/>
    </row>
    <row r="336" spans="1:26" ht="14.25" customHeight="1" x14ac:dyDescent="0.2">
      <c r="A336" s="183"/>
      <c r="B336" s="182"/>
      <c r="C336" s="181"/>
      <c r="D336" s="190"/>
      <c r="E336" s="181"/>
      <c r="F336" s="181"/>
      <c r="G336" s="181"/>
      <c r="H336" s="181"/>
      <c r="I336" s="181"/>
      <c r="J336" s="181"/>
      <c r="K336" s="181"/>
      <c r="L336" s="181"/>
      <c r="M336" s="181"/>
      <c r="N336" s="181"/>
      <c r="O336" s="181"/>
      <c r="P336" s="181"/>
      <c r="Q336" s="181"/>
      <c r="R336" s="181"/>
      <c r="S336" s="181"/>
      <c r="T336" s="181"/>
      <c r="U336" s="181"/>
      <c r="V336" s="181"/>
      <c r="W336" s="181"/>
      <c r="X336" s="181"/>
      <c r="Y336" s="181"/>
      <c r="Z336" s="181"/>
    </row>
    <row r="337" spans="1:26" ht="14.25" customHeight="1" x14ac:dyDescent="0.2">
      <c r="A337" s="183"/>
      <c r="B337" s="182"/>
      <c r="C337" s="181"/>
      <c r="D337" s="190"/>
      <c r="E337" s="181"/>
      <c r="F337" s="181"/>
      <c r="G337" s="181"/>
      <c r="H337" s="181"/>
      <c r="I337" s="181"/>
      <c r="J337" s="181"/>
      <c r="K337" s="181"/>
      <c r="L337" s="181"/>
      <c r="M337" s="181"/>
      <c r="N337" s="181"/>
      <c r="O337" s="181"/>
      <c r="P337" s="181"/>
      <c r="Q337" s="181"/>
      <c r="R337" s="181"/>
      <c r="S337" s="181"/>
      <c r="T337" s="181"/>
      <c r="U337" s="181"/>
      <c r="V337" s="181"/>
      <c r="W337" s="181"/>
      <c r="X337" s="181"/>
      <c r="Y337" s="181"/>
      <c r="Z337" s="181"/>
    </row>
    <row r="338" spans="1:26" ht="14.25" customHeight="1" x14ac:dyDescent="0.2">
      <c r="A338" s="183"/>
      <c r="B338" s="182"/>
      <c r="C338" s="181"/>
      <c r="D338" s="190"/>
      <c r="E338" s="181"/>
      <c r="F338" s="181"/>
      <c r="G338" s="181"/>
      <c r="H338" s="181"/>
      <c r="I338" s="181"/>
      <c r="J338" s="181"/>
      <c r="K338" s="181"/>
      <c r="L338" s="181"/>
      <c r="M338" s="181"/>
      <c r="N338" s="181"/>
      <c r="O338" s="181"/>
      <c r="P338" s="181"/>
      <c r="Q338" s="181"/>
      <c r="R338" s="181"/>
      <c r="S338" s="181"/>
      <c r="T338" s="181"/>
      <c r="U338" s="181"/>
      <c r="V338" s="181"/>
      <c r="W338" s="181"/>
      <c r="X338" s="181"/>
      <c r="Y338" s="181"/>
      <c r="Z338" s="181"/>
    </row>
    <row r="339" spans="1:26" ht="14.25" customHeight="1" x14ac:dyDescent="0.2">
      <c r="A339" s="183"/>
      <c r="B339" s="182"/>
      <c r="C339" s="181"/>
      <c r="D339" s="190"/>
      <c r="E339" s="181"/>
      <c r="F339" s="181"/>
      <c r="G339" s="181"/>
      <c r="H339" s="181"/>
      <c r="I339" s="181"/>
      <c r="J339" s="181"/>
      <c r="K339" s="181"/>
      <c r="L339" s="181"/>
      <c r="M339" s="181"/>
      <c r="N339" s="181"/>
      <c r="O339" s="181"/>
      <c r="P339" s="181"/>
      <c r="Q339" s="181"/>
      <c r="R339" s="181"/>
      <c r="S339" s="181"/>
      <c r="T339" s="181"/>
      <c r="U339" s="181"/>
      <c r="V339" s="181"/>
      <c r="W339" s="181"/>
      <c r="X339" s="181"/>
      <c r="Y339" s="181"/>
      <c r="Z339" s="181"/>
    </row>
    <row r="340" spans="1:26" ht="14.25" customHeight="1" x14ac:dyDescent="0.2">
      <c r="A340" s="183"/>
      <c r="B340" s="182"/>
      <c r="C340" s="181"/>
      <c r="D340" s="190"/>
      <c r="E340" s="181"/>
      <c r="F340" s="181"/>
      <c r="G340" s="181"/>
      <c r="H340" s="181"/>
      <c r="I340" s="181"/>
      <c r="J340" s="181"/>
      <c r="K340" s="181"/>
      <c r="L340" s="181"/>
      <c r="M340" s="181"/>
      <c r="N340" s="181"/>
      <c r="O340" s="181"/>
      <c r="P340" s="181"/>
      <c r="Q340" s="181"/>
      <c r="R340" s="181"/>
      <c r="S340" s="181"/>
      <c r="T340" s="181"/>
      <c r="U340" s="181"/>
      <c r="V340" s="181"/>
      <c r="W340" s="181"/>
      <c r="X340" s="181"/>
      <c r="Y340" s="181"/>
      <c r="Z340" s="181"/>
    </row>
    <row r="341" spans="1:26" ht="14.25" customHeight="1" x14ac:dyDescent="0.2">
      <c r="A341" s="183"/>
      <c r="B341" s="182"/>
      <c r="C341" s="181"/>
      <c r="D341" s="190"/>
      <c r="E341" s="181"/>
      <c r="F341" s="181"/>
      <c r="G341" s="181"/>
      <c r="H341" s="181"/>
      <c r="I341" s="181"/>
      <c r="J341" s="181"/>
      <c r="K341" s="181"/>
      <c r="L341" s="181"/>
      <c r="M341" s="181"/>
      <c r="N341" s="181"/>
      <c r="O341" s="181"/>
      <c r="P341" s="181"/>
      <c r="Q341" s="181"/>
      <c r="R341" s="181"/>
      <c r="S341" s="181"/>
      <c r="T341" s="181"/>
      <c r="U341" s="181"/>
      <c r="V341" s="181"/>
      <c r="W341" s="181"/>
      <c r="X341" s="181"/>
      <c r="Y341" s="181"/>
      <c r="Z341" s="181"/>
    </row>
    <row r="342" spans="1:26" ht="14.25" customHeight="1" x14ac:dyDescent="0.2">
      <c r="A342" s="183"/>
      <c r="B342" s="182"/>
      <c r="C342" s="181"/>
      <c r="D342" s="190"/>
      <c r="E342" s="181"/>
      <c r="F342" s="181"/>
      <c r="G342" s="181"/>
      <c r="H342" s="181"/>
      <c r="I342" s="181"/>
      <c r="J342" s="181"/>
      <c r="K342" s="181"/>
      <c r="L342" s="181"/>
      <c r="M342" s="181"/>
      <c r="N342" s="181"/>
      <c r="O342" s="181"/>
      <c r="P342" s="181"/>
      <c r="Q342" s="181"/>
      <c r="R342" s="181"/>
      <c r="S342" s="181"/>
      <c r="T342" s="181"/>
      <c r="U342" s="181"/>
      <c r="V342" s="181"/>
      <c r="W342" s="181"/>
      <c r="X342" s="181"/>
      <c r="Y342" s="181"/>
      <c r="Z342" s="181"/>
    </row>
    <row r="343" spans="1:26" ht="14.25" customHeight="1" x14ac:dyDescent="0.2">
      <c r="A343" s="183"/>
      <c r="B343" s="182"/>
      <c r="C343" s="181"/>
      <c r="D343" s="190"/>
      <c r="E343" s="181"/>
      <c r="F343" s="181"/>
      <c r="G343" s="181"/>
      <c r="H343" s="181"/>
      <c r="I343" s="181"/>
      <c r="J343" s="181"/>
      <c r="K343" s="181"/>
      <c r="L343" s="181"/>
      <c r="M343" s="181"/>
      <c r="N343" s="181"/>
      <c r="O343" s="181"/>
      <c r="P343" s="181"/>
      <c r="Q343" s="181"/>
      <c r="R343" s="181"/>
      <c r="S343" s="181"/>
      <c r="T343" s="181"/>
      <c r="U343" s="181"/>
      <c r="V343" s="181"/>
      <c r="W343" s="181"/>
      <c r="X343" s="181"/>
      <c r="Y343" s="181"/>
      <c r="Z343" s="181"/>
    </row>
    <row r="344" spans="1:26" ht="14.25" customHeight="1" x14ac:dyDescent="0.2">
      <c r="A344" s="183"/>
      <c r="B344" s="182"/>
      <c r="C344" s="181"/>
      <c r="D344" s="190"/>
      <c r="E344" s="181"/>
      <c r="F344" s="181"/>
      <c r="G344" s="181"/>
      <c r="H344" s="181"/>
      <c r="I344" s="181"/>
      <c r="J344" s="181"/>
      <c r="K344" s="181"/>
      <c r="L344" s="181"/>
      <c r="M344" s="181"/>
      <c r="N344" s="181"/>
      <c r="O344" s="181"/>
      <c r="P344" s="181"/>
      <c r="Q344" s="181"/>
      <c r="R344" s="181"/>
      <c r="S344" s="181"/>
      <c r="T344" s="181"/>
      <c r="U344" s="181"/>
      <c r="V344" s="181"/>
      <c r="W344" s="181"/>
      <c r="X344" s="181"/>
      <c r="Y344" s="181"/>
      <c r="Z344" s="181"/>
    </row>
    <row r="345" spans="1:26" ht="14.25" customHeight="1" x14ac:dyDescent="0.2">
      <c r="A345" s="183"/>
      <c r="B345" s="182"/>
      <c r="C345" s="181"/>
      <c r="D345" s="190"/>
      <c r="E345" s="181"/>
      <c r="F345" s="181"/>
      <c r="G345" s="181"/>
      <c r="H345" s="181"/>
      <c r="I345" s="181"/>
      <c r="J345" s="181"/>
      <c r="K345" s="181"/>
      <c r="L345" s="181"/>
      <c r="M345" s="181"/>
      <c r="N345" s="181"/>
      <c r="O345" s="181"/>
      <c r="P345" s="181"/>
      <c r="Q345" s="181"/>
      <c r="R345" s="181"/>
      <c r="S345" s="181"/>
      <c r="T345" s="181"/>
      <c r="U345" s="181"/>
      <c r="V345" s="181"/>
      <c r="W345" s="181"/>
      <c r="X345" s="181"/>
      <c r="Y345" s="181"/>
      <c r="Z345" s="181"/>
    </row>
    <row r="346" spans="1:26" ht="14.25" customHeight="1" x14ac:dyDescent="0.2">
      <c r="A346" s="183"/>
      <c r="B346" s="182"/>
      <c r="C346" s="181"/>
      <c r="D346" s="190"/>
      <c r="E346" s="181"/>
      <c r="F346" s="181"/>
      <c r="G346" s="181"/>
      <c r="H346" s="181"/>
      <c r="I346" s="181"/>
      <c r="J346" s="181"/>
      <c r="K346" s="181"/>
      <c r="L346" s="181"/>
      <c r="M346" s="181"/>
      <c r="N346" s="181"/>
      <c r="O346" s="181"/>
      <c r="P346" s="181"/>
      <c r="Q346" s="181"/>
      <c r="R346" s="181"/>
      <c r="S346" s="181"/>
      <c r="T346" s="181"/>
      <c r="U346" s="181"/>
      <c r="V346" s="181"/>
      <c r="W346" s="181"/>
      <c r="X346" s="181"/>
      <c r="Y346" s="181"/>
      <c r="Z346" s="181"/>
    </row>
    <row r="347" spans="1:26" ht="14.25" customHeight="1" x14ac:dyDescent="0.2">
      <c r="A347" s="183"/>
      <c r="B347" s="182"/>
      <c r="C347" s="181"/>
      <c r="D347" s="190"/>
      <c r="E347" s="181"/>
      <c r="F347" s="181"/>
      <c r="G347" s="181"/>
      <c r="H347" s="181"/>
      <c r="I347" s="181"/>
      <c r="J347" s="181"/>
      <c r="K347" s="181"/>
      <c r="L347" s="181"/>
      <c r="M347" s="181"/>
      <c r="N347" s="181"/>
      <c r="O347" s="181"/>
      <c r="P347" s="181"/>
      <c r="Q347" s="181"/>
      <c r="R347" s="181"/>
      <c r="S347" s="181"/>
      <c r="T347" s="181"/>
      <c r="U347" s="181"/>
      <c r="V347" s="181"/>
      <c r="W347" s="181"/>
      <c r="X347" s="181"/>
      <c r="Y347" s="181"/>
      <c r="Z347" s="181"/>
    </row>
    <row r="348" spans="1:26" ht="14.25" customHeight="1" x14ac:dyDescent="0.2">
      <c r="A348" s="183"/>
      <c r="B348" s="182"/>
      <c r="C348" s="181"/>
      <c r="D348" s="190"/>
      <c r="E348" s="181"/>
      <c r="F348" s="181"/>
      <c r="G348" s="181"/>
      <c r="H348" s="181"/>
      <c r="I348" s="181"/>
      <c r="J348" s="181"/>
      <c r="K348" s="181"/>
      <c r="L348" s="181"/>
      <c r="M348" s="181"/>
      <c r="N348" s="181"/>
      <c r="O348" s="181"/>
      <c r="P348" s="181"/>
      <c r="Q348" s="181"/>
      <c r="R348" s="181"/>
      <c r="S348" s="181"/>
      <c r="T348" s="181"/>
      <c r="U348" s="181"/>
      <c r="V348" s="181"/>
      <c r="W348" s="181"/>
      <c r="X348" s="181"/>
      <c r="Y348" s="181"/>
      <c r="Z348" s="181"/>
    </row>
    <row r="349" spans="1:26" ht="14.25" customHeight="1" x14ac:dyDescent="0.2">
      <c r="A349" s="183"/>
      <c r="B349" s="182"/>
      <c r="C349" s="181"/>
      <c r="D349" s="190"/>
      <c r="E349" s="181"/>
      <c r="F349" s="181"/>
      <c r="G349" s="181"/>
      <c r="H349" s="181"/>
      <c r="I349" s="181"/>
      <c r="J349" s="181"/>
      <c r="K349" s="181"/>
      <c r="L349" s="181"/>
      <c r="M349" s="181"/>
      <c r="N349" s="181"/>
      <c r="O349" s="181"/>
      <c r="P349" s="181"/>
      <c r="Q349" s="181"/>
      <c r="R349" s="181"/>
      <c r="S349" s="181"/>
      <c r="T349" s="181"/>
      <c r="U349" s="181"/>
      <c r="V349" s="181"/>
      <c r="W349" s="181"/>
      <c r="X349" s="181"/>
      <c r="Y349" s="181"/>
      <c r="Z349" s="181"/>
    </row>
    <row r="350" spans="1:26" ht="14.25" customHeight="1" x14ac:dyDescent="0.2">
      <c r="A350" s="183"/>
      <c r="B350" s="182"/>
      <c r="C350" s="181"/>
      <c r="D350" s="190"/>
      <c r="E350" s="181"/>
      <c r="F350" s="181"/>
      <c r="G350" s="181"/>
      <c r="H350" s="181"/>
      <c r="I350" s="181"/>
      <c r="J350" s="181"/>
      <c r="K350" s="181"/>
      <c r="L350" s="181"/>
      <c r="M350" s="181"/>
      <c r="N350" s="181"/>
      <c r="O350" s="181"/>
      <c r="P350" s="181"/>
      <c r="Q350" s="181"/>
      <c r="R350" s="181"/>
      <c r="S350" s="181"/>
      <c r="T350" s="181"/>
      <c r="U350" s="181"/>
      <c r="V350" s="181"/>
      <c r="W350" s="181"/>
      <c r="X350" s="181"/>
      <c r="Y350" s="181"/>
      <c r="Z350" s="181"/>
    </row>
    <row r="351" spans="1:26" ht="14.25" customHeight="1" x14ac:dyDescent="0.2">
      <c r="A351" s="183"/>
      <c r="B351" s="182"/>
      <c r="C351" s="181"/>
      <c r="D351" s="190"/>
      <c r="E351" s="181"/>
      <c r="F351" s="181"/>
      <c r="G351" s="181"/>
      <c r="H351" s="181"/>
      <c r="I351" s="181"/>
      <c r="J351" s="181"/>
      <c r="K351" s="181"/>
      <c r="L351" s="181"/>
      <c r="M351" s="181"/>
      <c r="N351" s="181"/>
      <c r="O351" s="181"/>
      <c r="P351" s="181"/>
      <c r="Q351" s="181"/>
      <c r="R351" s="181"/>
      <c r="S351" s="181"/>
      <c r="T351" s="181"/>
      <c r="U351" s="181"/>
      <c r="V351" s="181"/>
      <c r="W351" s="181"/>
      <c r="X351" s="181"/>
      <c r="Y351" s="181"/>
      <c r="Z351" s="181"/>
    </row>
    <row r="352" spans="1:26" ht="14.25" customHeight="1" x14ac:dyDescent="0.2">
      <c r="A352" s="183"/>
      <c r="B352" s="182"/>
      <c r="C352" s="181"/>
      <c r="D352" s="190"/>
      <c r="E352" s="181"/>
      <c r="F352" s="181"/>
      <c r="G352" s="181"/>
      <c r="H352" s="181"/>
      <c r="I352" s="181"/>
      <c r="J352" s="181"/>
      <c r="K352" s="181"/>
      <c r="L352" s="181"/>
      <c r="M352" s="181"/>
      <c r="N352" s="181"/>
      <c r="O352" s="181"/>
      <c r="P352" s="181"/>
      <c r="Q352" s="181"/>
      <c r="R352" s="181"/>
      <c r="S352" s="181"/>
      <c r="T352" s="181"/>
      <c r="U352" s="181"/>
      <c r="V352" s="181"/>
      <c r="W352" s="181"/>
      <c r="X352" s="181"/>
      <c r="Y352" s="181"/>
      <c r="Z352" s="181"/>
    </row>
    <row r="353" spans="1:26" ht="14.25" customHeight="1" x14ac:dyDescent="0.2">
      <c r="A353" s="183"/>
      <c r="B353" s="182"/>
      <c r="C353" s="181"/>
      <c r="D353" s="190"/>
      <c r="E353" s="181"/>
      <c r="F353" s="181"/>
      <c r="G353" s="181"/>
      <c r="H353" s="181"/>
      <c r="I353" s="181"/>
      <c r="J353" s="181"/>
      <c r="K353" s="181"/>
      <c r="L353" s="181"/>
      <c r="M353" s="181"/>
      <c r="N353" s="181"/>
      <c r="O353" s="181"/>
      <c r="P353" s="181"/>
      <c r="Q353" s="181"/>
      <c r="R353" s="181"/>
      <c r="S353" s="181"/>
      <c r="T353" s="181"/>
      <c r="U353" s="181"/>
      <c r="V353" s="181"/>
      <c r="W353" s="181"/>
      <c r="X353" s="181"/>
      <c r="Y353" s="181"/>
      <c r="Z353" s="181"/>
    </row>
    <row r="354" spans="1:26" ht="14.25" customHeight="1" x14ac:dyDescent="0.2">
      <c r="A354" s="183"/>
      <c r="B354" s="182"/>
      <c r="C354" s="181"/>
      <c r="D354" s="190"/>
      <c r="E354" s="181"/>
      <c r="F354" s="181"/>
      <c r="G354" s="181"/>
      <c r="H354" s="181"/>
      <c r="I354" s="181"/>
      <c r="J354" s="181"/>
      <c r="K354" s="181"/>
      <c r="L354" s="181"/>
      <c r="M354" s="181"/>
      <c r="N354" s="181"/>
      <c r="O354" s="181"/>
      <c r="P354" s="181"/>
      <c r="Q354" s="181"/>
      <c r="R354" s="181"/>
      <c r="S354" s="181"/>
      <c r="T354" s="181"/>
      <c r="U354" s="181"/>
      <c r="V354" s="181"/>
      <c r="W354" s="181"/>
      <c r="X354" s="181"/>
      <c r="Y354" s="181"/>
      <c r="Z354" s="181"/>
    </row>
    <row r="355" spans="1:26" ht="14.25" customHeight="1" x14ac:dyDescent="0.2">
      <c r="A355" s="183"/>
      <c r="B355" s="182"/>
      <c r="C355" s="181"/>
      <c r="D355" s="190"/>
      <c r="E355" s="181"/>
      <c r="F355" s="181"/>
      <c r="G355" s="181"/>
      <c r="H355" s="181"/>
      <c r="I355" s="181"/>
      <c r="J355" s="181"/>
      <c r="K355" s="181"/>
      <c r="L355" s="181"/>
      <c r="M355" s="181"/>
      <c r="N355" s="181"/>
      <c r="O355" s="181"/>
      <c r="P355" s="181"/>
      <c r="Q355" s="181"/>
      <c r="R355" s="181"/>
      <c r="S355" s="181"/>
      <c r="T355" s="181"/>
      <c r="U355" s="181"/>
      <c r="V355" s="181"/>
      <c r="W355" s="181"/>
      <c r="X355" s="181"/>
      <c r="Y355" s="181"/>
      <c r="Z355" s="181"/>
    </row>
    <row r="356" spans="1:26" ht="14.25" customHeight="1" x14ac:dyDescent="0.2">
      <c r="A356" s="183"/>
      <c r="B356" s="182"/>
      <c r="C356" s="181"/>
      <c r="D356" s="190"/>
      <c r="E356" s="181"/>
      <c r="F356" s="181"/>
      <c r="G356" s="181"/>
      <c r="H356" s="181"/>
      <c r="I356" s="181"/>
      <c r="J356" s="181"/>
      <c r="K356" s="181"/>
      <c r="L356" s="181"/>
      <c r="M356" s="181"/>
      <c r="N356" s="181"/>
      <c r="O356" s="181"/>
      <c r="P356" s="181"/>
      <c r="Q356" s="181"/>
      <c r="R356" s="181"/>
      <c r="S356" s="181"/>
      <c r="T356" s="181"/>
      <c r="U356" s="181"/>
      <c r="V356" s="181"/>
      <c r="W356" s="181"/>
      <c r="X356" s="181"/>
      <c r="Y356" s="181"/>
      <c r="Z356" s="181"/>
    </row>
    <row r="357" spans="1:26" ht="14.25" customHeight="1" x14ac:dyDescent="0.2">
      <c r="A357" s="183"/>
      <c r="B357" s="182"/>
      <c r="C357" s="181"/>
      <c r="D357" s="190"/>
      <c r="E357" s="181"/>
      <c r="F357" s="181"/>
      <c r="G357" s="181"/>
      <c r="H357" s="181"/>
      <c r="I357" s="181"/>
      <c r="J357" s="181"/>
      <c r="K357" s="181"/>
      <c r="L357" s="181"/>
      <c r="M357" s="181"/>
      <c r="N357" s="181"/>
      <c r="O357" s="181"/>
      <c r="P357" s="181"/>
      <c r="Q357" s="181"/>
      <c r="R357" s="181"/>
      <c r="S357" s="181"/>
      <c r="T357" s="181"/>
      <c r="U357" s="181"/>
      <c r="V357" s="181"/>
      <c r="W357" s="181"/>
      <c r="X357" s="181"/>
      <c r="Y357" s="181"/>
      <c r="Z357" s="181"/>
    </row>
    <row r="358" spans="1:26" ht="14.25" customHeight="1" x14ac:dyDescent="0.2">
      <c r="A358" s="183"/>
      <c r="B358" s="182"/>
      <c r="C358" s="181"/>
      <c r="D358" s="190"/>
      <c r="E358" s="181"/>
      <c r="F358" s="181"/>
      <c r="G358" s="181"/>
      <c r="H358" s="181"/>
      <c r="I358" s="181"/>
      <c r="J358" s="181"/>
      <c r="K358" s="181"/>
      <c r="L358" s="181"/>
      <c r="M358" s="181"/>
      <c r="N358" s="181"/>
      <c r="O358" s="181"/>
      <c r="P358" s="181"/>
      <c r="Q358" s="181"/>
      <c r="R358" s="181"/>
      <c r="S358" s="181"/>
      <c r="T358" s="181"/>
      <c r="U358" s="181"/>
      <c r="V358" s="181"/>
      <c r="W358" s="181"/>
      <c r="X358" s="181"/>
      <c r="Y358" s="181"/>
      <c r="Z358" s="181"/>
    </row>
    <row r="359" spans="1:26" ht="14.25" customHeight="1" x14ac:dyDescent="0.2">
      <c r="A359" s="183"/>
      <c r="B359" s="182"/>
      <c r="C359" s="181"/>
      <c r="D359" s="190"/>
      <c r="E359" s="181"/>
      <c r="F359" s="181"/>
      <c r="G359" s="181"/>
      <c r="H359" s="181"/>
      <c r="I359" s="181"/>
      <c r="J359" s="181"/>
      <c r="K359" s="181"/>
      <c r="L359" s="181"/>
      <c r="M359" s="181"/>
      <c r="N359" s="181"/>
      <c r="O359" s="181"/>
      <c r="P359" s="181"/>
      <c r="Q359" s="181"/>
      <c r="R359" s="181"/>
      <c r="S359" s="181"/>
      <c r="T359" s="181"/>
      <c r="U359" s="181"/>
      <c r="V359" s="181"/>
      <c r="W359" s="181"/>
      <c r="X359" s="181"/>
      <c r="Y359" s="181"/>
      <c r="Z359" s="181"/>
    </row>
    <row r="360" spans="1:26" ht="14.25" customHeight="1" x14ac:dyDescent="0.2">
      <c r="A360" s="183"/>
      <c r="B360" s="182"/>
      <c r="C360" s="181"/>
      <c r="D360" s="190"/>
      <c r="E360" s="181"/>
      <c r="F360" s="181"/>
      <c r="G360" s="181"/>
      <c r="H360" s="181"/>
      <c r="I360" s="181"/>
      <c r="J360" s="181"/>
      <c r="K360" s="181"/>
      <c r="L360" s="181"/>
      <c r="M360" s="181"/>
      <c r="N360" s="181"/>
      <c r="O360" s="181"/>
      <c r="P360" s="181"/>
      <c r="Q360" s="181"/>
      <c r="R360" s="181"/>
      <c r="S360" s="181"/>
      <c r="T360" s="181"/>
      <c r="U360" s="181"/>
      <c r="V360" s="181"/>
      <c r="W360" s="181"/>
      <c r="X360" s="181"/>
      <c r="Y360" s="181"/>
      <c r="Z360" s="181"/>
    </row>
    <row r="361" spans="1:26" ht="14.25" customHeight="1" x14ac:dyDescent="0.2">
      <c r="A361" s="183"/>
      <c r="B361" s="182"/>
      <c r="C361" s="181"/>
      <c r="D361" s="190"/>
      <c r="E361" s="181"/>
      <c r="F361" s="181"/>
      <c r="G361" s="181"/>
      <c r="H361" s="181"/>
      <c r="I361" s="181"/>
      <c r="J361" s="181"/>
      <c r="K361" s="181"/>
      <c r="L361" s="181"/>
      <c r="M361" s="181"/>
      <c r="N361" s="181"/>
      <c r="O361" s="181"/>
      <c r="P361" s="181"/>
      <c r="Q361" s="181"/>
      <c r="R361" s="181"/>
      <c r="S361" s="181"/>
      <c r="T361" s="181"/>
      <c r="U361" s="181"/>
      <c r="V361" s="181"/>
      <c r="W361" s="181"/>
      <c r="X361" s="181"/>
      <c r="Y361" s="181"/>
      <c r="Z361" s="181"/>
    </row>
    <row r="362" spans="1:26" ht="14.25" customHeight="1" x14ac:dyDescent="0.2">
      <c r="A362" s="183"/>
      <c r="B362" s="182"/>
      <c r="C362" s="181"/>
      <c r="D362" s="190"/>
      <c r="E362" s="181"/>
      <c r="F362" s="181"/>
      <c r="G362" s="181"/>
      <c r="H362" s="181"/>
      <c r="I362" s="181"/>
      <c r="J362" s="181"/>
      <c r="K362" s="181"/>
      <c r="L362" s="181"/>
      <c r="M362" s="181"/>
      <c r="N362" s="181"/>
      <c r="O362" s="181"/>
      <c r="P362" s="181"/>
      <c r="Q362" s="181"/>
      <c r="R362" s="181"/>
      <c r="S362" s="181"/>
      <c r="T362" s="181"/>
      <c r="U362" s="181"/>
      <c r="V362" s="181"/>
      <c r="W362" s="181"/>
      <c r="X362" s="181"/>
      <c r="Y362" s="181"/>
      <c r="Z362" s="181"/>
    </row>
    <row r="363" spans="1:26" ht="14.25" customHeight="1" x14ac:dyDescent="0.2">
      <c r="A363" s="183"/>
      <c r="B363" s="182"/>
      <c r="C363" s="181"/>
      <c r="D363" s="190"/>
      <c r="E363" s="181"/>
      <c r="F363" s="181"/>
      <c r="G363" s="181"/>
      <c r="H363" s="181"/>
      <c r="I363" s="181"/>
      <c r="J363" s="181"/>
      <c r="K363" s="181"/>
      <c r="L363" s="181"/>
      <c r="M363" s="181"/>
      <c r="N363" s="181"/>
      <c r="O363" s="181"/>
      <c r="P363" s="181"/>
      <c r="Q363" s="181"/>
      <c r="R363" s="181"/>
      <c r="S363" s="181"/>
      <c r="T363" s="181"/>
      <c r="U363" s="181"/>
      <c r="V363" s="181"/>
      <c r="W363" s="181"/>
      <c r="X363" s="181"/>
      <c r="Y363" s="181"/>
      <c r="Z363" s="181"/>
    </row>
    <row r="364" spans="1:26" ht="14.25" customHeight="1" x14ac:dyDescent="0.2">
      <c r="A364" s="183"/>
      <c r="B364" s="182"/>
      <c r="C364" s="181"/>
      <c r="D364" s="190"/>
      <c r="E364" s="181"/>
      <c r="F364" s="181"/>
      <c r="G364" s="181"/>
      <c r="H364" s="181"/>
      <c r="I364" s="181"/>
      <c r="J364" s="181"/>
      <c r="K364" s="181"/>
      <c r="L364" s="181"/>
      <c r="M364" s="181"/>
      <c r="N364" s="181"/>
      <c r="O364" s="181"/>
      <c r="P364" s="181"/>
      <c r="Q364" s="181"/>
      <c r="R364" s="181"/>
      <c r="S364" s="181"/>
      <c r="T364" s="181"/>
      <c r="U364" s="181"/>
      <c r="V364" s="181"/>
      <c r="W364" s="181"/>
      <c r="X364" s="181"/>
      <c r="Y364" s="181"/>
      <c r="Z364" s="181"/>
    </row>
    <row r="365" spans="1:26" ht="14.25" customHeight="1" x14ac:dyDescent="0.2">
      <c r="A365" s="183"/>
      <c r="B365" s="182"/>
      <c r="C365" s="181"/>
      <c r="D365" s="190"/>
      <c r="E365" s="181"/>
      <c r="F365" s="181"/>
      <c r="G365" s="181"/>
      <c r="H365" s="181"/>
      <c r="I365" s="181"/>
      <c r="J365" s="181"/>
      <c r="K365" s="181"/>
      <c r="L365" s="181"/>
      <c r="M365" s="181"/>
      <c r="N365" s="181"/>
      <c r="O365" s="181"/>
      <c r="P365" s="181"/>
      <c r="Q365" s="181"/>
      <c r="R365" s="181"/>
      <c r="S365" s="181"/>
      <c r="T365" s="181"/>
      <c r="U365" s="181"/>
      <c r="V365" s="181"/>
      <c r="W365" s="181"/>
      <c r="X365" s="181"/>
      <c r="Y365" s="181"/>
      <c r="Z365" s="181"/>
    </row>
    <row r="366" spans="1:26" ht="14.25" customHeight="1" x14ac:dyDescent="0.2">
      <c r="A366" s="183"/>
      <c r="B366" s="182"/>
      <c r="C366" s="181"/>
      <c r="D366" s="190"/>
      <c r="E366" s="181"/>
      <c r="F366" s="181"/>
      <c r="G366" s="181"/>
      <c r="H366" s="181"/>
      <c r="I366" s="181"/>
      <c r="J366" s="181"/>
      <c r="K366" s="181"/>
      <c r="L366" s="181"/>
      <c r="M366" s="181"/>
      <c r="N366" s="181"/>
      <c r="O366" s="181"/>
      <c r="P366" s="181"/>
      <c r="Q366" s="181"/>
      <c r="R366" s="181"/>
      <c r="S366" s="181"/>
      <c r="T366" s="181"/>
      <c r="U366" s="181"/>
      <c r="V366" s="181"/>
      <c r="W366" s="181"/>
      <c r="X366" s="181"/>
      <c r="Y366" s="181"/>
      <c r="Z366" s="181"/>
    </row>
    <row r="367" spans="1:26" ht="14.25" customHeight="1" x14ac:dyDescent="0.2">
      <c r="A367" s="183"/>
      <c r="B367" s="182"/>
      <c r="C367" s="181"/>
      <c r="D367" s="190"/>
      <c r="E367" s="181"/>
      <c r="F367" s="181"/>
      <c r="G367" s="181"/>
      <c r="H367" s="181"/>
      <c r="I367" s="181"/>
      <c r="J367" s="181"/>
      <c r="K367" s="181"/>
      <c r="L367" s="181"/>
      <c r="M367" s="181"/>
      <c r="N367" s="181"/>
      <c r="O367" s="181"/>
      <c r="P367" s="181"/>
      <c r="Q367" s="181"/>
      <c r="R367" s="181"/>
      <c r="S367" s="181"/>
      <c r="T367" s="181"/>
      <c r="U367" s="181"/>
      <c r="V367" s="181"/>
      <c r="W367" s="181"/>
      <c r="X367" s="181"/>
      <c r="Y367" s="181"/>
      <c r="Z367" s="181"/>
    </row>
    <row r="368" spans="1:26" ht="14.25" customHeight="1" x14ac:dyDescent="0.2">
      <c r="A368" s="183"/>
      <c r="B368" s="182"/>
      <c r="C368" s="181"/>
      <c r="D368" s="190"/>
      <c r="E368" s="181"/>
      <c r="F368" s="181"/>
      <c r="G368" s="181"/>
      <c r="H368" s="181"/>
      <c r="I368" s="181"/>
      <c r="J368" s="181"/>
      <c r="K368" s="181"/>
      <c r="L368" s="181"/>
      <c r="M368" s="181"/>
      <c r="N368" s="181"/>
      <c r="O368" s="181"/>
      <c r="P368" s="181"/>
      <c r="Q368" s="181"/>
      <c r="R368" s="181"/>
      <c r="S368" s="181"/>
      <c r="T368" s="181"/>
      <c r="U368" s="181"/>
      <c r="V368" s="181"/>
      <c r="W368" s="181"/>
      <c r="X368" s="181"/>
      <c r="Y368" s="181"/>
      <c r="Z368" s="181"/>
    </row>
    <row r="369" spans="1:26" ht="14.25" customHeight="1" x14ac:dyDescent="0.2">
      <c r="A369" s="183"/>
      <c r="B369" s="182"/>
      <c r="C369" s="181"/>
      <c r="D369" s="190"/>
      <c r="E369" s="181"/>
      <c r="F369" s="181"/>
      <c r="G369" s="181"/>
      <c r="H369" s="181"/>
      <c r="I369" s="181"/>
      <c r="J369" s="181"/>
      <c r="K369" s="181"/>
      <c r="L369" s="181"/>
      <c r="M369" s="181"/>
      <c r="N369" s="181"/>
      <c r="O369" s="181"/>
      <c r="P369" s="181"/>
      <c r="Q369" s="181"/>
      <c r="R369" s="181"/>
      <c r="S369" s="181"/>
      <c r="T369" s="181"/>
      <c r="U369" s="181"/>
      <c r="V369" s="181"/>
      <c r="W369" s="181"/>
      <c r="X369" s="181"/>
      <c r="Y369" s="181"/>
      <c r="Z369" s="181"/>
    </row>
    <row r="370" spans="1:26" ht="14.25" customHeight="1" x14ac:dyDescent="0.2">
      <c r="A370" s="183"/>
      <c r="B370" s="182"/>
      <c r="C370" s="181"/>
      <c r="D370" s="190"/>
      <c r="E370" s="181"/>
      <c r="F370" s="181"/>
      <c r="G370" s="181"/>
      <c r="H370" s="181"/>
      <c r="I370" s="181"/>
      <c r="J370" s="181"/>
      <c r="K370" s="181"/>
      <c r="L370" s="181"/>
      <c r="M370" s="181"/>
      <c r="N370" s="181"/>
      <c r="O370" s="181"/>
      <c r="P370" s="181"/>
      <c r="Q370" s="181"/>
      <c r="R370" s="181"/>
      <c r="S370" s="181"/>
      <c r="T370" s="181"/>
      <c r="U370" s="181"/>
      <c r="V370" s="181"/>
      <c r="W370" s="181"/>
      <c r="X370" s="181"/>
      <c r="Y370" s="181"/>
      <c r="Z370" s="181"/>
    </row>
    <row r="371" spans="1:26" ht="14.25" customHeight="1" x14ac:dyDescent="0.2">
      <c r="A371" s="183"/>
      <c r="B371" s="182"/>
      <c r="C371" s="181"/>
      <c r="D371" s="190"/>
      <c r="E371" s="181"/>
      <c r="F371" s="181"/>
      <c r="G371" s="181"/>
      <c r="H371" s="181"/>
      <c r="I371" s="181"/>
      <c r="J371" s="181"/>
      <c r="K371" s="181"/>
      <c r="L371" s="181"/>
      <c r="M371" s="181"/>
      <c r="N371" s="181"/>
      <c r="O371" s="181"/>
      <c r="P371" s="181"/>
      <c r="Q371" s="181"/>
      <c r="R371" s="181"/>
      <c r="S371" s="181"/>
      <c r="T371" s="181"/>
      <c r="U371" s="181"/>
      <c r="V371" s="181"/>
      <c r="W371" s="181"/>
      <c r="X371" s="181"/>
      <c r="Y371" s="181"/>
      <c r="Z371" s="181"/>
    </row>
    <row r="372" spans="1:26" ht="14.25" customHeight="1" x14ac:dyDescent="0.2">
      <c r="A372" s="183"/>
      <c r="B372" s="182"/>
      <c r="C372" s="181"/>
      <c r="D372" s="190"/>
      <c r="E372" s="181"/>
      <c r="F372" s="181"/>
      <c r="G372" s="181"/>
      <c r="H372" s="181"/>
      <c r="I372" s="181"/>
      <c r="J372" s="181"/>
      <c r="K372" s="181"/>
      <c r="L372" s="181"/>
      <c r="M372" s="181"/>
      <c r="N372" s="181"/>
      <c r="O372" s="181"/>
      <c r="P372" s="181"/>
      <c r="Q372" s="181"/>
      <c r="R372" s="181"/>
      <c r="S372" s="181"/>
      <c r="T372" s="181"/>
      <c r="U372" s="181"/>
      <c r="V372" s="181"/>
      <c r="W372" s="181"/>
      <c r="X372" s="181"/>
      <c r="Y372" s="181"/>
      <c r="Z372" s="181"/>
    </row>
    <row r="373" spans="1:26" ht="14.25" customHeight="1" x14ac:dyDescent="0.2">
      <c r="A373" s="183"/>
      <c r="B373" s="182"/>
      <c r="C373" s="181"/>
      <c r="D373" s="190"/>
      <c r="E373" s="181"/>
      <c r="F373" s="181"/>
      <c r="G373" s="181"/>
      <c r="H373" s="181"/>
      <c r="I373" s="181"/>
      <c r="J373" s="181"/>
      <c r="K373" s="181"/>
      <c r="L373" s="181"/>
      <c r="M373" s="181"/>
      <c r="N373" s="181"/>
      <c r="O373" s="181"/>
      <c r="P373" s="181"/>
      <c r="Q373" s="181"/>
      <c r="R373" s="181"/>
      <c r="S373" s="181"/>
      <c r="T373" s="181"/>
      <c r="U373" s="181"/>
      <c r="V373" s="181"/>
      <c r="W373" s="181"/>
      <c r="X373" s="181"/>
      <c r="Y373" s="181"/>
      <c r="Z373" s="181"/>
    </row>
    <row r="374" spans="1:26" ht="14.25" customHeight="1" x14ac:dyDescent="0.2">
      <c r="A374" s="183"/>
      <c r="B374" s="182"/>
      <c r="C374" s="181"/>
      <c r="D374" s="190"/>
      <c r="E374" s="181"/>
      <c r="F374" s="181"/>
      <c r="G374" s="181"/>
      <c r="H374" s="181"/>
      <c r="I374" s="181"/>
      <c r="J374" s="181"/>
      <c r="K374" s="181"/>
      <c r="L374" s="181"/>
      <c r="M374" s="181"/>
      <c r="N374" s="181"/>
      <c r="O374" s="181"/>
      <c r="P374" s="181"/>
      <c r="Q374" s="181"/>
      <c r="R374" s="181"/>
      <c r="S374" s="181"/>
      <c r="T374" s="181"/>
      <c r="U374" s="181"/>
      <c r="V374" s="181"/>
      <c r="W374" s="181"/>
      <c r="X374" s="181"/>
      <c r="Y374" s="181"/>
      <c r="Z374" s="181"/>
    </row>
    <row r="375" spans="1:26" ht="14.25" customHeight="1" x14ac:dyDescent="0.2">
      <c r="A375" s="183"/>
      <c r="B375" s="182"/>
      <c r="C375" s="181"/>
      <c r="D375" s="190"/>
      <c r="E375" s="181"/>
      <c r="F375" s="181"/>
      <c r="G375" s="181"/>
      <c r="H375" s="181"/>
      <c r="I375" s="181"/>
      <c r="J375" s="181"/>
      <c r="K375" s="181"/>
      <c r="L375" s="181"/>
      <c r="M375" s="181"/>
      <c r="N375" s="181"/>
      <c r="O375" s="181"/>
      <c r="P375" s="181"/>
      <c r="Q375" s="181"/>
      <c r="R375" s="181"/>
      <c r="S375" s="181"/>
      <c r="T375" s="181"/>
      <c r="U375" s="181"/>
      <c r="V375" s="181"/>
      <c r="W375" s="181"/>
      <c r="X375" s="181"/>
      <c r="Y375" s="181"/>
      <c r="Z375" s="181"/>
    </row>
    <row r="376" spans="1:26" ht="14.25" customHeight="1" x14ac:dyDescent="0.2">
      <c r="A376" s="183"/>
      <c r="B376" s="182"/>
      <c r="C376" s="181"/>
      <c r="D376" s="190"/>
      <c r="E376" s="181"/>
      <c r="F376" s="181"/>
      <c r="G376" s="181"/>
      <c r="H376" s="181"/>
      <c r="I376" s="181"/>
      <c r="J376" s="181"/>
      <c r="K376" s="181"/>
      <c r="L376" s="181"/>
      <c r="M376" s="181"/>
      <c r="N376" s="181"/>
      <c r="O376" s="181"/>
      <c r="P376" s="181"/>
      <c r="Q376" s="181"/>
      <c r="R376" s="181"/>
      <c r="S376" s="181"/>
      <c r="T376" s="181"/>
      <c r="U376" s="181"/>
      <c r="V376" s="181"/>
      <c r="W376" s="181"/>
      <c r="X376" s="181"/>
      <c r="Y376" s="181"/>
      <c r="Z376" s="181"/>
    </row>
    <row r="377" spans="1:26" ht="14.25" customHeight="1" x14ac:dyDescent="0.2">
      <c r="A377" s="183"/>
      <c r="B377" s="182"/>
      <c r="C377" s="181"/>
      <c r="D377" s="190"/>
      <c r="E377" s="181"/>
      <c r="F377" s="181"/>
      <c r="G377" s="181"/>
      <c r="H377" s="181"/>
      <c r="I377" s="181"/>
      <c r="J377" s="181"/>
      <c r="K377" s="181"/>
      <c r="L377" s="181"/>
      <c r="M377" s="181"/>
      <c r="N377" s="181"/>
      <c r="O377" s="181"/>
      <c r="P377" s="181"/>
      <c r="Q377" s="181"/>
      <c r="R377" s="181"/>
      <c r="S377" s="181"/>
      <c r="T377" s="181"/>
      <c r="U377" s="181"/>
      <c r="V377" s="181"/>
      <c r="W377" s="181"/>
      <c r="X377" s="181"/>
      <c r="Y377" s="181"/>
      <c r="Z377" s="181"/>
    </row>
    <row r="378" spans="1:26" ht="14.25" customHeight="1" x14ac:dyDescent="0.2">
      <c r="A378" s="183"/>
      <c r="B378" s="182"/>
      <c r="C378" s="181"/>
      <c r="D378" s="190"/>
      <c r="E378" s="181"/>
      <c r="F378" s="181"/>
      <c r="G378" s="181"/>
      <c r="H378" s="181"/>
      <c r="I378" s="181"/>
      <c r="J378" s="181"/>
      <c r="K378" s="181"/>
      <c r="L378" s="181"/>
      <c r="M378" s="181"/>
      <c r="N378" s="181"/>
      <c r="O378" s="181"/>
      <c r="P378" s="181"/>
      <c r="Q378" s="181"/>
      <c r="R378" s="181"/>
      <c r="S378" s="181"/>
      <c r="T378" s="181"/>
      <c r="U378" s="181"/>
      <c r="V378" s="181"/>
      <c r="W378" s="181"/>
      <c r="X378" s="181"/>
      <c r="Y378" s="181"/>
      <c r="Z378" s="181"/>
    </row>
    <row r="379" spans="1:26" ht="14.25" customHeight="1" x14ac:dyDescent="0.2">
      <c r="A379" s="183"/>
      <c r="B379" s="182"/>
      <c r="C379" s="181"/>
      <c r="D379" s="190"/>
      <c r="E379" s="181"/>
      <c r="F379" s="181"/>
      <c r="G379" s="181"/>
      <c r="H379" s="181"/>
      <c r="I379" s="181"/>
      <c r="J379" s="181"/>
      <c r="K379" s="181"/>
      <c r="L379" s="181"/>
      <c r="M379" s="181"/>
      <c r="N379" s="181"/>
      <c r="O379" s="181"/>
      <c r="P379" s="181"/>
      <c r="Q379" s="181"/>
      <c r="R379" s="181"/>
      <c r="S379" s="181"/>
      <c r="T379" s="181"/>
      <c r="U379" s="181"/>
      <c r="V379" s="181"/>
      <c r="W379" s="181"/>
      <c r="X379" s="181"/>
      <c r="Y379" s="181"/>
      <c r="Z379" s="181"/>
    </row>
    <row r="380" spans="1:26" ht="14.25" customHeight="1" x14ac:dyDescent="0.2">
      <c r="A380" s="183"/>
      <c r="B380" s="182"/>
      <c r="C380" s="181"/>
      <c r="D380" s="190"/>
      <c r="E380" s="181"/>
      <c r="F380" s="181"/>
      <c r="G380" s="181"/>
      <c r="H380" s="181"/>
      <c r="I380" s="181"/>
      <c r="J380" s="181"/>
      <c r="K380" s="181"/>
      <c r="L380" s="181"/>
      <c r="M380" s="181"/>
      <c r="N380" s="181"/>
      <c r="O380" s="181"/>
      <c r="P380" s="181"/>
      <c r="Q380" s="181"/>
      <c r="R380" s="181"/>
      <c r="S380" s="181"/>
      <c r="T380" s="181"/>
      <c r="U380" s="181"/>
      <c r="V380" s="181"/>
      <c r="W380" s="181"/>
      <c r="X380" s="181"/>
      <c r="Y380" s="181"/>
      <c r="Z380" s="181"/>
    </row>
    <row r="381" spans="1:26" ht="14.25" customHeight="1" x14ac:dyDescent="0.2">
      <c r="A381" s="183"/>
      <c r="B381" s="182"/>
      <c r="C381" s="181"/>
      <c r="D381" s="190"/>
      <c r="E381" s="181"/>
      <c r="F381" s="181"/>
      <c r="G381" s="181"/>
      <c r="H381" s="181"/>
      <c r="I381" s="181"/>
      <c r="J381" s="181"/>
      <c r="K381" s="181"/>
      <c r="L381" s="181"/>
      <c r="M381" s="181"/>
      <c r="N381" s="181"/>
      <c r="O381" s="181"/>
      <c r="P381" s="181"/>
      <c r="Q381" s="181"/>
      <c r="R381" s="181"/>
      <c r="S381" s="181"/>
      <c r="T381" s="181"/>
      <c r="U381" s="181"/>
      <c r="V381" s="181"/>
      <c r="W381" s="181"/>
      <c r="X381" s="181"/>
      <c r="Y381" s="181"/>
      <c r="Z381" s="181"/>
    </row>
    <row r="382" spans="1:26" ht="14.25" customHeight="1" x14ac:dyDescent="0.2">
      <c r="A382" s="183"/>
      <c r="B382" s="182"/>
      <c r="C382" s="181"/>
      <c r="D382" s="190"/>
      <c r="E382" s="181"/>
      <c r="F382" s="181"/>
      <c r="G382" s="181"/>
      <c r="H382" s="181"/>
      <c r="I382" s="181"/>
      <c r="J382" s="181"/>
      <c r="K382" s="181"/>
      <c r="L382" s="181"/>
      <c r="M382" s="181"/>
      <c r="N382" s="181"/>
      <c r="O382" s="181"/>
      <c r="P382" s="181"/>
      <c r="Q382" s="181"/>
      <c r="R382" s="181"/>
      <c r="S382" s="181"/>
      <c r="T382" s="181"/>
      <c r="U382" s="181"/>
      <c r="V382" s="181"/>
      <c r="W382" s="181"/>
      <c r="X382" s="181"/>
      <c r="Y382" s="181"/>
      <c r="Z382" s="181"/>
    </row>
    <row r="383" spans="1:26" ht="14.25" customHeight="1" x14ac:dyDescent="0.2">
      <c r="A383" s="183"/>
      <c r="B383" s="182"/>
      <c r="C383" s="181"/>
      <c r="D383" s="190"/>
      <c r="E383" s="181"/>
      <c r="F383" s="181"/>
      <c r="G383" s="181"/>
      <c r="H383" s="181"/>
      <c r="I383" s="181"/>
      <c r="J383" s="181"/>
      <c r="K383" s="181"/>
      <c r="L383" s="181"/>
      <c r="M383" s="181"/>
      <c r="N383" s="181"/>
      <c r="O383" s="181"/>
      <c r="P383" s="181"/>
      <c r="Q383" s="181"/>
      <c r="R383" s="181"/>
      <c r="S383" s="181"/>
      <c r="T383" s="181"/>
      <c r="U383" s="181"/>
      <c r="V383" s="181"/>
      <c r="W383" s="181"/>
      <c r="X383" s="181"/>
      <c r="Y383" s="181"/>
      <c r="Z383" s="181"/>
    </row>
    <row r="384" spans="1:26" ht="14.25" customHeight="1" x14ac:dyDescent="0.2">
      <c r="A384" s="183"/>
      <c r="B384" s="182"/>
      <c r="C384" s="181"/>
      <c r="D384" s="190"/>
      <c r="E384" s="181"/>
      <c r="F384" s="181"/>
      <c r="G384" s="181"/>
      <c r="H384" s="181"/>
      <c r="I384" s="181"/>
      <c r="J384" s="181"/>
      <c r="K384" s="181"/>
      <c r="L384" s="181"/>
      <c r="M384" s="181"/>
      <c r="N384" s="181"/>
      <c r="O384" s="181"/>
      <c r="P384" s="181"/>
      <c r="Q384" s="181"/>
      <c r="R384" s="181"/>
      <c r="S384" s="181"/>
      <c r="T384" s="181"/>
      <c r="U384" s="181"/>
      <c r="V384" s="181"/>
      <c r="W384" s="181"/>
      <c r="X384" s="181"/>
      <c r="Y384" s="181"/>
      <c r="Z384" s="181"/>
    </row>
    <row r="385" spans="1:26" ht="14.25" customHeight="1" x14ac:dyDescent="0.2">
      <c r="A385" s="183"/>
      <c r="B385" s="182"/>
      <c r="C385" s="181"/>
      <c r="D385" s="190"/>
      <c r="E385" s="181"/>
      <c r="F385" s="181"/>
      <c r="G385" s="181"/>
      <c r="H385" s="181"/>
      <c r="I385" s="181"/>
      <c r="J385" s="181"/>
      <c r="K385" s="181"/>
      <c r="L385" s="181"/>
      <c r="M385" s="181"/>
      <c r="N385" s="181"/>
      <c r="O385" s="181"/>
      <c r="P385" s="181"/>
      <c r="Q385" s="181"/>
      <c r="R385" s="181"/>
      <c r="S385" s="181"/>
      <c r="T385" s="181"/>
      <c r="U385" s="181"/>
      <c r="V385" s="181"/>
      <c r="W385" s="181"/>
      <c r="X385" s="181"/>
      <c r="Y385" s="181"/>
      <c r="Z385" s="181"/>
    </row>
    <row r="386" spans="1:26" ht="14.25" customHeight="1" x14ac:dyDescent="0.2">
      <c r="A386" s="183"/>
      <c r="B386" s="182"/>
      <c r="C386" s="181"/>
      <c r="D386" s="190"/>
      <c r="E386" s="181"/>
      <c r="F386" s="181"/>
      <c r="G386" s="181"/>
      <c r="H386" s="181"/>
      <c r="I386" s="181"/>
      <c r="J386" s="181"/>
      <c r="K386" s="181"/>
      <c r="L386" s="181"/>
      <c r="M386" s="181"/>
      <c r="N386" s="181"/>
      <c r="O386" s="181"/>
      <c r="P386" s="181"/>
      <c r="Q386" s="181"/>
      <c r="R386" s="181"/>
      <c r="S386" s="181"/>
      <c r="T386" s="181"/>
      <c r="U386" s="181"/>
      <c r="V386" s="181"/>
      <c r="W386" s="181"/>
      <c r="X386" s="181"/>
      <c r="Y386" s="181"/>
      <c r="Z386" s="181"/>
    </row>
    <row r="387" spans="1:26" ht="14.25" customHeight="1" x14ac:dyDescent="0.2">
      <c r="A387" s="183"/>
      <c r="B387" s="182"/>
      <c r="C387" s="181"/>
      <c r="D387" s="190"/>
      <c r="E387" s="181"/>
      <c r="F387" s="181"/>
      <c r="G387" s="181"/>
      <c r="H387" s="181"/>
      <c r="I387" s="181"/>
      <c r="J387" s="181"/>
      <c r="K387" s="181"/>
      <c r="L387" s="181"/>
      <c r="M387" s="181"/>
      <c r="N387" s="181"/>
      <c r="O387" s="181"/>
      <c r="P387" s="181"/>
      <c r="Q387" s="181"/>
      <c r="R387" s="181"/>
      <c r="S387" s="181"/>
      <c r="T387" s="181"/>
      <c r="U387" s="181"/>
      <c r="V387" s="181"/>
      <c r="W387" s="181"/>
      <c r="X387" s="181"/>
      <c r="Y387" s="181"/>
      <c r="Z387" s="181"/>
    </row>
    <row r="388" spans="1:26" ht="14.25" customHeight="1" x14ac:dyDescent="0.2">
      <c r="A388" s="183"/>
      <c r="B388" s="182"/>
      <c r="C388" s="181"/>
      <c r="D388" s="190"/>
      <c r="E388" s="181"/>
      <c r="F388" s="181"/>
      <c r="G388" s="181"/>
      <c r="H388" s="181"/>
      <c r="I388" s="181"/>
      <c r="J388" s="181"/>
      <c r="K388" s="181"/>
      <c r="L388" s="181"/>
      <c r="M388" s="181"/>
      <c r="N388" s="181"/>
      <c r="O388" s="181"/>
      <c r="P388" s="181"/>
      <c r="Q388" s="181"/>
      <c r="R388" s="181"/>
      <c r="S388" s="181"/>
      <c r="T388" s="181"/>
      <c r="U388" s="181"/>
      <c r="V388" s="181"/>
      <c r="W388" s="181"/>
      <c r="X388" s="181"/>
      <c r="Y388" s="181"/>
      <c r="Z388" s="181"/>
    </row>
    <row r="389" spans="1:26" ht="14.25" customHeight="1" x14ac:dyDescent="0.2">
      <c r="A389" s="183"/>
      <c r="B389" s="182"/>
      <c r="C389" s="181"/>
      <c r="D389" s="190"/>
      <c r="E389" s="181"/>
      <c r="F389" s="181"/>
      <c r="G389" s="181"/>
      <c r="H389" s="181"/>
      <c r="I389" s="181"/>
      <c r="J389" s="181"/>
      <c r="K389" s="181"/>
      <c r="L389" s="181"/>
      <c r="M389" s="181"/>
      <c r="N389" s="181"/>
      <c r="O389" s="181"/>
      <c r="P389" s="181"/>
      <c r="Q389" s="181"/>
      <c r="R389" s="181"/>
      <c r="S389" s="181"/>
      <c r="T389" s="181"/>
      <c r="U389" s="181"/>
      <c r="V389" s="181"/>
      <c r="W389" s="181"/>
      <c r="X389" s="181"/>
      <c r="Y389" s="181"/>
      <c r="Z389" s="181"/>
    </row>
    <row r="390" spans="1:26" ht="14.25" customHeight="1" x14ac:dyDescent="0.2">
      <c r="A390" s="183"/>
      <c r="B390" s="182"/>
      <c r="C390" s="181"/>
      <c r="D390" s="190"/>
      <c r="E390" s="181"/>
      <c r="F390" s="181"/>
      <c r="G390" s="181"/>
      <c r="H390" s="181"/>
      <c r="I390" s="181"/>
      <c r="J390" s="181"/>
      <c r="K390" s="181"/>
      <c r="L390" s="181"/>
      <c r="M390" s="181"/>
      <c r="N390" s="181"/>
      <c r="O390" s="181"/>
      <c r="P390" s="181"/>
      <c r="Q390" s="181"/>
      <c r="R390" s="181"/>
      <c r="S390" s="181"/>
      <c r="T390" s="181"/>
      <c r="U390" s="181"/>
      <c r="V390" s="181"/>
      <c r="W390" s="181"/>
      <c r="X390" s="181"/>
      <c r="Y390" s="181"/>
      <c r="Z390" s="181"/>
    </row>
    <row r="391" spans="1:26" ht="14.25" customHeight="1" x14ac:dyDescent="0.2">
      <c r="A391" s="183"/>
      <c r="B391" s="182"/>
      <c r="C391" s="181"/>
      <c r="D391" s="190"/>
      <c r="E391" s="181"/>
      <c r="F391" s="181"/>
      <c r="G391" s="181"/>
      <c r="H391" s="181"/>
      <c r="I391" s="181"/>
      <c r="J391" s="181"/>
      <c r="K391" s="181"/>
      <c r="L391" s="181"/>
      <c r="M391" s="181"/>
      <c r="N391" s="181"/>
      <c r="O391" s="181"/>
      <c r="P391" s="181"/>
      <c r="Q391" s="181"/>
      <c r="R391" s="181"/>
      <c r="S391" s="181"/>
      <c r="T391" s="181"/>
      <c r="U391" s="181"/>
      <c r="V391" s="181"/>
      <c r="W391" s="181"/>
      <c r="X391" s="181"/>
      <c r="Y391" s="181"/>
      <c r="Z391" s="181"/>
    </row>
    <row r="392" spans="1:26" ht="14.25" customHeight="1" x14ac:dyDescent="0.2">
      <c r="A392" s="183"/>
      <c r="B392" s="182"/>
      <c r="C392" s="181"/>
      <c r="D392" s="190"/>
      <c r="E392" s="181"/>
      <c r="F392" s="181"/>
      <c r="G392" s="181"/>
      <c r="H392" s="181"/>
      <c r="I392" s="181"/>
      <c r="J392" s="181"/>
      <c r="K392" s="181"/>
      <c r="L392" s="181"/>
      <c r="M392" s="181"/>
      <c r="N392" s="181"/>
      <c r="O392" s="181"/>
      <c r="P392" s="181"/>
      <c r="Q392" s="181"/>
      <c r="R392" s="181"/>
      <c r="S392" s="181"/>
      <c r="T392" s="181"/>
      <c r="U392" s="181"/>
      <c r="V392" s="181"/>
      <c r="W392" s="181"/>
      <c r="X392" s="181"/>
      <c r="Y392" s="181"/>
      <c r="Z392" s="181"/>
    </row>
    <row r="393" spans="1:26" ht="14.25" customHeight="1" x14ac:dyDescent="0.2">
      <c r="A393" s="183"/>
      <c r="B393" s="182"/>
      <c r="C393" s="181"/>
      <c r="D393" s="190"/>
      <c r="E393" s="181"/>
      <c r="F393" s="181"/>
      <c r="G393" s="181"/>
      <c r="H393" s="181"/>
      <c r="I393" s="181"/>
      <c r="J393" s="181"/>
      <c r="K393" s="181"/>
      <c r="L393" s="181"/>
      <c r="M393" s="181"/>
      <c r="N393" s="181"/>
      <c r="O393" s="181"/>
      <c r="P393" s="181"/>
      <c r="Q393" s="181"/>
      <c r="R393" s="181"/>
      <c r="S393" s="181"/>
      <c r="T393" s="181"/>
      <c r="U393" s="181"/>
      <c r="V393" s="181"/>
      <c r="W393" s="181"/>
      <c r="X393" s="181"/>
      <c r="Y393" s="181"/>
      <c r="Z393" s="181"/>
    </row>
    <row r="394" spans="1:26" ht="14.25" customHeight="1" x14ac:dyDescent="0.2">
      <c r="A394" s="183"/>
      <c r="B394" s="182"/>
      <c r="C394" s="181"/>
      <c r="D394" s="190"/>
      <c r="E394" s="181"/>
      <c r="F394" s="181"/>
      <c r="G394" s="181"/>
      <c r="H394" s="181"/>
      <c r="I394" s="181"/>
      <c r="J394" s="181"/>
      <c r="K394" s="181"/>
      <c r="L394" s="181"/>
      <c r="M394" s="181"/>
      <c r="N394" s="181"/>
      <c r="O394" s="181"/>
      <c r="P394" s="181"/>
      <c r="Q394" s="181"/>
      <c r="R394" s="181"/>
      <c r="S394" s="181"/>
      <c r="T394" s="181"/>
      <c r="U394" s="181"/>
      <c r="V394" s="181"/>
      <c r="W394" s="181"/>
      <c r="X394" s="181"/>
      <c r="Y394" s="181"/>
      <c r="Z394" s="181"/>
    </row>
    <row r="395" spans="1:26" ht="14.25" customHeight="1" x14ac:dyDescent="0.2">
      <c r="A395" s="183"/>
      <c r="B395" s="182"/>
      <c r="C395" s="181"/>
      <c r="D395" s="190"/>
      <c r="E395" s="181"/>
      <c r="F395" s="181"/>
      <c r="G395" s="181"/>
      <c r="H395" s="181"/>
      <c r="I395" s="181"/>
      <c r="J395" s="181"/>
      <c r="K395" s="181"/>
      <c r="L395" s="181"/>
      <c r="M395" s="181"/>
      <c r="N395" s="181"/>
      <c r="O395" s="181"/>
      <c r="P395" s="181"/>
      <c r="Q395" s="181"/>
      <c r="R395" s="181"/>
      <c r="S395" s="181"/>
      <c r="T395" s="181"/>
      <c r="U395" s="181"/>
      <c r="V395" s="181"/>
      <c r="W395" s="181"/>
      <c r="X395" s="181"/>
      <c r="Y395" s="181"/>
      <c r="Z395" s="181"/>
    </row>
    <row r="396" spans="1:26" ht="14.25" customHeight="1" x14ac:dyDescent="0.2">
      <c r="A396" s="183"/>
      <c r="B396" s="182"/>
      <c r="C396" s="181"/>
      <c r="D396" s="190"/>
      <c r="E396" s="181"/>
      <c r="F396" s="181"/>
      <c r="G396" s="181"/>
      <c r="H396" s="181"/>
      <c r="I396" s="181"/>
      <c r="J396" s="181"/>
      <c r="K396" s="181"/>
      <c r="L396" s="181"/>
      <c r="M396" s="181"/>
      <c r="N396" s="181"/>
      <c r="O396" s="181"/>
      <c r="P396" s="181"/>
      <c r="Q396" s="181"/>
      <c r="R396" s="181"/>
      <c r="S396" s="181"/>
      <c r="T396" s="181"/>
      <c r="U396" s="181"/>
      <c r="V396" s="181"/>
      <c r="W396" s="181"/>
      <c r="X396" s="181"/>
      <c r="Y396" s="181"/>
      <c r="Z396" s="181"/>
    </row>
    <row r="397" spans="1:26" ht="14.25" customHeight="1" x14ac:dyDescent="0.2">
      <c r="A397" s="183"/>
      <c r="B397" s="182"/>
      <c r="C397" s="181"/>
      <c r="D397" s="190"/>
      <c r="E397" s="181"/>
      <c r="F397" s="181"/>
      <c r="G397" s="181"/>
      <c r="H397" s="181"/>
      <c r="I397" s="181"/>
      <c r="J397" s="181"/>
      <c r="K397" s="181"/>
      <c r="L397" s="181"/>
      <c r="M397" s="181"/>
      <c r="N397" s="181"/>
      <c r="O397" s="181"/>
      <c r="P397" s="181"/>
      <c r="Q397" s="181"/>
      <c r="R397" s="181"/>
      <c r="S397" s="181"/>
      <c r="T397" s="181"/>
      <c r="U397" s="181"/>
      <c r="V397" s="181"/>
      <c r="W397" s="181"/>
      <c r="X397" s="181"/>
      <c r="Y397" s="181"/>
      <c r="Z397" s="181"/>
    </row>
    <row r="398" spans="1:26" ht="14.25" customHeight="1" x14ac:dyDescent="0.2">
      <c r="A398" s="183"/>
      <c r="B398" s="182"/>
      <c r="C398" s="181"/>
      <c r="D398" s="190"/>
      <c r="E398" s="181"/>
      <c r="F398" s="181"/>
      <c r="G398" s="181"/>
      <c r="H398" s="181"/>
      <c r="I398" s="181"/>
      <c r="J398" s="181"/>
      <c r="K398" s="181"/>
      <c r="L398" s="181"/>
      <c r="M398" s="181"/>
      <c r="N398" s="181"/>
      <c r="O398" s="181"/>
      <c r="P398" s="181"/>
      <c r="Q398" s="181"/>
      <c r="R398" s="181"/>
      <c r="S398" s="181"/>
      <c r="T398" s="181"/>
      <c r="U398" s="181"/>
      <c r="V398" s="181"/>
      <c r="W398" s="181"/>
      <c r="X398" s="181"/>
      <c r="Y398" s="181"/>
      <c r="Z398" s="181"/>
    </row>
    <row r="399" spans="1:26" ht="14.25" customHeight="1" x14ac:dyDescent="0.2">
      <c r="A399" s="183"/>
      <c r="B399" s="182"/>
      <c r="C399" s="181"/>
      <c r="D399" s="190"/>
      <c r="E399" s="181"/>
      <c r="F399" s="181"/>
      <c r="G399" s="181"/>
      <c r="H399" s="181"/>
      <c r="I399" s="181"/>
      <c r="J399" s="181"/>
      <c r="K399" s="181"/>
      <c r="L399" s="181"/>
      <c r="M399" s="181"/>
      <c r="N399" s="181"/>
      <c r="O399" s="181"/>
      <c r="P399" s="181"/>
      <c r="Q399" s="181"/>
      <c r="R399" s="181"/>
      <c r="S399" s="181"/>
      <c r="T399" s="181"/>
      <c r="U399" s="181"/>
      <c r="V399" s="181"/>
      <c r="W399" s="181"/>
      <c r="X399" s="181"/>
      <c r="Y399" s="181"/>
      <c r="Z399" s="181"/>
    </row>
    <row r="400" spans="1:26" ht="14.25" customHeight="1" x14ac:dyDescent="0.2">
      <c r="A400" s="183"/>
      <c r="B400" s="182"/>
      <c r="C400" s="181"/>
      <c r="D400" s="190"/>
      <c r="E400" s="181"/>
      <c r="F400" s="181"/>
      <c r="G400" s="181"/>
      <c r="H400" s="181"/>
      <c r="I400" s="181"/>
      <c r="J400" s="181"/>
      <c r="K400" s="181"/>
      <c r="L400" s="181"/>
      <c r="M400" s="181"/>
      <c r="N400" s="181"/>
      <c r="O400" s="181"/>
      <c r="P400" s="181"/>
      <c r="Q400" s="181"/>
      <c r="R400" s="181"/>
      <c r="S400" s="181"/>
      <c r="T400" s="181"/>
      <c r="U400" s="181"/>
      <c r="V400" s="181"/>
      <c r="W400" s="181"/>
      <c r="X400" s="181"/>
      <c r="Y400" s="181"/>
      <c r="Z400" s="181"/>
    </row>
    <row r="401" spans="1:26" ht="14.25" customHeight="1" x14ac:dyDescent="0.2">
      <c r="A401" s="183"/>
      <c r="B401" s="182"/>
      <c r="C401" s="181"/>
      <c r="D401" s="190"/>
      <c r="E401" s="181"/>
      <c r="F401" s="181"/>
      <c r="G401" s="181"/>
      <c r="H401" s="181"/>
      <c r="I401" s="181"/>
      <c r="J401" s="181"/>
      <c r="K401" s="181"/>
      <c r="L401" s="181"/>
      <c r="M401" s="181"/>
      <c r="N401" s="181"/>
      <c r="O401" s="181"/>
      <c r="P401" s="181"/>
      <c r="Q401" s="181"/>
      <c r="R401" s="181"/>
      <c r="S401" s="181"/>
      <c r="T401" s="181"/>
      <c r="U401" s="181"/>
      <c r="V401" s="181"/>
      <c r="W401" s="181"/>
      <c r="X401" s="181"/>
      <c r="Y401" s="181"/>
      <c r="Z401" s="181"/>
    </row>
    <row r="402" spans="1:26" ht="14.25" customHeight="1" x14ac:dyDescent="0.2">
      <c r="A402" s="183"/>
      <c r="B402" s="182"/>
      <c r="C402" s="181"/>
      <c r="D402" s="190"/>
      <c r="E402" s="181"/>
      <c r="F402" s="181"/>
      <c r="G402" s="181"/>
      <c r="H402" s="181"/>
      <c r="I402" s="181"/>
      <c r="J402" s="181"/>
      <c r="K402" s="181"/>
      <c r="L402" s="181"/>
      <c r="M402" s="181"/>
      <c r="N402" s="181"/>
      <c r="O402" s="181"/>
      <c r="P402" s="181"/>
      <c r="Q402" s="181"/>
      <c r="R402" s="181"/>
      <c r="S402" s="181"/>
      <c r="T402" s="181"/>
      <c r="U402" s="181"/>
      <c r="V402" s="181"/>
      <c r="W402" s="181"/>
      <c r="X402" s="181"/>
      <c r="Y402" s="181"/>
      <c r="Z402" s="181"/>
    </row>
    <row r="403" spans="1:26" ht="14.25" customHeight="1" x14ac:dyDescent="0.2">
      <c r="A403" s="183"/>
      <c r="B403" s="182"/>
      <c r="C403" s="181"/>
      <c r="D403" s="190"/>
      <c r="E403" s="181"/>
      <c r="F403" s="181"/>
      <c r="G403" s="181"/>
      <c r="H403" s="181"/>
      <c r="I403" s="181"/>
      <c r="J403" s="181"/>
      <c r="K403" s="181"/>
      <c r="L403" s="181"/>
      <c r="M403" s="181"/>
      <c r="N403" s="181"/>
      <c r="O403" s="181"/>
      <c r="P403" s="181"/>
      <c r="Q403" s="181"/>
      <c r="R403" s="181"/>
      <c r="S403" s="181"/>
      <c r="T403" s="181"/>
      <c r="U403" s="181"/>
      <c r="V403" s="181"/>
      <c r="W403" s="181"/>
      <c r="X403" s="181"/>
      <c r="Y403" s="181"/>
      <c r="Z403" s="181"/>
    </row>
    <row r="404" spans="1:26" ht="14.25" customHeight="1" x14ac:dyDescent="0.2">
      <c r="A404" s="183"/>
      <c r="B404" s="182"/>
      <c r="C404" s="181"/>
      <c r="D404" s="190"/>
      <c r="E404" s="181"/>
      <c r="F404" s="181"/>
      <c r="G404" s="181"/>
      <c r="H404" s="181"/>
      <c r="I404" s="181"/>
      <c r="J404" s="181"/>
      <c r="K404" s="181"/>
      <c r="L404" s="181"/>
      <c r="M404" s="181"/>
      <c r="N404" s="181"/>
      <c r="O404" s="181"/>
      <c r="P404" s="181"/>
      <c r="Q404" s="181"/>
      <c r="R404" s="181"/>
      <c r="S404" s="181"/>
      <c r="T404" s="181"/>
      <c r="U404" s="181"/>
      <c r="V404" s="181"/>
      <c r="W404" s="181"/>
      <c r="X404" s="181"/>
      <c r="Y404" s="181"/>
      <c r="Z404" s="181"/>
    </row>
    <row r="405" spans="1:26" ht="14.25" customHeight="1" x14ac:dyDescent="0.2">
      <c r="A405" s="183"/>
      <c r="B405" s="182"/>
      <c r="C405" s="181"/>
      <c r="D405" s="190"/>
      <c r="E405" s="181"/>
      <c r="F405" s="181"/>
      <c r="G405" s="181"/>
      <c r="H405" s="181"/>
      <c r="I405" s="181"/>
      <c r="J405" s="181"/>
      <c r="K405" s="181"/>
      <c r="L405" s="181"/>
      <c r="M405" s="181"/>
      <c r="N405" s="181"/>
      <c r="O405" s="181"/>
      <c r="P405" s="181"/>
      <c r="Q405" s="181"/>
      <c r="R405" s="181"/>
      <c r="S405" s="181"/>
      <c r="T405" s="181"/>
      <c r="U405" s="181"/>
      <c r="V405" s="181"/>
      <c r="W405" s="181"/>
      <c r="X405" s="181"/>
      <c r="Y405" s="181"/>
      <c r="Z405" s="181"/>
    </row>
    <row r="406" spans="1:26" ht="14.25" customHeight="1" x14ac:dyDescent="0.2">
      <c r="A406" s="183"/>
      <c r="B406" s="182"/>
      <c r="C406" s="181"/>
      <c r="D406" s="190"/>
      <c r="E406" s="181"/>
      <c r="F406" s="181"/>
      <c r="G406" s="181"/>
      <c r="H406" s="181"/>
      <c r="I406" s="181"/>
      <c r="J406" s="181"/>
      <c r="K406" s="181"/>
      <c r="L406" s="181"/>
      <c r="M406" s="181"/>
      <c r="N406" s="181"/>
      <c r="O406" s="181"/>
      <c r="P406" s="181"/>
      <c r="Q406" s="181"/>
      <c r="R406" s="181"/>
      <c r="S406" s="181"/>
      <c r="T406" s="181"/>
      <c r="U406" s="181"/>
      <c r="V406" s="181"/>
      <c r="W406" s="181"/>
      <c r="X406" s="181"/>
      <c r="Y406" s="181"/>
      <c r="Z406" s="181"/>
    </row>
    <row r="407" spans="1:26" ht="14.25" customHeight="1" x14ac:dyDescent="0.2">
      <c r="A407" s="183"/>
      <c r="B407" s="182"/>
      <c r="C407" s="181"/>
      <c r="D407" s="190"/>
      <c r="E407" s="181"/>
      <c r="F407" s="181"/>
      <c r="G407" s="181"/>
      <c r="H407" s="181"/>
      <c r="I407" s="181"/>
      <c r="J407" s="181"/>
      <c r="K407" s="181"/>
      <c r="L407" s="181"/>
      <c r="M407" s="181"/>
      <c r="N407" s="181"/>
      <c r="O407" s="181"/>
      <c r="P407" s="181"/>
      <c r="Q407" s="181"/>
      <c r="R407" s="181"/>
      <c r="S407" s="181"/>
      <c r="T407" s="181"/>
      <c r="U407" s="181"/>
      <c r="V407" s="181"/>
      <c r="W407" s="181"/>
      <c r="X407" s="181"/>
      <c r="Y407" s="181"/>
      <c r="Z407" s="181"/>
    </row>
    <row r="408" spans="1:26" ht="14.25" customHeight="1" x14ac:dyDescent="0.2">
      <c r="A408" s="183"/>
      <c r="B408" s="182"/>
      <c r="C408" s="181"/>
      <c r="D408" s="190"/>
      <c r="E408" s="181"/>
      <c r="F408" s="181"/>
      <c r="G408" s="181"/>
      <c r="H408" s="181"/>
      <c r="I408" s="181"/>
      <c r="J408" s="181"/>
      <c r="K408" s="181"/>
      <c r="L408" s="181"/>
      <c r="M408" s="181"/>
      <c r="N408" s="181"/>
      <c r="O408" s="181"/>
      <c r="P408" s="181"/>
      <c r="Q408" s="181"/>
      <c r="R408" s="181"/>
      <c r="S408" s="181"/>
      <c r="T408" s="181"/>
      <c r="U408" s="181"/>
      <c r="V408" s="181"/>
      <c r="W408" s="181"/>
      <c r="X408" s="181"/>
      <c r="Y408" s="181"/>
      <c r="Z408" s="181"/>
    </row>
    <row r="409" spans="1:26" ht="14.25" customHeight="1" x14ac:dyDescent="0.2">
      <c r="A409" s="183"/>
      <c r="B409" s="182"/>
      <c r="C409" s="181"/>
      <c r="D409" s="190"/>
      <c r="E409" s="181"/>
      <c r="F409" s="181"/>
      <c r="G409" s="181"/>
      <c r="H409" s="181"/>
      <c r="I409" s="181"/>
      <c r="J409" s="181"/>
      <c r="K409" s="181"/>
      <c r="L409" s="181"/>
      <c r="M409" s="181"/>
      <c r="N409" s="181"/>
      <c r="O409" s="181"/>
      <c r="P409" s="181"/>
      <c r="Q409" s="181"/>
      <c r="R409" s="181"/>
      <c r="S409" s="181"/>
      <c r="T409" s="181"/>
      <c r="U409" s="181"/>
      <c r="V409" s="181"/>
      <c r="W409" s="181"/>
      <c r="X409" s="181"/>
      <c r="Y409" s="181"/>
      <c r="Z409" s="181"/>
    </row>
    <row r="410" spans="1:26" ht="14.25" customHeight="1" x14ac:dyDescent="0.2">
      <c r="A410" s="183"/>
      <c r="B410" s="182"/>
      <c r="C410" s="181"/>
      <c r="D410" s="190"/>
      <c r="E410" s="181"/>
      <c r="F410" s="181"/>
      <c r="G410" s="181"/>
      <c r="H410" s="181"/>
      <c r="I410" s="181"/>
      <c r="J410" s="181"/>
      <c r="K410" s="181"/>
      <c r="L410" s="181"/>
      <c r="M410" s="181"/>
      <c r="N410" s="181"/>
      <c r="O410" s="181"/>
      <c r="P410" s="181"/>
      <c r="Q410" s="181"/>
      <c r="R410" s="181"/>
      <c r="S410" s="181"/>
      <c r="T410" s="181"/>
      <c r="U410" s="181"/>
      <c r="V410" s="181"/>
      <c r="W410" s="181"/>
      <c r="X410" s="181"/>
      <c r="Y410" s="181"/>
      <c r="Z410" s="181"/>
    </row>
    <row r="411" spans="1:26" ht="14.25" customHeight="1" x14ac:dyDescent="0.2">
      <c r="A411" s="183"/>
      <c r="B411" s="182"/>
      <c r="C411" s="181"/>
      <c r="D411" s="190"/>
      <c r="E411" s="181"/>
      <c r="F411" s="181"/>
      <c r="G411" s="181"/>
      <c r="H411" s="181"/>
      <c r="I411" s="181"/>
      <c r="J411" s="181"/>
      <c r="K411" s="181"/>
      <c r="L411" s="181"/>
      <c r="M411" s="181"/>
      <c r="N411" s="181"/>
      <c r="O411" s="181"/>
      <c r="P411" s="181"/>
      <c r="Q411" s="181"/>
      <c r="R411" s="181"/>
      <c r="S411" s="181"/>
      <c r="T411" s="181"/>
      <c r="U411" s="181"/>
      <c r="V411" s="181"/>
      <c r="W411" s="181"/>
      <c r="X411" s="181"/>
      <c r="Y411" s="181"/>
      <c r="Z411" s="181"/>
    </row>
    <row r="412" spans="1:26" ht="14.25" customHeight="1" x14ac:dyDescent="0.2">
      <c r="A412" s="183"/>
      <c r="B412" s="182"/>
      <c r="C412" s="181"/>
      <c r="D412" s="190"/>
      <c r="E412" s="181"/>
      <c r="F412" s="181"/>
      <c r="G412" s="181"/>
      <c r="H412" s="181"/>
      <c r="I412" s="181"/>
      <c r="J412" s="181"/>
      <c r="K412" s="181"/>
      <c r="L412" s="181"/>
      <c r="M412" s="181"/>
      <c r="N412" s="181"/>
      <c r="O412" s="181"/>
      <c r="P412" s="181"/>
      <c r="Q412" s="181"/>
      <c r="R412" s="181"/>
      <c r="S412" s="181"/>
      <c r="T412" s="181"/>
      <c r="U412" s="181"/>
      <c r="V412" s="181"/>
      <c r="W412" s="181"/>
      <c r="X412" s="181"/>
      <c r="Y412" s="181"/>
      <c r="Z412" s="181"/>
    </row>
    <row r="413" spans="1:26" ht="14.25" customHeight="1" x14ac:dyDescent="0.2">
      <c r="A413" s="183"/>
      <c r="B413" s="182"/>
      <c r="C413" s="181"/>
      <c r="D413" s="190"/>
      <c r="E413" s="181"/>
      <c r="F413" s="181"/>
      <c r="G413" s="181"/>
      <c r="H413" s="181"/>
      <c r="I413" s="181"/>
      <c r="J413" s="181"/>
      <c r="K413" s="181"/>
      <c r="L413" s="181"/>
      <c r="M413" s="181"/>
      <c r="N413" s="181"/>
      <c r="O413" s="181"/>
      <c r="P413" s="181"/>
      <c r="Q413" s="181"/>
      <c r="R413" s="181"/>
      <c r="S413" s="181"/>
      <c r="T413" s="181"/>
      <c r="U413" s="181"/>
      <c r="V413" s="181"/>
      <c r="W413" s="181"/>
      <c r="X413" s="181"/>
      <c r="Y413" s="181"/>
      <c r="Z413" s="181"/>
    </row>
    <row r="414" spans="1:26" ht="14.25" customHeight="1" x14ac:dyDescent="0.2">
      <c r="A414" s="183"/>
      <c r="B414" s="182"/>
      <c r="C414" s="181"/>
      <c r="D414" s="190"/>
      <c r="E414" s="181"/>
      <c r="F414" s="181"/>
      <c r="G414" s="181"/>
      <c r="H414" s="181"/>
      <c r="I414" s="181"/>
      <c r="J414" s="181"/>
      <c r="K414" s="181"/>
      <c r="L414" s="181"/>
      <c r="M414" s="181"/>
      <c r="N414" s="181"/>
      <c r="O414" s="181"/>
      <c r="P414" s="181"/>
      <c r="Q414" s="181"/>
      <c r="R414" s="181"/>
      <c r="S414" s="181"/>
      <c r="T414" s="181"/>
      <c r="U414" s="181"/>
      <c r="V414" s="181"/>
      <c r="W414" s="181"/>
      <c r="X414" s="181"/>
      <c r="Y414" s="181"/>
      <c r="Z414" s="181"/>
    </row>
    <row r="415" spans="1:26" ht="14.25" customHeight="1" x14ac:dyDescent="0.2">
      <c r="A415" s="183"/>
      <c r="B415" s="182"/>
      <c r="C415" s="181"/>
      <c r="D415" s="190"/>
      <c r="E415" s="181"/>
      <c r="F415" s="181"/>
      <c r="G415" s="181"/>
      <c r="H415" s="181"/>
      <c r="I415" s="181"/>
      <c r="J415" s="181"/>
      <c r="K415" s="181"/>
      <c r="L415" s="181"/>
      <c r="M415" s="181"/>
      <c r="N415" s="181"/>
      <c r="O415" s="181"/>
      <c r="P415" s="181"/>
      <c r="Q415" s="181"/>
      <c r="R415" s="181"/>
      <c r="S415" s="181"/>
      <c r="T415" s="181"/>
      <c r="U415" s="181"/>
      <c r="V415" s="181"/>
      <c r="W415" s="181"/>
      <c r="X415" s="181"/>
      <c r="Y415" s="181"/>
      <c r="Z415" s="181"/>
    </row>
    <row r="416" spans="1:26" ht="14.25" customHeight="1" x14ac:dyDescent="0.2">
      <c r="A416" s="183"/>
      <c r="B416" s="182"/>
      <c r="C416" s="181"/>
      <c r="D416" s="190"/>
      <c r="E416" s="181"/>
      <c r="F416" s="181"/>
      <c r="G416" s="181"/>
      <c r="H416" s="181"/>
      <c r="I416" s="181"/>
      <c r="J416" s="181"/>
      <c r="K416" s="181"/>
      <c r="L416" s="181"/>
      <c r="M416" s="181"/>
      <c r="N416" s="181"/>
      <c r="O416" s="181"/>
      <c r="P416" s="181"/>
      <c r="Q416" s="181"/>
      <c r="R416" s="181"/>
      <c r="S416" s="181"/>
      <c r="T416" s="181"/>
      <c r="U416" s="181"/>
      <c r="V416" s="181"/>
      <c r="W416" s="181"/>
      <c r="X416" s="181"/>
      <c r="Y416" s="181"/>
      <c r="Z416" s="181"/>
    </row>
    <row r="417" spans="1:26" ht="14.25" customHeight="1" x14ac:dyDescent="0.2">
      <c r="A417" s="183"/>
      <c r="B417" s="182"/>
      <c r="C417" s="181"/>
      <c r="D417" s="190"/>
      <c r="E417" s="181"/>
      <c r="F417" s="181"/>
      <c r="G417" s="181"/>
      <c r="H417" s="181"/>
      <c r="I417" s="181"/>
      <c r="J417" s="181"/>
      <c r="K417" s="181"/>
      <c r="L417" s="181"/>
      <c r="M417" s="181"/>
      <c r="N417" s="181"/>
      <c r="O417" s="181"/>
      <c r="P417" s="181"/>
      <c r="Q417" s="181"/>
      <c r="R417" s="181"/>
      <c r="S417" s="181"/>
      <c r="T417" s="181"/>
      <c r="U417" s="181"/>
      <c r="V417" s="181"/>
      <c r="W417" s="181"/>
      <c r="X417" s="181"/>
      <c r="Y417" s="181"/>
      <c r="Z417" s="181"/>
    </row>
    <row r="418" spans="1:26" ht="14.25" customHeight="1" x14ac:dyDescent="0.2">
      <c r="A418" s="183"/>
      <c r="B418" s="182"/>
      <c r="C418" s="181"/>
      <c r="D418" s="190"/>
      <c r="E418" s="181"/>
      <c r="F418" s="181"/>
      <c r="G418" s="181"/>
      <c r="H418" s="181"/>
      <c r="I418" s="181"/>
      <c r="J418" s="181"/>
      <c r="K418" s="181"/>
      <c r="L418" s="181"/>
      <c r="M418" s="181"/>
      <c r="N418" s="181"/>
      <c r="O418" s="181"/>
      <c r="P418" s="181"/>
      <c r="Q418" s="181"/>
      <c r="R418" s="181"/>
      <c r="S418" s="181"/>
      <c r="T418" s="181"/>
      <c r="U418" s="181"/>
      <c r="V418" s="181"/>
      <c r="W418" s="181"/>
      <c r="X418" s="181"/>
      <c r="Y418" s="181"/>
      <c r="Z418" s="181"/>
    </row>
    <row r="419" spans="1:26" ht="14.25" customHeight="1" x14ac:dyDescent="0.2">
      <c r="A419" s="183"/>
      <c r="B419" s="182"/>
      <c r="C419" s="181"/>
      <c r="D419" s="190"/>
      <c r="E419" s="181"/>
      <c r="F419" s="181"/>
      <c r="G419" s="181"/>
      <c r="H419" s="181"/>
      <c r="I419" s="181"/>
      <c r="J419" s="181"/>
      <c r="K419" s="181"/>
      <c r="L419" s="181"/>
      <c r="M419" s="181"/>
      <c r="N419" s="181"/>
      <c r="O419" s="181"/>
      <c r="P419" s="181"/>
      <c r="Q419" s="181"/>
      <c r="R419" s="181"/>
      <c r="S419" s="181"/>
      <c r="T419" s="181"/>
      <c r="U419" s="181"/>
      <c r="V419" s="181"/>
      <c r="W419" s="181"/>
      <c r="X419" s="181"/>
      <c r="Y419" s="181"/>
      <c r="Z419" s="181"/>
    </row>
    <row r="420" spans="1:26" ht="14.25" customHeight="1" x14ac:dyDescent="0.2">
      <c r="A420" s="183"/>
      <c r="B420" s="182"/>
      <c r="C420" s="181"/>
      <c r="D420" s="190"/>
      <c r="E420" s="181"/>
      <c r="F420" s="181"/>
      <c r="G420" s="181"/>
      <c r="H420" s="181"/>
      <c r="I420" s="181"/>
      <c r="J420" s="181"/>
      <c r="K420" s="181"/>
      <c r="L420" s="181"/>
      <c r="M420" s="181"/>
      <c r="N420" s="181"/>
      <c r="O420" s="181"/>
      <c r="P420" s="181"/>
      <c r="Q420" s="181"/>
      <c r="R420" s="181"/>
      <c r="S420" s="181"/>
      <c r="T420" s="181"/>
      <c r="U420" s="181"/>
      <c r="V420" s="181"/>
      <c r="W420" s="181"/>
      <c r="X420" s="181"/>
      <c r="Y420" s="181"/>
      <c r="Z420" s="181"/>
    </row>
    <row r="421" spans="1:26" ht="14.25" customHeight="1" x14ac:dyDescent="0.2">
      <c r="A421" s="183"/>
      <c r="B421" s="182"/>
      <c r="C421" s="181"/>
      <c r="D421" s="190"/>
      <c r="E421" s="181"/>
      <c r="F421" s="181"/>
      <c r="G421" s="181"/>
      <c r="H421" s="181"/>
      <c r="I421" s="181"/>
      <c r="J421" s="181"/>
      <c r="K421" s="181"/>
      <c r="L421" s="181"/>
      <c r="M421" s="181"/>
      <c r="N421" s="181"/>
      <c r="O421" s="181"/>
      <c r="P421" s="181"/>
      <c r="Q421" s="181"/>
      <c r="R421" s="181"/>
      <c r="S421" s="181"/>
      <c r="T421" s="181"/>
      <c r="U421" s="181"/>
      <c r="V421" s="181"/>
      <c r="W421" s="181"/>
      <c r="X421" s="181"/>
      <c r="Y421" s="181"/>
      <c r="Z421" s="181"/>
    </row>
    <row r="422" spans="1:26" ht="14.25" customHeight="1" x14ac:dyDescent="0.2">
      <c r="A422" s="183"/>
      <c r="B422" s="182"/>
      <c r="C422" s="181"/>
      <c r="D422" s="190"/>
      <c r="E422" s="181"/>
      <c r="F422" s="181"/>
      <c r="G422" s="181"/>
      <c r="H422" s="181"/>
      <c r="I422" s="181"/>
      <c r="J422" s="181"/>
      <c r="K422" s="181"/>
      <c r="L422" s="181"/>
      <c r="M422" s="181"/>
      <c r="N422" s="181"/>
      <c r="O422" s="181"/>
      <c r="P422" s="181"/>
      <c r="Q422" s="181"/>
      <c r="R422" s="181"/>
      <c r="S422" s="181"/>
      <c r="T422" s="181"/>
      <c r="U422" s="181"/>
      <c r="V422" s="181"/>
      <c r="W422" s="181"/>
      <c r="X422" s="181"/>
      <c r="Y422" s="181"/>
      <c r="Z422" s="181"/>
    </row>
    <row r="423" spans="1:26" ht="14.25" customHeight="1" x14ac:dyDescent="0.2">
      <c r="A423" s="183"/>
      <c r="B423" s="182"/>
      <c r="C423" s="181"/>
      <c r="D423" s="190"/>
      <c r="E423" s="181"/>
      <c r="F423" s="181"/>
      <c r="G423" s="181"/>
      <c r="H423" s="181"/>
      <c r="I423" s="181"/>
      <c r="J423" s="181"/>
      <c r="K423" s="181"/>
      <c r="L423" s="181"/>
      <c r="M423" s="181"/>
      <c r="N423" s="181"/>
      <c r="O423" s="181"/>
      <c r="P423" s="181"/>
      <c r="Q423" s="181"/>
      <c r="R423" s="181"/>
      <c r="S423" s="181"/>
      <c r="T423" s="181"/>
      <c r="U423" s="181"/>
      <c r="V423" s="181"/>
      <c r="W423" s="181"/>
      <c r="X423" s="181"/>
      <c r="Y423" s="181"/>
      <c r="Z423" s="181"/>
    </row>
    <row r="424" spans="1:26" ht="14.25" customHeight="1" x14ac:dyDescent="0.2">
      <c r="A424" s="183"/>
      <c r="B424" s="182"/>
      <c r="C424" s="181"/>
      <c r="D424" s="190"/>
      <c r="E424" s="181"/>
      <c r="F424" s="181"/>
      <c r="G424" s="181"/>
      <c r="H424" s="181"/>
      <c r="I424" s="181"/>
      <c r="J424" s="181"/>
      <c r="K424" s="181"/>
      <c r="L424" s="181"/>
      <c r="M424" s="181"/>
      <c r="N424" s="181"/>
      <c r="O424" s="181"/>
      <c r="P424" s="181"/>
      <c r="Q424" s="181"/>
      <c r="R424" s="181"/>
      <c r="S424" s="181"/>
      <c r="T424" s="181"/>
      <c r="U424" s="181"/>
      <c r="V424" s="181"/>
      <c r="W424" s="181"/>
      <c r="X424" s="181"/>
      <c r="Y424" s="181"/>
      <c r="Z424" s="181"/>
    </row>
    <row r="425" spans="1:26" ht="14.25" customHeight="1" x14ac:dyDescent="0.2">
      <c r="A425" s="183"/>
      <c r="B425" s="182"/>
      <c r="C425" s="181"/>
      <c r="D425" s="190"/>
      <c r="E425" s="181"/>
      <c r="F425" s="181"/>
      <c r="G425" s="181"/>
      <c r="H425" s="181"/>
      <c r="I425" s="181"/>
      <c r="J425" s="181"/>
      <c r="K425" s="181"/>
      <c r="L425" s="181"/>
      <c r="M425" s="181"/>
      <c r="N425" s="181"/>
      <c r="O425" s="181"/>
      <c r="P425" s="181"/>
      <c r="Q425" s="181"/>
      <c r="R425" s="181"/>
      <c r="S425" s="181"/>
      <c r="T425" s="181"/>
      <c r="U425" s="181"/>
      <c r="V425" s="181"/>
      <c r="W425" s="181"/>
      <c r="X425" s="181"/>
      <c r="Y425" s="181"/>
      <c r="Z425" s="181"/>
    </row>
    <row r="426" spans="1:26" ht="14.25" customHeight="1" x14ac:dyDescent="0.2">
      <c r="A426" s="183"/>
      <c r="B426" s="182"/>
      <c r="C426" s="181"/>
      <c r="D426" s="190"/>
      <c r="E426" s="181"/>
      <c r="F426" s="181"/>
      <c r="G426" s="181"/>
      <c r="H426" s="181"/>
      <c r="I426" s="181"/>
      <c r="J426" s="181"/>
      <c r="K426" s="181"/>
      <c r="L426" s="181"/>
      <c r="M426" s="181"/>
      <c r="N426" s="181"/>
      <c r="O426" s="181"/>
      <c r="P426" s="181"/>
      <c r="Q426" s="181"/>
      <c r="R426" s="181"/>
      <c r="S426" s="181"/>
      <c r="T426" s="181"/>
      <c r="U426" s="181"/>
      <c r="V426" s="181"/>
      <c r="W426" s="181"/>
      <c r="X426" s="181"/>
      <c r="Y426" s="181"/>
      <c r="Z426" s="181"/>
    </row>
    <row r="427" spans="1:26" ht="14.25" customHeight="1" x14ac:dyDescent="0.2">
      <c r="A427" s="183"/>
      <c r="B427" s="182"/>
      <c r="C427" s="181"/>
      <c r="D427" s="190"/>
      <c r="E427" s="181"/>
      <c r="F427" s="181"/>
      <c r="G427" s="181"/>
      <c r="H427" s="181"/>
      <c r="I427" s="181"/>
      <c r="J427" s="181"/>
      <c r="K427" s="181"/>
      <c r="L427" s="181"/>
      <c r="M427" s="181"/>
      <c r="N427" s="181"/>
      <c r="O427" s="181"/>
      <c r="P427" s="181"/>
      <c r="Q427" s="181"/>
      <c r="R427" s="181"/>
      <c r="S427" s="181"/>
      <c r="T427" s="181"/>
      <c r="U427" s="181"/>
      <c r="V427" s="181"/>
      <c r="W427" s="181"/>
      <c r="X427" s="181"/>
      <c r="Y427" s="181"/>
      <c r="Z427" s="181"/>
    </row>
    <row r="428" spans="1:26" ht="14.25" customHeight="1" x14ac:dyDescent="0.2">
      <c r="A428" s="183"/>
      <c r="B428" s="182"/>
      <c r="C428" s="181"/>
      <c r="D428" s="190"/>
      <c r="E428" s="181"/>
      <c r="F428" s="181"/>
      <c r="G428" s="181"/>
      <c r="H428" s="181"/>
      <c r="I428" s="181"/>
      <c r="J428" s="181"/>
      <c r="K428" s="181"/>
      <c r="L428" s="181"/>
      <c r="M428" s="181"/>
      <c r="N428" s="181"/>
      <c r="O428" s="181"/>
      <c r="P428" s="181"/>
      <c r="Q428" s="181"/>
      <c r="R428" s="181"/>
      <c r="S428" s="181"/>
      <c r="T428" s="181"/>
      <c r="U428" s="181"/>
      <c r="V428" s="181"/>
      <c r="W428" s="181"/>
      <c r="X428" s="181"/>
      <c r="Y428" s="181"/>
      <c r="Z428" s="181"/>
    </row>
    <row r="429" spans="1:26" ht="14.25" customHeight="1" x14ac:dyDescent="0.2">
      <c r="A429" s="183"/>
      <c r="B429" s="182"/>
      <c r="C429" s="181"/>
      <c r="D429" s="190"/>
      <c r="E429" s="181"/>
      <c r="F429" s="181"/>
      <c r="G429" s="181"/>
      <c r="H429" s="181"/>
      <c r="I429" s="181"/>
      <c r="J429" s="181"/>
      <c r="K429" s="181"/>
      <c r="L429" s="181"/>
      <c r="M429" s="181"/>
      <c r="N429" s="181"/>
      <c r="O429" s="181"/>
      <c r="P429" s="181"/>
      <c r="Q429" s="181"/>
      <c r="R429" s="181"/>
      <c r="S429" s="181"/>
      <c r="T429" s="181"/>
      <c r="U429" s="181"/>
      <c r="V429" s="181"/>
      <c r="W429" s="181"/>
      <c r="X429" s="181"/>
      <c r="Y429" s="181"/>
      <c r="Z429" s="181"/>
    </row>
    <row r="430" spans="1:26" ht="14.25" customHeight="1" x14ac:dyDescent="0.2">
      <c r="A430" s="183"/>
      <c r="B430" s="182"/>
      <c r="C430" s="181"/>
      <c r="D430" s="190"/>
      <c r="E430" s="181"/>
      <c r="F430" s="181"/>
      <c r="G430" s="181"/>
      <c r="H430" s="181"/>
      <c r="I430" s="181"/>
      <c r="J430" s="181"/>
      <c r="K430" s="181"/>
      <c r="L430" s="181"/>
      <c r="M430" s="181"/>
      <c r="N430" s="181"/>
      <c r="O430" s="181"/>
      <c r="P430" s="181"/>
      <c r="Q430" s="181"/>
      <c r="R430" s="181"/>
      <c r="S430" s="181"/>
      <c r="T430" s="181"/>
      <c r="U430" s="181"/>
      <c r="V430" s="181"/>
      <c r="W430" s="181"/>
      <c r="X430" s="181"/>
      <c r="Y430" s="181"/>
      <c r="Z430" s="181"/>
    </row>
    <row r="431" spans="1:26" ht="14.25" customHeight="1" x14ac:dyDescent="0.2">
      <c r="A431" s="183"/>
      <c r="B431" s="182"/>
      <c r="C431" s="181"/>
      <c r="D431" s="190"/>
      <c r="E431" s="181"/>
      <c r="F431" s="181"/>
      <c r="G431" s="181"/>
      <c r="H431" s="181"/>
      <c r="I431" s="181"/>
      <c r="J431" s="181"/>
      <c r="K431" s="181"/>
      <c r="L431" s="181"/>
      <c r="M431" s="181"/>
      <c r="N431" s="181"/>
      <c r="O431" s="181"/>
      <c r="P431" s="181"/>
      <c r="Q431" s="181"/>
      <c r="R431" s="181"/>
      <c r="S431" s="181"/>
      <c r="T431" s="181"/>
      <c r="U431" s="181"/>
      <c r="V431" s="181"/>
      <c r="W431" s="181"/>
      <c r="X431" s="181"/>
      <c r="Y431" s="181"/>
      <c r="Z431" s="181"/>
    </row>
    <row r="432" spans="1:26" ht="14.25" customHeight="1" x14ac:dyDescent="0.2">
      <c r="A432" s="183"/>
      <c r="B432" s="182"/>
      <c r="C432" s="181"/>
      <c r="D432" s="190"/>
      <c r="E432" s="181"/>
      <c r="F432" s="181"/>
      <c r="G432" s="181"/>
      <c r="H432" s="181"/>
      <c r="I432" s="181"/>
      <c r="J432" s="181"/>
      <c r="K432" s="181"/>
      <c r="L432" s="181"/>
      <c r="M432" s="181"/>
      <c r="N432" s="181"/>
      <c r="O432" s="181"/>
      <c r="P432" s="181"/>
      <c r="Q432" s="181"/>
      <c r="R432" s="181"/>
      <c r="S432" s="181"/>
      <c r="T432" s="181"/>
      <c r="U432" s="181"/>
      <c r="V432" s="181"/>
      <c r="W432" s="181"/>
      <c r="X432" s="181"/>
      <c r="Y432" s="181"/>
      <c r="Z432" s="181"/>
    </row>
    <row r="433" spans="1:26" ht="14.25" customHeight="1" x14ac:dyDescent="0.2">
      <c r="A433" s="183"/>
      <c r="B433" s="182"/>
      <c r="C433" s="181"/>
      <c r="D433" s="190"/>
      <c r="E433" s="181"/>
      <c r="F433" s="181"/>
      <c r="G433" s="181"/>
      <c r="H433" s="181"/>
      <c r="I433" s="181"/>
      <c r="J433" s="181"/>
      <c r="K433" s="181"/>
      <c r="L433" s="181"/>
      <c r="M433" s="181"/>
      <c r="N433" s="181"/>
      <c r="O433" s="181"/>
      <c r="P433" s="181"/>
      <c r="Q433" s="181"/>
      <c r="R433" s="181"/>
      <c r="S433" s="181"/>
      <c r="T433" s="181"/>
      <c r="U433" s="181"/>
      <c r="V433" s="181"/>
      <c r="W433" s="181"/>
      <c r="X433" s="181"/>
      <c r="Y433" s="181"/>
      <c r="Z433" s="181"/>
    </row>
    <row r="434" spans="1:26" ht="14.25" customHeight="1" x14ac:dyDescent="0.2">
      <c r="A434" s="183"/>
      <c r="B434" s="182"/>
      <c r="C434" s="181"/>
      <c r="D434" s="190"/>
      <c r="E434" s="181"/>
      <c r="F434" s="181"/>
      <c r="G434" s="181"/>
      <c r="H434" s="181"/>
      <c r="I434" s="181"/>
      <c r="J434" s="181"/>
      <c r="K434" s="181"/>
      <c r="L434" s="181"/>
      <c r="M434" s="181"/>
      <c r="N434" s="181"/>
      <c r="O434" s="181"/>
      <c r="P434" s="181"/>
      <c r="Q434" s="181"/>
      <c r="R434" s="181"/>
      <c r="S434" s="181"/>
      <c r="T434" s="181"/>
      <c r="U434" s="181"/>
      <c r="V434" s="181"/>
      <c r="W434" s="181"/>
      <c r="X434" s="181"/>
      <c r="Y434" s="181"/>
      <c r="Z434" s="181"/>
    </row>
    <row r="435" spans="1:26" ht="14.25" customHeight="1" x14ac:dyDescent="0.2">
      <c r="A435" s="183"/>
      <c r="B435" s="182"/>
      <c r="C435" s="181"/>
      <c r="D435" s="190"/>
      <c r="E435" s="181"/>
      <c r="F435" s="181"/>
      <c r="G435" s="181"/>
      <c r="H435" s="181"/>
      <c r="I435" s="181"/>
      <c r="J435" s="181"/>
      <c r="K435" s="181"/>
      <c r="L435" s="181"/>
      <c r="M435" s="181"/>
      <c r="N435" s="181"/>
      <c r="O435" s="181"/>
      <c r="P435" s="181"/>
      <c r="Q435" s="181"/>
      <c r="R435" s="181"/>
      <c r="S435" s="181"/>
      <c r="T435" s="181"/>
      <c r="U435" s="181"/>
      <c r="V435" s="181"/>
      <c r="W435" s="181"/>
      <c r="X435" s="181"/>
      <c r="Y435" s="181"/>
      <c r="Z435" s="181"/>
    </row>
    <row r="436" spans="1:26" ht="14.25" customHeight="1" x14ac:dyDescent="0.2">
      <c r="A436" s="183"/>
      <c r="B436" s="182"/>
      <c r="C436" s="181"/>
      <c r="D436" s="190"/>
      <c r="E436" s="181"/>
      <c r="F436" s="181"/>
      <c r="G436" s="181"/>
      <c r="H436" s="181"/>
      <c r="I436" s="181"/>
      <c r="J436" s="181"/>
      <c r="K436" s="181"/>
      <c r="L436" s="181"/>
      <c r="M436" s="181"/>
      <c r="N436" s="181"/>
      <c r="O436" s="181"/>
      <c r="P436" s="181"/>
      <c r="Q436" s="181"/>
      <c r="R436" s="181"/>
      <c r="S436" s="181"/>
      <c r="T436" s="181"/>
      <c r="U436" s="181"/>
      <c r="V436" s="181"/>
      <c r="W436" s="181"/>
      <c r="X436" s="181"/>
      <c r="Y436" s="181"/>
      <c r="Z436" s="181"/>
    </row>
    <row r="437" spans="1:26" ht="14.25" customHeight="1" x14ac:dyDescent="0.2">
      <c r="A437" s="183"/>
      <c r="B437" s="182"/>
      <c r="C437" s="181"/>
      <c r="D437" s="190"/>
      <c r="E437" s="181"/>
      <c r="F437" s="181"/>
      <c r="G437" s="181"/>
      <c r="H437" s="181"/>
      <c r="I437" s="181"/>
      <c r="J437" s="181"/>
      <c r="K437" s="181"/>
      <c r="L437" s="181"/>
      <c r="M437" s="181"/>
      <c r="N437" s="181"/>
      <c r="O437" s="181"/>
      <c r="P437" s="181"/>
      <c r="Q437" s="181"/>
      <c r="R437" s="181"/>
      <c r="S437" s="181"/>
      <c r="T437" s="181"/>
      <c r="U437" s="181"/>
      <c r="V437" s="181"/>
      <c r="W437" s="181"/>
      <c r="X437" s="181"/>
      <c r="Y437" s="181"/>
      <c r="Z437" s="181"/>
    </row>
    <row r="438" spans="1:26" ht="14.25" customHeight="1" x14ac:dyDescent="0.2">
      <c r="A438" s="183"/>
      <c r="B438" s="182"/>
      <c r="C438" s="181"/>
      <c r="D438" s="190"/>
      <c r="E438" s="181"/>
      <c r="F438" s="181"/>
      <c r="G438" s="181"/>
      <c r="H438" s="181"/>
      <c r="I438" s="181"/>
      <c r="J438" s="181"/>
      <c r="K438" s="181"/>
      <c r="L438" s="181"/>
      <c r="M438" s="181"/>
      <c r="N438" s="181"/>
      <c r="O438" s="181"/>
      <c r="P438" s="181"/>
      <c r="Q438" s="181"/>
      <c r="R438" s="181"/>
      <c r="S438" s="181"/>
      <c r="T438" s="181"/>
      <c r="U438" s="181"/>
      <c r="V438" s="181"/>
      <c r="W438" s="181"/>
      <c r="X438" s="181"/>
      <c r="Y438" s="181"/>
      <c r="Z438" s="181"/>
    </row>
    <row r="439" spans="1:26" ht="14.25" customHeight="1" x14ac:dyDescent="0.2">
      <c r="A439" s="183"/>
      <c r="B439" s="182"/>
      <c r="C439" s="181"/>
      <c r="D439" s="190"/>
      <c r="E439" s="181"/>
      <c r="F439" s="181"/>
      <c r="G439" s="181"/>
      <c r="H439" s="181"/>
      <c r="I439" s="181"/>
      <c r="J439" s="181"/>
      <c r="K439" s="181"/>
      <c r="L439" s="181"/>
      <c r="M439" s="181"/>
      <c r="N439" s="181"/>
      <c r="O439" s="181"/>
      <c r="P439" s="181"/>
      <c r="Q439" s="181"/>
      <c r="R439" s="181"/>
      <c r="S439" s="181"/>
      <c r="T439" s="181"/>
      <c r="U439" s="181"/>
      <c r="V439" s="181"/>
      <c r="W439" s="181"/>
      <c r="X439" s="181"/>
      <c r="Y439" s="181"/>
      <c r="Z439" s="181"/>
    </row>
    <row r="440" spans="1:26" ht="14.25" customHeight="1" x14ac:dyDescent="0.2">
      <c r="A440" s="183"/>
      <c r="B440" s="182"/>
      <c r="C440" s="181"/>
      <c r="D440" s="190"/>
      <c r="E440" s="181"/>
      <c r="F440" s="181"/>
      <c r="G440" s="181"/>
      <c r="H440" s="181"/>
      <c r="I440" s="181"/>
      <c r="J440" s="181"/>
      <c r="K440" s="181"/>
      <c r="L440" s="181"/>
      <c r="M440" s="181"/>
      <c r="N440" s="181"/>
      <c r="O440" s="181"/>
      <c r="P440" s="181"/>
      <c r="Q440" s="181"/>
      <c r="R440" s="181"/>
      <c r="S440" s="181"/>
      <c r="T440" s="181"/>
      <c r="U440" s="181"/>
      <c r="V440" s="181"/>
      <c r="W440" s="181"/>
      <c r="X440" s="181"/>
      <c r="Y440" s="181"/>
      <c r="Z440" s="181"/>
    </row>
    <row r="441" spans="1:26" ht="14.25" customHeight="1" x14ac:dyDescent="0.2">
      <c r="A441" s="183"/>
      <c r="B441" s="182"/>
      <c r="C441" s="181"/>
      <c r="D441" s="190"/>
      <c r="E441" s="181"/>
      <c r="F441" s="181"/>
      <c r="G441" s="181"/>
      <c r="H441" s="181"/>
      <c r="I441" s="181"/>
      <c r="J441" s="181"/>
      <c r="K441" s="181"/>
      <c r="L441" s="181"/>
      <c r="M441" s="181"/>
      <c r="N441" s="181"/>
      <c r="O441" s="181"/>
      <c r="P441" s="181"/>
      <c r="Q441" s="181"/>
      <c r="R441" s="181"/>
      <c r="S441" s="181"/>
      <c r="T441" s="181"/>
      <c r="U441" s="181"/>
      <c r="V441" s="181"/>
      <c r="W441" s="181"/>
      <c r="X441" s="181"/>
      <c r="Y441" s="181"/>
      <c r="Z441" s="181"/>
    </row>
    <row r="442" spans="1:26" ht="14.25" customHeight="1" x14ac:dyDescent="0.2">
      <c r="A442" s="183"/>
      <c r="B442" s="182"/>
      <c r="C442" s="181"/>
      <c r="D442" s="190"/>
      <c r="E442" s="181"/>
      <c r="F442" s="181"/>
      <c r="G442" s="181"/>
      <c r="H442" s="181"/>
      <c r="I442" s="181"/>
      <c r="J442" s="181"/>
      <c r="K442" s="181"/>
      <c r="L442" s="181"/>
      <c r="M442" s="181"/>
      <c r="N442" s="181"/>
      <c r="O442" s="181"/>
      <c r="P442" s="181"/>
      <c r="Q442" s="181"/>
      <c r="R442" s="181"/>
      <c r="S442" s="181"/>
      <c r="T442" s="181"/>
      <c r="U442" s="181"/>
      <c r="V442" s="181"/>
      <c r="W442" s="181"/>
      <c r="X442" s="181"/>
      <c r="Y442" s="181"/>
      <c r="Z442" s="181"/>
    </row>
    <row r="443" spans="1:26" ht="14.25" customHeight="1" x14ac:dyDescent="0.2">
      <c r="A443" s="183"/>
      <c r="B443" s="182"/>
      <c r="C443" s="181"/>
      <c r="D443" s="190"/>
      <c r="E443" s="181"/>
      <c r="F443" s="181"/>
      <c r="G443" s="181"/>
      <c r="H443" s="181"/>
      <c r="I443" s="181"/>
      <c r="J443" s="181"/>
      <c r="K443" s="181"/>
      <c r="L443" s="181"/>
      <c r="M443" s="181"/>
      <c r="N443" s="181"/>
      <c r="O443" s="181"/>
      <c r="P443" s="181"/>
      <c r="Q443" s="181"/>
      <c r="R443" s="181"/>
      <c r="S443" s="181"/>
      <c r="T443" s="181"/>
      <c r="U443" s="181"/>
      <c r="V443" s="181"/>
      <c r="W443" s="181"/>
      <c r="X443" s="181"/>
      <c r="Y443" s="181"/>
      <c r="Z443" s="181"/>
    </row>
    <row r="444" spans="1:26" ht="14.25" customHeight="1" x14ac:dyDescent="0.2">
      <c r="A444" s="183"/>
      <c r="B444" s="182"/>
      <c r="C444" s="181"/>
      <c r="D444" s="190"/>
      <c r="E444" s="181"/>
      <c r="F444" s="181"/>
      <c r="G444" s="181"/>
      <c r="H444" s="181"/>
      <c r="I444" s="181"/>
      <c r="J444" s="181"/>
      <c r="K444" s="181"/>
      <c r="L444" s="181"/>
      <c r="M444" s="181"/>
      <c r="N444" s="181"/>
      <c r="O444" s="181"/>
      <c r="P444" s="181"/>
      <c r="Q444" s="181"/>
      <c r="R444" s="181"/>
      <c r="S444" s="181"/>
      <c r="T444" s="181"/>
      <c r="U444" s="181"/>
      <c r="V444" s="181"/>
      <c r="W444" s="181"/>
      <c r="X444" s="181"/>
      <c r="Y444" s="181"/>
      <c r="Z444" s="181"/>
    </row>
    <row r="445" spans="1:26" ht="14.25" customHeight="1" x14ac:dyDescent="0.2">
      <c r="A445" s="183"/>
      <c r="B445" s="182"/>
      <c r="C445" s="181"/>
      <c r="D445" s="190"/>
      <c r="E445" s="181"/>
      <c r="F445" s="181"/>
      <c r="G445" s="181"/>
      <c r="H445" s="181"/>
      <c r="I445" s="181"/>
      <c r="J445" s="181"/>
      <c r="K445" s="181"/>
      <c r="L445" s="181"/>
      <c r="M445" s="181"/>
      <c r="N445" s="181"/>
      <c r="O445" s="181"/>
      <c r="P445" s="181"/>
      <c r="Q445" s="181"/>
      <c r="R445" s="181"/>
      <c r="S445" s="181"/>
      <c r="T445" s="181"/>
      <c r="U445" s="181"/>
      <c r="V445" s="181"/>
      <c r="W445" s="181"/>
      <c r="X445" s="181"/>
      <c r="Y445" s="181"/>
      <c r="Z445" s="181"/>
    </row>
    <row r="446" spans="1:26" ht="14.25" customHeight="1" x14ac:dyDescent="0.2">
      <c r="A446" s="183"/>
      <c r="B446" s="182"/>
      <c r="C446" s="181"/>
      <c r="D446" s="190"/>
      <c r="E446" s="181"/>
      <c r="F446" s="181"/>
      <c r="G446" s="181"/>
      <c r="H446" s="181"/>
      <c r="I446" s="181"/>
      <c r="J446" s="181"/>
      <c r="K446" s="181"/>
      <c r="L446" s="181"/>
      <c r="M446" s="181"/>
      <c r="N446" s="181"/>
      <c r="O446" s="181"/>
      <c r="P446" s="181"/>
      <c r="Q446" s="181"/>
      <c r="R446" s="181"/>
      <c r="S446" s="181"/>
      <c r="T446" s="181"/>
      <c r="U446" s="181"/>
      <c r="V446" s="181"/>
      <c r="W446" s="181"/>
      <c r="X446" s="181"/>
      <c r="Y446" s="181"/>
      <c r="Z446" s="181"/>
    </row>
    <row r="447" spans="1:26" ht="14.25" customHeight="1" x14ac:dyDescent="0.2">
      <c r="A447" s="183"/>
      <c r="B447" s="182"/>
      <c r="C447" s="181"/>
      <c r="D447" s="190"/>
      <c r="E447" s="181"/>
      <c r="F447" s="181"/>
      <c r="G447" s="181"/>
      <c r="H447" s="181"/>
      <c r="I447" s="181"/>
      <c r="J447" s="181"/>
      <c r="K447" s="181"/>
      <c r="L447" s="181"/>
      <c r="M447" s="181"/>
      <c r="N447" s="181"/>
      <c r="O447" s="181"/>
      <c r="P447" s="181"/>
      <c r="Q447" s="181"/>
      <c r="R447" s="181"/>
      <c r="S447" s="181"/>
      <c r="T447" s="181"/>
      <c r="U447" s="181"/>
      <c r="V447" s="181"/>
      <c r="W447" s="181"/>
      <c r="X447" s="181"/>
      <c r="Y447" s="181"/>
      <c r="Z447" s="181"/>
    </row>
    <row r="448" spans="1:26" ht="14.25" customHeight="1" x14ac:dyDescent="0.2">
      <c r="A448" s="183"/>
      <c r="B448" s="182"/>
      <c r="C448" s="181"/>
      <c r="D448" s="190"/>
      <c r="E448" s="181"/>
      <c r="F448" s="181"/>
      <c r="G448" s="181"/>
      <c r="H448" s="181"/>
      <c r="I448" s="181"/>
      <c r="J448" s="181"/>
      <c r="K448" s="181"/>
      <c r="L448" s="181"/>
      <c r="M448" s="181"/>
      <c r="N448" s="181"/>
      <c r="O448" s="181"/>
      <c r="P448" s="181"/>
      <c r="Q448" s="181"/>
      <c r="R448" s="181"/>
      <c r="S448" s="181"/>
      <c r="T448" s="181"/>
      <c r="U448" s="181"/>
      <c r="V448" s="181"/>
      <c r="W448" s="181"/>
      <c r="X448" s="181"/>
      <c r="Y448" s="181"/>
      <c r="Z448" s="181"/>
    </row>
    <row r="449" spans="1:26" ht="14.25" customHeight="1" x14ac:dyDescent="0.2">
      <c r="A449" s="183"/>
      <c r="B449" s="182"/>
      <c r="C449" s="181"/>
      <c r="D449" s="190"/>
      <c r="E449" s="181"/>
      <c r="F449" s="181"/>
      <c r="G449" s="181"/>
      <c r="H449" s="181"/>
      <c r="I449" s="181"/>
      <c r="J449" s="181"/>
      <c r="K449" s="181"/>
      <c r="L449" s="181"/>
      <c r="M449" s="181"/>
      <c r="N449" s="181"/>
      <c r="O449" s="181"/>
      <c r="P449" s="181"/>
      <c r="Q449" s="181"/>
      <c r="R449" s="181"/>
      <c r="S449" s="181"/>
      <c r="T449" s="181"/>
      <c r="U449" s="181"/>
      <c r="V449" s="181"/>
      <c r="W449" s="181"/>
      <c r="X449" s="181"/>
      <c r="Y449" s="181"/>
      <c r="Z449" s="181"/>
    </row>
    <row r="450" spans="1:26" ht="14.25" customHeight="1" x14ac:dyDescent="0.2">
      <c r="A450" s="183"/>
      <c r="B450" s="182"/>
      <c r="C450" s="181"/>
      <c r="D450" s="190"/>
      <c r="E450" s="181"/>
      <c r="F450" s="181"/>
      <c r="G450" s="181"/>
      <c r="H450" s="181"/>
      <c r="I450" s="181"/>
      <c r="J450" s="181"/>
      <c r="K450" s="181"/>
      <c r="L450" s="181"/>
      <c r="M450" s="181"/>
      <c r="N450" s="181"/>
      <c r="O450" s="181"/>
      <c r="P450" s="181"/>
      <c r="Q450" s="181"/>
      <c r="R450" s="181"/>
      <c r="S450" s="181"/>
      <c r="T450" s="181"/>
      <c r="U450" s="181"/>
      <c r="V450" s="181"/>
      <c r="W450" s="181"/>
      <c r="X450" s="181"/>
      <c r="Y450" s="181"/>
      <c r="Z450" s="181"/>
    </row>
    <row r="451" spans="1:26" ht="14.25" customHeight="1" x14ac:dyDescent="0.2">
      <c r="A451" s="183"/>
      <c r="B451" s="182"/>
      <c r="C451" s="181"/>
      <c r="D451" s="190"/>
      <c r="E451" s="181"/>
      <c r="F451" s="181"/>
      <c r="G451" s="181"/>
      <c r="H451" s="181"/>
      <c r="I451" s="181"/>
      <c r="J451" s="181"/>
      <c r="K451" s="181"/>
      <c r="L451" s="181"/>
      <c r="M451" s="181"/>
      <c r="N451" s="181"/>
      <c r="O451" s="181"/>
      <c r="P451" s="181"/>
      <c r="Q451" s="181"/>
      <c r="R451" s="181"/>
      <c r="S451" s="181"/>
      <c r="T451" s="181"/>
      <c r="U451" s="181"/>
      <c r="V451" s="181"/>
      <c r="W451" s="181"/>
      <c r="X451" s="181"/>
      <c r="Y451" s="181"/>
      <c r="Z451" s="181"/>
    </row>
    <row r="452" spans="1:26" ht="14.25" customHeight="1" x14ac:dyDescent="0.2">
      <c r="A452" s="183"/>
      <c r="B452" s="182"/>
      <c r="C452" s="181"/>
      <c r="D452" s="190"/>
      <c r="E452" s="181"/>
      <c r="F452" s="181"/>
      <c r="G452" s="181"/>
      <c r="H452" s="181"/>
      <c r="I452" s="181"/>
      <c r="J452" s="181"/>
      <c r="K452" s="181"/>
      <c r="L452" s="181"/>
      <c r="M452" s="181"/>
      <c r="N452" s="181"/>
      <c r="O452" s="181"/>
      <c r="P452" s="181"/>
      <c r="Q452" s="181"/>
      <c r="R452" s="181"/>
      <c r="S452" s="181"/>
      <c r="T452" s="181"/>
      <c r="U452" s="181"/>
      <c r="V452" s="181"/>
      <c r="W452" s="181"/>
      <c r="X452" s="181"/>
      <c r="Y452" s="181"/>
      <c r="Z452" s="181"/>
    </row>
    <row r="453" spans="1:26" ht="14.25" customHeight="1" x14ac:dyDescent="0.2">
      <c r="A453" s="183"/>
      <c r="B453" s="182"/>
      <c r="C453" s="181"/>
      <c r="D453" s="190"/>
      <c r="E453" s="181"/>
      <c r="F453" s="181"/>
      <c r="G453" s="181"/>
      <c r="H453" s="181"/>
      <c r="I453" s="181"/>
      <c r="J453" s="181"/>
      <c r="K453" s="181"/>
      <c r="L453" s="181"/>
      <c r="M453" s="181"/>
      <c r="N453" s="181"/>
      <c r="O453" s="181"/>
      <c r="P453" s="181"/>
      <c r="Q453" s="181"/>
      <c r="R453" s="181"/>
      <c r="S453" s="181"/>
      <c r="T453" s="181"/>
      <c r="U453" s="181"/>
      <c r="V453" s="181"/>
      <c r="W453" s="181"/>
      <c r="X453" s="181"/>
      <c r="Y453" s="181"/>
      <c r="Z453" s="181"/>
    </row>
    <row r="454" spans="1:26" ht="14.25" customHeight="1" x14ac:dyDescent="0.2">
      <c r="A454" s="183"/>
      <c r="B454" s="182"/>
      <c r="C454" s="181"/>
      <c r="D454" s="190"/>
      <c r="E454" s="181"/>
      <c r="F454" s="181"/>
      <c r="G454" s="181"/>
      <c r="H454" s="181"/>
      <c r="I454" s="181"/>
      <c r="J454" s="181"/>
      <c r="K454" s="181"/>
      <c r="L454" s="181"/>
      <c r="M454" s="181"/>
      <c r="N454" s="181"/>
      <c r="O454" s="181"/>
      <c r="P454" s="181"/>
      <c r="Q454" s="181"/>
      <c r="R454" s="181"/>
      <c r="S454" s="181"/>
      <c r="T454" s="181"/>
      <c r="U454" s="181"/>
      <c r="V454" s="181"/>
      <c r="W454" s="181"/>
      <c r="X454" s="181"/>
      <c r="Y454" s="181"/>
      <c r="Z454" s="181"/>
    </row>
    <row r="455" spans="1:26" ht="14.25" customHeight="1" x14ac:dyDescent="0.2">
      <c r="A455" s="183"/>
      <c r="B455" s="182"/>
      <c r="C455" s="181"/>
      <c r="D455" s="190"/>
      <c r="E455" s="181"/>
      <c r="F455" s="181"/>
      <c r="G455" s="181"/>
      <c r="H455" s="181"/>
      <c r="I455" s="181"/>
      <c r="J455" s="181"/>
      <c r="K455" s="181"/>
      <c r="L455" s="181"/>
      <c r="M455" s="181"/>
      <c r="N455" s="181"/>
      <c r="O455" s="181"/>
      <c r="P455" s="181"/>
      <c r="Q455" s="181"/>
      <c r="R455" s="181"/>
      <c r="S455" s="181"/>
      <c r="T455" s="181"/>
      <c r="U455" s="181"/>
      <c r="V455" s="181"/>
      <c r="W455" s="181"/>
      <c r="X455" s="181"/>
      <c r="Y455" s="181"/>
      <c r="Z455" s="181"/>
    </row>
    <row r="456" spans="1:26" ht="14.25" customHeight="1" x14ac:dyDescent="0.2">
      <c r="A456" s="183"/>
      <c r="B456" s="182"/>
      <c r="C456" s="181"/>
      <c r="D456" s="190"/>
      <c r="E456" s="181"/>
      <c r="F456" s="181"/>
      <c r="G456" s="181"/>
      <c r="H456" s="181"/>
      <c r="I456" s="181"/>
      <c r="J456" s="181"/>
      <c r="K456" s="181"/>
      <c r="L456" s="181"/>
      <c r="M456" s="181"/>
      <c r="N456" s="181"/>
      <c r="O456" s="181"/>
      <c r="P456" s="181"/>
      <c r="Q456" s="181"/>
      <c r="R456" s="181"/>
      <c r="S456" s="181"/>
      <c r="T456" s="181"/>
      <c r="U456" s="181"/>
      <c r="V456" s="181"/>
      <c r="W456" s="181"/>
      <c r="X456" s="181"/>
      <c r="Y456" s="181"/>
      <c r="Z456" s="181"/>
    </row>
    <row r="457" spans="1:26" ht="14.25" customHeight="1" x14ac:dyDescent="0.2">
      <c r="A457" s="183"/>
      <c r="B457" s="182"/>
      <c r="C457" s="181"/>
      <c r="D457" s="190"/>
      <c r="E457" s="181"/>
      <c r="F457" s="181"/>
      <c r="G457" s="181"/>
      <c r="H457" s="181"/>
      <c r="I457" s="181"/>
      <c r="J457" s="181"/>
      <c r="K457" s="181"/>
      <c r="L457" s="181"/>
      <c r="M457" s="181"/>
      <c r="N457" s="181"/>
      <c r="O457" s="181"/>
      <c r="P457" s="181"/>
      <c r="Q457" s="181"/>
      <c r="R457" s="181"/>
      <c r="S457" s="181"/>
      <c r="T457" s="181"/>
      <c r="U457" s="181"/>
      <c r="V457" s="181"/>
      <c r="W457" s="181"/>
      <c r="X457" s="181"/>
      <c r="Y457" s="181"/>
      <c r="Z457" s="181"/>
    </row>
    <row r="458" spans="1:26" ht="14.25" customHeight="1" x14ac:dyDescent="0.2">
      <c r="A458" s="183"/>
      <c r="B458" s="182"/>
      <c r="C458" s="181"/>
      <c r="D458" s="190"/>
      <c r="E458" s="181"/>
      <c r="F458" s="181"/>
      <c r="G458" s="181"/>
      <c r="H458" s="181"/>
      <c r="I458" s="181"/>
      <c r="J458" s="181"/>
      <c r="K458" s="181"/>
      <c r="L458" s="181"/>
      <c r="M458" s="181"/>
      <c r="N458" s="181"/>
      <c r="O458" s="181"/>
      <c r="P458" s="181"/>
      <c r="Q458" s="181"/>
      <c r="R458" s="181"/>
      <c r="S458" s="181"/>
      <c r="T458" s="181"/>
      <c r="U458" s="181"/>
      <c r="V458" s="181"/>
      <c r="W458" s="181"/>
      <c r="X458" s="181"/>
      <c r="Y458" s="181"/>
      <c r="Z458" s="181"/>
    </row>
    <row r="459" spans="1:26" ht="14.25" customHeight="1" x14ac:dyDescent="0.2">
      <c r="A459" s="183"/>
      <c r="B459" s="182"/>
      <c r="C459" s="181"/>
      <c r="D459" s="190"/>
      <c r="E459" s="181"/>
      <c r="F459" s="181"/>
      <c r="G459" s="181"/>
      <c r="H459" s="181"/>
      <c r="I459" s="181"/>
      <c r="J459" s="181"/>
      <c r="K459" s="181"/>
      <c r="L459" s="181"/>
      <c r="M459" s="181"/>
      <c r="N459" s="181"/>
      <c r="O459" s="181"/>
      <c r="P459" s="181"/>
      <c r="Q459" s="181"/>
      <c r="R459" s="181"/>
      <c r="S459" s="181"/>
      <c r="T459" s="181"/>
      <c r="U459" s="181"/>
      <c r="V459" s="181"/>
      <c r="W459" s="181"/>
      <c r="X459" s="181"/>
      <c r="Y459" s="181"/>
      <c r="Z459" s="181"/>
    </row>
    <row r="460" spans="1:26" ht="14.25" customHeight="1" x14ac:dyDescent="0.2">
      <c r="A460" s="183"/>
      <c r="B460" s="182"/>
      <c r="C460" s="181"/>
      <c r="D460" s="190"/>
      <c r="E460" s="181"/>
      <c r="F460" s="181"/>
      <c r="G460" s="181"/>
      <c r="H460" s="181"/>
      <c r="I460" s="181"/>
      <c r="J460" s="181"/>
      <c r="K460" s="181"/>
      <c r="L460" s="181"/>
      <c r="M460" s="181"/>
      <c r="N460" s="181"/>
      <c r="O460" s="181"/>
      <c r="P460" s="181"/>
      <c r="Q460" s="181"/>
      <c r="R460" s="181"/>
      <c r="S460" s="181"/>
      <c r="T460" s="181"/>
      <c r="U460" s="181"/>
      <c r="V460" s="181"/>
      <c r="W460" s="181"/>
      <c r="X460" s="181"/>
      <c r="Y460" s="181"/>
      <c r="Z460" s="181"/>
    </row>
    <row r="461" spans="1:26" ht="14.25" customHeight="1" x14ac:dyDescent="0.2">
      <c r="A461" s="183"/>
      <c r="B461" s="182"/>
      <c r="C461" s="181"/>
      <c r="D461" s="190"/>
      <c r="E461" s="181"/>
      <c r="F461" s="181"/>
      <c r="G461" s="181"/>
      <c r="H461" s="181"/>
      <c r="I461" s="181"/>
      <c r="J461" s="181"/>
      <c r="K461" s="181"/>
      <c r="L461" s="181"/>
      <c r="M461" s="181"/>
      <c r="N461" s="181"/>
      <c r="O461" s="181"/>
      <c r="P461" s="181"/>
      <c r="Q461" s="181"/>
      <c r="R461" s="181"/>
      <c r="S461" s="181"/>
      <c r="T461" s="181"/>
      <c r="U461" s="181"/>
      <c r="V461" s="181"/>
      <c r="W461" s="181"/>
      <c r="X461" s="181"/>
      <c r="Y461" s="181"/>
      <c r="Z461" s="181"/>
    </row>
    <row r="462" spans="1:26" ht="14.25" customHeight="1" x14ac:dyDescent="0.2">
      <c r="A462" s="183"/>
      <c r="B462" s="182"/>
      <c r="C462" s="181"/>
      <c r="D462" s="190"/>
      <c r="E462" s="181"/>
      <c r="F462" s="181"/>
      <c r="G462" s="181"/>
      <c r="H462" s="181"/>
      <c r="I462" s="181"/>
      <c r="J462" s="181"/>
      <c r="K462" s="181"/>
      <c r="L462" s="181"/>
      <c r="M462" s="181"/>
      <c r="N462" s="181"/>
      <c r="O462" s="181"/>
      <c r="P462" s="181"/>
      <c r="Q462" s="181"/>
      <c r="R462" s="181"/>
      <c r="S462" s="181"/>
      <c r="T462" s="181"/>
      <c r="U462" s="181"/>
      <c r="V462" s="181"/>
      <c r="W462" s="181"/>
      <c r="X462" s="181"/>
      <c r="Y462" s="181"/>
      <c r="Z462" s="181"/>
    </row>
    <row r="463" spans="1:26" ht="14.25" customHeight="1" x14ac:dyDescent="0.2">
      <c r="A463" s="183"/>
      <c r="B463" s="182"/>
      <c r="C463" s="181"/>
      <c r="D463" s="190"/>
      <c r="E463" s="181"/>
      <c r="F463" s="181"/>
      <c r="G463" s="181"/>
      <c r="H463" s="181"/>
      <c r="I463" s="181"/>
      <c r="J463" s="181"/>
      <c r="K463" s="181"/>
      <c r="L463" s="181"/>
      <c r="M463" s="181"/>
      <c r="N463" s="181"/>
      <c r="O463" s="181"/>
      <c r="P463" s="181"/>
      <c r="Q463" s="181"/>
      <c r="R463" s="181"/>
      <c r="S463" s="181"/>
      <c r="T463" s="181"/>
      <c r="U463" s="181"/>
      <c r="V463" s="181"/>
      <c r="W463" s="181"/>
      <c r="X463" s="181"/>
      <c r="Y463" s="181"/>
      <c r="Z463" s="181"/>
    </row>
    <row r="464" spans="1:26" ht="14.25" customHeight="1" x14ac:dyDescent="0.2">
      <c r="A464" s="183"/>
      <c r="B464" s="182"/>
      <c r="C464" s="181"/>
      <c r="D464" s="190"/>
      <c r="E464" s="181"/>
      <c r="F464" s="181"/>
      <c r="G464" s="181"/>
      <c r="H464" s="181"/>
      <c r="I464" s="181"/>
      <c r="J464" s="181"/>
      <c r="K464" s="181"/>
      <c r="L464" s="181"/>
      <c r="M464" s="181"/>
      <c r="N464" s="181"/>
      <c r="O464" s="181"/>
      <c r="P464" s="181"/>
      <c r="Q464" s="181"/>
      <c r="R464" s="181"/>
      <c r="S464" s="181"/>
      <c r="T464" s="181"/>
      <c r="U464" s="181"/>
      <c r="V464" s="181"/>
      <c r="W464" s="181"/>
      <c r="X464" s="181"/>
      <c r="Y464" s="181"/>
      <c r="Z464" s="181"/>
    </row>
    <row r="465" spans="1:26" ht="14.25" customHeight="1" x14ac:dyDescent="0.2">
      <c r="A465" s="183"/>
      <c r="B465" s="182"/>
      <c r="C465" s="181"/>
      <c r="D465" s="190"/>
      <c r="E465" s="181"/>
      <c r="F465" s="181"/>
      <c r="G465" s="181"/>
      <c r="H465" s="181"/>
      <c r="I465" s="181"/>
      <c r="J465" s="181"/>
      <c r="K465" s="181"/>
      <c r="L465" s="181"/>
      <c r="M465" s="181"/>
      <c r="N465" s="181"/>
      <c r="O465" s="181"/>
      <c r="P465" s="181"/>
      <c r="Q465" s="181"/>
      <c r="R465" s="181"/>
      <c r="S465" s="181"/>
      <c r="T465" s="181"/>
      <c r="U465" s="181"/>
      <c r="V465" s="181"/>
      <c r="W465" s="181"/>
      <c r="X465" s="181"/>
      <c r="Y465" s="181"/>
      <c r="Z465" s="181"/>
    </row>
    <row r="466" spans="1:26" ht="14.25" customHeight="1" x14ac:dyDescent="0.2">
      <c r="A466" s="183"/>
      <c r="B466" s="182"/>
      <c r="C466" s="181"/>
      <c r="D466" s="190"/>
      <c r="E466" s="181"/>
      <c r="F466" s="181"/>
      <c r="G466" s="181"/>
      <c r="H466" s="181"/>
      <c r="I466" s="181"/>
      <c r="J466" s="181"/>
      <c r="K466" s="181"/>
      <c r="L466" s="181"/>
      <c r="M466" s="181"/>
      <c r="N466" s="181"/>
      <c r="O466" s="181"/>
      <c r="P466" s="181"/>
      <c r="Q466" s="181"/>
      <c r="R466" s="181"/>
      <c r="S466" s="181"/>
      <c r="T466" s="181"/>
      <c r="U466" s="181"/>
      <c r="V466" s="181"/>
      <c r="W466" s="181"/>
      <c r="X466" s="181"/>
      <c r="Y466" s="181"/>
      <c r="Z466" s="181"/>
    </row>
    <row r="467" spans="1:26" ht="14.25" customHeight="1" x14ac:dyDescent="0.2">
      <c r="A467" s="183"/>
      <c r="B467" s="182"/>
      <c r="C467" s="181"/>
      <c r="D467" s="190"/>
      <c r="E467" s="181"/>
      <c r="F467" s="181"/>
      <c r="G467" s="181"/>
      <c r="H467" s="181"/>
      <c r="I467" s="181"/>
      <c r="J467" s="181"/>
      <c r="K467" s="181"/>
      <c r="L467" s="181"/>
      <c r="M467" s="181"/>
      <c r="N467" s="181"/>
      <c r="O467" s="181"/>
      <c r="P467" s="181"/>
      <c r="Q467" s="181"/>
      <c r="R467" s="181"/>
      <c r="S467" s="181"/>
      <c r="T467" s="181"/>
      <c r="U467" s="181"/>
      <c r="V467" s="181"/>
      <c r="W467" s="181"/>
      <c r="X467" s="181"/>
      <c r="Y467" s="181"/>
      <c r="Z467" s="181"/>
    </row>
    <row r="468" spans="1:26" ht="14.25" customHeight="1" x14ac:dyDescent="0.2">
      <c r="A468" s="183"/>
      <c r="B468" s="182"/>
      <c r="C468" s="181"/>
      <c r="D468" s="190"/>
      <c r="E468" s="181"/>
      <c r="F468" s="181"/>
      <c r="G468" s="181"/>
      <c r="H468" s="181"/>
      <c r="I468" s="181"/>
      <c r="J468" s="181"/>
      <c r="K468" s="181"/>
      <c r="L468" s="181"/>
      <c r="M468" s="181"/>
      <c r="N468" s="181"/>
      <c r="O468" s="181"/>
      <c r="P468" s="181"/>
      <c r="Q468" s="181"/>
      <c r="R468" s="181"/>
      <c r="S468" s="181"/>
      <c r="T468" s="181"/>
      <c r="U468" s="181"/>
      <c r="V468" s="181"/>
      <c r="W468" s="181"/>
      <c r="X468" s="181"/>
      <c r="Y468" s="181"/>
      <c r="Z468" s="181"/>
    </row>
    <row r="469" spans="1:26" ht="14.25" customHeight="1" x14ac:dyDescent="0.2">
      <c r="A469" s="183"/>
      <c r="B469" s="182"/>
      <c r="C469" s="181"/>
      <c r="D469" s="190"/>
      <c r="E469" s="181"/>
      <c r="F469" s="181"/>
      <c r="G469" s="181"/>
      <c r="H469" s="181"/>
      <c r="I469" s="181"/>
      <c r="J469" s="181"/>
      <c r="K469" s="181"/>
      <c r="L469" s="181"/>
      <c r="M469" s="181"/>
      <c r="N469" s="181"/>
      <c r="O469" s="181"/>
      <c r="P469" s="181"/>
      <c r="Q469" s="181"/>
      <c r="R469" s="181"/>
      <c r="S469" s="181"/>
      <c r="T469" s="181"/>
      <c r="U469" s="181"/>
      <c r="V469" s="181"/>
      <c r="W469" s="181"/>
      <c r="X469" s="181"/>
      <c r="Y469" s="181"/>
      <c r="Z469" s="181"/>
    </row>
    <row r="470" spans="1:26" ht="14.25" customHeight="1" x14ac:dyDescent="0.2">
      <c r="A470" s="183"/>
      <c r="B470" s="182"/>
      <c r="C470" s="181"/>
      <c r="D470" s="190"/>
      <c r="E470" s="181"/>
      <c r="F470" s="181"/>
      <c r="G470" s="181"/>
      <c r="H470" s="181"/>
      <c r="I470" s="181"/>
      <c r="J470" s="181"/>
      <c r="K470" s="181"/>
      <c r="L470" s="181"/>
      <c r="M470" s="181"/>
      <c r="N470" s="181"/>
      <c r="O470" s="181"/>
      <c r="P470" s="181"/>
      <c r="Q470" s="181"/>
      <c r="R470" s="181"/>
      <c r="S470" s="181"/>
      <c r="T470" s="181"/>
      <c r="U470" s="181"/>
      <c r="V470" s="181"/>
      <c r="W470" s="181"/>
      <c r="X470" s="181"/>
      <c r="Y470" s="181"/>
      <c r="Z470" s="181"/>
    </row>
    <row r="471" spans="1:26" ht="14.25" customHeight="1" x14ac:dyDescent="0.2">
      <c r="A471" s="183"/>
      <c r="B471" s="182"/>
      <c r="C471" s="181"/>
      <c r="D471" s="190"/>
      <c r="E471" s="181"/>
      <c r="F471" s="181"/>
      <c r="G471" s="181"/>
      <c r="H471" s="181"/>
      <c r="I471" s="181"/>
      <c r="J471" s="181"/>
      <c r="K471" s="181"/>
      <c r="L471" s="181"/>
      <c r="M471" s="181"/>
      <c r="N471" s="181"/>
      <c r="O471" s="181"/>
      <c r="P471" s="181"/>
      <c r="Q471" s="181"/>
      <c r="R471" s="181"/>
      <c r="S471" s="181"/>
      <c r="T471" s="181"/>
      <c r="U471" s="181"/>
      <c r="V471" s="181"/>
      <c r="W471" s="181"/>
      <c r="X471" s="181"/>
      <c r="Y471" s="181"/>
      <c r="Z471" s="181"/>
    </row>
    <row r="472" spans="1:26" ht="14.25" customHeight="1" x14ac:dyDescent="0.2">
      <c r="A472" s="183"/>
      <c r="B472" s="182"/>
      <c r="C472" s="181"/>
      <c r="D472" s="190"/>
      <c r="E472" s="181"/>
      <c r="F472" s="181"/>
      <c r="G472" s="181"/>
      <c r="H472" s="181"/>
      <c r="I472" s="181"/>
      <c r="J472" s="181"/>
      <c r="K472" s="181"/>
      <c r="L472" s="181"/>
      <c r="M472" s="181"/>
      <c r="N472" s="181"/>
      <c r="O472" s="181"/>
      <c r="P472" s="181"/>
      <c r="Q472" s="181"/>
      <c r="R472" s="181"/>
      <c r="S472" s="181"/>
      <c r="T472" s="181"/>
      <c r="U472" s="181"/>
      <c r="V472" s="181"/>
      <c r="W472" s="181"/>
      <c r="X472" s="181"/>
      <c r="Y472" s="181"/>
      <c r="Z472" s="181"/>
    </row>
    <row r="473" spans="1:26" ht="14.25" customHeight="1" x14ac:dyDescent="0.2">
      <c r="A473" s="183"/>
      <c r="B473" s="182"/>
      <c r="C473" s="181"/>
      <c r="D473" s="190"/>
      <c r="E473" s="181"/>
      <c r="F473" s="181"/>
      <c r="G473" s="181"/>
      <c r="H473" s="181"/>
      <c r="I473" s="181"/>
      <c r="J473" s="181"/>
      <c r="K473" s="181"/>
      <c r="L473" s="181"/>
      <c r="M473" s="181"/>
      <c r="N473" s="181"/>
      <c r="O473" s="181"/>
      <c r="P473" s="181"/>
      <c r="Q473" s="181"/>
      <c r="R473" s="181"/>
      <c r="S473" s="181"/>
      <c r="T473" s="181"/>
      <c r="U473" s="181"/>
      <c r="V473" s="181"/>
      <c r="W473" s="181"/>
      <c r="X473" s="181"/>
      <c r="Y473" s="181"/>
      <c r="Z473" s="181"/>
    </row>
    <row r="474" spans="1:26" ht="14.25" customHeight="1" x14ac:dyDescent="0.2">
      <c r="A474" s="183"/>
      <c r="B474" s="182"/>
      <c r="C474" s="181"/>
      <c r="D474" s="190"/>
      <c r="E474" s="181"/>
      <c r="F474" s="181"/>
      <c r="G474" s="181"/>
      <c r="H474" s="181"/>
      <c r="I474" s="181"/>
      <c r="J474" s="181"/>
      <c r="K474" s="181"/>
      <c r="L474" s="181"/>
      <c r="M474" s="181"/>
      <c r="N474" s="181"/>
      <c r="O474" s="181"/>
      <c r="P474" s="181"/>
      <c r="Q474" s="181"/>
      <c r="R474" s="181"/>
      <c r="S474" s="181"/>
      <c r="T474" s="181"/>
      <c r="U474" s="181"/>
      <c r="V474" s="181"/>
      <c r="W474" s="181"/>
      <c r="X474" s="181"/>
      <c r="Y474" s="181"/>
      <c r="Z474" s="181"/>
    </row>
    <row r="475" spans="1:26" ht="14.25" customHeight="1" x14ac:dyDescent="0.2">
      <c r="A475" s="183"/>
      <c r="B475" s="182"/>
      <c r="C475" s="181"/>
      <c r="D475" s="190"/>
      <c r="E475" s="181"/>
      <c r="F475" s="181"/>
      <c r="G475" s="181"/>
      <c r="H475" s="181"/>
      <c r="I475" s="181"/>
      <c r="J475" s="181"/>
      <c r="K475" s="181"/>
      <c r="L475" s="181"/>
      <c r="M475" s="181"/>
      <c r="N475" s="181"/>
      <c r="O475" s="181"/>
      <c r="P475" s="181"/>
      <c r="Q475" s="181"/>
      <c r="R475" s="181"/>
      <c r="S475" s="181"/>
      <c r="T475" s="181"/>
      <c r="U475" s="181"/>
      <c r="V475" s="181"/>
      <c r="W475" s="181"/>
      <c r="X475" s="181"/>
      <c r="Y475" s="181"/>
      <c r="Z475" s="181"/>
    </row>
    <row r="476" spans="1:26" ht="14.25" customHeight="1" x14ac:dyDescent="0.2">
      <c r="A476" s="183"/>
      <c r="B476" s="182"/>
      <c r="C476" s="181"/>
      <c r="D476" s="190"/>
      <c r="E476" s="181"/>
      <c r="F476" s="181"/>
      <c r="G476" s="181"/>
      <c r="H476" s="181"/>
      <c r="I476" s="181"/>
      <c r="J476" s="181"/>
      <c r="K476" s="181"/>
      <c r="L476" s="181"/>
      <c r="M476" s="181"/>
      <c r="N476" s="181"/>
      <c r="O476" s="181"/>
      <c r="P476" s="181"/>
      <c r="Q476" s="181"/>
      <c r="R476" s="181"/>
      <c r="S476" s="181"/>
      <c r="T476" s="181"/>
      <c r="U476" s="181"/>
      <c r="V476" s="181"/>
      <c r="W476" s="181"/>
      <c r="X476" s="181"/>
      <c r="Y476" s="181"/>
      <c r="Z476" s="181"/>
    </row>
    <row r="477" spans="1:26" ht="14.25" customHeight="1" x14ac:dyDescent="0.2">
      <c r="A477" s="183"/>
      <c r="B477" s="182"/>
      <c r="C477" s="181"/>
      <c r="D477" s="190"/>
      <c r="E477" s="181"/>
      <c r="F477" s="181"/>
      <c r="G477" s="181"/>
      <c r="H477" s="181"/>
      <c r="I477" s="181"/>
      <c r="J477" s="181"/>
      <c r="K477" s="181"/>
      <c r="L477" s="181"/>
      <c r="M477" s="181"/>
      <c r="N477" s="181"/>
      <c r="O477" s="181"/>
      <c r="P477" s="181"/>
      <c r="Q477" s="181"/>
      <c r="R477" s="181"/>
      <c r="S477" s="181"/>
      <c r="T477" s="181"/>
      <c r="U477" s="181"/>
      <c r="V477" s="181"/>
      <c r="W477" s="181"/>
      <c r="X477" s="181"/>
      <c r="Y477" s="181"/>
      <c r="Z477" s="181"/>
    </row>
    <row r="478" spans="1:26" ht="14.25" customHeight="1" x14ac:dyDescent="0.2">
      <c r="A478" s="183"/>
      <c r="B478" s="182"/>
      <c r="C478" s="181"/>
      <c r="D478" s="190"/>
      <c r="E478" s="181"/>
      <c r="F478" s="181"/>
      <c r="G478" s="181"/>
      <c r="H478" s="181"/>
      <c r="I478" s="181"/>
      <c r="J478" s="181"/>
      <c r="K478" s="181"/>
      <c r="L478" s="181"/>
      <c r="M478" s="181"/>
      <c r="N478" s="181"/>
      <c r="O478" s="181"/>
      <c r="P478" s="181"/>
      <c r="Q478" s="181"/>
      <c r="R478" s="181"/>
      <c r="S478" s="181"/>
      <c r="T478" s="181"/>
      <c r="U478" s="181"/>
      <c r="V478" s="181"/>
      <c r="W478" s="181"/>
      <c r="X478" s="181"/>
      <c r="Y478" s="181"/>
      <c r="Z478" s="181"/>
    </row>
    <row r="479" spans="1:26" ht="14.25" customHeight="1" x14ac:dyDescent="0.2">
      <c r="A479" s="183"/>
      <c r="B479" s="182"/>
      <c r="C479" s="181"/>
      <c r="D479" s="190"/>
      <c r="E479" s="181"/>
      <c r="F479" s="181"/>
      <c r="G479" s="181"/>
      <c r="H479" s="181"/>
      <c r="I479" s="181"/>
      <c r="J479" s="181"/>
      <c r="K479" s="181"/>
      <c r="L479" s="181"/>
      <c r="M479" s="181"/>
      <c r="N479" s="181"/>
      <c r="O479" s="181"/>
      <c r="P479" s="181"/>
      <c r="Q479" s="181"/>
      <c r="R479" s="181"/>
      <c r="S479" s="181"/>
      <c r="T479" s="181"/>
      <c r="U479" s="181"/>
      <c r="V479" s="181"/>
      <c r="W479" s="181"/>
      <c r="X479" s="181"/>
      <c r="Y479" s="181"/>
      <c r="Z479" s="181"/>
    </row>
    <row r="480" spans="1:26" ht="14.25" customHeight="1" x14ac:dyDescent="0.2">
      <c r="A480" s="183"/>
      <c r="B480" s="182"/>
      <c r="C480" s="181"/>
      <c r="D480" s="190"/>
      <c r="E480" s="181"/>
      <c r="F480" s="181"/>
      <c r="G480" s="181"/>
      <c r="H480" s="181"/>
      <c r="I480" s="181"/>
      <c r="J480" s="181"/>
      <c r="K480" s="181"/>
      <c r="L480" s="181"/>
      <c r="M480" s="181"/>
      <c r="N480" s="181"/>
      <c r="O480" s="181"/>
      <c r="P480" s="181"/>
      <c r="Q480" s="181"/>
      <c r="R480" s="181"/>
      <c r="S480" s="181"/>
      <c r="T480" s="181"/>
      <c r="U480" s="181"/>
      <c r="V480" s="181"/>
      <c r="W480" s="181"/>
      <c r="X480" s="181"/>
      <c r="Y480" s="181"/>
      <c r="Z480" s="181"/>
    </row>
    <row r="481" spans="1:26" ht="14.25" customHeight="1" x14ac:dyDescent="0.2">
      <c r="A481" s="183"/>
      <c r="B481" s="182"/>
      <c r="C481" s="181"/>
      <c r="D481" s="190"/>
      <c r="E481" s="181"/>
      <c r="F481" s="181"/>
      <c r="G481" s="181"/>
      <c r="H481" s="181"/>
      <c r="I481" s="181"/>
      <c r="J481" s="181"/>
      <c r="K481" s="181"/>
      <c r="L481" s="181"/>
      <c r="M481" s="181"/>
      <c r="N481" s="181"/>
      <c r="O481" s="181"/>
      <c r="P481" s="181"/>
      <c r="Q481" s="181"/>
      <c r="R481" s="181"/>
      <c r="S481" s="181"/>
      <c r="T481" s="181"/>
      <c r="U481" s="181"/>
      <c r="V481" s="181"/>
      <c r="W481" s="181"/>
      <c r="X481" s="181"/>
      <c r="Y481" s="181"/>
      <c r="Z481" s="181"/>
    </row>
    <row r="482" spans="1:26" ht="14.25" customHeight="1" x14ac:dyDescent="0.2">
      <c r="A482" s="183"/>
      <c r="B482" s="182"/>
      <c r="C482" s="181"/>
      <c r="D482" s="190"/>
      <c r="E482" s="181"/>
      <c r="F482" s="181"/>
      <c r="G482" s="181"/>
      <c r="H482" s="181"/>
      <c r="I482" s="181"/>
      <c r="J482" s="181"/>
      <c r="K482" s="181"/>
      <c r="L482" s="181"/>
      <c r="M482" s="181"/>
      <c r="N482" s="181"/>
      <c r="O482" s="181"/>
      <c r="P482" s="181"/>
      <c r="Q482" s="181"/>
      <c r="R482" s="181"/>
      <c r="S482" s="181"/>
      <c r="T482" s="181"/>
      <c r="U482" s="181"/>
      <c r="V482" s="181"/>
      <c r="W482" s="181"/>
      <c r="X482" s="181"/>
      <c r="Y482" s="181"/>
      <c r="Z482" s="181"/>
    </row>
    <row r="483" spans="1:26" ht="14.25" customHeight="1" x14ac:dyDescent="0.2">
      <c r="A483" s="183"/>
      <c r="B483" s="182"/>
      <c r="C483" s="181"/>
      <c r="D483" s="190"/>
      <c r="E483" s="181"/>
      <c r="F483" s="181"/>
      <c r="G483" s="181"/>
      <c r="H483" s="181"/>
      <c r="I483" s="181"/>
      <c r="J483" s="181"/>
      <c r="K483" s="181"/>
      <c r="L483" s="181"/>
      <c r="M483" s="181"/>
      <c r="N483" s="181"/>
      <c r="O483" s="181"/>
      <c r="P483" s="181"/>
      <c r="Q483" s="181"/>
      <c r="R483" s="181"/>
      <c r="S483" s="181"/>
      <c r="T483" s="181"/>
      <c r="U483" s="181"/>
      <c r="V483" s="181"/>
      <c r="W483" s="181"/>
      <c r="X483" s="181"/>
      <c r="Y483" s="181"/>
      <c r="Z483" s="181"/>
    </row>
    <row r="484" spans="1:26" ht="14.25" customHeight="1" x14ac:dyDescent="0.2">
      <c r="A484" s="183"/>
      <c r="B484" s="182"/>
      <c r="C484" s="181"/>
      <c r="D484" s="190"/>
      <c r="E484" s="181"/>
      <c r="F484" s="181"/>
      <c r="G484" s="181"/>
      <c r="H484" s="181"/>
      <c r="I484" s="181"/>
      <c r="J484" s="181"/>
      <c r="K484" s="181"/>
      <c r="L484" s="181"/>
      <c r="M484" s="181"/>
      <c r="N484" s="181"/>
      <c r="O484" s="181"/>
      <c r="P484" s="181"/>
      <c r="Q484" s="181"/>
      <c r="R484" s="181"/>
      <c r="S484" s="181"/>
      <c r="T484" s="181"/>
      <c r="U484" s="181"/>
      <c r="V484" s="181"/>
      <c r="W484" s="181"/>
      <c r="X484" s="181"/>
      <c r="Y484" s="181"/>
      <c r="Z484" s="181"/>
    </row>
    <row r="485" spans="1:26" ht="14.25" customHeight="1" x14ac:dyDescent="0.2">
      <c r="A485" s="183"/>
      <c r="B485" s="182"/>
      <c r="C485" s="181"/>
      <c r="D485" s="190"/>
      <c r="E485" s="181"/>
      <c r="F485" s="181"/>
      <c r="G485" s="181"/>
      <c r="H485" s="181"/>
      <c r="I485" s="181"/>
      <c r="J485" s="181"/>
      <c r="K485" s="181"/>
      <c r="L485" s="181"/>
      <c r="M485" s="181"/>
      <c r="N485" s="181"/>
      <c r="O485" s="181"/>
      <c r="P485" s="181"/>
      <c r="Q485" s="181"/>
      <c r="R485" s="181"/>
      <c r="S485" s="181"/>
      <c r="T485" s="181"/>
      <c r="U485" s="181"/>
      <c r="V485" s="181"/>
      <c r="W485" s="181"/>
      <c r="X485" s="181"/>
      <c r="Y485" s="181"/>
      <c r="Z485" s="181"/>
    </row>
    <row r="486" spans="1:26" ht="14.25" customHeight="1" x14ac:dyDescent="0.2">
      <c r="A486" s="183"/>
      <c r="B486" s="182"/>
      <c r="C486" s="181"/>
      <c r="D486" s="190"/>
      <c r="E486" s="181"/>
      <c r="F486" s="181"/>
      <c r="G486" s="181"/>
      <c r="H486" s="181"/>
      <c r="I486" s="181"/>
      <c r="J486" s="181"/>
      <c r="K486" s="181"/>
      <c r="L486" s="181"/>
      <c r="M486" s="181"/>
      <c r="N486" s="181"/>
      <c r="O486" s="181"/>
      <c r="P486" s="181"/>
      <c r="Q486" s="181"/>
      <c r="R486" s="181"/>
      <c r="S486" s="181"/>
      <c r="T486" s="181"/>
      <c r="U486" s="181"/>
      <c r="V486" s="181"/>
      <c r="W486" s="181"/>
      <c r="X486" s="181"/>
      <c r="Y486" s="181"/>
      <c r="Z486" s="181"/>
    </row>
    <row r="487" spans="1:26" ht="14.25" customHeight="1" x14ac:dyDescent="0.2">
      <c r="A487" s="183"/>
      <c r="B487" s="182"/>
      <c r="C487" s="181"/>
      <c r="D487" s="190"/>
      <c r="E487" s="181"/>
      <c r="F487" s="181"/>
      <c r="G487" s="181"/>
      <c r="H487" s="181"/>
      <c r="I487" s="181"/>
      <c r="J487" s="181"/>
      <c r="K487" s="181"/>
      <c r="L487" s="181"/>
      <c r="M487" s="181"/>
      <c r="N487" s="181"/>
      <c r="O487" s="181"/>
      <c r="P487" s="181"/>
      <c r="Q487" s="181"/>
      <c r="R487" s="181"/>
      <c r="S487" s="181"/>
      <c r="T487" s="181"/>
      <c r="U487" s="181"/>
      <c r="V487" s="181"/>
      <c r="W487" s="181"/>
      <c r="X487" s="181"/>
      <c r="Y487" s="181"/>
      <c r="Z487" s="181"/>
    </row>
    <row r="488" spans="1:26" ht="14.25" customHeight="1" x14ac:dyDescent="0.2">
      <c r="A488" s="183"/>
      <c r="B488" s="182"/>
      <c r="C488" s="181"/>
      <c r="D488" s="190"/>
      <c r="E488" s="181"/>
      <c r="F488" s="181"/>
      <c r="G488" s="181"/>
      <c r="H488" s="181"/>
      <c r="I488" s="181"/>
      <c r="J488" s="181"/>
      <c r="K488" s="181"/>
      <c r="L488" s="181"/>
      <c r="M488" s="181"/>
      <c r="N488" s="181"/>
      <c r="O488" s="181"/>
      <c r="P488" s="181"/>
      <c r="Q488" s="181"/>
      <c r="R488" s="181"/>
      <c r="S488" s="181"/>
      <c r="T488" s="181"/>
      <c r="U488" s="181"/>
      <c r="V488" s="181"/>
      <c r="W488" s="181"/>
      <c r="X488" s="181"/>
      <c r="Y488" s="181"/>
      <c r="Z488" s="181"/>
    </row>
    <row r="489" spans="1:26" ht="14.25" customHeight="1" x14ac:dyDescent="0.2">
      <c r="A489" s="183"/>
      <c r="B489" s="182"/>
      <c r="C489" s="181"/>
      <c r="D489" s="190"/>
      <c r="E489" s="181"/>
      <c r="F489" s="181"/>
      <c r="G489" s="181"/>
      <c r="H489" s="181"/>
      <c r="I489" s="181"/>
      <c r="J489" s="181"/>
      <c r="K489" s="181"/>
      <c r="L489" s="181"/>
      <c r="M489" s="181"/>
      <c r="N489" s="181"/>
      <c r="O489" s="181"/>
      <c r="P489" s="181"/>
      <c r="Q489" s="181"/>
      <c r="R489" s="181"/>
      <c r="S489" s="181"/>
      <c r="T489" s="181"/>
      <c r="U489" s="181"/>
      <c r="V489" s="181"/>
      <c r="W489" s="181"/>
      <c r="X489" s="181"/>
      <c r="Y489" s="181"/>
      <c r="Z489" s="181"/>
    </row>
    <row r="490" spans="1:26" ht="14.25" customHeight="1" x14ac:dyDescent="0.2">
      <c r="A490" s="183"/>
      <c r="B490" s="182"/>
      <c r="C490" s="181"/>
      <c r="D490" s="190"/>
      <c r="E490" s="181"/>
      <c r="F490" s="181"/>
      <c r="G490" s="181"/>
      <c r="H490" s="181"/>
      <c r="I490" s="181"/>
      <c r="J490" s="181"/>
      <c r="K490" s="181"/>
      <c r="L490" s="181"/>
      <c r="M490" s="181"/>
      <c r="N490" s="181"/>
      <c r="O490" s="181"/>
      <c r="P490" s="181"/>
      <c r="Q490" s="181"/>
      <c r="R490" s="181"/>
      <c r="S490" s="181"/>
      <c r="T490" s="181"/>
      <c r="U490" s="181"/>
      <c r="V490" s="181"/>
      <c r="W490" s="181"/>
      <c r="X490" s="181"/>
      <c r="Y490" s="181"/>
      <c r="Z490" s="181"/>
    </row>
    <row r="491" spans="1:26" ht="14.25" customHeight="1" x14ac:dyDescent="0.2">
      <c r="A491" s="183"/>
      <c r="B491" s="182"/>
      <c r="C491" s="181"/>
      <c r="D491" s="190"/>
      <c r="E491" s="181"/>
      <c r="F491" s="181"/>
      <c r="G491" s="181"/>
      <c r="H491" s="181"/>
      <c r="I491" s="181"/>
      <c r="J491" s="181"/>
      <c r="K491" s="181"/>
      <c r="L491" s="181"/>
      <c r="M491" s="181"/>
      <c r="N491" s="181"/>
      <c r="O491" s="181"/>
      <c r="P491" s="181"/>
      <c r="Q491" s="181"/>
      <c r="R491" s="181"/>
      <c r="S491" s="181"/>
      <c r="T491" s="181"/>
      <c r="U491" s="181"/>
      <c r="V491" s="181"/>
      <c r="W491" s="181"/>
      <c r="X491" s="181"/>
      <c r="Y491" s="181"/>
      <c r="Z491" s="181"/>
    </row>
    <row r="492" spans="1:26" ht="14.25" customHeight="1" x14ac:dyDescent="0.2">
      <c r="A492" s="183"/>
      <c r="B492" s="182"/>
      <c r="C492" s="181"/>
      <c r="D492" s="190"/>
      <c r="E492" s="181"/>
      <c r="F492" s="181"/>
      <c r="G492" s="181"/>
      <c r="H492" s="181"/>
      <c r="I492" s="181"/>
      <c r="J492" s="181"/>
      <c r="K492" s="181"/>
      <c r="L492" s="181"/>
      <c r="M492" s="181"/>
      <c r="N492" s="181"/>
      <c r="O492" s="181"/>
      <c r="P492" s="181"/>
      <c r="Q492" s="181"/>
      <c r="R492" s="181"/>
      <c r="S492" s="181"/>
      <c r="T492" s="181"/>
      <c r="U492" s="181"/>
      <c r="V492" s="181"/>
      <c r="W492" s="181"/>
      <c r="X492" s="181"/>
      <c r="Y492" s="181"/>
      <c r="Z492" s="181"/>
    </row>
    <row r="493" spans="1:26" ht="14.25" customHeight="1" x14ac:dyDescent="0.2">
      <c r="A493" s="183"/>
      <c r="B493" s="182"/>
      <c r="C493" s="181"/>
      <c r="D493" s="190"/>
      <c r="E493" s="181"/>
      <c r="F493" s="181"/>
      <c r="G493" s="181"/>
      <c r="H493" s="181"/>
      <c r="I493" s="181"/>
      <c r="J493" s="181"/>
      <c r="K493" s="181"/>
      <c r="L493" s="181"/>
      <c r="M493" s="181"/>
      <c r="N493" s="181"/>
      <c r="O493" s="181"/>
      <c r="P493" s="181"/>
      <c r="Q493" s="181"/>
      <c r="R493" s="181"/>
      <c r="S493" s="181"/>
      <c r="T493" s="181"/>
      <c r="U493" s="181"/>
      <c r="V493" s="181"/>
      <c r="W493" s="181"/>
      <c r="X493" s="181"/>
      <c r="Y493" s="181"/>
      <c r="Z493" s="181"/>
    </row>
    <row r="494" spans="1:26" ht="14.25" customHeight="1" x14ac:dyDescent="0.2">
      <c r="A494" s="183"/>
      <c r="B494" s="182"/>
      <c r="C494" s="181"/>
      <c r="D494" s="190"/>
      <c r="E494" s="181"/>
      <c r="F494" s="181"/>
      <c r="G494" s="181"/>
      <c r="H494" s="181"/>
      <c r="I494" s="181"/>
      <c r="J494" s="181"/>
      <c r="K494" s="181"/>
      <c r="L494" s="181"/>
      <c r="M494" s="181"/>
      <c r="N494" s="181"/>
      <c r="O494" s="181"/>
      <c r="P494" s="181"/>
      <c r="Q494" s="181"/>
      <c r="R494" s="181"/>
      <c r="S494" s="181"/>
      <c r="T494" s="181"/>
      <c r="U494" s="181"/>
      <c r="V494" s="181"/>
      <c r="W494" s="181"/>
      <c r="X494" s="181"/>
      <c r="Y494" s="181"/>
      <c r="Z494" s="181"/>
    </row>
    <row r="495" spans="1:26" ht="14.25" customHeight="1" x14ac:dyDescent="0.2">
      <c r="A495" s="183"/>
      <c r="B495" s="182"/>
      <c r="C495" s="181"/>
      <c r="D495" s="190"/>
      <c r="E495" s="181"/>
      <c r="F495" s="181"/>
      <c r="G495" s="181"/>
      <c r="H495" s="181"/>
      <c r="I495" s="181"/>
      <c r="J495" s="181"/>
      <c r="K495" s="181"/>
      <c r="L495" s="181"/>
      <c r="M495" s="181"/>
      <c r="N495" s="181"/>
      <c r="O495" s="181"/>
      <c r="P495" s="181"/>
      <c r="Q495" s="181"/>
      <c r="R495" s="181"/>
      <c r="S495" s="181"/>
      <c r="T495" s="181"/>
      <c r="U495" s="181"/>
      <c r="V495" s="181"/>
      <c r="W495" s="181"/>
      <c r="X495" s="181"/>
      <c r="Y495" s="181"/>
      <c r="Z495" s="181"/>
    </row>
    <row r="496" spans="1:26" ht="14.25" customHeight="1" x14ac:dyDescent="0.2">
      <c r="A496" s="183"/>
      <c r="B496" s="182"/>
      <c r="C496" s="181"/>
      <c r="D496" s="190"/>
      <c r="E496" s="181"/>
      <c r="F496" s="181"/>
      <c r="G496" s="181"/>
      <c r="H496" s="181"/>
      <c r="I496" s="181"/>
      <c r="J496" s="181"/>
      <c r="K496" s="181"/>
      <c r="L496" s="181"/>
      <c r="M496" s="181"/>
      <c r="N496" s="181"/>
      <c r="O496" s="181"/>
      <c r="P496" s="181"/>
      <c r="Q496" s="181"/>
      <c r="R496" s="181"/>
      <c r="S496" s="181"/>
      <c r="T496" s="181"/>
      <c r="U496" s="181"/>
      <c r="V496" s="181"/>
      <c r="W496" s="181"/>
      <c r="X496" s="181"/>
      <c r="Y496" s="181"/>
      <c r="Z496" s="181"/>
    </row>
    <row r="497" spans="1:26" ht="14.25" customHeight="1" x14ac:dyDescent="0.2">
      <c r="A497" s="183"/>
      <c r="B497" s="182"/>
      <c r="C497" s="181"/>
      <c r="D497" s="190"/>
      <c r="E497" s="181"/>
      <c r="F497" s="181"/>
      <c r="G497" s="181"/>
      <c r="H497" s="181"/>
      <c r="I497" s="181"/>
      <c r="J497" s="181"/>
      <c r="K497" s="181"/>
      <c r="L497" s="181"/>
      <c r="M497" s="181"/>
      <c r="N497" s="181"/>
      <c r="O497" s="181"/>
      <c r="P497" s="181"/>
      <c r="Q497" s="181"/>
      <c r="R497" s="181"/>
      <c r="S497" s="181"/>
      <c r="T497" s="181"/>
      <c r="U497" s="181"/>
      <c r="V497" s="181"/>
      <c r="W497" s="181"/>
      <c r="X497" s="181"/>
      <c r="Y497" s="181"/>
      <c r="Z497" s="181"/>
    </row>
    <row r="498" spans="1:26" ht="14.25" customHeight="1" x14ac:dyDescent="0.2">
      <c r="A498" s="183"/>
      <c r="B498" s="182"/>
      <c r="C498" s="181"/>
      <c r="D498" s="190"/>
      <c r="E498" s="181"/>
      <c r="F498" s="181"/>
      <c r="G498" s="181"/>
      <c r="H498" s="181"/>
      <c r="I498" s="181"/>
      <c r="J498" s="181"/>
      <c r="K498" s="181"/>
      <c r="L498" s="181"/>
      <c r="M498" s="181"/>
      <c r="N498" s="181"/>
      <c r="O498" s="181"/>
      <c r="P498" s="181"/>
      <c r="Q498" s="181"/>
      <c r="R498" s="181"/>
      <c r="S498" s="181"/>
      <c r="T498" s="181"/>
      <c r="U498" s="181"/>
      <c r="V498" s="181"/>
      <c r="W498" s="181"/>
      <c r="X498" s="181"/>
      <c r="Y498" s="181"/>
      <c r="Z498" s="181"/>
    </row>
    <row r="499" spans="1:26" ht="14.25" customHeight="1" x14ac:dyDescent="0.2">
      <c r="A499" s="183"/>
      <c r="B499" s="182"/>
      <c r="C499" s="181"/>
      <c r="D499" s="190"/>
      <c r="E499" s="181"/>
      <c r="F499" s="181"/>
      <c r="G499" s="181"/>
      <c r="H499" s="181"/>
      <c r="I499" s="181"/>
      <c r="J499" s="181"/>
      <c r="K499" s="181"/>
      <c r="L499" s="181"/>
      <c r="M499" s="181"/>
      <c r="N499" s="181"/>
      <c r="O499" s="181"/>
      <c r="P499" s="181"/>
      <c r="Q499" s="181"/>
      <c r="R499" s="181"/>
      <c r="S499" s="181"/>
      <c r="T499" s="181"/>
      <c r="U499" s="181"/>
      <c r="V499" s="181"/>
      <c r="W499" s="181"/>
      <c r="X499" s="181"/>
      <c r="Y499" s="181"/>
      <c r="Z499" s="181"/>
    </row>
    <row r="500" spans="1:26" ht="14.25" customHeight="1" x14ac:dyDescent="0.2">
      <c r="A500" s="183"/>
      <c r="B500" s="182"/>
      <c r="C500" s="181"/>
      <c r="D500" s="190"/>
      <c r="E500" s="181"/>
      <c r="F500" s="181"/>
      <c r="G500" s="181"/>
      <c r="H500" s="181"/>
      <c r="I500" s="181"/>
      <c r="J500" s="181"/>
      <c r="K500" s="181"/>
      <c r="L500" s="181"/>
      <c r="M500" s="181"/>
      <c r="N500" s="181"/>
      <c r="O500" s="181"/>
      <c r="P500" s="181"/>
      <c r="Q500" s="181"/>
      <c r="R500" s="181"/>
      <c r="S500" s="181"/>
      <c r="T500" s="181"/>
      <c r="U500" s="181"/>
      <c r="V500" s="181"/>
      <c r="W500" s="181"/>
      <c r="X500" s="181"/>
      <c r="Y500" s="181"/>
      <c r="Z500" s="181"/>
    </row>
    <row r="501" spans="1:26" ht="14.25" customHeight="1" x14ac:dyDescent="0.2">
      <c r="A501" s="183"/>
      <c r="B501" s="182"/>
      <c r="C501" s="181"/>
      <c r="D501" s="190"/>
      <c r="E501" s="181"/>
      <c r="F501" s="181"/>
      <c r="G501" s="181"/>
      <c r="H501" s="181"/>
      <c r="I501" s="181"/>
      <c r="J501" s="181"/>
      <c r="K501" s="181"/>
      <c r="L501" s="181"/>
      <c r="M501" s="181"/>
      <c r="N501" s="181"/>
      <c r="O501" s="181"/>
      <c r="P501" s="181"/>
      <c r="Q501" s="181"/>
      <c r="R501" s="181"/>
      <c r="S501" s="181"/>
      <c r="T501" s="181"/>
      <c r="U501" s="181"/>
      <c r="V501" s="181"/>
      <c r="W501" s="181"/>
      <c r="X501" s="181"/>
      <c r="Y501" s="181"/>
      <c r="Z501" s="181"/>
    </row>
    <row r="502" spans="1:26" ht="14.25" customHeight="1" x14ac:dyDescent="0.2">
      <c r="A502" s="183"/>
      <c r="B502" s="182"/>
      <c r="C502" s="181"/>
      <c r="D502" s="190"/>
      <c r="E502" s="181"/>
      <c r="F502" s="181"/>
      <c r="G502" s="181"/>
      <c r="H502" s="181"/>
      <c r="I502" s="181"/>
      <c r="J502" s="181"/>
      <c r="K502" s="181"/>
      <c r="L502" s="181"/>
      <c r="M502" s="181"/>
      <c r="N502" s="181"/>
      <c r="O502" s="181"/>
      <c r="P502" s="181"/>
      <c r="Q502" s="181"/>
      <c r="R502" s="181"/>
      <c r="S502" s="181"/>
      <c r="T502" s="181"/>
      <c r="U502" s="181"/>
      <c r="V502" s="181"/>
      <c r="W502" s="181"/>
      <c r="X502" s="181"/>
      <c r="Y502" s="181"/>
      <c r="Z502" s="181"/>
    </row>
    <row r="503" spans="1:26" ht="14.25" customHeight="1" x14ac:dyDescent="0.2">
      <c r="A503" s="183"/>
      <c r="B503" s="182"/>
      <c r="C503" s="181"/>
      <c r="D503" s="190"/>
      <c r="E503" s="181"/>
      <c r="F503" s="181"/>
      <c r="G503" s="181"/>
      <c r="H503" s="181"/>
      <c r="I503" s="181"/>
      <c r="J503" s="181"/>
      <c r="K503" s="181"/>
      <c r="L503" s="181"/>
      <c r="M503" s="181"/>
      <c r="N503" s="181"/>
      <c r="O503" s="181"/>
      <c r="P503" s="181"/>
      <c r="Q503" s="181"/>
      <c r="R503" s="181"/>
      <c r="S503" s="181"/>
      <c r="T503" s="181"/>
      <c r="U503" s="181"/>
      <c r="V503" s="181"/>
      <c r="W503" s="181"/>
      <c r="X503" s="181"/>
      <c r="Y503" s="181"/>
      <c r="Z503" s="181"/>
    </row>
    <row r="504" spans="1:26" ht="14.25" customHeight="1" x14ac:dyDescent="0.2">
      <c r="A504" s="183"/>
      <c r="B504" s="182"/>
      <c r="C504" s="181"/>
      <c r="D504" s="190"/>
      <c r="E504" s="181"/>
      <c r="F504" s="181"/>
      <c r="G504" s="181"/>
      <c r="H504" s="181"/>
      <c r="I504" s="181"/>
      <c r="J504" s="181"/>
      <c r="K504" s="181"/>
      <c r="L504" s="181"/>
      <c r="M504" s="181"/>
      <c r="N504" s="181"/>
      <c r="O504" s="181"/>
      <c r="P504" s="181"/>
      <c r="Q504" s="181"/>
      <c r="R504" s="181"/>
      <c r="S504" s="181"/>
      <c r="T504" s="181"/>
      <c r="U504" s="181"/>
      <c r="V504" s="181"/>
      <c r="W504" s="181"/>
      <c r="X504" s="181"/>
      <c r="Y504" s="181"/>
      <c r="Z504" s="181"/>
    </row>
    <row r="505" spans="1:26" ht="14.25" customHeight="1" x14ac:dyDescent="0.2">
      <c r="A505" s="183"/>
      <c r="B505" s="182"/>
      <c r="C505" s="181"/>
      <c r="D505" s="190"/>
      <c r="E505" s="181"/>
      <c r="F505" s="181"/>
      <c r="G505" s="181"/>
      <c r="H505" s="181"/>
      <c r="I505" s="181"/>
      <c r="J505" s="181"/>
      <c r="K505" s="181"/>
      <c r="L505" s="181"/>
      <c r="M505" s="181"/>
      <c r="N505" s="181"/>
      <c r="O505" s="181"/>
      <c r="P505" s="181"/>
      <c r="Q505" s="181"/>
      <c r="R505" s="181"/>
      <c r="S505" s="181"/>
      <c r="T505" s="181"/>
      <c r="U505" s="181"/>
      <c r="V505" s="181"/>
      <c r="W505" s="181"/>
      <c r="X505" s="181"/>
      <c r="Y505" s="181"/>
      <c r="Z505" s="181"/>
    </row>
    <row r="506" spans="1:26" ht="14.25" customHeight="1" x14ac:dyDescent="0.2">
      <c r="A506" s="183"/>
      <c r="B506" s="182"/>
      <c r="C506" s="181"/>
      <c r="D506" s="190"/>
      <c r="E506" s="181"/>
      <c r="F506" s="181"/>
      <c r="G506" s="181"/>
      <c r="H506" s="181"/>
      <c r="I506" s="181"/>
      <c r="J506" s="181"/>
      <c r="K506" s="181"/>
      <c r="L506" s="181"/>
      <c r="M506" s="181"/>
      <c r="N506" s="181"/>
      <c r="O506" s="181"/>
      <c r="P506" s="181"/>
      <c r="Q506" s="181"/>
      <c r="R506" s="181"/>
      <c r="S506" s="181"/>
      <c r="T506" s="181"/>
      <c r="U506" s="181"/>
      <c r="V506" s="181"/>
      <c r="W506" s="181"/>
      <c r="X506" s="181"/>
      <c r="Y506" s="181"/>
      <c r="Z506" s="181"/>
    </row>
    <row r="507" spans="1:26" ht="14.25" customHeight="1" x14ac:dyDescent="0.2">
      <c r="A507" s="183"/>
      <c r="B507" s="182"/>
      <c r="C507" s="181"/>
      <c r="D507" s="190"/>
      <c r="E507" s="181"/>
      <c r="F507" s="181"/>
      <c r="G507" s="181"/>
      <c r="H507" s="181"/>
      <c r="I507" s="181"/>
      <c r="J507" s="181"/>
      <c r="K507" s="181"/>
      <c r="L507" s="181"/>
      <c r="M507" s="181"/>
      <c r="N507" s="181"/>
      <c r="O507" s="181"/>
      <c r="P507" s="181"/>
      <c r="Q507" s="181"/>
      <c r="R507" s="181"/>
      <c r="S507" s="181"/>
      <c r="T507" s="181"/>
      <c r="U507" s="181"/>
      <c r="V507" s="181"/>
      <c r="W507" s="181"/>
      <c r="X507" s="181"/>
      <c r="Y507" s="181"/>
      <c r="Z507" s="181"/>
    </row>
    <row r="508" spans="1:26" ht="14.25" customHeight="1" x14ac:dyDescent="0.2">
      <c r="A508" s="183"/>
      <c r="B508" s="182"/>
      <c r="C508" s="181"/>
      <c r="D508" s="190"/>
      <c r="E508" s="181"/>
      <c r="F508" s="181"/>
      <c r="G508" s="181"/>
      <c r="H508" s="181"/>
      <c r="I508" s="181"/>
      <c r="J508" s="181"/>
      <c r="K508" s="181"/>
      <c r="L508" s="181"/>
      <c r="M508" s="181"/>
      <c r="N508" s="181"/>
      <c r="O508" s="181"/>
      <c r="P508" s="181"/>
      <c r="Q508" s="181"/>
      <c r="R508" s="181"/>
      <c r="S508" s="181"/>
      <c r="T508" s="181"/>
      <c r="U508" s="181"/>
      <c r="V508" s="181"/>
      <c r="W508" s="181"/>
      <c r="X508" s="181"/>
      <c r="Y508" s="181"/>
      <c r="Z508" s="181"/>
    </row>
    <row r="509" spans="1:26" ht="14.25" customHeight="1" x14ac:dyDescent="0.2">
      <c r="A509" s="183"/>
      <c r="B509" s="182"/>
      <c r="C509" s="181"/>
      <c r="D509" s="190"/>
      <c r="E509" s="181"/>
      <c r="F509" s="181"/>
      <c r="G509" s="181"/>
      <c r="H509" s="181"/>
      <c r="I509" s="181"/>
      <c r="J509" s="181"/>
      <c r="K509" s="181"/>
      <c r="L509" s="181"/>
      <c r="M509" s="181"/>
      <c r="N509" s="181"/>
      <c r="O509" s="181"/>
      <c r="P509" s="181"/>
      <c r="Q509" s="181"/>
      <c r="R509" s="181"/>
      <c r="S509" s="181"/>
      <c r="T509" s="181"/>
      <c r="U509" s="181"/>
      <c r="V509" s="181"/>
      <c r="W509" s="181"/>
      <c r="X509" s="181"/>
      <c r="Y509" s="181"/>
      <c r="Z509" s="181"/>
    </row>
    <row r="510" spans="1:26" ht="14.25" customHeight="1" x14ac:dyDescent="0.2">
      <c r="A510" s="183"/>
      <c r="B510" s="182"/>
      <c r="C510" s="181"/>
      <c r="D510" s="190"/>
      <c r="E510" s="181"/>
      <c r="F510" s="181"/>
      <c r="G510" s="181"/>
      <c r="H510" s="181"/>
      <c r="I510" s="181"/>
      <c r="J510" s="181"/>
      <c r="K510" s="181"/>
      <c r="L510" s="181"/>
      <c r="M510" s="181"/>
      <c r="N510" s="181"/>
      <c r="O510" s="181"/>
      <c r="P510" s="181"/>
      <c r="Q510" s="181"/>
      <c r="R510" s="181"/>
      <c r="S510" s="181"/>
      <c r="T510" s="181"/>
      <c r="U510" s="181"/>
      <c r="V510" s="181"/>
      <c r="W510" s="181"/>
      <c r="X510" s="181"/>
      <c r="Y510" s="181"/>
      <c r="Z510" s="181"/>
    </row>
    <row r="511" spans="1:26" ht="14.25" customHeight="1" x14ac:dyDescent="0.2">
      <c r="A511" s="183"/>
      <c r="B511" s="182"/>
      <c r="C511" s="181"/>
      <c r="D511" s="190"/>
      <c r="E511" s="181"/>
      <c r="F511" s="181"/>
      <c r="G511" s="181"/>
      <c r="H511" s="181"/>
      <c r="I511" s="181"/>
      <c r="J511" s="181"/>
      <c r="K511" s="181"/>
      <c r="L511" s="181"/>
      <c r="M511" s="181"/>
      <c r="N511" s="181"/>
      <c r="O511" s="181"/>
      <c r="P511" s="181"/>
      <c r="Q511" s="181"/>
      <c r="R511" s="181"/>
      <c r="S511" s="181"/>
      <c r="T511" s="181"/>
      <c r="U511" s="181"/>
      <c r="V511" s="181"/>
      <c r="W511" s="181"/>
      <c r="X511" s="181"/>
      <c r="Y511" s="181"/>
      <c r="Z511" s="181"/>
    </row>
    <row r="512" spans="1:26" ht="14.25" customHeight="1" x14ac:dyDescent="0.2">
      <c r="A512" s="183"/>
      <c r="B512" s="182"/>
      <c r="C512" s="181"/>
      <c r="D512" s="190"/>
      <c r="E512" s="181"/>
      <c r="F512" s="181"/>
      <c r="G512" s="181"/>
      <c r="H512" s="181"/>
      <c r="I512" s="181"/>
      <c r="J512" s="181"/>
      <c r="K512" s="181"/>
      <c r="L512" s="181"/>
      <c r="M512" s="181"/>
      <c r="N512" s="181"/>
      <c r="O512" s="181"/>
      <c r="P512" s="181"/>
      <c r="Q512" s="181"/>
      <c r="R512" s="181"/>
      <c r="S512" s="181"/>
      <c r="T512" s="181"/>
      <c r="U512" s="181"/>
      <c r="V512" s="181"/>
      <c r="W512" s="181"/>
      <c r="X512" s="181"/>
      <c r="Y512" s="181"/>
      <c r="Z512" s="181"/>
    </row>
    <row r="513" spans="1:26" ht="14.25" customHeight="1" x14ac:dyDescent="0.2">
      <c r="A513" s="183"/>
      <c r="B513" s="182"/>
      <c r="C513" s="181"/>
      <c r="D513" s="190"/>
      <c r="E513" s="181"/>
      <c r="F513" s="181"/>
      <c r="G513" s="181"/>
      <c r="H513" s="181"/>
      <c r="I513" s="181"/>
      <c r="J513" s="181"/>
      <c r="K513" s="181"/>
      <c r="L513" s="181"/>
      <c r="M513" s="181"/>
      <c r="N513" s="181"/>
      <c r="O513" s="181"/>
      <c r="P513" s="181"/>
      <c r="Q513" s="181"/>
      <c r="R513" s="181"/>
      <c r="S513" s="181"/>
      <c r="T513" s="181"/>
      <c r="U513" s="181"/>
      <c r="V513" s="181"/>
      <c r="W513" s="181"/>
      <c r="X513" s="181"/>
      <c r="Y513" s="181"/>
      <c r="Z513" s="181"/>
    </row>
    <row r="514" spans="1:26" ht="14.25" customHeight="1" x14ac:dyDescent="0.2">
      <c r="A514" s="183"/>
      <c r="B514" s="182"/>
      <c r="C514" s="181"/>
      <c r="D514" s="190"/>
      <c r="E514" s="181"/>
      <c r="F514" s="181"/>
      <c r="G514" s="181"/>
      <c r="H514" s="181"/>
      <c r="I514" s="181"/>
      <c r="J514" s="181"/>
      <c r="K514" s="181"/>
      <c r="L514" s="181"/>
      <c r="M514" s="181"/>
      <c r="N514" s="181"/>
      <c r="O514" s="181"/>
      <c r="P514" s="181"/>
      <c r="Q514" s="181"/>
      <c r="R514" s="181"/>
      <c r="S514" s="181"/>
      <c r="T514" s="181"/>
      <c r="U514" s="181"/>
      <c r="V514" s="181"/>
      <c r="W514" s="181"/>
      <c r="X514" s="181"/>
      <c r="Y514" s="181"/>
      <c r="Z514" s="181"/>
    </row>
    <row r="515" spans="1:26" ht="14.25" customHeight="1" x14ac:dyDescent="0.2">
      <c r="A515" s="183"/>
      <c r="B515" s="182"/>
      <c r="C515" s="181"/>
      <c r="D515" s="190"/>
      <c r="E515" s="181"/>
      <c r="F515" s="181"/>
      <c r="G515" s="181"/>
      <c r="H515" s="181"/>
      <c r="I515" s="181"/>
      <c r="J515" s="181"/>
      <c r="K515" s="181"/>
      <c r="L515" s="181"/>
      <c r="M515" s="181"/>
      <c r="N515" s="181"/>
      <c r="O515" s="181"/>
      <c r="P515" s="181"/>
      <c r="Q515" s="181"/>
      <c r="R515" s="181"/>
      <c r="S515" s="181"/>
      <c r="T515" s="181"/>
      <c r="U515" s="181"/>
      <c r="V515" s="181"/>
      <c r="W515" s="181"/>
      <c r="X515" s="181"/>
      <c r="Y515" s="181"/>
      <c r="Z515" s="181"/>
    </row>
    <row r="516" spans="1:26" ht="14.25" customHeight="1" x14ac:dyDescent="0.2">
      <c r="A516" s="183"/>
      <c r="B516" s="182"/>
      <c r="C516" s="181"/>
      <c r="D516" s="190"/>
      <c r="E516" s="181"/>
      <c r="F516" s="181"/>
      <c r="G516" s="181"/>
      <c r="H516" s="181"/>
      <c r="I516" s="181"/>
      <c r="J516" s="181"/>
      <c r="K516" s="181"/>
      <c r="L516" s="181"/>
      <c r="M516" s="181"/>
      <c r="N516" s="181"/>
      <c r="O516" s="181"/>
      <c r="P516" s="181"/>
      <c r="Q516" s="181"/>
      <c r="R516" s="181"/>
      <c r="S516" s="181"/>
      <c r="T516" s="181"/>
      <c r="U516" s="181"/>
      <c r="V516" s="181"/>
      <c r="W516" s="181"/>
      <c r="X516" s="181"/>
      <c r="Y516" s="181"/>
      <c r="Z516" s="181"/>
    </row>
    <row r="517" spans="1:26" ht="14.25" customHeight="1" x14ac:dyDescent="0.2">
      <c r="A517" s="183"/>
      <c r="B517" s="182"/>
      <c r="C517" s="181"/>
      <c r="D517" s="190"/>
      <c r="E517" s="181"/>
      <c r="F517" s="181"/>
      <c r="G517" s="181"/>
      <c r="H517" s="181"/>
      <c r="I517" s="181"/>
      <c r="J517" s="181"/>
      <c r="K517" s="181"/>
      <c r="L517" s="181"/>
      <c r="M517" s="181"/>
      <c r="N517" s="181"/>
      <c r="O517" s="181"/>
      <c r="P517" s="181"/>
      <c r="Q517" s="181"/>
      <c r="R517" s="181"/>
      <c r="S517" s="181"/>
      <c r="T517" s="181"/>
      <c r="U517" s="181"/>
      <c r="V517" s="181"/>
      <c r="W517" s="181"/>
      <c r="X517" s="181"/>
      <c r="Y517" s="181"/>
      <c r="Z517" s="181"/>
    </row>
    <row r="518" spans="1:26" ht="14.25" customHeight="1" x14ac:dyDescent="0.2">
      <c r="A518" s="183"/>
      <c r="B518" s="182"/>
      <c r="C518" s="181"/>
      <c r="D518" s="190"/>
      <c r="E518" s="181"/>
      <c r="F518" s="181"/>
      <c r="G518" s="181"/>
      <c r="H518" s="181"/>
      <c r="I518" s="181"/>
      <c r="J518" s="181"/>
      <c r="K518" s="181"/>
      <c r="L518" s="181"/>
      <c r="M518" s="181"/>
      <c r="N518" s="181"/>
      <c r="O518" s="181"/>
      <c r="P518" s="181"/>
      <c r="Q518" s="181"/>
      <c r="R518" s="181"/>
      <c r="S518" s="181"/>
      <c r="T518" s="181"/>
      <c r="U518" s="181"/>
      <c r="V518" s="181"/>
      <c r="W518" s="181"/>
      <c r="X518" s="181"/>
      <c r="Y518" s="181"/>
      <c r="Z518" s="181"/>
    </row>
    <row r="519" spans="1:26" ht="14.25" customHeight="1" x14ac:dyDescent="0.2">
      <c r="A519" s="183"/>
      <c r="B519" s="182"/>
      <c r="C519" s="181"/>
      <c r="D519" s="190"/>
      <c r="E519" s="181"/>
      <c r="F519" s="181"/>
      <c r="G519" s="181"/>
      <c r="H519" s="181"/>
      <c r="I519" s="181"/>
      <c r="J519" s="181"/>
      <c r="K519" s="181"/>
      <c r="L519" s="181"/>
      <c r="M519" s="181"/>
      <c r="N519" s="181"/>
      <c r="O519" s="181"/>
      <c r="P519" s="181"/>
      <c r="Q519" s="181"/>
      <c r="R519" s="181"/>
      <c r="S519" s="181"/>
      <c r="T519" s="181"/>
      <c r="U519" s="181"/>
      <c r="V519" s="181"/>
      <c r="W519" s="181"/>
      <c r="X519" s="181"/>
      <c r="Y519" s="181"/>
      <c r="Z519" s="181"/>
    </row>
    <row r="520" spans="1:26" ht="14.25" customHeight="1" x14ac:dyDescent="0.2">
      <c r="A520" s="183"/>
      <c r="B520" s="182"/>
      <c r="C520" s="181"/>
      <c r="D520" s="190"/>
      <c r="E520" s="181"/>
      <c r="F520" s="181"/>
      <c r="G520" s="181"/>
      <c r="H520" s="181"/>
      <c r="I520" s="181"/>
      <c r="J520" s="181"/>
      <c r="K520" s="181"/>
      <c r="L520" s="181"/>
      <c r="M520" s="181"/>
      <c r="N520" s="181"/>
      <c r="O520" s="181"/>
      <c r="P520" s="181"/>
      <c r="Q520" s="181"/>
      <c r="R520" s="181"/>
      <c r="S520" s="181"/>
      <c r="T520" s="181"/>
      <c r="U520" s="181"/>
      <c r="V520" s="181"/>
      <c r="W520" s="181"/>
      <c r="X520" s="181"/>
      <c r="Y520" s="181"/>
      <c r="Z520" s="181"/>
    </row>
    <row r="521" spans="1:26" ht="14.25" customHeight="1" x14ac:dyDescent="0.2">
      <c r="A521" s="183"/>
      <c r="B521" s="182"/>
      <c r="C521" s="181"/>
      <c r="D521" s="190"/>
      <c r="E521" s="181"/>
      <c r="F521" s="181"/>
      <c r="G521" s="181"/>
      <c r="H521" s="181"/>
      <c r="I521" s="181"/>
      <c r="J521" s="181"/>
      <c r="K521" s="181"/>
      <c r="L521" s="181"/>
      <c r="M521" s="181"/>
      <c r="N521" s="181"/>
      <c r="O521" s="181"/>
      <c r="P521" s="181"/>
      <c r="Q521" s="181"/>
      <c r="R521" s="181"/>
      <c r="S521" s="181"/>
      <c r="T521" s="181"/>
      <c r="U521" s="181"/>
      <c r="V521" s="181"/>
      <c r="W521" s="181"/>
      <c r="X521" s="181"/>
      <c r="Y521" s="181"/>
      <c r="Z521" s="181"/>
    </row>
    <row r="522" spans="1:26" ht="14.25" customHeight="1" x14ac:dyDescent="0.2">
      <c r="A522" s="183"/>
      <c r="B522" s="182"/>
      <c r="C522" s="181"/>
      <c r="D522" s="190"/>
      <c r="E522" s="181"/>
      <c r="F522" s="181"/>
      <c r="G522" s="181"/>
      <c r="H522" s="181"/>
      <c r="I522" s="181"/>
      <c r="J522" s="181"/>
      <c r="K522" s="181"/>
      <c r="L522" s="181"/>
      <c r="M522" s="181"/>
      <c r="N522" s="181"/>
      <c r="O522" s="181"/>
      <c r="P522" s="181"/>
      <c r="Q522" s="181"/>
      <c r="R522" s="181"/>
      <c r="S522" s="181"/>
      <c r="T522" s="181"/>
      <c r="U522" s="181"/>
      <c r="V522" s="181"/>
      <c r="W522" s="181"/>
      <c r="X522" s="181"/>
      <c r="Y522" s="181"/>
      <c r="Z522" s="181"/>
    </row>
    <row r="523" spans="1:26" ht="14.25" customHeight="1" x14ac:dyDescent="0.2">
      <c r="A523" s="183"/>
      <c r="B523" s="182"/>
      <c r="C523" s="181"/>
      <c r="D523" s="190"/>
      <c r="E523" s="181"/>
      <c r="F523" s="181"/>
      <c r="G523" s="181"/>
      <c r="H523" s="181"/>
      <c r="I523" s="181"/>
      <c r="J523" s="181"/>
      <c r="K523" s="181"/>
      <c r="L523" s="181"/>
      <c r="M523" s="181"/>
      <c r="N523" s="181"/>
      <c r="O523" s="181"/>
      <c r="P523" s="181"/>
      <c r="Q523" s="181"/>
      <c r="R523" s="181"/>
      <c r="S523" s="181"/>
      <c r="T523" s="181"/>
      <c r="U523" s="181"/>
      <c r="V523" s="181"/>
      <c r="W523" s="181"/>
      <c r="X523" s="181"/>
      <c r="Y523" s="181"/>
      <c r="Z523" s="181"/>
    </row>
    <row r="524" spans="1:26" ht="14.25" customHeight="1" x14ac:dyDescent="0.2">
      <c r="A524" s="183"/>
      <c r="B524" s="182"/>
      <c r="C524" s="181"/>
      <c r="D524" s="190"/>
      <c r="E524" s="181"/>
      <c r="F524" s="181"/>
      <c r="G524" s="181"/>
      <c r="H524" s="181"/>
      <c r="I524" s="181"/>
      <c r="J524" s="181"/>
      <c r="K524" s="181"/>
      <c r="L524" s="181"/>
      <c r="M524" s="181"/>
      <c r="N524" s="181"/>
      <c r="O524" s="181"/>
      <c r="P524" s="181"/>
      <c r="Q524" s="181"/>
      <c r="R524" s="181"/>
      <c r="S524" s="181"/>
      <c r="T524" s="181"/>
      <c r="U524" s="181"/>
      <c r="V524" s="181"/>
      <c r="W524" s="181"/>
      <c r="X524" s="181"/>
      <c r="Y524" s="181"/>
      <c r="Z524" s="181"/>
    </row>
    <row r="525" spans="1:26" ht="14.25" customHeight="1" x14ac:dyDescent="0.2">
      <c r="A525" s="183"/>
      <c r="B525" s="182"/>
      <c r="C525" s="181"/>
      <c r="D525" s="190"/>
      <c r="E525" s="181"/>
      <c r="F525" s="181"/>
      <c r="G525" s="181"/>
      <c r="H525" s="181"/>
      <c r="I525" s="181"/>
      <c r="J525" s="181"/>
      <c r="K525" s="181"/>
      <c r="L525" s="181"/>
      <c r="M525" s="181"/>
      <c r="N525" s="181"/>
      <c r="O525" s="181"/>
      <c r="P525" s="181"/>
      <c r="Q525" s="181"/>
      <c r="R525" s="181"/>
      <c r="S525" s="181"/>
      <c r="T525" s="181"/>
      <c r="U525" s="181"/>
      <c r="V525" s="181"/>
      <c r="W525" s="181"/>
      <c r="X525" s="181"/>
      <c r="Y525" s="181"/>
      <c r="Z525" s="181"/>
    </row>
    <row r="526" spans="1:26" ht="14.25" customHeight="1" x14ac:dyDescent="0.2">
      <c r="A526" s="183"/>
      <c r="B526" s="182"/>
      <c r="C526" s="181"/>
      <c r="D526" s="190"/>
      <c r="E526" s="181"/>
      <c r="F526" s="181"/>
      <c r="G526" s="181"/>
      <c r="H526" s="181"/>
      <c r="I526" s="181"/>
      <c r="J526" s="181"/>
      <c r="K526" s="181"/>
      <c r="L526" s="181"/>
      <c r="M526" s="181"/>
      <c r="N526" s="181"/>
      <c r="O526" s="181"/>
      <c r="P526" s="181"/>
      <c r="Q526" s="181"/>
      <c r="R526" s="181"/>
      <c r="S526" s="181"/>
      <c r="T526" s="181"/>
      <c r="U526" s="181"/>
      <c r="V526" s="181"/>
      <c r="W526" s="181"/>
      <c r="X526" s="181"/>
      <c r="Y526" s="181"/>
      <c r="Z526" s="181"/>
    </row>
    <row r="527" spans="1:26" ht="14.25" customHeight="1" x14ac:dyDescent="0.2">
      <c r="A527" s="183"/>
      <c r="B527" s="182"/>
      <c r="C527" s="181"/>
      <c r="D527" s="190"/>
      <c r="E527" s="181"/>
      <c r="F527" s="181"/>
      <c r="G527" s="181"/>
      <c r="H527" s="181"/>
      <c r="I527" s="181"/>
      <c r="J527" s="181"/>
      <c r="K527" s="181"/>
      <c r="L527" s="181"/>
      <c r="M527" s="181"/>
      <c r="N527" s="181"/>
      <c r="O527" s="181"/>
      <c r="P527" s="181"/>
      <c r="Q527" s="181"/>
      <c r="R527" s="181"/>
      <c r="S527" s="181"/>
      <c r="T527" s="181"/>
      <c r="U527" s="181"/>
      <c r="V527" s="181"/>
      <c r="W527" s="181"/>
      <c r="X527" s="181"/>
      <c r="Y527" s="181"/>
      <c r="Z527" s="181"/>
    </row>
    <row r="528" spans="1:26" ht="14.25" customHeight="1" x14ac:dyDescent="0.2">
      <c r="A528" s="183"/>
      <c r="B528" s="182"/>
      <c r="C528" s="181"/>
      <c r="D528" s="190"/>
      <c r="E528" s="181"/>
      <c r="F528" s="181"/>
      <c r="G528" s="181"/>
      <c r="H528" s="181"/>
      <c r="I528" s="181"/>
      <c r="J528" s="181"/>
      <c r="K528" s="181"/>
      <c r="L528" s="181"/>
      <c r="M528" s="181"/>
      <c r="N528" s="181"/>
      <c r="O528" s="181"/>
      <c r="P528" s="181"/>
      <c r="Q528" s="181"/>
      <c r="R528" s="181"/>
      <c r="S528" s="181"/>
      <c r="T528" s="181"/>
      <c r="U528" s="181"/>
      <c r="V528" s="181"/>
      <c r="W528" s="181"/>
      <c r="X528" s="181"/>
      <c r="Y528" s="181"/>
      <c r="Z528" s="181"/>
    </row>
    <row r="529" spans="1:26" ht="14.25" customHeight="1" x14ac:dyDescent="0.2">
      <c r="A529" s="183"/>
      <c r="B529" s="182"/>
      <c r="C529" s="181"/>
      <c r="D529" s="190"/>
      <c r="E529" s="181"/>
      <c r="F529" s="181"/>
      <c r="G529" s="181"/>
      <c r="H529" s="181"/>
      <c r="I529" s="181"/>
      <c r="J529" s="181"/>
      <c r="K529" s="181"/>
      <c r="L529" s="181"/>
      <c r="M529" s="181"/>
      <c r="N529" s="181"/>
      <c r="O529" s="181"/>
      <c r="P529" s="181"/>
      <c r="Q529" s="181"/>
      <c r="R529" s="181"/>
      <c r="S529" s="181"/>
      <c r="T529" s="181"/>
      <c r="U529" s="181"/>
      <c r="V529" s="181"/>
      <c r="W529" s="181"/>
      <c r="X529" s="181"/>
      <c r="Y529" s="181"/>
      <c r="Z529" s="181"/>
    </row>
    <row r="530" spans="1:26" ht="14.25" customHeight="1" x14ac:dyDescent="0.2">
      <c r="A530" s="183"/>
      <c r="B530" s="182"/>
      <c r="C530" s="181"/>
      <c r="D530" s="190"/>
      <c r="E530" s="181"/>
      <c r="F530" s="181"/>
      <c r="G530" s="181"/>
      <c r="H530" s="181"/>
      <c r="I530" s="181"/>
      <c r="J530" s="181"/>
      <c r="K530" s="181"/>
      <c r="L530" s="181"/>
      <c r="M530" s="181"/>
      <c r="N530" s="181"/>
      <c r="O530" s="181"/>
      <c r="P530" s="181"/>
      <c r="Q530" s="181"/>
      <c r="R530" s="181"/>
      <c r="S530" s="181"/>
      <c r="T530" s="181"/>
      <c r="U530" s="181"/>
      <c r="V530" s="181"/>
      <c r="W530" s="181"/>
      <c r="X530" s="181"/>
      <c r="Y530" s="181"/>
      <c r="Z530" s="181"/>
    </row>
    <row r="531" spans="1:26" ht="14.25" customHeight="1" x14ac:dyDescent="0.2">
      <c r="A531" s="183"/>
      <c r="B531" s="182"/>
      <c r="C531" s="181"/>
      <c r="D531" s="190"/>
      <c r="E531" s="181"/>
      <c r="F531" s="181"/>
      <c r="G531" s="181"/>
      <c r="H531" s="181"/>
      <c r="I531" s="181"/>
      <c r="J531" s="181"/>
      <c r="K531" s="181"/>
      <c r="L531" s="181"/>
      <c r="M531" s="181"/>
      <c r="N531" s="181"/>
      <c r="O531" s="181"/>
      <c r="P531" s="181"/>
      <c r="Q531" s="181"/>
      <c r="R531" s="181"/>
      <c r="S531" s="181"/>
      <c r="T531" s="181"/>
      <c r="U531" s="181"/>
      <c r="V531" s="181"/>
      <c r="W531" s="181"/>
      <c r="X531" s="181"/>
      <c r="Y531" s="181"/>
      <c r="Z531" s="181"/>
    </row>
    <row r="532" spans="1:26" ht="14.25" customHeight="1" x14ac:dyDescent="0.2">
      <c r="A532" s="183"/>
      <c r="B532" s="182"/>
      <c r="C532" s="181"/>
      <c r="D532" s="190"/>
      <c r="E532" s="181"/>
      <c r="F532" s="181"/>
      <c r="G532" s="181"/>
      <c r="H532" s="181"/>
      <c r="I532" s="181"/>
      <c r="J532" s="181"/>
      <c r="K532" s="181"/>
      <c r="L532" s="181"/>
      <c r="M532" s="181"/>
      <c r="N532" s="181"/>
      <c r="O532" s="181"/>
      <c r="P532" s="181"/>
      <c r="Q532" s="181"/>
      <c r="R532" s="181"/>
      <c r="S532" s="181"/>
      <c r="T532" s="181"/>
      <c r="U532" s="181"/>
      <c r="V532" s="181"/>
      <c r="W532" s="181"/>
      <c r="X532" s="181"/>
      <c r="Y532" s="181"/>
      <c r="Z532" s="181"/>
    </row>
    <row r="533" spans="1:26" ht="14.25" customHeight="1" x14ac:dyDescent="0.2">
      <c r="A533" s="183"/>
      <c r="B533" s="182"/>
      <c r="C533" s="181"/>
      <c r="D533" s="190"/>
      <c r="E533" s="181"/>
      <c r="F533" s="181"/>
      <c r="G533" s="181"/>
      <c r="H533" s="181"/>
      <c r="I533" s="181"/>
      <c r="J533" s="181"/>
      <c r="K533" s="181"/>
      <c r="L533" s="181"/>
      <c r="M533" s="181"/>
      <c r="N533" s="181"/>
      <c r="O533" s="181"/>
      <c r="P533" s="181"/>
      <c r="Q533" s="181"/>
      <c r="R533" s="181"/>
      <c r="S533" s="181"/>
      <c r="T533" s="181"/>
      <c r="U533" s="181"/>
      <c r="V533" s="181"/>
      <c r="W533" s="181"/>
      <c r="X533" s="181"/>
      <c r="Y533" s="181"/>
      <c r="Z533" s="181"/>
    </row>
    <row r="534" spans="1:26" ht="14.25" customHeight="1" x14ac:dyDescent="0.2">
      <c r="A534" s="183"/>
      <c r="B534" s="182"/>
      <c r="C534" s="181"/>
      <c r="D534" s="190"/>
      <c r="E534" s="181"/>
      <c r="F534" s="181"/>
      <c r="G534" s="181"/>
      <c r="H534" s="181"/>
      <c r="I534" s="181"/>
      <c r="J534" s="181"/>
      <c r="K534" s="181"/>
      <c r="L534" s="181"/>
      <c r="M534" s="181"/>
      <c r="N534" s="181"/>
      <c r="O534" s="181"/>
      <c r="P534" s="181"/>
      <c r="Q534" s="181"/>
      <c r="R534" s="181"/>
      <c r="S534" s="181"/>
      <c r="T534" s="181"/>
      <c r="U534" s="181"/>
      <c r="V534" s="181"/>
      <c r="W534" s="181"/>
      <c r="X534" s="181"/>
      <c r="Y534" s="181"/>
      <c r="Z534" s="181"/>
    </row>
    <row r="535" spans="1:26" ht="14.25" customHeight="1" x14ac:dyDescent="0.2">
      <c r="A535" s="183"/>
      <c r="B535" s="182"/>
      <c r="C535" s="181"/>
      <c r="D535" s="190"/>
      <c r="E535" s="181"/>
      <c r="F535" s="181"/>
      <c r="G535" s="181"/>
      <c r="H535" s="181"/>
      <c r="I535" s="181"/>
      <c r="J535" s="181"/>
      <c r="K535" s="181"/>
      <c r="L535" s="181"/>
      <c r="M535" s="181"/>
      <c r="N535" s="181"/>
      <c r="O535" s="181"/>
      <c r="P535" s="181"/>
      <c r="Q535" s="181"/>
      <c r="R535" s="181"/>
      <c r="S535" s="181"/>
      <c r="T535" s="181"/>
      <c r="U535" s="181"/>
      <c r="V535" s="181"/>
      <c r="W535" s="181"/>
      <c r="X535" s="181"/>
      <c r="Y535" s="181"/>
      <c r="Z535" s="181"/>
    </row>
    <row r="536" spans="1:26" ht="14.25" customHeight="1" x14ac:dyDescent="0.2">
      <c r="A536" s="183"/>
      <c r="B536" s="182"/>
      <c r="C536" s="181"/>
      <c r="D536" s="190"/>
      <c r="E536" s="181"/>
      <c r="F536" s="181"/>
      <c r="G536" s="181"/>
      <c r="H536" s="181"/>
      <c r="I536" s="181"/>
      <c r="J536" s="181"/>
      <c r="K536" s="181"/>
      <c r="L536" s="181"/>
      <c r="M536" s="181"/>
      <c r="N536" s="181"/>
      <c r="O536" s="181"/>
      <c r="P536" s="181"/>
      <c r="Q536" s="181"/>
      <c r="R536" s="181"/>
      <c r="S536" s="181"/>
      <c r="T536" s="181"/>
      <c r="U536" s="181"/>
      <c r="V536" s="181"/>
      <c r="W536" s="181"/>
      <c r="X536" s="181"/>
      <c r="Y536" s="181"/>
      <c r="Z536" s="181"/>
    </row>
    <row r="537" spans="1:26" ht="14.25" customHeight="1" x14ac:dyDescent="0.2">
      <c r="A537" s="183"/>
      <c r="B537" s="182"/>
      <c r="C537" s="181"/>
      <c r="D537" s="190"/>
      <c r="E537" s="181"/>
      <c r="F537" s="181"/>
      <c r="G537" s="181"/>
      <c r="H537" s="181"/>
      <c r="I537" s="181"/>
      <c r="J537" s="181"/>
      <c r="K537" s="181"/>
      <c r="L537" s="181"/>
      <c r="M537" s="181"/>
      <c r="N537" s="181"/>
      <c r="O537" s="181"/>
      <c r="P537" s="181"/>
      <c r="Q537" s="181"/>
      <c r="R537" s="181"/>
      <c r="S537" s="181"/>
      <c r="T537" s="181"/>
      <c r="U537" s="181"/>
      <c r="V537" s="181"/>
      <c r="W537" s="181"/>
      <c r="X537" s="181"/>
      <c r="Y537" s="181"/>
      <c r="Z537" s="181"/>
    </row>
    <row r="538" spans="1:26" ht="14.25" customHeight="1" x14ac:dyDescent="0.2">
      <c r="A538" s="183"/>
      <c r="B538" s="182"/>
      <c r="C538" s="181"/>
      <c r="D538" s="190"/>
      <c r="E538" s="181"/>
      <c r="F538" s="181"/>
      <c r="G538" s="181"/>
      <c r="H538" s="181"/>
      <c r="I538" s="181"/>
      <c r="J538" s="181"/>
      <c r="K538" s="181"/>
      <c r="L538" s="181"/>
      <c r="M538" s="181"/>
      <c r="N538" s="181"/>
      <c r="O538" s="181"/>
      <c r="P538" s="181"/>
      <c r="Q538" s="181"/>
      <c r="R538" s="181"/>
      <c r="S538" s="181"/>
      <c r="T538" s="181"/>
      <c r="U538" s="181"/>
      <c r="V538" s="181"/>
      <c r="W538" s="181"/>
      <c r="X538" s="181"/>
      <c r="Y538" s="181"/>
      <c r="Z538" s="181"/>
    </row>
    <row r="539" spans="1:26" ht="14.25" customHeight="1" x14ac:dyDescent="0.2">
      <c r="A539" s="183"/>
      <c r="B539" s="182"/>
      <c r="C539" s="181"/>
      <c r="D539" s="190"/>
      <c r="E539" s="181"/>
      <c r="F539" s="181"/>
      <c r="G539" s="181"/>
      <c r="H539" s="181"/>
      <c r="I539" s="181"/>
      <c r="J539" s="181"/>
      <c r="K539" s="181"/>
      <c r="L539" s="181"/>
      <c r="M539" s="181"/>
      <c r="N539" s="181"/>
      <c r="O539" s="181"/>
      <c r="P539" s="181"/>
      <c r="Q539" s="181"/>
      <c r="R539" s="181"/>
      <c r="S539" s="181"/>
      <c r="T539" s="181"/>
      <c r="U539" s="181"/>
      <c r="V539" s="181"/>
      <c r="W539" s="181"/>
      <c r="X539" s="181"/>
      <c r="Y539" s="181"/>
      <c r="Z539" s="181"/>
    </row>
    <row r="540" spans="1:26" ht="14.25" customHeight="1" x14ac:dyDescent="0.2">
      <c r="A540" s="183"/>
      <c r="B540" s="182"/>
      <c r="C540" s="181"/>
      <c r="D540" s="190"/>
      <c r="E540" s="181"/>
      <c r="F540" s="181"/>
      <c r="G540" s="181"/>
      <c r="H540" s="181"/>
      <c r="I540" s="181"/>
      <c r="J540" s="181"/>
      <c r="K540" s="181"/>
      <c r="L540" s="181"/>
      <c r="M540" s="181"/>
      <c r="N540" s="181"/>
      <c r="O540" s="181"/>
      <c r="P540" s="181"/>
      <c r="Q540" s="181"/>
      <c r="R540" s="181"/>
      <c r="S540" s="181"/>
      <c r="T540" s="181"/>
      <c r="U540" s="181"/>
      <c r="V540" s="181"/>
      <c r="W540" s="181"/>
      <c r="X540" s="181"/>
      <c r="Y540" s="181"/>
      <c r="Z540" s="181"/>
    </row>
    <row r="541" spans="1:26" ht="14.25" customHeight="1" x14ac:dyDescent="0.2">
      <c r="A541" s="183"/>
      <c r="B541" s="182"/>
      <c r="C541" s="181"/>
      <c r="D541" s="190"/>
      <c r="E541" s="181"/>
      <c r="F541" s="181"/>
      <c r="G541" s="181"/>
      <c r="H541" s="181"/>
      <c r="I541" s="181"/>
      <c r="J541" s="181"/>
      <c r="K541" s="181"/>
      <c r="L541" s="181"/>
      <c r="M541" s="181"/>
      <c r="N541" s="181"/>
      <c r="O541" s="181"/>
      <c r="P541" s="181"/>
      <c r="Q541" s="181"/>
      <c r="R541" s="181"/>
      <c r="S541" s="181"/>
      <c r="T541" s="181"/>
      <c r="U541" s="181"/>
      <c r="V541" s="181"/>
      <c r="W541" s="181"/>
      <c r="X541" s="181"/>
      <c r="Y541" s="181"/>
      <c r="Z541" s="181"/>
    </row>
    <row r="542" spans="1:26" ht="14.25" customHeight="1" x14ac:dyDescent="0.2">
      <c r="A542" s="183"/>
      <c r="B542" s="182"/>
      <c r="C542" s="181"/>
      <c r="D542" s="190"/>
      <c r="E542" s="181"/>
      <c r="F542" s="181"/>
      <c r="G542" s="181"/>
      <c r="H542" s="181"/>
      <c r="I542" s="181"/>
      <c r="J542" s="181"/>
      <c r="K542" s="181"/>
      <c r="L542" s="181"/>
      <c r="M542" s="181"/>
      <c r="N542" s="181"/>
      <c r="O542" s="181"/>
      <c r="P542" s="181"/>
      <c r="Q542" s="181"/>
      <c r="R542" s="181"/>
      <c r="S542" s="181"/>
      <c r="T542" s="181"/>
      <c r="U542" s="181"/>
      <c r="V542" s="181"/>
      <c r="W542" s="181"/>
      <c r="X542" s="181"/>
      <c r="Y542" s="181"/>
      <c r="Z542" s="181"/>
    </row>
    <row r="543" spans="1:26" ht="14.25" customHeight="1" x14ac:dyDescent="0.2">
      <c r="A543" s="183"/>
      <c r="B543" s="182"/>
      <c r="C543" s="181"/>
      <c r="D543" s="190"/>
      <c r="E543" s="181"/>
      <c r="F543" s="181"/>
      <c r="G543" s="181"/>
      <c r="H543" s="181"/>
      <c r="I543" s="181"/>
      <c r="J543" s="181"/>
      <c r="K543" s="181"/>
      <c r="L543" s="181"/>
      <c r="M543" s="181"/>
      <c r="N543" s="181"/>
      <c r="O543" s="181"/>
      <c r="P543" s="181"/>
      <c r="Q543" s="181"/>
      <c r="R543" s="181"/>
      <c r="S543" s="181"/>
      <c r="T543" s="181"/>
      <c r="U543" s="181"/>
      <c r="V543" s="181"/>
      <c r="W543" s="181"/>
      <c r="X543" s="181"/>
      <c r="Y543" s="181"/>
      <c r="Z543" s="181"/>
    </row>
    <row r="544" spans="1:26" ht="14.25" customHeight="1" x14ac:dyDescent="0.2">
      <c r="A544" s="183"/>
      <c r="B544" s="182"/>
      <c r="C544" s="181"/>
      <c r="D544" s="190"/>
      <c r="E544" s="181"/>
      <c r="F544" s="181"/>
      <c r="G544" s="181"/>
      <c r="H544" s="181"/>
      <c r="I544" s="181"/>
      <c r="J544" s="181"/>
      <c r="K544" s="181"/>
      <c r="L544" s="181"/>
      <c r="M544" s="181"/>
      <c r="N544" s="181"/>
      <c r="O544" s="181"/>
      <c r="P544" s="181"/>
      <c r="Q544" s="181"/>
      <c r="R544" s="181"/>
      <c r="S544" s="181"/>
      <c r="T544" s="181"/>
      <c r="U544" s="181"/>
      <c r="V544" s="181"/>
      <c r="W544" s="181"/>
      <c r="X544" s="181"/>
      <c r="Y544" s="181"/>
      <c r="Z544" s="181"/>
    </row>
    <row r="545" spans="1:26" ht="14.25" customHeight="1" x14ac:dyDescent="0.2">
      <c r="A545" s="183"/>
      <c r="B545" s="182"/>
      <c r="C545" s="181"/>
      <c r="D545" s="190"/>
      <c r="E545" s="181"/>
      <c r="F545" s="181"/>
      <c r="G545" s="181"/>
      <c r="H545" s="181"/>
      <c r="I545" s="181"/>
      <c r="J545" s="181"/>
      <c r="K545" s="181"/>
      <c r="L545" s="181"/>
      <c r="M545" s="181"/>
      <c r="N545" s="181"/>
      <c r="O545" s="181"/>
      <c r="P545" s="181"/>
      <c r="Q545" s="181"/>
      <c r="R545" s="181"/>
      <c r="S545" s="181"/>
      <c r="T545" s="181"/>
      <c r="U545" s="181"/>
      <c r="V545" s="181"/>
      <c r="W545" s="181"/>
      <c r="X545" s="181"/>
      <c r="Y545" s="181"/>
      <c r="Z545" s="181"/>
    </row>
    <row r="546" spans="1:26" ht="14.25" customHeight="1" x14ac:dyDescent="0.2">
      <c r="A546" s="183"/>
      <c r="B546" s="182"/>
      <c r="C546" s="181"/>
      <c r="D546" s="190"/>
      <c r="E546" s="181"/>
      <c r="F546" s="181"/>
      <c r="G546" s="181"/>
      <c r="H546" s="181"/>
      <c r="I546" s="181"/>
      <c r="J546" s="181"/>
      <c r="K546" s="181"/>
      <c r="L546" s="181"/>
      <c r="M546" s="181"/>
      <c r="N546" s="181"/>
      <c r="O546" s="181"/>
      <c r="P546" s="181"/>
      <c r="Q546" s="181"/>
      <c r="R546" s="181"/>
      <c r="S546" s="181"/>
      <c r="T546" s="181"/>
      <c r="U546" s="181"/>
      <c r="V546" s="181"/>
      <c r="W546" s="181"/>
      <c r="X546" s="181"/>
      <c r="Y546" s="181"/>
      <c r="Z546" s="181"/>
    </row>
    <row r="547" spans="1:26" ht="14.25" customHeight="1" x14ac:dyDescent="0.2">
      <c r="A547" s="183"/>
      <c r="B547" s="182"/>
      <c r="C547" s="181"/>
      <c r="D547" s="190"/>
      <c r="E547" s="181"/>
      <c r="F547" s="181"/>
      <c r="G547" s="181"/>
      <c r="H547" s="181"/>
      <c r="I547" s="181"/>
      <c r="J547" s="181"/>
      <c r="K547" s="181"/>
      <c r="L547" s="181"/>
      <c r="M547" s="181"/>
      <c r="N547" s="181"/>
      <c r="O547" s="181"/>
      <c r="P547" s="181"/>
      <c r="Q547" s="181"/>
      <c r="R547" s="181"/>
      <c r="S547" s="181"/>
      <c r="T547" s="181"/>
      <c r="U547" s="181"/>
      <c r="V547" s="181"/>
      <c r="W547" s="181"/>
      <c r="X547" s="181"/>
      <c r="Y547" s="181"/>
      <c r="Z547" s="181"/>
    </row>
    <row r="548" spans="1:26" ht="14.25" customHeight="1" x14ac:dyDescent="0.2">
      <c r="A548" s="183"/>
      <c r="B548" s="182"/>
      <c r="C548" s="181"/>
      <c r="D548" s="190"/>
      <c r="E548" s="181"/>
      <c r="F548" s="181"/>
      <c r="G548" s="181"/>
      <c r="H548" s="181"/>
      <c r="I548" s="181"/>
      <c r="J548" s="181"/>
      <c r="K548" s="181"/>
      <c r="L548" s="181"/>
      <c r="M548" s="181"/>
      <c r="N548" s="181"/>
      <c r="O548" s="181"/>
      <c r="P548" s="181"/>
      <c r="Q548" s="181"/>
      <c r="R548" s="181"/>
      <c r="S548" s="181"/>
      <c r="T548" s="181"/>
      <c r="U548" s="181"/>
      <c r="V548" s="181"/>
      <c r="W548" s="181"/>
      <c r="X548" s="181"/>
      <c r="Y548" s="181"/>
      <c r="Z548" s="181"/>
    </row>
    <row r="549" spans="1:26" ht="14.25" customHeight="1" x14ac:dyDescent="0.2">
      <c r="A549" s="183"/>
      <c r="B549" s="182"/>
      <c r="C549" s="181"/>
      <c r="D549" s="190"/>
      <c r="E549" s="181"/>
      <c r="F549" s="181"/>
      <c r="G549" s="181"/>
      <c r="H549" s="181"/>
      <c r="I549" s="181"/>
      <c r="J549" s="181"/>
      <c r="K549" s="181"/>
      <c r="L549" s="181"/>
      <c r="M549" s="181"/>
      <c r="N549" s="181"/>
      <c r="O549" s="181"/>
      <c r="P549" s="181"/>
      <c r="Q549" s="181"/>
      <c r="R549" s="181"/>
      <c r="S549" s="181"/>
      <c r="T549" s="181"/>
      <c r="U549" s="181"/>
      <c r="V549" s="181"/>
      <c r="W549" s="181"/>
      <c r="X549" s="181"/>
      <c r="Y549" s="181"/>
      <c r="Z549" s="181"/>
    </row>
    <row r="550" spans="1:26" ht="14.25" customHeight="1" x14ac:dyDescent="0.2">
      <c r="A550" s="183"/>
      <c r="B550" s="182"/>
      <c r="C550" s="181"/>
      <c r="D550" s="190"/>
      <c r="E550" s="181"/>
      <c r="F550" s="181"/>
      <c r="G550" s="181"/>
      <c r="H550" s="181"/>
      <c r="I550" s="181"/>
      <c r="J550" s="181"/>
      <c r="K550" s="181"/>
      <c r="L550" s="181"/>
      <c r="M550" s="181"/>
      <c r="N550" s="181"/>
      <c r="O550" s="181"/>
      <c r="P550" s="181"/>
      <c r="Q550" s="181"/>
      <c r="R550" s="181"/>
      <c r="S550" s="181"/>
      <c r="T550" s="181"/>
      <c r="U550" s="181"/>
      <c r="V550" s="181"/>
      <c r="W550" s="181"/>
      <c r="X550" s="181"/>
      <c r="Y550" s="181"/>
      <c r="Z550" s="181"/>
    </row>
    <row r="551" spans="1:26" ht="14.25" customHeight="1" x14ac:dyDescent="0.2">
      <c r="A551" s="183"/>
      <c r="B551" s="182"/>
      <c r="C551" s="181"/>
      <c r="D551" s="190"/>
      <c r="E551" s="181"/>
      <c r="F551" s="181"/>
      <c r="G551" s="181"/>
      <c r="H551" s="181"/>
      <c r="I551" s="181"/>
      <c r="J551" s="181"/>
      <c r="K551" s="181"/>
      <c r="L551" s="181"/>
      <c r="M551" s="181"/>
      <c r="N551" s="181"/>
      <c r="O551" s="181"/>
      <c r="P551" s="181"/>
      <c r="Q551" s="181"/>
      <c r="R551" s="181"/>
      <c r="S551" s="181"/>
      <c r="T551" s="181"/>
      <c r="U551" s="181"/>
      <c r="V551" s="181"/>
      <c r="W551" s="181"/>
      <c r="X551" s="181"/>
      <c r="Y551" s="181"/>
      <c r="Z551" s="181"/>
    </row>
    <row r="552" spans="1:26" ht="14.25" customHeight="1" x14ac:dyDescent="0.2">
      <c r="A552" s="183"/>
      <c r="B552" s="182"/>
      <c r="C552" s="181"/>
      <c r="D552" s="190"/>
      <c r="E552" s="181"/>
      <c r="F552" s="181"/>
      <c r="G552" s="181"/>
      <c r="H552" s="181"/>
      <c r="I552" s="181"/>
      <c r="J552" s="181"/>
      <c r="K552" s="181"/>
      <c r="L552" s="181"/>
      <c r="M552" s="181"/>
      <c r="N552" s="181"/>
      <c r="O552" s="181"/>
      <c r="P552" s="181"/>
      <c r="Q552" s="181"/>
      <c r="R552" s="181"/>
      <c r="S552" s="181"/>
      <c r="T552" s="181"/>
      <c r="U552" s="181"/>
      <c r="V552" s="181"/>
      <c r="W552" s="181"/>
      <c r="X552" s="181"/>
      <c r="Y552" s="181"/>
      <c r="Z552" s="181"/>
    </row>
    <row r="553" spans="1:26" ht="14.25" customHeight="1" x14ac:dyDescent="0.2">
      <c r="A553" s="183"/>
      <c r="B553" s="182"/>
      <c r="C553" s="181"/>
      <c r="D553" s="190"/>
      <c r="E553" s="181"/>
      <c r="F553" s="181"/>
      <c r="G553" s="181"/>
      <c r="H553" s="181"/>
      <c r="I553" s="181"/>
      <c r="J553" s="181"/>
      <c r="K553" s="181"/>
      <c r="L553" s="181"/>
      <c r="M553" s="181"/>
      <c r="N553" s="181"/>
      <c r="O553" s="181"/>
      <c r="P553" s="181"/>
      <c r="Q553" s="181"/>
      <c r="R553" s="181"/>
      <c r="S553" s="181"/>
      <c r="T553" s="181"/>
      <c r="U553" s="181"/>
      <c r="V553" s="181"/>
      <c r="W553" s="181"/>
      <c r="X553" s="181"/>
      <c r="Y553" s="181"/>
      <c r="Z553" s="181"/>
    </row>
    <row r="554" spans="1:26" ht="14.25" customHeight="1" x14ac:dyDescent="0.2">
      <c r="A554" s="183"/>
      <c r="B554" s="182"/>
      <c r="C554" s="181"/>
      <c r="D554" s="190"/>
      <c r="E554" s="181"/>
      <c r="F554" s="181"/>
      <c r="G554" s="181"/>
      <c r="H554" s="181"/>
      <c r="I554" s="181"/>
      <c r="J554" s="181"/>
      <c r="K554" s="181"/>
      <c r="L554" s="181"/>
      <c r="M554" s="181"/>
      <c r="N554" s="181"/>
      <c r="O554" s="181"/>
      <c r="P554" s="181"/>
      <c r="Q554" s="181"/>
      <c r="R554" s="181"/>
      <c r="S554" s="181"/>
      <c r="T554" s="181"/>
      <c r="U554" s="181"/>
      <c r="V554" s="181"/>
      <c r="W554" s="181"/>
      <c r="X554" s="181"/>
      <c r="Y554" s="181"/>
      <c r="Z554" s="181"/>
    </row>
    <row r="555" spans="1:26" ht="14.25" customHeight="1" x14ac:dyDescent="0.2">
      <c r="A555" s="183"/>
      <c r="B555" s="182"/>
      <c r="C555" s="181"/>
      <c r="D555" s="190"/>
      <c r="E555" s="181"/>
      <c r="F555" s="181"/>
      <c r="G555" s="181"/>
      <c r="H555" s="181"/>
      <c r="I555" s="181"/>
      <c r="J555" s="181"/>
      <c r="K555" s="181"/>
      <c r="L555" s="181"/>
      <c r="M555" s="181"/>
      <c r="N555" s="181"/>
      <c r="O555" s="181"/>
      <c r="P555" s="181"/>
      <c r="Q555" s="181"/>
      <c r="R555" s="181"/>
      <c r="S555" s="181"/>
      <c r="T555" s="181"/>
      <c r="U555" s="181"/>
      <c r="V555" s="181"/>
      <c r="W555" s="181"/>
      <c r="X555" s="181"/>
      <c r="Y555" s="181"/>
      <c r="Z555" s="181"/>
    </row>
    <row r="556" spans="1:26" ht="14.25" customHeight="1" x14ac:dyDescent="0.2">
      <c r="A556" s="183"/>
      <c r="B556" s="182"/>
      <c r="C556" s="181"/>
      <c r="D556" s="190"/>
      <c r="E556" s="181"/>
      <c r="F556" s="181"/>
      <c r="G556" s="181"/>
      <c r="H556" s="181"/>
      <c r="I556" s="181"/>
      <c r="J556" s="181"/>
      <c r="K556" s="181"/>
      <c r="L556" s="181"/>
      <c r="M556" s="181"/>
      <c r="N556" s="181"/>
      <c r="O556" s="181"/>
      <c r="P556" s="181"/>
      <c r="Q556" s="181"/>
      <c r="R556" s="181"/>
      <c r="S556" s="181"/>
      <c r="T556" s="181"/>
      <c r="U556" s="181"/>
      <c r="V556" s="181"/>
      <c r="W556" s="181"/>
      <c r="X556" s="181"/>
      <c r="Y556" s="181"/>
      <c r="Z556" s="181"/>
    </row>
    <row r="557" spans="1:26" ht="14.25" customHeight="1" x14ac:dyDescent="0.2">
      <c r="A557" s="183"/>
      <c r="B557" s="182"/>
      <c r="C557" s="181"/>
      <c r="D557" s="190"/>
      <c r="E557" s="181"/>
      <c r="F557" s="181"/>
      <c r="G557" s="181"/>
      <c r="H557" s="181"/>
      <c r="I557" s="181"/>
      <c r="J557" s="181"/>
      <c r="K557" s="181"/>
      <c r="L557" s="181"/>
      <c r="M557" s="181"/>
      <c r="N557" s="181"/>
      <c r="O557" s="181"/>
      <c r="P557" s="181"/>
      <c r="Q557" s="181"/>
      <c r="R557" s="181"/>
      <c r="S557" s="181"/>
      <c r="T557" s="181"/>
      <c r="U557" s="181"/>
      <c r="V557" s="181"/>
      <c r="W557" s="181"/>
      <c r="X557" s="181"/>
      <c r="Y557" s="181"/>
      <c r="Z557" s="181"/>
    </row>
    <row r="558" spans="1:26" ht="14.25" customHeight="1" x14ac:dyDescent="0.2">
      <c r="A558" s="183"/>
      <c r="B558" s="182"/>
      <c r="C558" s="181"/>
      <c r="D558" s="190"/>
      <c r="E558" s="181"/>
      <c r="F558" s="181"/>
      <c r="G558" s="181"/>
      <c r="H558" s="181"/>
      <c r="I558" s="181"/>
      <c r="J558" s="181"/>
      <c r="K558" s="181"/>
      <c r="L558" s="181"/>
      <c r="M558" s="181"/>
      <c r="N558" s="181"/>
      <c r="O558" s="181"/>
      <c r="P558" s="181"/>
      <c r="Q558" s="181"/>
      <c r="R558" s="181"/>
      <c r="S558" s="181"/>
      <c r="T558" s="181"/>
      <c r="U558" s="181"/>
      <c r="V558" s="181"/>
      <c r="W558" s="181"/>
      <c r="X558" s="181"/>
      <c r="Y558" s="181"/>
      <c r="Z558" s="181"/>
    </row>
    <row r="559" spans="1:26" ht="14.25" customHeight="1" x14ac:dyDescent="0.2">
      <c r="A559" s="183"/>
      <c r="B559" s="182"/>
      <c r="C559" s="181"/>
      <c r="D559" s="190"/>
      <c r="E559" s="181"/>
      <c r="F559" s="181"/>
      <c r="G559" s="181"/>
      <c r="H559" s="181"/>
      <c r="I559" s="181"/>
      <c r="J559" s="181"/>
      <c r="K559" s="181"/>
      <c r="L559" s="181"/>
      <c r="M559" s="181"/>
      <c r="N559" s="181"/>
      <c r="O559" s="181"/>
      <c r="P559" s="181"/>
      <c r="Q559" s="181"/>
      <c r="R559" s="181"/>
      <c r="S559" s="181"/>
      <c r="T559" s="181"/>
      <c r="U559" s="181"/>
      <c r="V559" s="181"/>
      <c r="W559" s="181"/>
      <c r="X559" s="181"/>
      <c r="Y559" s="181"/>
      <c r="Z559" s="181"/>
    </row>
    <row r="560" spans="1:26" ht="14.25" customHeight="1" x14ac:dyDescent="0.2">
      <c r="A560" s="183"/>
      <c r="B560" s="182"/>
      <c r="C560" s="181"/>
      <c r="D560" s="190"/>
      <c r="E560" s="181"/>
      <c r="F560" s="181"/>
      <c r="G560" s="181"/>
      <c r="H560" s="181"/>
      <c r="I560" s="181"/>
      <c r="J560" s="181"/>
      <c r="K560" s="181"/>
      <c r="L560" s="181"/>
      <c r="M560" s="181"/>
      <c r="N560" s="181"/>
      <c r="O560" s="181"/>
      <c r="P560" s="181"/>
      <c r="Q560" s="181"/>
      <c r="R560" s="181"/>
      <c r="S560" s="181"/>
      <c r="T560" s="181"/>
      <c r="U560" s="181"/>
      <c r="V560" s="181"/>
      <c r="W560" s="181"/>
      <c r="X560" s="181"/>
      <c r="Y560" s="181"/>
      <c r="Z560" s="181"/>
    </row>
    <row r="561" spans="1:26" ht="14.25" customHeight="1" x14ac:dyDescent="0.2">
      <c r="A561" s="183"/>
      <c r="B561" s="182"/>
      <c r="C561" s="181"/>
      <c r="D561" s="190"/>
      <c r="E561" s="181"/>
      <c r="F561" s="181"/>
      <c r="G561" s="181"/>
      <c r="H561" s="181"/>
      <c r="I561" s="181"/>
      <c r="J561" s="181"/>
      <c r="K561" s="181"/>
      <c r="L561" s="181"/>
      <c r="M561" s="181"/>
      <c r="N561" s="181"/>
      <c r="O561" s="181"/>
      <c r="P561" s="181"/>
      <c r="Q561" s="181"/>
      <c r="R561" s="181"/>
      <c r="S561" s="181"/>
      <c r="T561" s="181"/>
      <c r="U561" s="181"/>
      <c r="V561" s="181"/>
      <c r="W561" s="181"/>
      <c r="X561" s="181"/>
      <c r="Y561" s="181"/>
      <c r="Z561" s="181"/>
    </row>
    <row r="562" spans="1:26" ht="14.25" customHeight="1" x14ac:dyDescent="0.2">
      <c r="A562" s="183"/>
      <c r="B562" s="182"/>
      <c r="C562" s="181"/>
      <c r="D562" s="190"/>
      <c r="E562" s="181"/>
      <c r="F562" s="181"/>
      <c r="G562" s="181"/>
      <c r="H562" s="181"/>
      <c r="I562" s="181"/>
      <c r="J562" s="181"/>
      <c r="K562" s="181"/>
      <c r="L562" s="181"/>
      <c r="M562" s="181"/>
      <c r="N562" s="181"/>
      <c r="O562" s="181"/>
      <c r="P562" s="181"/>
      <c r="Q562" s="181"/>
      <c r="R562" s="181"/>
      <c r="S562" s="181"/>
      <c r="T562" s="181"/>
      <c r="U562" s="181"/>
      <c r="V562" s="181"/>
      <c r="W562" s="181"/>
      <c r="X562" s="181"/>
      <c r="Y562" s="181"/>
      <c r="Z562" s="181"/>
    </row>
    <row r="563" spans="1:26" ht="14.25" customHeight="1" x14ac:dyDescent="0.2">
      <c r="A563" s="183"/>
      <c r="B563" s="182"/>
      <c r="C563" s="181"/>
      <c r="D563" s="190"/>
      <c r="E563" s="181"/>
      <c r="F563" s="181"/>
      <c r="G563" s="181"/>
      <c r="H563" s="181"/>
      <c r="I563" s="181"/>
      <c r="J563" s="181"/>
      <c r="K563" s="181"/>
      <c r="L563" s="181"/>
      <c r="M563" s="181"/>
      <c r="N563" s="181"/>
      <c r="O563" s="181"/>
      <c r="P563" s="181"/>
      <c r="Q563" s="181"/>
      <c r="R563" s="181"/>
      <c r="S563" s="181"/>
      <c r="T563" s="181"/>
      <c r="U563" s="181"/>
      <c r="V563" s="181"/>
      <c r="W563" s="181"/>
      <c r="X563" s="181"/>
      <c r="Y563" s="181"/>
      <c r="Z563" s="181"/>
    </row>
    <row r="564" spans="1:26" ht="14.25" customHeight="1" x14ac:dyDescent="0.2">
      <c r="A564" s="183"/>
      <c r="B564" s="182"/>
      <c r="C564" s="181"/>
      <c r="D564" s="190"/>
      <c r="E564" s="181"/>
      <c r="F564" s="181"/>
      <c r="G564" s="181"/>
      <c r="H564" s="181"/>
      <c r="I564" s="181"/>
      <c r="J564" s="181"/>
      <c r="K564" s="181"/>
      <c r="L564" s="181"/>
      <c r="M564" s="181"/>
      <c r="N564" s="181"/>
      <c r="O564" s="181"/>
      <c r="P564" s="181"/>
      <c r="Q564" s="181"/>
      <c r="R564" s="181"/>
      <c r="S564" s="181"/>
      <c r="T564" s="181"/>
      <c r="U564" s="181"/>
      <c r="V564" s="181"/>
      <c r="W564" s="181"/>
      <c r="X564" s="181"/>
      <c r="Y564" s="181"/>
      <c r="Z564" s="181"/>
    </row>
    <row r="565" spans="1:26" ht="14.25" customHeight="1" x14ac:dyDescent="0.2">
      <c r="A565" s="183"/>
      <c r="B565" s="182"/>
      <c r="C565" s="181"/>
      <c r="D565" s="190"/>
      <c r="E565" s="181"/>
      <c r="F565" s="181"/>
      <c r="G565" s="181"/>
      <c r="H565" s="181"/>
      <c r="I565" s="181"/>
      <c r="J565" s="181"/>
      <c r="K565" s="181"/>
      <c r="L565" s="181"/>
      <c r="M565" s="181"/>
      <c r="N565" s="181"/>
      <c r="O565" s="181"/>
      <c r="P565" s="181"/>
      <c r="Q565" s="181"/>
      <c r="R565" s="181"/>
      <c r="S565" s="181"/>
      <c r="T565" s="181"/>
      <c r="U565" s="181"/>
      <c r="V565" s="181"/>
      <c r="W565" s="181"/>
      <c r="X565" s="181"/>
      <c r="Y565" s="181"/>
      <c r="Z565" s="181"/>
    </row>
    <row r="566" spans="1:26" ht="14.25" customHeight="1" x14ac:dyDescent="0.2">
      <c r="A566" s="183"/>
      <c r="B566" s="182"/>
      <c r="C566" s="181"/>
      <c r="D566" s="190"/>
      <c r="E566" s="181"/>
      <c r="F566" s="181"/>
      <c r="G566" s="181"/>
      <c r="H566" s="181"/>
      <c r="I566" s="181"/>
      <c r="J566" s="181"/>
      <c r="K566" s="181"/>
      <c r="L566" s="181"/>
      <c r="M566" s="181"/>
      <c r="N566" s="181"/>
      <c r="O566" s="181"/>
      <c r="P566" s="181"/>
      <c r="Q566" s="181"/>
      <c r="R566" s="181"/>
      <c r="S566" s="181"/>
      <c r="T566" s="181"/>
      <c r="U566" s="181"/>
      <c r="V566" s="181"/>
      <c r="W566" s="181"/>
      <c r="X566" s="181"/>
      <c r="Y566" s="181"/>
      <c r="Z566" s="181"/>
    </row>
    <row r="567" spans="1:26" ht="14.25" customHeight="1" x14ac:dyDescent="0.2">
      <c r="A567" s="183"/>
      <c r="B567" s="182"/>
      <c r="C567" s="181"/>
      <c r="D567" s="190"/>
      <c r="E567" s="181"/>
      <c r="F567" s="181"/>
      <c r="G567" s="181"/>
      <c r="H567" s="181"/>
      <c r="I567" s="181"/>
      <c r="J567" s="181"/>
      <c r="K567" s="181"/>
      <c r="L567" s="181"/>
      <c r="M567" s="181"/>
      <c r="N567" s="181"/>
      <c r="O567" s="181"/>
      <c r="P567" s="181"/>
      <c r="Q567" s="181"/>
      <c r="R567" s="181"/>
      <c r="S567" s="181"/>
      <c r="T567" s="181"/>
      <c r="U567" s="181"/>
      <c r="V567" s="181"/>
      <c r="W567" s="181"/>
      <c r="X567" s="181"/>
      <c r="Y567" s="181"/>
      <c r="Z567" s="181"/>
    </row>
    <row r="568" spans="1:26" ht="14.25" customHeight="1" x14ac:dyDescent="0.2">
      <c r="A568" s="183"/>
      <c r="B568" s="182"/>
      <c r="C568" s="181"/>
      <c r="D568" s="190"/>
      <c r="E568" s="181"/>
      <c r="F568" s="181"/>
      <c r="G568" s="181"/>
      <c r="H568" s="181"/>
      <c r="I568" s="181"/>
      <c r="J568" s="181"/>
      <c r="K568" s="181"/>
      <c r="L568" s="181"/>
      <c r="M568" s="181"/>
      <c r="N568" s="181"/>
      <c r="O568" s="181"/>
      <c r="P568" s="181"/>
      <c r="Q568" s="181"/>
      <c r="R568" s="181"/>
      <c r="S568" s="181"/>
      <c r="T568" s="181"/>
      <c r="U568" s="181"/>
      <c r="V568" s="181"/>
      <c r="W568" s="181"/>
      <c r="X568" s="181"/>
      <c r="Y568" s="181"/>
      <c r="Z568" s="181"/>
    </row>
    <row r="569" spans="1:26" ht="14.25" customHeight="1" x14ac:dyDescent="0.2">
      <c r="A569" s="183"/>
      <c r="B569" s="182"/>
      <c r="C569" s="181"/>
      <c r="D569" s="190"/>
      <c r="E569" s="181"/>
      <c r="F569" s="181"/>
      <c r="G569" s="181"/>
      <c r="H569" s="181"/>
      <c r="I569" s="181"/>
      <c r="J569" s="181"/>
      <c r="K569" s="181"/>
      <c r="L569" s="181"/>
      <c r="M569" s="181"/>
      <c r="N569" s="181"/>
      <c r="O569" s="181"/>
      <c r="P569" s="181"/>
      <c r="Q569" s="181"/>
      <c r="R569" s="181"/>
      <c r="S569" s="181"/>
      <c r="T569" s="181"/>
      <c r="U569" s="181"/>
      <c r="V569" s="181"/>
      <c r="W569" s="181"/>
      <c r="X569" s="181"/>
      <c r="Y569" s="181"/>
      <c r="Z569" s="181"/>
    </row>
    <row r="570" spans="1:26" ht="14.25" customHeight="1" x14ac:dyDescent="0.2">
      <c r="A570" s="183"/>
      <c r="B570" s="182"/>
      <c r="C570" s="181"/>
      <c r="D570" s="190"/>
      <c r="E570" s="181"/>
      <c r="F570" s="181"/>
      <c r="G570" s="181"/>
      <c r="H570" s="181"/>
      <c r="I570" s="181"/>
      <c r="J570" s="181"/>
      <c r="K570" s="181"/>
      <c r="L570" s="181"/>
      <c r="M570" s="181"/>
      <c r="N570" s="181"/>
      <c r="O570" s="181"/>
      <c r="P570" s="181"/>
      <c r="Q570" s="181"/>
      <c r="R570" s="181"/>
      <c r="S570" s="181"/>
      <c r="T570" s="181"/>
      <c r="U570" s="181"/>
      <c r="V570" s="181"/>
      <c r="W570" s="181"/>
      <c r="X570" s="181"/>
      <c r="Y570" s="181"/>
      <c r="Z570" s="181"/>
    </row>
    <row r="571" spans="1:26" ht="14.25" customHeight="1" x14ac:dyDescent="0.2">
      <c r="A571" s="183"/>
      <c r="B571" s="182"/>
      <c r="C571" s="181"/>
      <c r="D571" s="190"/>
      <c r="E571" s="181"/>
      <c r="F571" s="181"/>
      <c r="G571" s="181"/>
      <c r="H571" s="181"/>
      <c r="I571" s="181"/>
      <c r="J571" s="181"/>
      <c r="K571" s="181"/>
      <c r="L571" s="181"/>
      <c r="M571" s="181"/>
      <c r="N571" s="181"/>
      <c r="O571" s="181"/>
      <c r="P571" s="181"/>
      <c r="Q571" s="181"/>
      <c r="R571" s="181"/>
      <c r="S571" s="181"/>
      <c r="T571" s="181"/>
      <c r="U571" s="181"/>
      <c r="V571" s="181"/>
      <c r="W571" s="181"/>
      <c r="X571" s="181"/>
      <c r="Y571" s="181"/>
      <c r="Z571" s="181"/>
    </row>
    <row r="572" spans="1:26" ht="14.25" customHeight="1" x14ac:dyDescent="0.2">
      <c r="A572" s="183"/>
      <c r="B572" s="182"/>
      <c r="C572" s="181"/>
      <c r="D572" s="190"/>
      <c r="E572" s="181"/>
      <c r="F572" s="181"/>
      <c r="G572" s="181"/>
      <c r="H572" s="181"/>
      <c r="I572" s="181"/>
      <c r="J572" s="181"/>
      <c r="K572" s="181"/>
      <c r="L572" s="181"/>
      <c r="M572" s="181"/>
      <c r="N572" s="181"/>
      <c r="O572" s="181"/>
      <c r="P572" s="181"/>
      <c r="Q572" s="181"/>
      <c r="R572" s="181"/>
      <c r="S572" s="181"/>
      <c r="T572" s="181"/>
      <c r="U572" s="181"/>
      <c r="V572" s="181"/>
      <c r="W572" s="181"/>
      <c r="X572" s="181"/>
      <c r="Y572" s="181"/>
      <c r="Z572" s="181"/>
    </row>
    <row r="573" spans="1:26" ht="14.25" customHeight="1" x14ac:dyDescent="0.2">
      <c r="A573" s="183"/>
      <c r="B573" s="182"/>
      <c r="C573" s="181"/>
      <c r="D573" s="190"/>
      <c r="E573" s="181"/>
      <c r="F573" s="181"/>
      <c r="G573" s="181"/>
      <c r="H573" s="181"/>
      <c r="I573" s="181"/>
      <c r="J573" s="181"/>
      <c r="K573" s="181"/>
      <c r="L573" s="181"/>
      <c r="M573" s="181"/>
      <c r="N573" s="181"/>
      <c r="O573" s="181"/>
      <c r="P573" s="181"/>
      <c r="Q573" s="181"/>
      <c r="R573" s="181"/>
      <c r="S573" s="181"/>
      <c r="T573" s="181"/>
      <c r="U573" s="181"/>
      <c r="V573" s="181"/>
      <c r="W573" s="181"/>
      <c r="X573" s="181"/>
      <c r="Y573" s="181"/>
      <c r="Z573" s="181"/>
    </row>
    <row r="574" spans="1:26" ht="14.25" customHeight="1" x14ac:dyDescent="0.2">
      <c r="A574" s="183"/>
      <c r="B574" s="182"/>
      <c r="C574" s="181"/>
      <c r="D574" s="190"/>
      <c r="E574" s="181"/>
      <c r="F574" s="181"/>
      <c r="G574" s="181"/>
      <c r="H574" s="181"/>
      <c r="I574" s="181"/>
      <c r="J574" s="181"/>
      <c r="K574" s="181"/>
      <c r="L574" s="181"/>
      <c r="M574" s="181"/>
      <c r="N574" s="181"/>
      <c r="O574" s="181"/>
      <c r="P574" s="181"/>
      <c r="Q574" s="181"/>
      <c r="R574" s="181"/>
      <c r="S574" s="181"/>
      <c r="T574" s="181"/>
      <c r="U574" s="181"/>
      <c r="V574" s="181"/>
      <c r="W574" s="181"/>
      <c r="X574" s="181"/>
      <c r="Y574" s="181"/>
      <c r="Z574" s="181"/>
    </row>
    <row r="575" spans="1:26" ht="14.25" customHeight="1" x14ac:dyDescent="0.2">
      <c r="A575" s="183"/>
      <c r="B575" s="182"/>
      <c r="C575" s="181"/>
      <c r="D575" s="190"/>
      <c r="E575" s="181"/>
      <c r="F575" s="181"/>
      <c r="G575" s="181"/>
      <c r="H575" s="181"/>
      <c r="I575" s="181"/>
      <c r="J575" s="181"/>
      <c r="K575" s="181"/>
      <c r="L575" s="181"/>
      <c r="M575" s="181"/>
      <c r="N575" s="181"/>
      <c r="O575" s="181"/>
      <c r="P575" s="181"/>
      <c r="Q575" s="181"/>
      <c r="R575" s="181"/>
      <c r="S575" s="181"/>
      <c r="T575" s="181"/>
      <c r="U575" s="181"/>
      <c r="V575" s="181"/>
      <c r="W575" s="181"/>
      <c r="X575" s="181"/>
      <c r="Y575" s="181"/>
      <c r="Z575" s="181"/>
    </row>
    <row r="576" spans="1:26" ht="14.25" customHeight="1" x14ac:dyDescent="0.2">
      <c r="A576" s="183"/>
      <c r="B576" s="182"/>
      <c r="C576" s="181"/>
      <c r="D576" s="190"/>
      <c r="E576" s="181"/>
      <c r="F576" s="181"/>
      <c r="G576" s="181"/>
      <c r="H576" s="181"/>
      <c r="I576" s="181"/>
      <c r="J576" s="181"/>
      <c r="K576" s="181"/>
      <c r="L576" s="181"/>
      <c r="M576" s="181"/>
      <c r="N576" s="181"/>
      <c r="O576" s="181"/>
      <c r="P576" s="181"/>
      <c r="Q576" s="181"/>
      <c r="R576" s="181"/>
      <c r="S576" s="181"/>
      <c r="T576" s="181"/>
      <c r="U576" s="181"/>
      <c r="V576" s="181"/>
      <c r="W576" s="181"/>
      <c r="X576" s="181"/>
      <c r="Y576" s="181"/>
      <c r="Z576" s="181"/>
    </row>
    <row r="577" spans="1:26" ht="14.25" customHeight="1" x14ac:dyDescent="0.2">
      <c r="A577" s="183"/>
      <c r="B577" s="182"/>
      <c r="C577" s="181"/>
      <c r="D577" s="190"/>
      <c r="E577" s="181"/>
      <c r="F577" s="181"/>
      <c r="G577" s="181"/>
      <c r="H577" s="181"/>
      <c r="I577" s="181"/>
      <c r="J577" s="181"/>
      <c r="K577" s="181"/>
      <c r="L577" s="181"/>
      <c r="M577" s="181"/>
      <c r="N577" s="181"/>
      <c r="O577" s="181"/>
      <c r="P577" s="181"/>
      <c r="Q577" s="181"/>
      <c r="R577" s="181"/>
      <c r="S577" s="181"/>
      <c r="T577" s="181"/>
      <c r="U577" s="181"/>
      <c r="V577" s="181"/>
      <c r="W577" s="181"/>
      <c r="X577" s="181"/>
      <c r="Y577" s="181"/>
      <c r="Z577" s="181"/>
    </row>
    <row r="578" spans="1:26" ht="14.25" customHeight="1" x14ac:dyDescent="0.2">
      <c r="A578" s="183"/>
      <c r="B578" s="182"/>
      <c r="C578" s="181"/>
      <c r="D578" s="190"/>
      <c r="E578" s="181"/>
      <c r="F578" s="181"/>
      <c r="G578" s="181"/>
      <c r="H578" s="181"/>
      <c r="I578" s="181"/>
      <c r="J578" s="181"/>
      <c r="K578" s="181"/>
      <c r="L578" s="181"/>
      <c r="M578" s="181"/>
      <c r="N578" s="181"/>
      <c r="O578" s="181"/>
      <c r="P578" s="181"/>
      <c r="Q578" s="181"/>
      <c r="R578" s="181"/>
      <c r="S578" s="181"/>
      <c r="T578" s="181"/>
      <c r="U578" s="181"/>
      <c r="V578" s="181"/>
      <c r="W578" s="181"/>
      <c r="X578" s="181"/>
      <c r="Y578" s="181"/>
      <c r="Z578" s="181"/>
    </row>
    <row r="579" spans="1:26" ht="14.25" customHeight="1" x14ac:dyDescent="0.2">
      <c r="A579" s="183"/>
      <c r="B579" s="182"/>
      <c r="C579" s="181"/>
      <c r="D579" s="190"/>
      <c r="E579" s="181"/>
      <c r="F579" s="181"/>
      <c r="G579" s="181"/>
      <c r="H579" s="181"/>
      <c r="I579" s="181"/>
      <c r="J579" s="181"/>
      <c r="K579" s="181"/>
      <c r="L579" s="181"/>
      <c r="M579" s="181"/>
      <c r="N579" s="181"/>
      <c r="O579" s="181"/>
      <c r="P579" s="181"/>
      <c r="Q579" s="181"/>
      <c r="R579" s="181"/>
      <c r="S579" s="181"/>
      <c r="T579" s="181"/>
      <c r="U579" s="181"/>
      <c r="V579" s="181"/>
      <c r="W579" s="181"/>
      <c r="X579" s="181"/>
      <c r="Y579" s="181"/>
      <c r="Z579" s="181"/>
    </row>
    <row r="580" spans="1:26" ht="14.25" customHeight="1" x14ac:dyDescent="0.2">
      <c r="A580" s="183"/>
      <c r="B580" s="182"/>
      <c r="C580" s="181"/>
      <c r="D580" s="190"/>
      <c r="E580" s="181"/>
      <c r="F580" s="181"/>
      <c r="G580" s="181"/>
      <c r="H580" s="181"/>
      <c r="I580" s="181"/>
      <c r="J580" s="181"/>
      <c r="K580" s="181"/>
      <c r="L580" s="181"/>
      <c r="M580" s="181"/>
      <c r="N580" s="181"/>
      <c r="O580" s="181"/>
      <c r="P580" s="181"/>
      <c r="Q580" s="181"/>
      <c r="R580" s="181"/>
      <c r="S580" s="181"/>
      <c r="T580" s="181"/>
      <c r="U580" s="181"/>
      <c r="V580" s="181"/>
      <c r="W580" s="181"/>
      <c r="X580" s="181"/>
      <c r="Y580" s="181"/>
      <c r="Z580" s="181"/>
    </row>
    <row r="581" spans="1:26" ht="14.25" customHeight="1" x14ac:dyDescent="0.2">
      <c r="A581" s="183"/>
      <c r="B581" s="182"/>
      <c r="C581" s="181"/>
      <c r="D581" s="190"/>
      <c r="E581" s="181"/>
      <c r="F581" s="181"/>
      <c r="G581" s="181"/>
      <c r="H581" s="181"/>
      <c r="I581" s="181"/>
      <c r="J581" s="181"/>
      <c r="K581" s="181"/>
      <c r="L581" s="181"/>
      <c r="M581" s="181"/>
      <c r="N581" s="181"/>
      <c r="O581" s="181"/>
      <c r="P581" s="181"/>
      <c r="Q581" s="181"/>
      <c r="R581" s="181"/>
      <c r="S581" s="181"/>
      <c r="T581" s="181"/>
      <c r="U581" s="181"/>
      <c r="V581" s="181"/>
      <c r="W581" s="181"/>
      <c r="X581" s="181"/>
      <c r="Y581" s="181"/>
      <c r="Z581" s="181"/>
    </row>
    <row r="582" spans="1:26" ht="14.25" customHeight="1" x14ac:dyDescent="0.2">
      <c r="A582" s="183"/>
      <c r="B582" s="182"/>
      <c r="C582" s="181"/>
      <c r="D582" s="190"/>
      <c r="E582" s="181"/>
      <c r="F582" s="181"/>
      <c r="G582" s="181"/>
      <c r="H582" s="181"/>
      <c r="I582" s="181"/>
      <c r="J582" s="181"/>
      <c r="K582" s="181"/>
      <c r="L582" s="181"/>
      <c r="M582" s="181"/>
      <c r="N582" s="181"/>
      <c r="O582" s="181"/>
      <c r="P582" s="181"/>
      <c r="Q582" s="181"/>
      <c r="R582" s="181"/>
      <c r="S582" s="181"/>
      <c r="T582" s="181"/>
      <c r="U582" s="181"/>
      <c r="V582" s="181"/>
      <c r="W582" s="181"/>
      <c r="X582" s="181"/>
      <c r="Y582" s="181"/>
      <c r="Z582" s="181"/>
    </row>
    <row r="583" spans="1:26" ht="14.25" customHeight="1" x14ac:dyDescent="0.2">
      <c r="A583" s="183"/>
      <c r="B583" s="182"/>
      <c r="C583" s="181"/>
      <c r="D583" s="190"/>
      <c r="E583" s="181"/>
      <c r="F583" s="181"/>
      <c r="G583" s="181"/>
      <c r="H583" s="181"/>
      <c r="I583" s="181"/>
      <c r="J583" s="181"/>
      <c r="K583" s="181"/>
      <c r="L583" s="181"/>
      <c r="M583" s="181"/>
      <c r="N583" s="181"/>
      <c r="O583" s="181"/>
      <c r="P583" s="181"/>
      <c r="Q583" s="181"/>
      <c r="R583" s="181"/>
      <c r="S583" s="181"/>
      <c r="T583" s="181"/>
      <c r="U583" s="181"/>
      <c r="V583" s="181"/>
      <c r="W583" s="181"/>
      <c r="X583" s="181"/>
      <c r="Y583" s="181"/>
      <c r="Z583" s="181"/>
    </row>
    <row r="584" spans="1:26" ht="14.25" customHeight="1" x14ac:dyDescent="0.2">
      <c r="A584" s="183"/>
      <c r="B584" s="182"/>
      <c r="C584" s="181"/>
      <c r="D584" s="190"/>
      <c r="E584" s="181"/>
      <c r="F584" s="181"/>
      <c r="G584" s="181"/>
      <c r="H584" s="181"/>
      <c r="I584" s="181"/>
      <c r="J584" s="181"/>
      <c r="K584" s="181"/>
      <c r="L584" s="181"/>
      <c r="M584" s="181"/>
      <c r="N584" s="181"/>
      <c r="O584" s="181"/>
      <c r="P584" s="181"/>
      <c r="Q584" s="181"/>
      <c r="R584" s="181"/>
      <c r="S584" s="181"/>
      <c r="T584" s="181"/>
      <c r="U584" s="181"/>
      <c r="V584" s="181"/>
      <c r="W584" s="181"/>
      <c r="X584" s="181"/>
      <c r="Y584" s="181"/>
      <c r="Z584" s="181"/>
    </row>
    <row r="585" spans="1:26" ht="14.25" customHeight="1" x14ac:dyDescent="0.2">
      <c r="A585" s="183"/>
      <c r="B585" s="182"/>
      <c r="C585" s="181"/>
      <c r="D585" s="190"/>
      <c r="E585" s="181"/>
      <c r="F585" s="181"/>
      <c r="G585" s="181"/>
      <c r="H585" s="181"/>
      <c r="I585" s="181"/>
      <c r="J585" s="181"/>
      <c r="K585" s="181"/>
      <c r="L585" s="181"/>
      <c r="M585" s="181"/>
      <c r="N585" s="181"/>
      <c r="O585" s="181"/>
      <c r="P585" s="181"/>
      <c r="Q585" s="181"/>
      <c r="R585" s="181"/>
      <c r="S585" s="181"/>
      <c r="T585" s="181"/>
      <c r="U585" s="181"/>
      <c r="V585" s="181"/>
      <c r="W585" s="181"/>
      <c r="X585" s="181"/>
      <c r="Y585" s="181"/>
      <c r="Z585" s="181"/>
    </row>
    <row r="586" spans="1:26" ht="14.25" customHeight="1" x14ac:dyDescent="0.2">
      <c r="A586" s="183"/>
      <c r="B586" s="182"/>
      <c r="C586" s="181"/>
      <c r="D586" s="190"/>
      <c r="E586" s="181"/>
      <c r="F586" s="181"/>
      <c r="G586" s="181"/>
      <c r="H586" s="181"/>
      <c r="I586" s="181"/>
      <c r="J586" s="181"/>
      <c r="K586" s="181"/>
      <c r="L586" s="181"/>
      <c r="M586" s="181"/>
      <c r="N586" s="181"/>
      <c r="O586" s="181"/>
      <c r="P586" s="181"/>
      <c r="Q586" s="181"/>
      <c r="R586" s="181"/>
      <c r="S586" s="181"/>
      <c r="T586" s="181"/>
      <c r="U586" s="181"/>
      <c r="V586" s="181"/>
      <c r="W586" s="181"/>
      <c r="X586" s="181"/>
      <c r="Y586" s="181"/>
      <c r="Z586" s="181"/>
    </row>
    <row r="587" spans="1:26" ht="14.25" customHeight="1" x14ac:dyDescent="0.2">
      <c r="A587" s="183"/>
      <c r="B587" s="182"/>
      <c r="C587" s="181"/>
      <c r="D587" s="190"/>
      <c r="E587" s="181"/>
      <c r="F587" s="181"/>
      <c r="G587" s="181"/>
      <c r="H587" s="181"/>
      <c r="I587" s="181"/>
      <c r="J587" s="181"/>
      <c r="K587" s="181"/>
      <c r="L587" s="181"/>
      <c r="M587" s="181"/>
      <c r="N587" s="181"/>
      <c r="O587" s="181"/>
      <c r="P587" s="181"/>
      <c r="Q587" s="181"/>
      <c r="R587" s="181"/>
      <c r="S587" s="181"/>
      <c r="T587" s="181"/>
      <c r="U587" s="181"/>
      <c r="V587" s="181"/>
      <c r="W587" s="181"/>
      <c r="X587" s="181"/>
      <c r="Y587" s="181"/>
      <c r="Z587" s="181"/>
    </row>
    <row r="588" spans="1:26" ht="14.25" customHeight="1" x14ac:dyDescent="0.2">
      <c r="A588" s="183"/>
      <c r="B588" s="182"/>
      <c r="C588" s="181"/>
      <c r="D588" s="190"/>
      <c r="E588" s="181"/>
      <c r="F588" s="181"/>
      <c r="G588" s="181"/>
      <c r="H588" s="181"/>
      <c r="I588" s="181"/>
      <c r="J588" s="181"/>
      <c r="K588" s="181"/>
      <c r="L588" s="181"/>
      <c r="M588" s="181"/>
      <c r="N588" s="181"/>
      <c r="O588" s="181"/>
      <c r="P588" s="181"/>
      <c r="Q588" s="181"/>
      <c r="R588" s="181"/>
      <c r="S588" s="181"/>
      <c r="T588" s="181"/>
      <c r="U588" s="181"/>
      <c r="V588" s="181"/>
      <c r="W588" s="181"/>
      <c r="X588" s="181"/>
      <c r="Y588" s="181"/>
      <c r="Z588" s="181"/>
    </row>
    <row r="589" spans="1:26" ht="14.25" customHeight="1" x14ac:dyDescent="0.2">
      <c r="A589" s="183"/>
      <c r="B589" s="182"/>
      <c r="C589" s="181"/>
      <c r="D589" s="190"/>
      <c r="E589" s="181"/>
      <c r="F589" s="181"/>
      <c r="G589" s="181"/>
      <c r="H589" s="181"/>
      <c r="I589" s="181"/>
      <c r="J589" s="181"/>
      <c r="K589" s="181"/>
      <c r="L589" s="181"/>
      <c r="M589" s="181"/>
      <c r="N589" s="181"/>
      <c r="O589" s="181"/>
      <c r="P589" s="181"/>
      <c r="Q589" s="181"/>
      <c r="R589" s="181"/>
      <c r="S589" s="181"/>
      <c r="T589" s="181"/>
      <c r="U589" s="181"/>
      <c r="V589" s="181"/>
      <c r="W589" s="181"/>
      <c r="X589" s="181"/>
      <c r="Y589" s="181"/>
      <c r="Z589" s="181"/>
    </row>
    <row r="590" spans="1:26" ht="14.25" customHeight="1" x14ac:dyDescent="0.2">
      <c r="A590" s="183"/>
      <c r="B590" s="182"/>
      <c r="C590" s="181"/>
      <c r="D590" s="190"/>
      <c r="E590" s="181"/>
      <c r="F590" s="181"/>
      <c r="G590" s="181"/>
      <c r="H590" s="181"/>
      <c r="I590" s="181"/>
      <c r="J590" s="181"/>
      <c r="K590" s="181"/>
      <c r="L590" s="181"/>
      <c r="M590" s="181"/>
      <c r="N590" s="181"/>
      <c r="O590" s="181"/>
      <c r="P590" s="181"/>
      <c r="Q590" s="181"/>
      <c r="R590" s="181"/>
      <c r="S590" s="181"/>
      <c r="T590" s="181"/>
      <c r="U590" s="181"/>
      <c r="V590" s="181"/>
      <c r="W590" s="181"/>
      <c r="X590" s="181"/>
      <c r="Y590" s="181"/>
      <c r="Z590" s="181"/>
    </row>
    <row r="591" spans="1:26" ht="14.25" customHeight="1" x14ac:dyDescent="0.2">
      <c r="A591" s="183"/>
      <c r="B591" s="182"/>
      <c r="C591" s="181"/>
      <c r="D591" s="190"/>
      <c r="E591" s="181"/>
      <c r="F591" s="181"/>
      <c r="G591" s="181"/>
      <c r="H591" s="181"/>
      <c r="I591" s="181"/>
      <c r="J591" s="181"/>
      <c r="K591" s="181"/>
      <c r="L591" s="181"/>
      <c r="M591" s="181"/>
      <c r="N591" s="181"/>
      <c r="O591" s="181"/>
      <c r="P591" s="181"/>
      <c r="Q591" s="181"/>
      <c r="R591" s="181"/>
      <c r="S591" s="181"/>
      <c r="T591" s="181"/>
      <c r="U591" s="181"/>
      <c r="V591" s="181"/>
      <c r="W591" s="181"/>
      <c r="X591" s="181"/>
      <c r="Y591" s="181"/>
      <c r="Z591" s="181"/>
    </row>
    <row r="592" spans="1:26" ht="14.25" customHeight="1" x14ac:dyDescent="0.2">
      <c r="A592" s="183"/>
      <c r="B592" s="182"/>
      <c r="C592" s="181"/>
      <c r="D592" s="190"/>
      <c r="E592" s="181"/>
      <c r="F592" s="181"/>
      <c r="G592" s="181"/>
      <c r="H592" s="181"/>
      <c r="I592" s="181"/>
      <c r="J592" s="181"/>
      <c r="K592" s="181"/>
      <c r="L592" s="181"/>
      <c r="M592" s="181"/>
      <c r="N592" s="181"/>
      <c r="O592" s="181"/>
      <c r="P592" s="181"/>
      <c r="Q592" s="181"/>
      <c r="R592" s="181"/>
      <c r="S592" s="181"/>
      <c r="T592" s="181"/>
      <c r="U592" s="181"/>
      <c r="V592" s="181"/>
      <c r="W592" s="181"/>
      <c r="X592" s="181"/>
      <c r="Y592" s="181"/>
      <c r="Z592" s="181"/>
    </row>
    <row r="593" spans="1:26" ht="14.25" customHeight="1" x14ac:dyDescent="0.2">
      <c r="A593" s="183"/>
      <c r="B593" s="182"/>
      <c r="C593" s="181"/>
      <c r="D593" s="190"/>
      <c r="E593" s="181"/>
      <c r="F593" s="181"/>
      <c r="G593" s="181"/>
      <c r="H593" s="181"/>
      <c r="I593" s="181"/>
      <c r="J593" s="181"/>
      <c r="K593" s="181"/>
      <c r="L593" s="181"/>
      <c r="M593" s="181"/>
      <c r="N593" s="181"/>
      <c r="O593" s="181"/>
      <c r="P593" s="181"/>
      <c r="Q593" s="181"/>
      <c r="R593" s="181"/>
      <c r="S593" s="181"/>
      <c r="T593" s="181"/>
      <c r="U593" s="181"/>
      <c r="V593" s="181"/>
      <c r="W593" s="181"/>
      <c r="X593" s="181"/>
      <c r="Y593" s="181"/>
      <c r="Z593" s="181"/>
    </row>
    <row r="594" spans="1:26" ht="14.25" customHeight="1" x14ac:dyDescent="0.2">
      <c r="A594" s="183"/>
      <c r="B594" s="182"/>
      <c r="C594" s="181"/>
      <c r="D594" s="190"/>
      <c r="E594" s="181"/>
      <c r="F594" s="181"/>
      <c r="G594" s="181"/>
      <c r="H594" s="181"/>
      <c r="I594" s="181"/>
      <c r="J594" s="181"/>
      <c r="K594" s="181"/>
      <c r="L594" s="181"/>
      <c r="M594" s="181"/>
      <c r="N594" s="181"/>
      <c r="O594" s="181"/>
      <c r="P594" s="181"/>
      <c r="Q594" s="181"/>
      <c r="R594" s="181"/>
      <c r="S594" s="181"/>
      <c r="T594" s="181"/>
      <c r="U594" s="181"/>
      <c r="V594" s="181"/>
      <c r="W594" s="181"/>
      <c r="X594" s="181"/>
      <c r="Y594" s="181"/>
      <c r="Z594" s="181"/>
    </row>
    <row r="595" spans="1:26" ht="14.25" customHeight="1" x14ac:dyDescent="0.2">
      <c r="A595" s="183"/>
      <c r="B595" s="182"/>
      <c r="C595" s="181"/>
      <c r="D595" s="190"/>
      <c r="E595" s="181"/>
      <c r="F595" s="181"/>
      <c r="G595" s="181"/>
      <c r="H595" s="181"/>
      <c r="I595" s="181"/>
      <c r="J595" s="181"/>
      <c r="K595" s="181"/>
      <c r="L595" s="181"/>
      <c r="M595" s="181"/>
      <c r="N595" s="181"/>
      <c r="O595" s="181"/>
      <c r="P595" s="181"/>
      <c r="Q595" s="181"/>
      <c r="R595" s="181"/>
      <c r="S595" s="181"/>
      <c r="T595" s="181"/>
      <c r="U595" s="181"/>
      <c r="V595" s="181"/>
      <c r="W595" s="181"/>
      <c r="X595" s="181"/>
      <c r="Y595" s="181"/>
      <c r="Z595" s="181"/>
    </row>
    <row r="596" spans="1:26" ht="14.25" customHeight="1" x14ac:dyDescent="0.2">
      <c r="A596" s="183"/>
      <c r="B596" s="182"/>
      <c r="C596" s="181"/>
      <c r="D596" s="190"/>
      <c r="E596" s="181"/>
      <c r="F596" s="181"/>
      <c r="G596" s="181"/>
      <c r="H596" s="181"/>
      <c r="I596" s="181"/>
      <c r="J596" s="181"/>
      <c r="K596" s="181"/>
      <c r="L596" s="181"/>
      <c r="M596" s="181"/>
      <c r="N596" s="181"/>
      <c r="O596" s="181"/>
      <c r="P596" s="181"/>
      <c r="Q596" s="181"/>
      <c r="R596" s="181"/>
      <c r="S596" s="181"/>
      <c r="T596" s="181"/>
      <c r="U596" s="181"/>
      <c r="V596" s="181"/>
      <c r="W596" s="181"/>
      <c r="X596" s="181"/>
      <c r="Y596" s="181"/>
      <c r="Z596" s="181"/>
    </row>
    <row r="597" spans="1:26" ht="14.25" customHeight="1" x14ac:dyDescent="0.2">
      <c r="A597" s="183"/>
      <c r="B597" s="182"/>
      <c r="C597" s="181"/>
      <c r="D597" s="190"/>
      <c r="E597" s="181"/>
      <c r="F597" s="181"/>
      <c r="G597" s="181"/>
      <c r="H597" s="181"/>
      <c r="I597" s="181"/>
      <c r="J597" s="181"/>
      <c r="K597" s="181"/>
      <c r="L597" s="181"/>
      <c r="M597" s="181"/>
      <c r="N597" s="181"/>
      <c r="O597" s="181"/>
      <c r="P597" s="181"/>
      <c r="Q597" s="181"/>
      <c r="R597" s="181"/>
      <c r="S597" s="181"/>
      <c r="T597" s="181"/>
      <c r="U597" s="181"/>
      <c r="V597" s="181"/>
      <c r="W597" s="181"/>
      <c r="X597" s="181"/>
      <c r="Y597" s="181"/>
      <c r="Z597" s="181"/>
    </row>
    <row r="598" spans="1:26" ht="14.25" customHeight="1" x14ac:dyDescent="0.2">
      <c r="A598" s="183"/>
      <c r="B598" s="182"/>
      <c r="C598" s="181"/>
      <c r="D598" s="190"/>
      <c r="E598" s="181"/>
      <c r="F598" s="181"/>
      <c r="G598" s="181"/>
      <c r="H598" s="181"/>
      <c r="I598" s="181"/>
      <c r="J598" s="181"/>
      <c r="K598" s="181"/>
      <c r="L598" s="181"/>
      <c r="M598" s="181"/>
      <c r="N598" s="181"/>
      <c r="O598" s="181"/>
      <c r="P598" s="181"/>
      <c r="Q598" s="181"/>
      <c r="R598" s="181"/>
      <c r="S598" s="181"/>
      <c r="T598" s="181"/>
      <c r="U598" s="181"/>
      <c r="V598" s="181"/>
      <c r="W598" s="181"/>
      <c r="X598" s="181"/>
      <c r="Y598" s="181"/>
      <c r="Z598" s="181"/>
    </row>
    <row r="599" spans="1:26" ht="14.25" customHeight="1" x14ac:dyDescent="0.2">
      <c r="A599" s="183"/>
      <c r="B599" s="182"/>
      <c r="C599" s="181"/>
      <c r="D599" s="190"/>
      <c r="E599" s="181"/>
      <c r="F599" s="181"/>
      <c r="G599" s="181"/>
      <c r="H599" s="181"/>
      <c r="I599" s="181"/>
      <c r="J599" s="181"/>
      <c r="K599" s="181"/>
      <c r="L599" s="181"/>
      <c r="M599" s="181"/>
      <c r="N599" s="181"/>
      <c r="O599" s="181"/>
      <c r="P599" s="181"/>
      <c r="Q599" s="181"/>
      <c r="R599" s="181"/>
      <c r="S599" s="181"/>
      <c r="T599" s="181"/>
      <c r="U599" s="181"/>
      <c r="V599" s="181"/>
      <c r="W599" s="181"/>
      <c r="X599" s="181"/>
      <c r="Y599" s="181"/>
      <c r="Z599" s="181"/>
    </row>
    <row r="600" spans="1:26" ht="14.25" customHeight="1" x14ac:dyDescent="0.2">
      <c r="A600" s="183"/>
      <c r="B600" s="182"/>
      <c r="C600" s="181"/>
      <c r="D600" s="190"/>
      <c r="E600" s="181"/>
      <c r="F600" s="181"/>
      <c r="G600" s="181"/>
      <c r="H600" s="181"/>
      <c r="I600" s="181"/>
      <c r="J600" s="181"/>
      <c r="K600" s="181"/>
      <c r="L600" s="181"/>
      <c r="M600" s="181"/>
      <c r="N600" s="181"/>
      <c r="O600" s="181"/>
      <c r="P600" s="181"/>
      <c r="Q600" s="181"/>
      <c r="R600" s="181"/>
      <c r="S600" s="181"/>
      <c r="T600" s="181"/>
      <c r="U600" s="181"/>
      <c r="V600" s="181"/>
      <c r="W600" s="181"/>
      <c r="X600" s="181"/>
      <c r="Y600" s="181"/>
      <c r="Z600" s="181"/>
    </row>
    <row r="601" spans="1:26" ht="14.25" customHeight="1" x14ac:dyDescent="0.2">
      <c r="A601" s="183"/>
      <c r="B601" s="182"/>
      <c r="C601" s="181"/>
      <c r="D601" s="190"/>
      <c r="E601" s="181"/>
      <c r="F601" s="181"/>
      <c r="G601" s="181"/>
      <c r="H601" s="181"/>
      <c r="I601" s="181"/>
      <c r="J601" s="181"/>
      <c r="K601" s="181"/>
      <c r="L601" s="181"/>
      <c r="M601" s="181"/>
      <c r="N601" s="181"/>
      <c r="O601" s="181"/>
      <c r="P601" s="181"/>
      <c r="Q601" s="181"/>
      <c r="R601" s="181"/>
      <c r="S601" s="181"/>
      <c r="T601" s="181"/>
      <c r="U601" s="181"/>
      <c r="V601" s="181"/>
      <c r="W601" s="181"/>
      <c r="X601" s="181"/>
      <c r="Y601" s="181"/>
      <c r="Z601" s="181"/>
    </row>
    <row r="602" spans="1:26" ht="14.25" customHeight="1" x14ac:dyDescent="0.2">
      <c r="A602" s="183"/>
      <c r="B602" s="182"/>
      <c r="C602" s="181"/>
      <c r="D602" s="190"/>
      <c r="E602" s="181"/>
      <c r="F602" s="181"/>
      <c r="G602" s="181"/>
      <c r="H602" s="181"/>
      <c r="I602" s="181"/>
      <c r="J602" s="181"/>
      <c r="K602" s="181"/>
      <c r="L602" s="181"/>
      <c r="M602" s="181"/>
      <c r="N602" s="181"/>
      <c r="O602" s="181"/>
      <c r="P602" s="181"/>
      <c r="Q602" s="181"/>
      <c r="R602" s="181"/>
      <c r="S602" s="181"/>
      <c r="T602" s="181"/>
      <c r="U602" s="181"/>
      <c r="V602" s="181"/>
      <c r="W602" s="181"/>
      <c r="X602" s="181"/>
      <c r="Y602" s="181"/>
      <c r="Z602" s="181"/>
    </row>
    <row r="603" spans="1:26" ht="14.25" customHeight="1" x14ac:dyDescent="0.2">
      <c r="A603" s="183"/>
      <c r="B603" s="182"/>
      <c r="C603" s="181"/>
      <c r="D603" s="190"/>
      <c r="E603" s="181"/>
      <c r="F603" s="181"/>
      <c r="G603" s="181"/>
      <c r="H603" s="181"/>
      <c r="I603" s="181"/>
      <c r="J603" s="181"/>
      <c r="K603" s="181"/>
      <c r="L603" s="181"/>
      <c r="M603" s="181"/>
      <c r="N603" s="181"/>
      <c r="O603" s="181"/>
      <c r="P603" s="181"/>
      <c r="Q603" s="181"/>
      <c r="R603" s="181"/>
      <c r="S603" s="181"/>
      <c r="T603" s="181"/>
      <c r="U603" s="181"/>
      <c r="V603" s="181"/>
      <c r="W603" s="181"/>
      <c r="X603" s="181"/>
      <c r="Y603" s="181"/>
      <c r="Z603" s="181"/>
    </row>
    <row r="604" spans="1:26" ht="14.25" customHeight="1" x14ac:dyDescent="0.2">
      <c r="A604" s="183"/>
      <c r="B604" s="182"/>
      <c r="C604" s="181"/>
      <c r="D604" s="190"/>
      <c r="E604" s="181"/>
      <c r="F604" s="181"/>
      <c r="G604" s="181"/>
      <c r="H604" s="181"/>
      <c r="I604" s="181"/>
      <c r="J604" s="181"/>
      <c r="K604" s="181"/>
      <c r="L604" s="181"/>
      <c r="M604" s="181"/>
      <c r="N604" s="181"/>
      <c r="O604" s="181"/>
      <c r="P604" s="181"/>
      <c r="Q604" s="181"/>
      <c r="R604" s="181"/>
      <c r="S604" s="181"/>
      <c r="T604" s="181"/>
      <c r="U604" s="181"/>
      <c r="V604" s="181"/>
      <c r="W604" s="181"/>
      <c r="X604" s="181"/>
      <c r="Y604" s="181"/>
      <c r="Z604" s="181"/>
    </row>
    <row r="605" spans="1:26" ht="14.25" customHeight="1" x14ac:dyDescent="0.2">
      <c r="A605" s="183"/>
      <c r="B605" s="182"/>
      <c r="C605" s="181"/>
      <c r="D605" s="190"/>
      <c r="E605" s="181"/>
      <c r="F605" s="181"/>
      <c r="G605" s="181"/>
      <c r="H605" s="181"/>
      <c r="I605" s="181"/>
      <c r="J605" s="181"/>
      <c r="K605" s="181"/>
      <c r="L605" s="181"/>
      <c r="M605" s="181"/>
      <c r="N605" s="181"/>
      <c r="O605" s="181"/>
      <c r="P605" s="181"/>
      <c r="Q605" s="181"/>
      <c r="R605" s="181"/>
      <c r="S605" s="181"/>
      <c r="T605" s="181"/>
      <c r="U605" s="181"/>
      <c r="V605" s="181"/>
      <c r="W605" s="181"/>
      <c r="X605" s="181"/>
      <c r="Y605" s="181"/>
      <c r="Z605" s="181"/>
    </row>
    <row r="606" spans="1:26" ht="14.25" customHeight="1" x14ac:dyDescent="0.2">
      <c r="A606" s="183"/>
      <c r="B606" s="182"/>
      <c r="C606" s="181"/>
      <c r="D606" s="190"/>
      <c r="E606" s="181"/>
      <c r="F606" s="181"/>
      <c r="G606" s="181"/>
      <c r="H606" s="181"/>
      <c r="I606" s="181"/>
      <c r="J606" s="181"/>
      <c r="K606" s="181"/>
      <c r="L606" s="181"/>
      <c r="M606" s="181"/>
      <c r="N606" s="181"/>
      <c r="O606" s="181"/>
      <c r="P606" s="181"/>
      <c r="Q606" s="181"/>
      <c r="R606" s="181"/>
      <c r="S606" s="181"/>
      <c r="T606" s="181"/>
      <c r="U606" s="181"/>
      <c r="V606" s="181"/>
      <c r="W606" s="181"/>
      <c r="X606" s="181"/>
      <c r="Y606" s="181"/>
      <c r="Z606" s="181"/>
    </row>
    <row r="607" spans="1:26" ht="14.25" customHeight="1" x14ac:dyDescent="0.2">
      <c r="A607" s="183"/>
      <c r="B607" s="182"/>
      <c r="C607" s="181"/>
      <c r="D607" s="190"/>
      <c r="E607" s="181"/>
      <c r="F607" s="181"/>
      <c r="G607" s="181"/>
      <c r="H607" s="181"/>
      <c r="I607" s="181"/>
      <c r="J607" s="181"/>
      <c r="K607" s="181"/>
      <c r="L607" s="181"/>
      <c r="M607" s="181"/>
      <c r="N607" s="181"/>
      <c r="O607" s="181"/>
      <c r="P607" s="181"/>
      <c r="Q607" s="181"/>
      <c r="R607" s="181"/>
      <c r="S607" s="181"/>
      <c r="T607" s="181"/>
      <c r="U607" s="181"/>
      <c r="V607" s="181"/>
      <c r="W607" s="181"/>
      <c r="X607" s="181"/>
      <c r="Y607" s="181"/>
      <c r="Z607" s="181"/>
    </row>
    <row r="608" spans="1:26" ht="14.25" customHeight="1" x14ac:dyDescent="0.2">
      <c r="A608" s="183"/>
      <c r="B608" s="182"/>
      <c r="C608" s="181"/>
      <c r="D608" s="190"/>
      <c r="E608" s="181"/>
      <c r="F608" s="181"/>
      <c r="G608" s="181"/>
      <c r="H608" s="181"/>
      <c r="I608" s="181"/>
      <c r="J608" s="181"/>
      <c r="K608" s="181"/>
      <c r="L608" s="181"/>
      <c r="M608" s="181"/>
      <c r="N608" s="181"/>
      <c r="O608" s="181"/>
      <c r="P608" s="181"/>
      <c r="Q608" s="181"/>
      <c r="R608" s="181"/>
      <c r="S608" s="181"/>
      <c r="T608" s="181"/>
      <c r="U608" s="181"/>
      <c r="V608" s="181"/>
      <c r="W608" s="181"/>
      <c r="X608" s="181"/>
      <c r="Y608" s="181"/>
      <c r="Z608" s="181"/>
    </row>
    <row r="609" spans="1:26" ht="14.25" customHeight="1" x14ac:dyDescent="0.2">
      <c r="A609" s="183"/>
      <c r="B609" s="182"/>
      <c r="C609" s="181"/>
      <c r="D609" s="190"/>
      <c r="E609" s="181"/>
      <c r="F609" s="181"/>
      <c r="G609" s="181"/>
      <c r="H609" s="181"/>
      <c r="I609" s="181"/>
      <c r="J609" s="181"/>
      <c r="K609" s="181"/>
      <c r="L609" s="181"/>
      <c r="M609" s="181"/>
      <c r="N609" s="181"/>
      <c r="O609" s="181"/>
      <c r="P609" s="181"/>
      <c r="Q609" s="181"/>
      <c r="R609" s="181"/>
      <c r="S609" s="181"/>
      <c r="T609" s="181"/>
      <c r="U609" s="181"/>
      <c r="V609" s="181"/>
      <c r="W609" s="181"/>
      <c r="X609" s="181"/>
      <c r="Y609" s="181"/>
      <c r="Z609" s="181"/>
    </row>
    <row r="610" spans="1:26" ht="14.25" customHeight="1" x14ac:dyDescent="0.2">
      <c r="A610" s="183"/>
      <c r="B610" s="182"/>
      <c r="C610" s="181"/>
      <c r="D610" s="190"/>
      <c r="E610" s="181"/>
      <c r="F610" s="181"/>
      <c r="G610" s="181"/>
      <c r="H610" s="181"/>
      <c r="I610" s="181"/>
      <c r="J610" s="181"/>
      <c r="K610" s="181"/>
      <c r="L610" s="181"/>
      <c r="M610" s="181"/>
      <c r="N610" s="181"/>
      <c r="O610" s="181"/>
      <c r="P610" s="181"/>
      <c r="Q610" s="181"/>
      <c r="R610" s="181"/>
      <c r="S610" s="181"/>
      <c r="T610" s="181"/>
      <c r="U610" s="181"/>
      <c r="V610" s="181"/>
      <c r="W610" s="181"/>
      <c r="X610" s="181"/>
      <c r="Y610" s="181"/>
      <c r="Z610" s="181"/>
    </row>
    <row r="611" spans="1:26" ht="14.25" customHeight="1" x14ac:dyDescent="0.2">
      <c r="A611" s="183"/>
      <c r="B611" s="182"/>
      <c r="C611" s="181"/>
      <c r="D611" s="190"/>
      <c r="E611" s="181"/>
      <c r="F611" s="181"/>
      <c r="G611" s="181"/>
      <c r="H611" s="181"/>
      <c r="I611" s="181"/>
      <c r="J611" s="181"/>
      <c r="K611" s="181"/>
      <c r="L611" s="181"/>
      <c r="M611" s="181"/>
      <c r="N611" s="181"/>
      <c r="O611" s="181"/>
      <c r="P611" s="181"/>
      <c r="Q611" s="181"/>
      <c r="R611" s="181"/>
      <c r="S611" s="181"/>
      <c r="T611" s="181"/>
      <c r="U611" s="181"/>
      <c r="V611" s="181"/>
      <c r="W611" s="181"/>
      <c r="X611" s="181"/>
      <c r="Y611" s="181"/>
      <c r="Z611" s="181"/>
    </row>
    <row r="612" spans="1:26" ht="14.25" customHeight="1" x14ac:dyDescent="0.2">
      <c r="A612" s="183"/>
      <c r="B612" s="182"/>
      <c r="C612" s="181"/>
      <c r="D612" s="190"/>
      <c r="E612" s="181"/>
      <c r="F612" s="181"/>
      <c r="G612" s="181"/>
      <c r="H612" s="181"/>
      <c r="I612" s="181"/>
      <c r="J612" s="181"/>
      <c r="K612" s="181"/>
      <c r="L612" s="181"/>
      <c r="M612" s="181"/>
      <c r="N612" s="181"/>
      <c r="O612" s="181"/>
      <c r="P612" s="181"/>
      <c r="Q612" s="181"/>
      <c r="R612" s="181"/>
      <c r="S612" s="181"/>
      <c r="T612" s="181"/>
      <c r="U612" s="181"/>
      <c r="V612" s="181"/>
      <c r="W612" s="181"/>
      <c r="X612" s="181"/>
      <c r="Y612" s="181"/>
      <c r="Z612" s="181"/>
    </row>
    <row r="613" spans="1:26" ht="14.25" customHeight="1" x14ac:dyDescent="0.2">
      <c r="A613" s="183"/>
      <c r="B613" s="182"/>
      <c r="C613" s="181"/>
      <c r="D613" s="190"/>
      <c r="E613" s="181"/>
      <c r="F613" s="181"/>
      <c r="G613" s="181"/>
      <c r="H613" s="181"/>
      <c r="I613" s="181"/>
      <c r="J613" s="181"/>
      <c r="K613" s="181"/>
      <c r="L613" s="181"/>
      <c r="M613" s="181"/>
      <c r="N613" s="181"/>
      <c r="O613" s="181"/>
      <c r="P613" s="181"/>
      <c r="Q613" s="181"/>
      <c r="R613" s="181"/>
      <c r="S613" s="181"/>
      <c r="T613" s="181"/>
      <c r="U613" s="181"/>
      <c r="V613" s="181"/>
      <c r="W613" s="181"/>
      <c r="X613" s="181"/>
      <c r="Y613" s="181"/>
      <c r="Z613" s="181"/>
    </row>
    <row r="614" spans="1:26" ht="14.25" customHeight="1" x14ac:dyDescent="0.2">
      <c r="A614" s="183"/>
      <c r="B614" s="182"/>
      <c r="C614" s="181"/>
      <c r="D614" s="190"/>
      <c r="E614" s="181"/>
      <c r="F614" s="181"/>
      <c r="G614" s="181"/>
      <c r="H614" s="181"/>
      <c r="I614" s="181"/>
      <c r="J614" s="181"/>
      <c r="K614" s="181"/>
      <c r="L614" s="181"/>
      <c r="M614" s="181"/>
      <c r="N614" s="181"/>
      <c r="O614" s="181"/>
      <c r="P614" s="181"/>
      <c r="Q614" s="181"/>
      <c r="R614" s="181"/>
      <c r="S614" s="181"/>
      <c r="T614" s="181"/>
      <c r="U614" s="181"/>
      <c r="V614" s="181"/>
      <c r="W614" s="181"/>
      <c r="X614" s="181"/>
      <c r="Y614" s="181"/>
      <c r="Z614" s="181"/>
    </row>
    <row r="615" spans="1:26" ht="14.25" customHeight="1" x14ac:dyDescent="0.2">
      <c r="A615" s="183"/>
      <c r="B615" s="182"/>
      <c r="C615" s="181"/>
      <c r="D615" s="190"/>
      <c r="E615" s="181"/>
      <c r="F615" s="181"/>
      <c r="G615" s="181"/>
      <c r="H615" s="181"/>
      <c r="I615" s="181"/>
      <c r="J615" s="181"/>
      <c r="K615" s="181"/>
      <c r="L615" s="181"/>
      <c r="M615" s="181"/>
      <c r="N615" s="181"/>
      <c r="O615" s="181"/>
      <c r="P615" s="181"/>
      <c r="Q615" s="181"/>
      <c r="R615" s="181"/>
      <c r="S615" s="181"/>
      <c r="T615" s="181"/>
      <c r="U615" s="181"/>
      <c r="V615" s="181"/>
      <c r="W615" s="181"/>
      <c r="X615" s="181"/>
      <c r="Y615" s="181"/>
      <c r="Z615" s="181"/>
    </row>
    <row r="616" spans="1:26" ht="14.25" customHeight="1" x14ac:dyDescent="0.2">
      <c r="A616" s="183"/>
      <c r="B616" s="182"/>
      <c r="C616" s="181"/>
      <c r="D616" s="190"/>
      <c r="E616" s="181"/>
      <c r="F616" s="181"/>
      <c r="G616" s="181"/>
      <c r="H616" s="181"/>
      <c r="I616" s="181"/>
      <c r="J616" s="181"/>
      <c r="K616" s="181"/>
      <c r="L616" s="181"/>
      <c r="M616" s="181"/>
      <c r="N616" s="181"/>
      <c r="O616" s="181"/>
      <c r="P616" s="181"/>
      <c r="Q616" s="181"/>
      <c r="R616" s="181"/>
      <c r="S616" s="181"/>
      <c r="T616" s="181"/>
      <c r="U616" s="181"/>
      <c r="V616" s="181"/>
      <c r="W616" s="181"/>
      <c r="X616" s="181"/>
      <c r="Y616" s="181"/>
      <c r="Z616" s="181"/>
    </row>
    <row r="617" spans="1:26" ht="14.25" customHeight="1" x14ac:dyDescent="0.2">
      <c r="A617" s="183"/>
      <c r="B617" s="182"/>
      <c r="C617" s="181"/>
      <c r="D617" s="190"/>
      <c r="E617" s="181"/>
      <c r="F617" s="181"/>
      <c r="G617" s="181"/>
      <c r="H617" s="181"/>
      <c r="I617" s="181"/>
      <c r="J617" s="181"/>
      <c r="K617" s="181"/>
      <c r="L617" s="181"/>
      <c r="M617" s="181"/>
      <c r="N617" s="181"/>
      <c r="O617" s="181"/>
      <c r="P617" s="181"/>
      <c r="Q617" s="181"/>
      <c r="R617" s="181"/>
      <c r="S617" s="181"/>
      <c r="T617" s="181"/>
      <c r="U617" s="181"/>
      <c r="V617" s="181"/>
      <c r="W617" s="181"/>
      <c r="X617" s="181"/>
      <c r="Y617" s="181"/>
      <c r="Z617" s="181"/>
    </row>
    <row r="618" spans="1:26" ht="14.25" customHeight="1" x14ac:dyDescent="0.2">
      <c r="A618" s="183"/>
      <c r="B618" s="182"/>
      <c r="C618" s="181"/>
      <c r="D618" s="190"/>
      <c r="E618" s="181"/>
      <c r="F618" s="181"/>
      <c r="G618" s="181"/>
      <c r="H618" s="181"/>
      <c r="I618" s="181"/>
      <c r="J618" s="181"/>
      <c r="K618" s="181"/>
      <c r="L618" s="181"/>
      <c r="M618" s="181"/>
      <c r="N618" s="181"/>
      <c r="O618" s="181"/>
      <c r="P618" s="181"/>
      <c r="Q618" s="181"/>
      <c r="R618" s="181"/>
      <c r="S618" s="181"/>
      <c r="T618" s="181"/>
      <c r="U618" s="181"/>
      <c r="V618" s="181"/>
      <c r="W618" s="181"/>
      <c r="X618" s="181"/>
      <c r="Y618" s="181"/>
      <c r="Z618" s="181"/>
    </row>
    <row r="619" spans="1:26" ht="14.25" customHeight="1" x14ac:dyDescent="0.2">
      <c r="A619" s="183"/>
      <c r="B619" s="182"/>
      <c r="C619" s="181"/>
      <c r="D619" s="190"/>
      <c r="E619" s="181"/>
      <c r="F619" s="181"/>
      <c r="G619" s="181"/>
      <c r="H619" s="181"/>
      <c r="I619" s="181"/>
      <c r="J619" s="181"/>
      <c r="K619" s="181"/>
      <c r="L619" s="181"/>
      <c r="M619" s="181"/>
      <c r="N619" s="181"/>
      <c r="O619" s="181"/>
      <c r="P619" s="181"/>
      <c r="Q619" s="181"/>
      <c r="R619" s="181"/>
      <c r="S619" s="181"/>
      <c r="T619" s="181"/>
      <c r="U619" s="181"/>
      <c r="V619" s="181"/>
      <c r="W619" s="181"/>
      <c r="X619" s="181"/>
      <c r="Y619" s="181"/>
      <c r="Z619" s="181"/>
    </row>
    <row r="620" spans="1:26" ht="14.25" customHeight="1" x14ac:dyDescent="0.2">
      <c r="A620" s="183"/>
      <c r="B620" s="182"/>
      <c r="C620" s="181"/>
      <c r="D620" s="190"/>
      <c r="E620" s="181"/>
      <c r="F620" s="181"/>
      <c r="G620" s="181"/>
      <c r="H620" s="181"/>
      <c r="I620" s="181"/>
      <c r="J620" s="181"/>
      <c r="K620" s="181"/>
      <c r="L620" s="181"/>
      <c r="M620" s="181"/>
      <c r="N620" s="181"/>
      <c r="O620" s="181"/>
      <c r="P620" s="181"/>
      <c r="Q620" s="181"/>
      <c r="R620" s="181"/>
      <c r="S620" s="181"/>
      <c r="T620" s="181"/>
      <c r="U620" s="181"/>
      <c r="V620" s="181"/>
      <c r="W620" s="181"/>
      <c r="X620" s="181"/>
      <c r="Y620" s="181"/>
      <c r="Z620" s="181"/>
    </row>
    <row r="621" spans="1:26" ht="14.25" customHeight="1" x14ac:dyDescent="0.2">
      <c r="A621" s="183"/>
      <c r="B621" s="182"/>
      <c r="C621" s="181"/>
      <c r="D621" s="190"/>
      <c r="E621" s="181"/>
      <c r="F621" s="181"/>
      <c r="G621" s="181"/>
      <c r="H621" s="181"/>
      <c r="I621" s="181"/>
      <c r="J621" s="181"/>
      <c r="K621" s="181"/>
      <c r="L621" s="181"/>
      <c r="M621" s="181"/>
      <c r="N621" s="181"/>
      <c r="O621" s="181"/>
      <c r="P621" s="181"/>
      <c r="Q621" s="181"/>
      <c r="R621" s="181"/>
      <c r="S621" s="181"/>
      <c r="T621" s="181"/>
      <c r="U621" s="181"/>
      <c r="V621" s="181"/>
      <c r="W621" s="181"/>
      <c r="X621" s="181"/>
      <c r="Y621" s="181"/>
      <c r="Z621" s="181"/>
    </row>
    <row r="622" spans="1:26" ht="14.25" customHeight="1" x14ac:dyDescent="0.2">
      <c r="A622" s="183"/>
      <c r="B622" s="182"/>
      <c r="C622" s="181"/>
      <c r="D622" s="190"/>
      <c r="E622" s="181"/>
      <c r="F622" s="181"/>
      <c r="G622" s="181"/>
      <c r="H622" s="181"/>
      <c r="I622" s="181"/>
      <c r="J622" s="181"/>
      <c r="K622" s="181"/>
      <c r="L622" s="181"/>
      <c r="M622" s="181"/>
      <c r="N622" s="181"/>
      <c r="O622" s="181"/>
      <c r="P622" s="181"/>
      <c r="Q622" s="181"/>
      <c r="R622" s="181"/>
      <c r="S622" s="181"/>
      <c r="T622" s="181"/>
      <c r="U622" s="181"/>
      <c r="V622" s="181"/>
      <c r="W622" s="181"/>
      <c r="X622" s="181"/>
      <c r="Y622" s="181"/>
      <c r="Z622" s="181"/>
    </row>
    <row r="623" spans="1:26" ht="14.25" customHeight="1" x14ac:dyDescent="0.2">
      <c r="A623" s="183"/>
      <c r="B623" s="182"/>
      <c r="C623" s="181"/>
      <c r="D623" s="190"/>
      <c r="E623" s="181"/>
      <c r="F623" s="181"/>
      <c r="G623" s="181"/>
      <c r="H623" s="181"/>
      <c r="I623" s="181"/>
      <c r="J623" s="181"/>
      <c r="K623" s="181"/>
      <c r="L623" s="181"/>
      <c r="M623" s="181"/>
      <c r="N623" s="181"/>
      <c r="O623" s="181"/>
      <c r="P623" s="181"/>
      <c r="Q623" s="181"/>
      <c r="R623" s="181"/>
      <c r="S623" s="181"/>
      <c r="T623" s="181"/>
      <c r="U623" s="181"/>
      <c r="V623" s="181"/>
      <c r="W623" s="181"/>
      <c r="X623" s="181"/>
      <c r="Y623" s="181"/>
      <c r="Z623" s="181"/>
    </row>
    <row r="624" spans="1:26" ht="14.25" customHeight="1" x14ac:dyDescent="0.2">
      <c r="A624" s="183"/>
      <c r="B624" s="182"/>
      <c r="C624" s="181"/>
      <c r="D624" s="190"/>
      <c r="E624" s="181"/>
      <c r="F624" s="181"/>
      <c r="G624" s="181"/>
      <c r="H624" s="181"/>
      <c r="I624" s="181"/>
      <c r="J624" s="181"/>
      <c r="K624" s="181"/>
      <c r="L624" s="181"/>
      <c r="M624" s="181"/>
      <c r="N624" s="181"/>
      <c r="O624" s="181"/>
      <c r="P624" s="181"/>
      <c r="Q624" s="181"/>
      <c r="R624" s="181"/>
      <c r="S624" s="181"/>
      <c r="T624" s="181"/>
      <c r="U624" s="181"/>
      <c r="V624" s="181"/>
      <c r="W624" s="181"/>
      <c r="X624" s="181"/>
      <c r="Y624" s="181"/>
      <c r="Z624" s="181"/>
    </row>
    <row r="625" spans="1:26" ht="14.25" customHeight="1" x14ac:dyDescent="0.2">
      <c r="A625" s="183"/>
      <c r="B625" s="182"/>
      <c r="C625" s="181"/>
      <c r="D625" s="190"/>
      <c r="E625" s="181"/>
      <c r="F625" s="181"/>
      <c r="G625" s="181"/>
      <c r="H625" s="181"/>
      <c r="I625" s="181"/>
      <c r="J625" s="181"/>
      <c r="K625" s="181"/>
      <c r="L625" s="181"/>
      <c r="M625" s="181"/>
      <c r="N625" s="181"/>
      <c r="O625" s="181"/>
      <c r="P625" s="181"/>
      <c r="Q625" s="181"/>
      <c r="R625" s="181"/>
      <c r="S625" s="181"/>
      <c r="T625" s="181"/>
      <c r="U625" s="181"/>
      <c r="V625" s="181"/>
      <c r="W625" s="181"/>
      <c r="X625" s="181"/>
      <c r="Y625" s="181"/>
      <c r="Z625" s="181"/>
    </row>
    <row r="626" spans="1:26" ht="14.25" customHeight="1" x14ac:dyDescent="0.2">
      <c r="A626" s="183"/>
      <c r="B626" s="182"/>
      <c r="C626" s="181"/>
      <c r="D626" s="190"/>
      <c r="E626" s="181"/>
      <c r="F626" s="181"/>
      <c r="G626" s="181"/>
      <c r="H626" s="181"/>
      <c r="I626" s="181"/>
      <c r="J626" s="181"/>
      <c r="K626" s="181"/>
      <c r="L626" s="181"/>
      <c r="M626" s="181"/>
      <c r="N626" s="181"/>
      <c r="O626" s="181"/>
      <c r="P626" s="181"/>
      <c r="Q626" s="181"/>
      <c r="R626" s="181"/>
      <c r="S626" s="181"/>
      <c r="T626" s="181"/>
      <c r="U626" s="181"/>
      <c r="V626" s="181"/>
      <c r="W626" s="181"/>
      <c r="X626" s="181"/>
      <c r="Y626" s="181"/>
      <c r="Z626" s="181"/>
    </row>
    <row r="627" spans="1:26" ht="14.25" customHeight="1" x14ac:dyDescent="0.2">
      <c r="A627" s="183"/>
      <c r="B627" s="182"/>
      <c r="C627" s="181"/>
      <c r="D627" s="190"/>
      <c r="E627" s="181"/>
      <c r="F627" s="181"/>
      <c r="G627" s="181"/>
      <c r="H627" s="181"/>
      <c r="I627" s="181"/>
      <c r="J627" s="181"/>
      <c r="K627" s="181"/>
      <c r="L627" s="181"/>
      <c r="M627" s="181"/>
      <c r="N627" s="181"/>
      <c r="O627" s="181"/>
      <c r="P627" s="181"/>
      <c r="Q627" s="181"/>
      <c r="R627" s="181"/>
      <c r="S627" s="181"/>
      <c r="T627" s="181"/>
      <c r="U627" s="181"/>
      <c r="V627" s="181"/>
      <c r="W627" s="181"/>
      <c r="X627" s="181"/>
      <c r="Y627" s="181"/>
      <c r="Z627" s="181"/>
    </row>
    <row r="628" spans="1:26" ht="14.25" customHeight="1" x14ac:dyDescent="0.2">
      <c r="A628" s="183"/>
      <c r="B628" s="182"/>
      <c r="C628" s="181"/>
      <c r="D628" s="190"/>
      <c r="E628" s="181"/>
      <c r="F628" s="181"/>
      <c r="G628" s="181"/>
      <c r="H628" s="181"/>
      <c r="I628" s="181"/>
      <c r="J628" s="181"/>
      <c r="K628" s="181"/>
      <c r="L628" s="181"/>
      <c r="M628" s="181"/>
      <c r="N628" s="181"/>
      <c r="O628" s="181"/>
      <c r="P628" s="181"/>
      <c r="Q628" s="181"/>
      <c r="R628" s="181"/>
      <c r="S628" s="181"/>
      <c r="T628" s="181"/>
      <c r="U628" s="181"/>
      <c r="V628" s="181"/>
      <c r="W628" s="181"/>
      <c r="X628" s="181"/>
      <c r="Y628" s="181"/>
      <c r="Z628" s="181"/>
    </row>
    <row r="629" spans="1:26" ht="14.25" customHeight="1" x14ac:dyDescent="0.2">
      <c r="A629" s="183"/>
      <c r="B629" s="182"/>
      <c r="C629" s="181"/>
      <c r="D629" s="190"/>
      <c r="E629" s="181"/>
      <c r="F629" s="181"/>
      <c r="G629" s="181"/>
      <c r="H629" s="181"/>
      <c r="I629" s="181"/>
      <c r="J629" s="181"/>
      <c r="K629" s="181"/>
      <c r="L629" s="181"/>
      <c r="M629" s="181"/>
      <c r="N629" s="181"/>
      <c r="O629" s="181"/>
      <c r="P629" s="181"/>
      <c r="Q629" s="181"/>
      <c r="R629" s="181"/>
      <c r="S629" s="181"/>
      <c r="T629" s="181"/>
      <c r="U629" s="181"/>
      <c r="V629" s="181"/>
      <c r="W629" s="181"/>
      <c r="X629" s="181"/>
      <c r="Y629" s="181"/>
      <c r="Z629" s="181"/>
    </row>
    <row r="630" spans="1:26" ht="14.25" customHeight="1" x14ac:dyDescent="0.2">
      <c r="A630" s="183"/>
      <c r="B630" s="182"/>
      <c r="C630" s="181"/>
      <c r="D630" s="190"/>
      <c r="E630" s="181"/>
      <c r="F630" s="181"/>
      <c r="G630" s="181"/>
      <c r="H630" s="181"/>
      <c r="I630" s="181"/>
      <c r="J630" s="181"/>
      <c r="K630" s="181"/>
      <c r="L630" s="181"/>
      <c r="M630" s="181"/>
      <c r="N630" s="181"/>
      <c r="O630" s="181"/>
      <c r="P630" s="181"/>
      <c r="Q630" s="181"/>
      <c r="R630" s="181"/>
      <c r="S630" s="181"/>
      <c r="T630" s="181"/>
      <c r="U630" s="181"/>
      <c r="V630" s="181"/>
      <c r="W630" s="181"/>
      <c r="X630" s="181"/>
      <c r="Y630" s="181"/>
      <c r="Z630" s="181"/>
    </row>
    <row r="631" spans="1:26" ht="14.25" customHeight="1" x14ac:dyDescent="0.2">
      <c r="A631" s="183"/>
      <c r="B631" s="182"/>
      <c r="C631" s="181"/>
      <c r="D631" s="190"/>
      <c r="E631" s="181"/>
      <c r="F631" s="181"/>
      <c r="G631" s="181"/>
      <c r="H631" s="181"/>
      <c r="I631" s="181"/>
      <c r="J631" s="181"/>
      <c r="K631" s="181"/>
      <c r="L631" s="181"/>
      <c r="M631" s="181"/>
      <c r="N631" s="181"/>
      <c r="O631" s="181"/>
      <c r="P631" s="181"/>
      <c r="Q631" s="181"/>
      <c r="R631" s="181"/>
      <c r="S631" s="181"/>
      <c r="T631" s="181"/>
      <c r="U631" s="181"/>
      <c r="V631" s="181"/>
      <c r="W631" s="181"/>
      <c r="X631" s="181"/>
      <c r="Y631" s="181"/>
      <c r="Z631" s="181"/>
    </row>
    <row r="632" spans="1:26" ht="14.25" customHeight="1" x14ac:dyDescent="0.2">
      <c r="A632" s="183"/>
      <c r="B632" s="182"/>
      <c r="C632" s="181"/>
      <c r="D632" s="190"/>
      <c r="E632" s="181"/>
      <c r="F632" s="181"/>
      <c r="G632" s="181"/>
      <c r="H632" s="181"/>
      <c r="I632" s="181"/>
      <c r="J632" s="181"/>
      <c r="K632" s="181"/>
      <c r="L632" s="181"/>
      <c r="M632" s="181"/>
      <c r="N632" s="181"/>
      <c r="O632" s="181"/>
      <c r="P632" s="181"/>
      <c r="Q632" s="181"/>
      <c r="R632" s="181"/>
      <c r="S632" s="181"/>
      <c r="T632" s="181"/>
      <c r="U632" s="181"/>
      <c r="V632" s="181"/>
      <c r="W632" s="181"/>
      <c r="X632" s="181"/>
      <c r="Y632" s="181"/>
      <c r="Z632" s="181"/>
    </row>
    <row r="633" spans="1:26" ht="14.25" customHeight="1" x14ac:dyDescent="0.2">
      <c r="A633" s="183"/>
      <c r="B633" s="182"/>
      <c r="C633" s="181"/>
      <c r="D633" s="190"/>
      <c r="E633" s="181"/>
      <c r="F633" s="181"/>
      <c r="G633" s="181"/>
      <c r="H633" s="181"/>
      <c r="I633" s="181"/>
      <c r="J633" s="181"/>
      <c r="K633" s="181"/>
      <c r="L633" s="181"/>
      <c r="M633" s="181"/>
      <c r="N633" s="181"/>
      <c r="O633" s="181"/>
      <c r="P633" s="181"/>
      <c r="Q633" s="181"/>
      <c r="R633" s="181"/>
      <c r="S633" s="181"/>
      <c r="T633" s="181"/>
      <c r="U633" s="181"/>
      <c r="V633" s="181"/>
      <c r="W633" s="181"/>
      <c r="X633" s="181"/>
      <c r="Y633" s="181"/>
      <c r="Z633" s="181"/>
    </row>
    <row r="634" spans="1:26" ht="14.25" customHeight="1" x14ac:dyDescent="0.2">
      <c r="A634" s="183"/>
      <c r="B634" s="182"/>
      <c r="C634" s="181"/>
      <c r="D634" s="190"/>
      <c r="E634" s="181"/>
      <c r="F634" s="181"/>
      <c r="G634" s="181"/>
      <c r="H634" s="181"/>
      <c r="I634" s="181"/>
      <c r="J634" s="181"/>
      <c r="K634" s="181"/>
      <c r="L634" s="181"/>
      <c r="M634" s="181"/>
      <c r="N634" s="181"/>
      <c r="O634" s="181"/>
      <c r="P634" s="181"/>
      <c r="Q634" s="181"/>
      <c r="R634" s="181"/>
      <c r="S634" s="181"/>
      <c r="T634" s="181"/>
      <c r="U634" s="181"/>
      <c r="V634" s="181"/>
      <c r="W634" s="181"/>
      <c r="X634" s="181"/>
      <c r="Y634" s="181"/>
      <c r="Z634" s="181"/>
    </row>
    <row r="635" spans="1:26" ht="14.25" customHeight="1" x14ac:dyDescent="0.2">
      <c r="A635" s="183"/>
      <c r="B635" s="182"/>
      <c r="C635" s="181"/>
      <c r="D635" s="190"/>
      <c r="E635" s="181"/>
      <c r="F635" s="181"/>
      <c r="G635" s="181"/>
      <c r="H635" s="181"/>
      <c r="I635" s="181"/>
      <c r="J635" s="181"/>
      <c r="K635" s="181"/>
      <c r="L635" s="181"/>
      <c r="M635" s="181"/>
      <c r="N635" s="181"/>
      <c r="O635" s="181"/>
      <c r="P635" s="181"/>
      <c r="Q635" s="181"/>
      <c r="R635" s="181"/>
      <c r="S635" s="181"/>
      <c r="T635" s="181"/>
      <c r="U635" s="181"/>
      <c r="V635" s="181"/>
      <c r="W635" s="181"/>
      <c r="X635" s="181"/>
      <c r="Y635" s="181"/>
      <c r="Z635" s="181"/>
    </row>
    <row r="636" spans="1:26" ht="14.25" customHeight="1" x14ac:dyDescent="0.2">
      <c r="A636" s="183"/>
      <c r="B636" s="182"/>
      <c r="C636" s="181"/>
      <c r="D636" s="190"/>
      <c r="E636" s="181"/>
      <c r="F636" s="181"/>
      <c r="G636" s="181"/>
      <c r="H636" s="181"/>
      <c r="I636" s="181"/>
      <c r="J636" s="181"/>
      <c r="K636" s="181"/>
      <c r="L636" s="181"/>
      <c r="M636" s="181"/>
      <c r="N636" s="181"/>
      <c r="O636" s="181"/>
      <c r="P636" s="181"/>
      <c r="Q636" s="181"/>
      <c r="R636" s="181"/>
      <c r="S636" s="181"/>
      <c r="T636" s="181"/>
      <c r="U636" s="181"/>
      <c r="V636" s="181"/>
      <c r="W636" s="181"/>
      <c r="X636" s="181"/>
      <c r="Y636" s="181"/>
      <c r="Z636" s="181"/>
    </row>
    <row r="637" spans="1:26" ht="14.25" customHeight="1" x14ac:dyDescent="0.2">
      <c r="A637" s="183"/>
      <c r="B637" s="182"/>
      <c r="C637" s="181"/>
      <c r="D637" s="190"/>
      <c r="E637" s="181"/>
      <c r="F637" s="181"/>
      <c r="G637" s="181"/>
      <c r="H637" s="181"/>
      <c r="I637" s="181"/>
      <c r="J637" s="181"/>
      <c r="K637" s="181"/>
      <c r="L637" s="181"/>
      <c r="M637" s="181"/>
      <c r="N637" s="181"/>
      <c r="O637" s="181"/>
      <c r="P637" s="181"/>
      <c r="Q637" s="181"/>
      <c r="R637" s="181"/>
      <c r="S637" s="181"/>
      <c r="T637" s="181"/>
      <c r="U637" s="181"/>
      <c r="V637" s="181"/>
      <c r="W637" s="181"/>
      <c r="X637" s="181"/>
      <c r="Y637" s="181"/>
      <c r="Z637" s="181"/>
    </row>
    <row r="638" spans="1:26" ht="14.25" customHeight="1" x14ac:dyDescent="0.2">
      <c r="A638" s="183"/>
      <c r="B638" s="182"/>
      <c r="C638" s="181"/>
      <c r="D638" s="190"/>
      <c r="E638" s="181"/>
      <c r="F638" s="181"/>
      <c r="G638" s="181"/>
      <c r="H638" s="181"/>
      <c r="I638" s="181"/>
      <c r="J638" s="181"/>
      <c r="K638" s="181"/>
      <c r="L638" s="181"/>
      <c r="M638" s="181"/>
      <c r="N638" s="181"/>
      <c r="O638" s="181"/>
      <c r="P638" s="181"/>
      <c r="Q638" s="181"/>
      <c r="R638" s="181"/>
      <c r="S638" s="181"/>
      <c r="T638" s="181"/>
      <c r="U638" s="181"/>
      <c r="V638" s="181"/>
      <c r="W638" s="181"/>
      <c r="X638" s="181"/>
      <c r="Y638" s="181"/>
      <c r="Z638" s="181"/>
    </row>
    <row r="639" spans="1:26" ht="14.25" customHeight="1" x14ac:dyDescent="0.2">
      <c r="A639" s="183"/>
      <c r="B639" s="182"/>
      <c r="C639" s="181"/>
      <c r="D639" s="190"/>
      <c r="E639" s="181"/>
      <c r="F639" s="181"/>
      <c r="G639" s="181"/>
      <c r="H639" s="181"/>
      <c r="I639" s="181"/>
      <c r="J639" s="181"/>
      <c r="K639" s="181"/>
      <c r="L639" s="181"/>
      <c r="M639" s="181"/>
      <c r="N639" s="181"/>
      <c r="O639" s="181"/>
      <c r="P639" s="181"/>
      <c r="Q639" s="181"/>
      <c r="R639" s="181"/>
      <c r="S639" s="181"/>
      <c r="T639" s="181"/>
      <c r="U639" s="181"/>
      <c r="V639" s="181"/>
      <c r="W639" s="181"/>
      <c r="X639" s="181"/>
      <c r="Y639" s="181"/>
      <c r="Z639" s="181"/>
    </row>
    <row r="640" spans="1:26" ht="14.25" customHeight="1" x14ac:dyDescent="0.2">
      <c r="A640" s="183"/>
      <c r="B640" s="182"/>
      <c r="C640" s="181"/>
      <c r="D640" s="190"/>
      <c r="E640" s="181"/>
      <c r="F640" s="181"/>
      <c r="G640" s="181"/>
      <c r="H640" s="181"/>
      <c r="I640" s="181"/>
      <c r="J640" s="181"/>
      <c r="K640" s="181"/>
      <c r="L640" s="181"/>
      <c r="M640" s="181"/>
      <c r="N640" s="181"/>
      <c r="O640" s="181"/>
      <c r="P640" s="181"/>
      <c r="Q640" s="181"/>
      <c r="R640" s="181"/>
      <c r="S640" s="181"/>
      <c r="T640" s="181"/>
      <c r="U640" s="181"/>
      <c r="V640" s="181"/>
      <c r="W640" s="181"/>
      <c r="X640" s="181"/>
      <c r="Y640" s="181"/>
      <c r="Z640" s="181"/>
    </row>
    <row r="641" spans="1:26" ht="14.25" customHeight="1" x14ac:dyDescent="0.2">
      <c r="A641" s="183"/>
      <c r="B641" s="182"/>
      <c r="C641" s="181"/>
      <c r="D641" s="190"/>
      <c r="E641" s="181"/>
      <c r="F641" s="181"/>
      <c r="G641" s="181"/>
      <c r="H641" s="181"/>
      <c r="I641" s="181"/>
      <c r="J641" s="181"/>
      <c r="K641" s="181"/>
      <c r="L641" s="181"/>
      <c r="M641" s="181"/>
      <c r="N641" s="181"/>
      <c r="O641" s="181"/>
      <c r="P641" s="181"/>
      <c r="Q641" s="181"/>
      <c r="R641" s="181"/>
      <c r="S641" s="181"/>
      <c r="T641" s="181"/>
      <c r="U641" s="181"/>
      <c r="V641" s="181"/>
      <c r="W641" s="181"/>
      <c r="X641" s="181"/>
      <c r="Y641" s="181"/>
      <c r="Z641" s="181"/>
    </row>
    <row r="642" spans="1:26" ht="14.25" customHeight="1" x14ac:dyDescent="0.2">
      <c r="A642" s="183"/>
      <c r="B642" s="182"/>
      <c r="C642" s="181"/>
      <c r="D642" s="190"/>
      <c r="E642" s="181"/>
      <c r="F642" s="181"/>
      <c r="G642" s="181"/>
      <c r="H642" s="181"/>
      <c r="I642" s="181"/>
      <c r="J642" s="181"/>
      <c r="K642" s="181"/>
      <c r="L642" s="181"/>
      <c r="M642" s="181"/>
      <c r="N642" s="181"/>
      <c r="O642" s="181"/>
      <c r="P642" s="181"/>
      <c r="Q642" s="181"/>
      <c r="R642" s="181"/>
      <c r="S642" s="181"/>
      <c r="T642" s="181"/>
      <c r="U642" s="181"/>
      <c r="V642" s="181"/>
      <c r="W642" s="181"/>
      <c r="X642" s="181"/>
      <c r="Y642" s="181"/>
      <c r="Z642" s="181"/>
    </row>
    <row r="643" spans="1:26" ht="14.25" customHeight="1" x14ac:dyDescent="0.2">
      <c r="A643" s="183"/>
      <c r="B643" s="182"/>
      <c r="C643" s="181"/>
      <c r="D643" s="190"/>
      <c r="E643" s="181"/>
      <c r="F643" s="181"/>
      <c r="G643" s="181"/>
      <c r="H643" s="181"/>
      <c r="I643" s="181"/>
      <c r="J643" s="181"/>
      <c r="K643" s="181"/>
      <c r="L643" s="181"/>
      <c r="M643" s="181"/>
      <c r="N643" s="181"/>
      <c r="O643" s="181"/>
      <c r="P643" s="181"/>
      <c r="Q643" s="181"/>
      <c r="R643" s="181"/>
      <c r="S643" s="181"/>
      <c r="T643" s="181"/>
      <c r="U643" s="181"/>
      <c r="V643" s="181"/>
      <c r="W643" s="181"/>
      <c r="X643" s="181"/>
      <c r="Y643" s="181"/>
      <c r="Z643" s="181"/>
    </row>
    <row r="644" spans="1:26" ht="14.25" customHeight="1" x14ac:dyDescent="0.2">
      <c r="A644" s="183"/>
      <c r="B644" s="182"/>
      <c r="C644" s="181"/>
      <c r="D644" s="190"/>
      <c r="E644" s="181"/>
      <c r="F644" s="181"/>
      <c r="G644" s="181"/>
      <c r="H644" s="181"/>
      <c r="I644" s="181"/>
      <c r="J644" s="181"/>
      <c r="K644" s="181"/>
      <c r="L644" s="181"/>
      <c r="M644" s="181"/>
      <c r="N644" s="181"/>
      <c r="O644" s="181"/>
      <c r="P644" s="181"/>
      <c r="Q644" s="181"/>
      <c r="R644" s="181"/>
      <c r="S644" s="181"/>
      <c r="T644" s="181"/>
      <c r="U644" s="181"/>
      <c r="V644" s="181"/>
      <c r="W644" s="181"/>
      <c r="X644" s="181"/>
      <c r="Y644" s="181"/>
      <c r="Z644" s="181"/>
    </row>
    <row r="645" spans="1:26" ht="14.25" customHeight="1" x14ac:dyDescent="0.2">
      <c r="A645" s="183"/>
      <c r="B645" s="182"/>
      <c r="C645" s="181"/>
      <c r="D645" s="190"/>
      <c r="E645" s="181"/>
      <c r="F645" s="181"/>
      <c r="G645" s="181"/>
      <c r="H645" s="181"/>
      <c r="I645" s="181"/>
      <c r="J645" s="181"/>
      <c r="K645" s="181"/>
      <c r="L645" s="181"/>
      <c r="M645" s="181"/>
      <c r="N645" s="181"/>
      <c r="O645" s="181"/>
      <c r="P645" s="181"/>
      <c r="Q645" s="181"/>
      <c r="R645" s="181"/>
      <c r="S645" s="181"/>
      <c r="T645" s="181"/>
      <c r="U645" s="181"/>
      <c r="V645" s="181"/>
      <c r="W645" s="181"/>
      <c r="X645" s="181"/>
      <c r="Y645" s="181"/>
      <c r="Z645" s="181"/>
    </row>
    <row r="646" spans="1:26" ht="14.25" customHeight="1" x14ac:dyDescent="0.2">
      <c r="A646" s="183"/>
      <c r="B646" s="182"/>
      <c r="C646" s="181"/>
      <c r="D646" s="190"/>
      <c r="E646" s="181"/>
      <c r="F646" s="181"/>
      <c r="G646" s="181"/>
      <c r="H646" s="181"/>
      <c r="I646" s="181"/>
      <c r="J646" s="181"/>
      <c r="K646" s="181"/>
      <c r="L646" s="181"/>
      <c r="M646" s="181"/>
      <c r="N646" s="181"/>
      <c r="O646" s="181"/>
      <c r="P646" s="181"/>
      <c r="Q646" s="181"/>
      <c r="R646" s="181"/>
      <c r="S646" s="181"/>
      <c r="T646" s="181"/>
      <c r="U646" s="181"/>
      <c r="V646" s="181"/>
      <c r="W646" s="181"/>
      <c r="X646" s="181"/>
      <c r="Y646" s="181"/>
      <c r="Z646" s="181"/>
    </row>
    <row r="647" spans="1:26" ht="14.25" customHeight="1" x14ac:dyDescent="0.2">
      <c r="A647" s="183"/>
      <c r="B647" s="182"/>
      <c r="C647" s="181"/>
      <c r="D647" s="190"/>
      <c r="E647" s="181"/>
      <c r="F647" s="181"/>
      <c r="G647" s="181"/>
      <c r="H647" s="181"/>
      <c r="I647" s="181"/>
      <c r="J647" s="181"/>
      <c r="K647" s="181"/>
      <c r="L647" s="181"/>
      <c r="M647" s="181"/>
      <c r="N647" s="181"/>
      <c r="O647" s="181"/>
      <c r="P647" s="181"/>
      <c r="Q647" s="181"/>
      <c r="R647" s="181"/>
      <c r="S647" s="181"/>
      <c r="T647" s="181"/>
      <c r="U647" s="181"/>
      <c r="V647" s="181"/>
      <c r="W647" s="181"/>
      <c r="X647" s="181"/>
      <c r="Y647" s="181"/>
      <c r="Z647" s="181"/>
    </row>
    <row r="648" spans="1:26" ht="14.25" customHeight="1" x14ac:dyDescent="0.2">
      <c r="A648" s="183"/>
      <c r="B648" s="182"/>
      <c r="C648" s="181"/>
      <c r="D648" s="190"/>
      <c r="E648" s="181"/>
      <c r="F648" s="181"/>
      <c r="G648" s="181"/>
      <c r="H648" s="181"/>
      <c r="I648" s="181"/>
      <c r="J648" s="181"/>
      <c r="K648" s="181"/>
      <c r="L648" s="181"/>
      <c r="M648" s="181"/>
      <c r="N648" s="181"/>
      <c r="O648" s="181"/>
      <c r="P648" s="181"/>
      <c r="Q648" s="181"/>
      <c r="R648" s="181"/>
      <c r="S648" s="181"/>
      <c r="T648" s="181"/>
      <c r="U648" s="181"/>
      <c r="V648" s="181"/>
      <c r="W648" s="181"/>
      <c r="X648" s="181"/>
      <c r="Y648" s="181"/>
      <c r="Z648" s="181"/>
    </row>
    <row r="649" spans="1:26" ht="14.25" customHeight="1" x14ac:dyDescent="0.2">
      <c r="A649" s="183"/>
      <c r="B649" s="182"/>
      <c r="C649" s="181"/>
      <c r="D649" s="190"/>
      <c r="E649" s="181"/>
      <c r="F649" s="181"/>
      <c r="G649" s="181"/>
      <c r="H649" s="181"/>
      <c r="I649" s="181"/>
      <c r="J649" s="181"/>
      <c r="K649" s="181"/>
      <c r="L649" s="181"/>
      <c r="M649" s="181"/>
      <c r="N649" s="181"/>
      <c r="O649" s="181"/>
      <c r="P649" s="181"/>
      <c r="Q649" s="181"/>
      <c r="R649" s="181"/>
      <c r="S649" s="181"/>
      <c r="T649" s="181"/>
      <c r="U649" s="181"/>
      <c r="V649" s="181"/>
      <c r="W649" s="181"/>
      <c r="X649" s="181"/>
      <c r="Y649" s="181"/>
      <c r="Z649" s="181"/>
    </row>
    <row r="650" spans="1:26" ht="14.25" customHeight="1" x14ac:dyDescent="0.2">
      <c r="A650" s="183"/>
      <c r="B650" s="182"/>
      <c r="C650" s="181"/>
      <c r="D650" s="190"/>
      <c r="E650" s="181"/>
      <c r="F650" s="181"/>
      <c r="G650" s="181"/>
      <c r="H650" s="181"/>
      <c r="I650" s="181"/>
      <c r="J650" s="181"/>
      <c r="K650" s="181"/>
      <c r="L650" s="181"/>
      <c r="M650" s="181"/>
      <c r="N650" s="181"/>
      <c r="O650" s="181"/>
      <c r="P650" s="181"/>
      <c r="Q650" s="181"/>
      <c r="R650" s="181"/>
      <c r="S650" s="181"/>
      <c r="T650" s="181"/>
      <c r="U650" s="181"/>
      <c r="V650" s="181"/>
      <c r="W650" s="181"/>
      <c r="X650" s="181"/>
      <c r="Y650" s="181"/>
      <c r="Z650" s="181"/>
    </row>
    <row r="651" spans="1:26" ht="14.25" customHeight="1" x14ac:dyDescent="0.2">
      <c r="A651" s="183"/>
      <c r="B651" s="182"/>
      <c r="C651" s="181"/>
      <c r="D651" s="190"/>
      <c r="E651" s="181"/>
      <c r="F651" s="181"/>
      <c r="G651" s="181"/>
      <c r="H651" s="181"/>
      <c r="I651" s="181"/>
      <c r="J651" s="181"/>
      <c r="K651" s="181"/>
      <c r="L651" s="181"/>
      <c r="M651" s="181"/>
      <c r="N651" s="181"/>
      <c r="O651" s="181"/>
      <c r="P651" s="181"/>
      <c r="Q651" s="181"/>
      <c r="R651" s="181"/>
      <c r="S651" s="181"/>
      <c r="T651" s="181"/>
      <c r="U651" s="181"/>
      <c r="V651" s="181"/>
      <c r="W651" s="181"/>
      <c r="X651" s="181"/>
      <c r="Y651" s="181"/>
      <c r="Z651" s="181"/>
    </row>
    <row r="652" spans="1:26" ht="14.25" customHeight="1" x14ac:dyDescent="0.2">
      <c r="A652" s="183"/>
      <c r="B652" s="182"/>
      <c r="C652" s="181"/>
      <c r="D652" s="190"/>
      <c r="E652" s="181"/>
      <c r="F652" s="181"/>
      <c r="G652" s="181"/>
      <c r="H652" s="181"/>
      <c r="I652" s="181"/>
      <c r="J652" s="181"/>
      <c r="K652" s="181"/>
      <c r="L652" s="181"/>
      <c r="M652" s="181"/>
      <c r="N652" s="181"/>
      <c r="O652" s="181"/>
      <c r="P652" s="181"/>
      <c r="Q652" s="181"/>
      <c r="R652" s="181"/>
      <c r="S652" s="181"/>
      <c r="T652" s="181"/>
      <c r="U652" s="181"/>
      <c r="V652" s="181"/>
      <c r="W652" s="181"/>
      <c r="X652" s="181"/>
      <c r="Y652" s="181"/>
      <c r="Z652" s="181"/>
    </row>
    <row r="653" spans="1:26" ht="14.25" customHeight="1" x14ac:dyDescent="0.2">
      <c r="A653" s="183"/>
      <c r="B653" s="182"/>
      <c r="C653" s="181"/>
      <c r="D653" s="190"/>
      <c r="E653" s="181"/>
      <c r="F653" s="181"/>
      <c r="G653" s="181"/>
      <c r="H653" s="181"/>
      <c r="I653" s="181"/>
      <c r="J653" s="181"/>
      <c r="K653" s="181"/>
      <c r="L653" s="181"/>
      <c r="M653" s="181"/>
      <c r="N653" s="181"/>
      <c r="O653" s="181"/>
      <c r="P653" s="181"/>
      <c r="Q653" s="181"/>
      <c r="R653" s="181"/>
      <c r="S653" s="181"/>
      <c r="T653" s="181"/>
      <c r="U653" s="181"/>
      <c r="V653" s="181"/>
      <c r="W653" s="181"/>
      <c r="X653" s="181"/>
      <c r="Y653" s="181"/>
      <c r="Z653" s="181"/>
    </row>
    <row r="654" spans="1:26" ht="14.25" customHeight="1" x14ac:dyDescent="0.2">
      <c r="A654" s="183"/>
      <c r="B654" s="182"/>
      <c r="C654" s="181"/>
      <c r="D654" s="190"/>
      <c r="E654" s="181"/>
      <c r="F654" s="181"/>
      <c r="G654" s="181"/>
      <c r="H654" s="181"/>
      <c r="I654" s="181"/>
      <c r="J654" s="181"/>
      <c r="K654" s="181"/>
      <c r="L654" s="181"/>
      <c r="M654" s="181"/>
      <c r="N654" s="181"/>
      <c r="O654" s="181"/>
      <c r="P654" s="181"/>
      <c r="Q654" s="181"/>
      <c r="R654" s="181"/>
      <c r="S654" s="181"/>
      <c r="T654" s="181"/>
      <c r="U654" s="181"/>
      <c r="V654" s="181"/>
      <c r="W654" s="181"/>
      <c r="X654" s="181"/>
      <c r="Y654" s="181"/>
      <c r="Z654" s="181"/>
    </row>
    <row r="655" spans="1:26" ht="14.25" customHeight="1" x14ac:dyDescent="0.2">
      <c r="A655" s="183"/>
      <c r="B655" s="182"/>
      <c r="C655" s="181"/>
      <c r="D655" s="190"/>
      <c r="E655" s="181"/>
      <c r="F655" s="181"/>
      <c r="G655" s="181"/>
      <c r="H655" s="181"/>
      <c r="I655" s="181"/>
      <c r="J655" s="181"/>
      <c r="K655" s="181"/>
      <c r="L655" s="181"/>
      <c r="M655" s="181"/>
      <c r="N655" s="181"/>
      <c r="O655" s="181"/>
      <c r="P655" s="181"/>
      <c r="Q655" s="181"/>
      <c r="R655" s="181"/>
      <c r="S655" s="181"/>
      <c r="T655" s="181"/>
      <c r="U655" s="181"/>
      <c r="V655" s="181"/>
      <c r="W655" s="181"/>
      <c r="X655" s="181"/>
      <c r="Y655" s="181"/>
      <c r="Z655" s="181"/>
    </row>
    <row r="656" spans="1:26" ht="14.25" customHeight="1" x14ac:dyDescent="0.2">
      <c r="A656" s="183"/>
      <c r="B656" s="182"/>
      <c r="C656" s="181"/>
      <c r="D656" s="190"/>
      <c r="E656" s="181"/>
      <c r="F656" s="181"/>
      <c r="G656" s="181"/>
      <c r="H656" s="181"/>
      <c r="I656" s="181"/>
      <c r="J656" s="181"/>
      <c r="K656" s="181"/>
      <c r="L656" s="181"/>
      <c r="M656" s="181"/>
      <c r="N656" s="181"/>
      <c r="O656" s="181"/>
      <c r="P656" s="181"/>
      <c r="Q656" s="181"/>
      <c r="R656" s="181"/>
      <c r="S656" s="181"/>
      <c r="T656" s="181"/>
      <c r="U656" s="181"/>
      <c r="V656" s="181"/>
      <c r="W656" s="181"/>
      <c r="X656" s="181"/>
      <c r="Y656" s="181"/>
      <c r="Z656" s="181"/>
    </row>
    <row r="657" spans="1:26" ht="14.25" customHeight="1" x14ac:dyDescent="0.2">
      <c r="A657" s="183"/>
      <c r="B657" s="182"/>
      <c r="C657" s="181"/>
      <c r="D657" s="190"/>
      <c r="E657" s="181"/>
      <c r="F657" s="181"/>
      <c r="G657" s="181"/>
      <c r="H657" s="181"/>
      <c r="I657" s="181"/>
      <c r="J657" s="181"/>
      <c r="K657" s="181"/>
      <c r="L657" s="181"/>
      <c r="M657" s="181"/>
      <c r="N657" s="181"/>
      <c r="O657" s="181"/>
      <c r="P657" s="181"/>
      <c r="Q657" s="181"/>
      <c r="R657" s="181"/>
      <c r="S657" s="181"/>
      <c r="T657" s="181"/>
      <c r="U657" s="181"/>
      <c r="V657" s="181"/>
      <c r="W657" s="181"/>
      <c r="X657" s="181"/>
      <c r="Y657" s="181"/>
      <c r="Z657" s="181"/>
    </row>
    <row r="658" spans="1:26" ht="14.25" customHeight="1" x14ac:dyDescent="0.2">
      <c r="A658" s="183"/>
      <c r="B658" s="182"/>
      <c r="C658" s="181"/>
      <c r="D658" s="190"/>
      <c r="E658" s="181"/>
      <c r="F658" s="181"/>
      <c r="G658" s="181"/>
      <c r="H658" s="181"/>
      <c r="I658" s="181"/>
      <c r="J658" s="181"/>
      <c r="K658" s="181"/>
      <c r="L658" s="181"/>
      <c r="M658" s="181"/>
      <c r="N658" s="181"/>
      <c r="O658" s="181"/>
      <c r="P658" s="181"/>
      <c r="Q658" s="181"/>
      <c r="R658" s="181"/>
      <c r="S658" s="181"/>
      <c r="T658" s="181"/>
      <c r="U658" s="181"/>
      <c r="V658" s="181"/>
      <c r="W658" s="181"/>
      <c r="X658" s="181"/>
      <c r="Y658" s="181"/>
      <c r="Z658" s="181"/>
    </row>
    <row r="659" spans="1:26" ht="14.25" customHeight="1" x14ac:dyDescent="0.2">
      <c r="A659" s="183"/>
      <c r="B659" s="182"/>
      <c r="C659" s="181"/>
      <c r="D659" s="190"/>
      <c r="E659" s="181"/>
      <c r="F659" s="181"/>
      <c r="G659" s="181"/>
      <c r="H659" s="181"/>
      <c r="I659" s="181"/>
      <c r="J659" s="181"/>
      <c r="K659" s="181"/>
      <c r="L659" s="181"/>
      <c r="M659" s="181"/>
      <c r="N659" s="181"/>
      <c r="O659" s="181"/>
      <c r="P659" s="181"/>
      <c r="Q659" s="181"/>
      <c r="R659" s="181"/>
      <c r="S659" s="181"/>
      <c r="T659" s="181"/>
      <c r="U659" s="181"/>
      <c r="V659" s="181"/>
      <c r="W659" s="181"/>
      <c r="X659" s="181"/>
      <c r="Y659" s="181"/>
      <c r="Z659" s="181"/>
    </row>
    <row r="660" spans="1:26" ht="14.25" customHeight="1" x14ac:dyDescent="0.2">
      <c r="A660" s="183"/>
      <c r="B660" s="182"/>
      <c r="C660" s="181"/>
      <c r="D660" s="190"/>
      <c r="E660" s="181"/>
      <c r="F660" s="181"/>
      <c r="G660" s="181"/>
      <c r="H660" s="181"/>
      <c r="I660" s="181"/>
      <c r="J660" s="181"/>
      <c r="K660" s="181"/>
      <c r="L660" s="181"/>
      <c r="M660" s="181"/>
      <c r="N660" s="181"/>
      <c r="O660" s="181"/>
      <c r="P660" s="181"/>
      <c r="Q660" s="181"/>
      <c r="R660" s="181"/>
      <c r="S660" s="181"/>
      <c r="T660" s="181"/>
      <c r="U660" s="181"/>
      <c r="V660" s="181"/>
      <c r="W660" s="181"/>
      <c r="X660" s="181"/>
      <c r="Y660" s="181"/>
      <c r="Z660" s="181"/>
    </row>
    <row r="661" spans="1:26" ht="14.25" customHeight="1" x14ac:dyDescent="0.2">
      <c r="A661" s="183"/>
      <c r="B661" s="182"/>
      <c r="C661" s="181"/>
      <c r="D661" s="190"/>
      <c r="E661" s="181"/>
      <c r="F661" s="181"/>
      <c r="G661" s="181"/>
      <c r="H661" s="181"/>
      <c r="I661" s="181"/>
      <c r="J661" s="181"/>
      <c r="K661" s="181"/>
      <c r="L661" s="181"/>
      <c r="M661" s="181"/>
      <c r="N661" s="181"/>
      <c r="O661" s="181"/>
      <c r="P661" s="181"/>
      <c r="Q661" s="181"/>
      <c r="R661" s="181"/>
      <c r="S661" s="181"/>
      <c r="T661" s="181"/>
      <c r="U661" s="181"/>
      <c r="V661" s="181"/>
      <c r="W661" s="181"/>
      <c r="X661" s="181"/>
      <c r="Y661" s="181"/>
      <c r="Z661" s="181"/>
    </row>
    <row r="662" spans="1:26" ht="14.25" customHeight="1" x14ac:dyDescent="0.2">
      <c r="A662" s="183"/>
      <c r="B662" s="182"/>
      <c r="C662" s="181"/>
      <c r="D662" s="190"/>
      <c r="E662" s="181"/>
      <c r="F662" s="181"/>
      <c r="G662" s="181"/>
      <c r="H662" s="181"/>
      <c r="I662" s="181"/>
      <c r="J662" s="181"/>
      <c r="K662" s="181"/>
      <c r="L662" s="181"/>
      <c r="M662" s="181"/>
      <c r="N662" s="181"/>
      <c r="O662" s="181"/>
      <c r="P662" s="181"/>
      <c r="Q662" s="181"/>
      <c r="R662" s="181"/>
      <c r="S662" s="181"/>
      <c r="T662" s="181"/>
      <c r="U662" s="181"/>
      <c r="V662" s="181"/>
      <c r="W662" s="181"/>
      <c r="X662" s="181"/>
      <c r="Y662" s="181"/>
      <c r="Z662" s="181"/>
    </row>
    <row r="663" spans="1:26" ht="14.25" customHeight="1" x14ac:dyDescent="0.2">
      <c r="A663" s="183"/>
      <c r="B663" s="182"/>
      <c r="C663" s="181"/>
      <c r="D663" s="190"/>
      <c r="E663" s="181"/>
      <c r="F663" s="181"/>
      <c r="G663" s="181"/>
      <c r="H663" s="181"/>
      <c r="I663" s="181"/>
      <c r="J663" s="181"/>
      <c r="K663" s="181"/>
      <c r="L663" s="181"/>
      <c r="M663" s="181"/>
      <c r="N663" s="181"/>
      <c r="O663" s="181"/>
      <c r="P663" s="181"/>
      <c r="Q663" s="181"/>
      <c r="R663" s="181"/>
      <c r="S663" s="181"/>
      <c r="T663" s="181"/>
      <c r="U663" s="181"/>
      <c r="V663" s="181"/>
      <c r="W663" s="181"/>
      <c r="X663" s="181"/>
      <c r="Y663" s="181"/>
      <c r="Z663" s="181"/>
    </row>
    <row r="664" spans="1:26" ht="14.25" customHeight="1" x14ac:dyDescent="0.2">
      <c r="A664" s="183"/>
      <c r="B664" s="182"/>
      <c r="C664" s="181"/>
      <c r="D664" s="190"/>
      <c r="E664" s="181"/>
      <c r="F664" s="181"/>
      <c r="G664" s="181"/>
      <c r="H664" s="181"/>
      <c r="I664" s="181"/>
      <c r="J664" s="181"/>
      <c r="K664" s="181"/>
      <c r="L664" s="181"/>
      <c r="M664" s="181"/>
      <c r="N664" s="181"/>
      <c r="O664" s="181"/>
      <c r="P664" s="181"/>
      <c r="Q664" s="181"/>
      <c r="R664" s="181"/>
      <c r="S664" s="181"/>
      <c r="T664" s="181"/>
      <c r="U664" s="181"/>
      <c r="V664" s="181"/>
      <c r="W664" s="181"/>
      <c r="X664" s="181"/>
      <c r="Y664" s="181"/>
      <c r="Z664" s="181"/>
    </row>
    <row r="665" spans="1:26" ht="14.25" customHeight="1" x14ac:dyDescent="0.2">
      <c r="A665" s="183"/>
      <c r="B665" s="182"/>
      <c r="C665" s="181"/>
      <c r="D665" s="190"/>
      <c r="E665" s="181"/>
      <c r="F665" s="181"/>
      <c r="G665" s="181"/>
      <c r="H665" s="181"/>
      <c r="I665" s="181"/>
      <c r="J665" s="181"/>
      <c r="K665" s="181"/>
      <c r="L665" s="181"/>
      <c r="M665" s="181"/>
      <c r="N665" s="181"/>
      <c r="O665" s="181"/>
      <c r="P665" s="181"/>
      <c r="Q665" s="181"/>
      <c r="R665" s="181"/>
      <c r="S665" s="181"/>
      <c r="T665" s="181"/>
      <c r="U665" s="181"/>
      <c r="V665" s="181"/>
      <c r="W665" s="181"/>
      <c r="X665" s="181"/>
      <c r="Y665" s="181"/>
      <c r="Z665" s="181"/>
    </row>
    <row r="666" spans="1:26" ht="14.25" customHeight="1" x14ac:dyDescent="0.2">
      <c r="A666" s="183"/>
      <c r="B666" s="182"/>
      <c r="C666" s="181"/>
      <c r="D666" s="190"/>
      <c r="E666" s="181"/>
      <c r="F666" s="181"/>
      <c r="G666" s="181"/>
      <c r="H666" s="181"/>
      <c r="I666" s="181"/>
      <c r="J666" s="181"/>
      <c r="K666" s="181"/>
      <c r="L666" s="181"/>
      <c r="M666" s="181"/>
      <c r="N666" s="181"/>
      <c r="O666" s="181"/>
      <c r="P666" s="181"/>
      <c r="Q666" s="181"/>
      <c r="R666" s="181"/>
      <c r="S666" s="181"/>
      <c r="T666" s="181"/>
      <c r="U666" s="181"/>
      <c r="V666" s="181"/>
      <c r="W666" s="181"/>
      <c r="X666" s="181"/>
      <c r="Y666" s="181"/>
      <c r="Z666" s="181"/>
    </row>
    <row r="667" spans="1:26" ht="14.25" customHeight="1" x14ac:dyDescent="0.2">
      <c r="A667" s="183"/>
      <c r="B667" s="182"/>
      <c r="C667" s="181"/>
      <c r="D667" s="190"/>
      <c r="E667" s="181"/>
      <c r="F667" s="181"/>
      <c r="G667" s="181"/>
      <c r="H667" s="181"/>
      <c r="I667" s="181"/>
      <c r="J667" s="181"/>
      <c r="K667" s="181"/>
      <c r="L667" s="181"/>
      <c r="M667" s="181"/>
      <c r="N667" s="181"/>
      <c r="O667" s="181"/>
      <c r="P667" s="181"/>
      <c r="Q667" s="181"/>
      <c r="R667" s="181"/>
      <c r="S667" s="181"/>
      <c r="T667" s="181"/>
      <c r="U667" s="181"/>
      <c r="V667" s="181"/>
      <c r="W667" s="181"/>
      <c r="X667" s="181"/>
      <c r="Y667" s="181"/>
      <c r="Z667" s="181"/>
    </row>
    <row r="668" spans="1:26" ht="14.25" customHeight="1" x14ac:dyDescent="0.2">
      <c r="A668" s="183"/>
      <c r="B668" s="182"/>
      <c r="C668" s="181"/>
      <c r="D668" s="190"/>
      <c r="E668" s="181"/>
      <c r="F668" s="181"/>
      <c r="G668" s="181"/>
      <c r="H668" s="181"/>
      <c r="I668" s="181"/>
      <c r="J668" s="181"/>
      <c r="K668" s="181"/>
      <c r="L668" s="181"/>
      <c r="M668" s="181"/>
      <c r="N668" s="181"/>
      <c r="O668" s="181"/>
      <c r="P668" s="181"/>
      <c r="Q668" s="181"/>
      <c r="R668" s="181"/>
      <c r="S668" s="181"/>
      <c r="T668" s="181"/>
      <c r="U668" s="181"/>
      <c r="V668" s="181"/>
      <c r="W668" s="181"/>
      <c r="X668" s="181"/>
      <c r="Y668" s="181"/>
      <c r="Z668" s="181"/>
    </row>
    <row r="669" spans="1:26" ht="14.25" customHeight="1" x14ac:dyDescent="0.2">
      <c r="A669" s="183"/>
      <c r="B669" s="182"/>
      <c r="C669" s="181"/>
      <c r="D669" s="190"/>
      <c r="E669" s="181"/>
      <c r="F669" s="181"/>
      <c r="G669" s="181"/>
      <c r="H669" s="181"/>
      <c r="I669" s="181"/>
      <c r="J669" s="181"/>
      <c r="K669" s="181"/>
      <c r="L669" s="181"/>
      <c r="M669" s="181"/>
      <c r="N669" s="181"/>
      <c r="O669" s="181"/>
      <c r="P669" s="181"/>
      <c r="Q669" s="181"/>
      <c r="R669" s="181"/>
      <c r="S669" s="181"/>
      <c r="T669" s="181"/>
      <c r="U669" s="181"/>
      <c r="V669" s="181"/>
      <c r="W669" s="181"/>
      <c r="X669" s="181"/>
      <c r="Y669" s="181"/>
      <c r="Z669" s="181"/>
    </row>
    <row r="670" spans="1:26" ht="14.25" customHeight="1" x14ac:dyDescent="0.2">
      <c r="A670" s="183"/>
      <c r="B670" s="182"/>
      <c r="C670" s="181"/>
      <c r="D670" s="190"/>
      <c r="E670" s="181"/>
      <c r="F670" s="181"/>
      <c r="G670" s="181"/>
      <c r="H670" s="181"/>
      <c r="I670" s="181"/>
      <c r="J670" s="181"/>
      <c r="K670" s="181"/>
      <c r="L670" s="181"/>
      <c r="M670" s="181"/>
      <c r="N670" s="181"/>
      <c r="O670" s="181"/>
      <c r="P670" s="181"/>
      <c r="Q670" s="181"/>
      <c r="R670" s="181"/>
      <c r="S670" s="181"/>
      <c r="T670" s="181"/>
      <c r="U670" s="181"/>
      <c r="V670" s="181"/>
      <c r="W670" s="181"/>
      <c r="X670" s="181"/>
      <c r="Y670" s="181"/>
      <c r="Z670" s="181"/>
    </row>
    <row r="671" spans="1:26" ht="14.25" customHeight="1" x14ac:dyDescent="0.2">
      <c r="A671" s="183"/>
      <c r="B671" s="182"/>
      <c r="C671" s="181"/>
      <c r="D671" s="190"/>
      <c r="E671" s="181"/>
      <c r="F671" s="181"/>
      <c r="G671" s="181"/>
      <c r="H671" s="181"/>
      <c r="I671" s="181"/>
      <c r="J671" s="181"/>
      <c r="K671" s="181"/>
      <c r="L671" s="181"/>
      <c r="M671" s="181"/>
      <c r="N671" s="181"/>
      <c r="O671" s="181"/>
      <c r="P671" s="181"/>
      <c r="Q671" s="181"/>
      <c r="R671" s="181"/>
      <c r="S671" s="181"/>
      <c r="T671" s="181"/>
      <c r="U671" s="181"/>
      <c r="V671" s="181"/>
      <c r="W671" s="181"/>
      <c r="X671" s="181"/>
      <c r="Y671" s="181"/>
      <c r="Z671" s="181"/>
    </row>
    <row r="672" spans="1:26" ht="14.25" customHeight="1" x14ac:dyDescent="0.2">
      <c r="A672" s="183"/>
      <c r="B672" s="182"/>
      <c r="C672" s="181"/>
      <c r="D672" s="190"/>
      <c r="E672" s="181"/>
      <c r="F672" s="181"/>
      <c r="G672" s="181"/>
      <c r="H672" s="181"/>
      <c r="I672" s="181"/>
      <c r="J672" s="181"/>
      <c r="K672" s="181"/>
      <c r="L672" s="181"/>
      <c r="M672" s="181"/>
      <c r="N672" s="181"/>
      <c r="O672" s="181"/>
      <c r="P672" s="181"/>
      <c r="Q672" s="181"/>
      <c r="R672" s="181"/>
      <c r="S672" s="181"/>
      <c r="T672" s="181"/>
      <c r="U672" s="181"/>
      <c r="V672" s="181"/>
      <c r="W672" s="181"/>
      <c r="X672" s="181"/>
      <c r="Y672" s="181"/>
      <c r="Z672" s="181"/>
    </row>
    <row r="673" spans="1:26" ht="14.25" customHeight="1" x14ac:dyDescent="0.2">
      <c r="A673" s="183"/>
      <c r="B673" s="182"/>
      <c r="C673" s="181"/>
      <c r="D673" s="190"/>
      <c r="E673" s="181"/>
      <c r="F673" s="181"/>
      <c r="G673" s="181"/>
      <c r="H673" s="181"/>
      <c r="I673" s="181"/>
      <c r="J673" s="181"/>
      <c r="K673" s="181"/>
      <c r="L673" s="181"/>
      <c r="M673" s="181"/>
      <c r="N673" s="181"/>
      <c r="O673" s="181"/>
      <c r="P673" s="181"/>
      <c r="Q673" s="181"/>
      <c r="R673" s="181"/>
      <c r="S673" s="181"/>
      <c r="T673" s="181"/>
      <c r="U673" s="181"/>
      <c r="V673" s="181"/>
      <c r="W673" s="181"/>
      <c r="X673" s="181"/>
      <c r="Y673" s="181"/>
      <c r="Z673" s="181"/>
    </row>
    <row r="674" spans="1:26" ht="14.25" customHeight="1" x14ac:dyDescent="0.2">
      <c r="A674" s="183"/>
      <c r="B674" s="182"/>
      <c r="C674" s="181"/>
      <c r="D674" s="190"/>
      <c r="E674" s="181"/>
      <c r="F674" s="181"/>
      <c r="G674" s="181"/>
      <c r="H674" s="181"/>
      <c r="I674" s="181"/>
      <c r="J674" s="181"/>
      <c r="K674" s="181"/>
      <c r="L674" s="181"/>
      <c r="M674" s="181"/>
      <c r="N674" s="181"/>
      <c r="O674" s="181"/>
      <c r="P674" s="181"/>
      <c r="Q674" s="181"/>
      <c r="R674" s="181"/>
      <c r="S674" s="181"/>
      <c r="T674" s="181"/>
      <c r="U674" s="181"/>
      <c r="V674" s="181"/>
      <c r="W674" s="181"/>
      <c r="X674" s="181"/>
      <c r="Y674" s="181"/>
      <c r="Z674" s="181"/>
    </row>
    <row r="675" spans="1:26" ht="14.25" customHeight="1" x14ac:dyDescent="0.2">
      <c r="A675" s="183"/>
      <c r="B675" s="182"/>
      <c r="C675" s="181"/>
      <c r="D675" s="190"/>
      <c r="E675" s="181"/>
      <c r="F675" s="181"/>
      <c r="G675" s="181"/>
      <c r="H675" s="181"/>
      <c r="I675" s="181"/>
      <c r="J675" s="181"/>
      <c r="K675" s="181"/>
      <c r="L675" s="181"/>
      <c r="M675" s="181"/>
      <c r="N675" s="181"/>
      <c r="O675" s="181"/>
      <c r="P675" s="181"/>
      <c r="Q675" s="181"/>
      <c r="R675" s="181"/>
      <c r="S675" s="181"/>
      <c r="T675" s="181"/>
      <c r="U675" s="181"/>
      <c r="V675" s="181"/>
      <c r="W675" s="181"/>
      <c r="X675" s="181"/>
      <c r="Y675" s="181"/>
      <c r="Z675" s="181"/>
    </row>
    <row r="676" spans="1:26" ht="14.25" customHeight="1" x14ac:dyDescent="0.2">
      <c r="A676" s="183"/>
      <c r="B676" s="182"/>
      <c r="C676" s="181"/>
      <c r="D676" s="190"/>
      <c r="E676" s="181"/>
      <c r="F676" s="181"/>
      <c r="G676" s="181"/>
      <c r="H676" s="181"/>
      <c r="I676" s="181"/>
      <c r="J676" s="181"/>
      <c r="K676" s="181"/>
      <c r="L676" s="181"/>
      <c r="M676" s="181"/>
      <c r="N676" s="181"/>
      <c r="O676" s="181"/>
      <c r="P676" s="181"/>
      <c r="Q676" s="181"/>
      <c r="R676" s="181"/>
      <c r="S676" s="181"/>
      <c r="T676" s="181"/>
      <c r="U676" s="181"/>
      <c r="V676" s="181"/>
      <c r="W676" s="181"/>
      <c r="X676" s="181"/>
      <c r="Y676" s="181"/>
      <c r="Z676" s="181"/>
    </row>
    <row r="677" spans="1:26" ht="14.25" customHeight="1" x14ac:dyDescent="0.2">
      <c r="A677" s="183"/>
      <c r="B677" s="182"/>
      <c r="C677" s="181"/>
      <c r="D677" s="190"/>
      <c r="E677" s="181"/>
      <c r="F677" s="181"/>
      <c r="G677" s="181"/>
      <c r="H677" s="181"/>
      <c r="I677" s="181"/>
      <c r="J677" s="181"/>
      <c r="K677" s="181"/>
      <c r="L677" s="181"/>
      <c r="M677" s="181"/>
      <c r="N677" s="181"/>
      <c r="O677" s="181"/>
      <c r="P677" s="181"/>
      <c r="Q677" s="181"/>
      <c r="R677" s="181"/>
      <c r="S677" s="181"/>
      <c r="T677" s="181"/>
      <c r="U677" s="181"/>
      <c r="V677" s="181"/>
      <c r="W677" s="181"/>
      <c r="X677" s="181"/>
      <c r="Y677" s="181"/>
      <c r="Z677" s="181"/>
    </row>
    <row r="678" spans="1:26" ht="14.25" customHeight="1" x14ac:dyDescent="0.2">
      <c r="A678" s="183"/>
      <c r="B678" s="182"/>
      <c r="C678" s="181"/>
      <c r="D678" s="190"/>
      <c r="E678" s="181"/>
      <c r="F678" s="181"/>
      <c r="G678" s="181"/>
      <c r="H678" s="181"/>
      <c r="I678" s="181"/>
      <c r="J678" s="181"/>
      <c r="K678" s="181"/>
      <c r="L678" s="181"/>
      <c r="M678" s="181"/>
      <c r="N678" s="181"/>
      <c r="O678" s="181"/>
      <c r="P678" s="181"/>
      <c r="Q678" s="181"/>
      <c r="R678" s="181"/>
      <c r="S678" s="181"/>
      <c r="T678" s="181"/>
      <c r="U678" s="181"/>
      <c r="V678" s="181"/>
      <c r="W678" s="181"/>
      <c r="X678" s="181"/>
      <c r="Y678" s="181"/>
      <c r="Z678" s="181"/>
    </row>
    <row r="679" spans="1:26" ht="14.25" customHeight="1" x14ac:dyDescent="0.2">
      <c r="A679" s="183"/>
      <c r="B679" s="182"/>
      <c r="C679" s="181"/>
      <c r="D679" s="190"/>
      <c r="E679" s="181"/>
      <c r="F679" s="181"/>
      <c r="G679" s="181"/>
      <c r="H679" s="181"/>
      <c r="I679" s="181"/>
      <c r="J679" s="181"/>
      <c r="K679" s="181"/>
      <c r="L679" s="181"/>
      <c r="M679" s="181"/>
      <c r="N679" s="181"/>
      <c r="O679" s="181"/>
      <c r="P679" s="181"/>
      <c r="Q679" s="181"/>
      <c r="R679" s="181"/>
      <c r="S679" s="181"/>
      <c r="T679" s="181"/>
      <c r="U679" s="181"/>
      <c r="V679" s="181"/>
      <c r="W679" s="181"/>
      <c r="X679" s="181"/>
      <c r="Y679" s="181"/>
      <c r="Z679" s="181"/>
    </row>
    <row r="680" spans="1:26" ht="14.25" customHeight="1" x14ac:dyDescent="0.2">
      <c r="A680" s="183"/>
      <c r="B680" s="182"/>
      <c r="C680" s="181"/>
      <c r="D680" s="190"/>
      <c r="E680" s="181"/>
      <c r="F680" s="181"/>
      <c r="G680" s="181"/>
      <c r="H680" s="181"/>
      <c r="I680" s="181"/>
      <c r="J680" s="181"/>
      <c r="K680" s="181"/>
      <c r="L680" s="181"/>
      <c r="M680" s="181"/>
      <c r="N680" s="181"/>
      <c r="O680" s="181"/>
      <c r="P680" s="181"/>
      <c r="Q680" s="181"/>
      <c r="R680" s="181"/>
      <c r="S680" s="181"/>
      <c r="T680" s="181"/>
      <c r="U680" s="181"/>
      <c r="V680" s="181"/>
      <c r="W680" s="181"/>
      <c r="X680" s="181"/>
      <c r="Y680" s="181"/>
      <c r="Z680" s="181"/>
    </row>
    <row r="681" spans="1:26" ht="14.25" customHeight="1" x14ac:dyDescent="0.2">
      <c r="A681" s="183"/>
      <c r="B681" s="182"/>
      <c r="C681" s="181"/>
      <c r="D681" s="190"/>
      <c r="E681" s="181"/>
      <c r="F681" s="181"/>
      <c r="G681" s="181"/>
      <c r="H681" s="181"/>
      <c r="I681" s="181"/>
      <c r="J681" s="181"/>
      <c r="K681" s="181"/>
      <c r="L681" s="181"/>
      <c r="M681" s="181"/>
      <c r="N681" s="181"/>
      <c r="O681" s="181"/>
      <c r="P681" s="181"/>
      <c r="Q681" s="181"/>
      <c r="R681" s="181"/>
      <c r="S681" s="181"/>
      <c r="T681" s="181"/>
      <c r="U681" s="181"/>
      <c r="V681" s="181"/>
      <c r="W681" s="181"/>
      <c r="X681" s="181"/>
      <c r="Y681" s="181"/>
      <c r="Z681" s="181"/>
    </row>
    <row r="682" spans="1:26" ht="14.25" customHeight="1" x14ac:dyDescent="0.2">
      <c r="A682" s="183"/>
      <c r="B682" s="182"/>
      <c r="C682" s="181"/>
      <c r="D682" s="190"/>
      <c r="E682" s="181"/>
      <c r="F682" s="181"/>
      <c r="G682" s="181"/>
      <c r="H682" s="181"/>
      <c r="I682" s="181"/>
      <c r="J682" s="181"/>
      <c r="K682" s="181"/>
      <c r="L682" s="181"/>
      <c r="M682" s="181"/>
      <c r="N682" s="181"/>
      <c r="O682" s="181"/>
      <c r="P682" s="181"/>
      <c r="Q682" s="181"/>
      <c r="R682" s="181"/>
      <c r="S682" s="181"/>
      <c r="T682" s="181"/>
      <c r="U682" s="181"/>
      <c r="V682" s="181"/>
      <c r="W682" s="181"/>
      <c r="X682" s="181"/>
      <c r="Y682" s="181"/>
      <c r="Z682" s="181"/>
    </row>
    <row r="683" spans="1:26" ht="14.25" customHeight="1" x14ac:dyDescent="0.2">
      <c r="A683" s="183"/>
      <c r="B683" s="182"/>
      <c r="C683" s="181"/>
      <c r="D683" s="190"/>
      <c r="E683" s="181"/>
      <c r="F683" s="181"/>
      <c r="G683" s="181"/>
      <c r="H683" s="181"/>
      <c r="I683" s="181"/>
      <c r="J683" s="181"/>
      <c r="K683" s="181"/>
      <c r="L683" s="181"/>
      <c r="M683" s="181"/>
      <c r="N683" s="181"/>
      <c r="O683" s="181"/>
      <c r="P683" s="181"/>
      <c r="Q683" s="181"/>
      <c r="R683" s="181"/>
      <c r="S683" s="181"/>
      <c r="T683" s="181"/>
      <c r="U683" s="181"/>
      <c r="V683" s="181"/>
      <c r="W683" s="181"/>
      <c r="X683" s="181"/>
      <c r="Y683" s="181"/>
      <c r="Z683" s="181"/>
    </row>
    <row r="684" spans="1:26" ht="14.25" customHeight="1" x14ac:dyDescent="0.2">
      <c r="A684" s="183"/>
      <c r="B684" s="182"/>
      <c r="C684" s="181"/>
      <c r="D684" s="190"/>
      <c r="E684" s="181"/>
      <c r="F684" s="181"/>
      <c r="G684" s="181"/>
      <c r="H684" s="181"/>
      <c r="I684" s="181"/>
      <c r="J684" s="181"/>
      <c r="K684" s="181"/>
      <c r="L684" s="181"/>
      <c r="M684" s="181"/>
      <c r="N684" s="181"/>
      <c r="O684" s="181"/>
      <c r="P684" s="181"/>
      <c r="Q684" s="181"/>
      <c r="R684" s="181"/>
      <c r="S684" s="181"/>
      <c r="T684" s="181"/>
      <c r="U684" s="181"/>
      <c r="V684" s="181"/>
      <c r="W684" s="181"/>
      <c r="X684" s="181"/>
      <c r="Y684" s="181"/>
      <c r="Z684" s="181"/>
    </row>
    <row r="685" spans="1:26" ht="14.25" customHeight="1" x14ac:dyDescent="0.2">
      <c r="A685" s="183"/>
      <c r="B685" s="182"/>
      <c r="C685" s="181"/>
      <c r="D685" s="190"/>
      <c r="E685" s="181"/>
      <c r="F685" s="181"/>
      <c r="G685" s="181"/>
      <c r="H685" s="181"/>
      <c r="I685" s="181"/>
      <c r="J685" s="181"/>
      <c r="K685" s="181"/>
      <c r="L685" s="181"/>
      <c r="M685" s="181"/>
      <c r="N685" s="181"/>
      <c r="O685" s="181"/>
      <c r="P685" s="181"/>
      <c r="Q685" s="181"/>
      <c r="R685" s="181"/>
      <c r="S685" s="181"/>
      <c r="T685" s="181"/>
      <c r="U685" s="181"/>
      <c r="V685" s="181"/>
      <c r="W685" s="181"/>
      <c r="X685" s="181"/>
      <c r="Y685" s="181"/>
      <c r="Z685" s="181"/>
    </row>
    <row r="686" spans="1:26" ht="14.25" customHeight="1" x14ac:dyDescent="0.2">
      <c r="A686" s="183"/>
      <c r="B686" s="182"/>
      <c r="C686" s="181"/>
      <c r="D686" s="190"/>
      <c r="E686" s="181"/>
      <c r="F686" s="181"/>
      <c r="G686" s="181"/>
      <c r="H686" s="181"/>
      <c r="I686" s="181"/>
      <c r="J686" s="181"/>
      <c r="K686" s="181"/>
      <c r="L686" s="181"/>
      <c r="M686" s="181"/>
      <c r="N686" s="181"/>
      <c r="O686" s="181"/>
      <c r="P686" s="181"/>
      <c r="Q686" s="181"/>
      <c r="R686" s="181"/>
      <c r="S686" s="181"/>
      <c r="T686" s="181"/>
      <c r="U686" s="181"/>
      <c r="V686" s="181"/>
      <c r="W686" s="181"/>
      <c r="X686" s="181"/>
      <c r="Y686" s="181"/>
      <c r="Z686" s="181"/>
    </row>
    <row r="687" spans="1:26" ht="14.25" customHeight="1" x14ac:dyDescent="0.2">
      <c r="A687" s="183"/>
      <c r="B687" s="182"/>
      <c r="C687" s="181"/>
      <c r="D687" s="190"/>
      <c r="E687" s="181"/>
      <c r="F687" s="181"/>
      <c r="G687" s="181"/>
      <c r="H687" s="181"/>
      <c r="I687" s="181"/>
      <c r="J687" s="181"/>
      <c r="K687" s="181"/>
      <c r="L687" s="181"/>
      <c r="M687" s="181"/>
      <c r="N687" s="181"/>
      <c r="O687" s="181"/>
      <c r="P687" s="181"/>
      <c r="Q687" s="181"/>
      <c r="R687" s="181"/>
      <c r="S687" s="181"/>
      <c r="T687" s="181"/>
      <c r="U687" s="181"/>
      <c r="V687" s="181"/>
      <c r="W687" s="181"/>
      <c r="X687" s="181"/>
      <c r="Y687" s="181"/>
      <c r="Z687" s="181"/>
    </row>
    <row r="688" spans="1:26" ht="14.25" customHeight="1" x14ac:dyDescent="0.2">
      <c r="A688" s="183"/>
      <c r="B688" s="182"/>
      <c r="C688" s="181"/>
      <c r="D688" s="190"/>
      <c r="E688" s="181"/>
      <c r="F688" s="181"/>
      <c r="G688" s="181"/>
      <c r="H688" s="181"/>
      <c r="I688" s="181"/>
      <c r="J688" s="181"/>
      <c r="K688" s="181"/>
      <c r="L688" s="181"/>
      <c r="M688" s="181"/>
      <c r="N688" s="181"/>
      <c r="O688" s="181"/>
      <c r="P688" s="181"/>
      <c r="Q688" s="181"/>
      <c r="R688" s="181"/>
      <c r="S688" s="181"/>
      <c r="T688" s="181"/>
      <c r="U688" s="181"/>
      <c r="V688" s="181"/>
      <c r="W688" s="181"/>
      <c r="X688" s="181"/>
      <c r="Y688" s="181"/>
      <c r="Z688" s="181"/>
    </row>
    <row r="689" spans="1:26" ht="14.25" customHeight="1" x14ac:dyDescent="0.2">
      <c r="A689" s="183"/>
      <c r="B689" s="182"/>
      <c r="C689" s="181"/>
      <c r="D689" s="190"/>
      <c r="E689" s="181"/>
      <c r="F689" s="181"/>
      <c r="G689" s="181"/>
      <c r="H689" s="181"/>
      <c r="I689" s="181"/>
      <c r="J689" s="181"/>
      <c r="K689" s="181"/>
      <c r="L689" s="181"/>
      <c r="M689" s="181"/>
      <c r="N689" s="181"/>
      <c r="O689" s="181"/>
      <c r="P689" s="181"/>
      <c r="Q689" s="181"/>
      <c r="R689" s="181"/>
      <c r="S689" s="181"/>
      <c r="T689" s="181"/>
      <c r="U689" s="181"/>
      <c r="V689" s="181"/>
      <c r="W689" s="181"/>
      <c r="X689" s="181"/>
      <c r="Y689" s="181"/>
      <c r="Z689" s="181"/>
    </row>
    <row r="690" spans="1:26" ht="14.25" customHeight="1" x14ac:dyDescent="0.2">
      <c r="A690" s="183"/>
      <c r="B690" s="182"/>
      <c r="C690" s="181"/>
      <c r="D690" s="190"/>
      <c r="E690" s="181"/>
      <c r="F690" s="181"/>
      <c r="G690" s="181"/>
      <c r="H690" s="181"/>
      <c r="I690" s="181"/>
      <c r="J690" s="181"/>
      <c r="K690" s="181"/>
      <c r="L690" s="181"/>
      <c r="M690" s="181"/>
      <c r="N690" s="181"/>
      <c r="O690" s="181"/>
      <c r="P690" s="181"/>
      <c r="Q690" s="181"/>
      <c r="R690" s="181"/>
      <c r="S690" s="181"/>
      <c r="T690" s="181"/>
      <c r="U690" s="181"/>
      <c r="V690" s="181"/>
      <c r="W690" s="181"/>
      <c r="X690" s="181"/>
      <c r="Y690" s="181"/>
      <c r="Z690" s="181"/>
    </row>
    <row r="691" spans="1:26" ht="14.25" customHeight="1" x14ac:dyDescent="0.2">
      <c r="A691" s="183"/>
      <c r="B691" s="182"/>
      <c r="C691" s="181"/>
      <c r="D691" s="190"/>
      <c r="E691" s="181"/>
      <c r="F691" s="181"/>
      <c r="G691" s="181"/>
      <c r="H691" s="181"/>
      <c r="I691" s="181"/>
      <c r="J691" s="181"/>
      <c r="K691" s="181"/>
      <c r="L691" s="181"/>
      <c r="M691" s="181"/>
      <c r="N691" s="181"/>
      <c r="O691" s="181"/>
      <c r="P691" s="181"/>
      <c r="Q691" s="181"/>
      <c r="R691" s="181"/>
      <c r="S691" s="181"/>
      <c r="T691" s="181"/>
      <c r="U691" s="181"/>
      <c r="V691" s="181"/>
      <c r="W691" s="181"/>
      <c r="X691" s="181"/>
      <c r="Y691" s="181"/>
      <c r="Z691" s="181"/>
    </row>
    <row r="692" spans="1:26" ht="14.25" customHeight="1" x14ac:dyDescent="0.2">
      <c r="A692" s="183"/>
      <c r="B692" s="182"/>
      <c r="C692" s="181"/>
      <c r="D692" s="190"/>
      <c r="E692" s="181"/>
      <c r="F692" s="181"/>
      <c r="G692" s="181"/>
      <c r="H692" s="181"/>
      <c r="I692" s="181"/>
      <c r="J692" s="181"/>
      <c r="K692" s="181"/>
      <c r="L692" s="181"/>
      <c r="M692" s="181"/>
      <c r="N692" s="181"/>
      <c r="O692" s="181"/>
      <c r="P692" s="181"/>
      <c r="Q692" s="181"/>
      <c r="R692" s="181"/>
      <c r="S692" s="181"/>
      <c r="T692" s="181"/>
      <c r="U692" s="181"/>
      <c r="V692" s="181"/>
      <c r="W692" s="181"/>
      <c r="X692" s="181"/>
      <c r="Y692" s="181"/>
      <c r="Z692" s="181"/>
    </row>
    <row r="693" spans="1:26" ht="14.25" customHeight="1" x14ac:dyDescent="0.2">
      <c r="A693" s="183"/>
      <c r="B693" s="182"/>
      <c r="C693" s="181"/>
      <c r="D693" s="190"/>
      <c r="E693" s="181"/>
      <c r="F693" s="181"/>
      <c r="G693" s="181"/>
      <c r="H693" s="181"/>
      <c r="I693" s="181"/>
      <c r="J693" s="181"/>
      <c r="K693" s="181"/>
      <c r="L693" s="181"/>
      <c r="M693" s="181"/>
      <c r="N693" s="181"/>
      <c r="O693" s="181"/>
      <c r="P693" s="181"/>
      <c r="Q693" s="181"/>
      <c r="R693" s="181"/>
      <c r="S693" s="181"/>
      <c r="T693" s="181"/>
      <c r="U693" s="181"/>
      <c r="V693" s="181"/>
      <c r="W693" s="181"/>
      <c r="X693" s="181"/>
      <c r="Y693" s="181"/>
      <c r="Z693" s="181"/>
    </row>
    <row r="694" spans="1:26" ht="14.25" customHeight="1" x14ac:dyDescent="0.2">
      <c r="A694" s="183"/>
      <c r="B694" s="182"/>
      <c r="C694" s="181"/>
      <c r="D694" s="190"/>
      <c r="E694" s="181"/>
      <c r="F694" s="181"/>
      <c r="G694" s="181"/>
      <c r="H694" s="181"/>
      <c r="I694" s="181"/>
      <c r="J694" s="181"/>
      <c r="K694" s="181"/>
      <c r="L694" s="181"/>
      <c r="M694" s="181"/>
      <c r="N694" s="181"/>
      <c r="O694" s="181"/>
      <c r="P694" s="181"/>
      <c r="Q694" s="181"/>
      <c r="R694" s="181"/>
      <c r="S694" s="181"/>
      <c r="T694" s="181"/>
      <c r="U694" s="181"/>
      <c r="V694" s="181"/>
      <c r="W694" s="181"/>
      <c r="X694" s="181"/>
      <c r="Y694" s="181"/>
      <c r="Z694" s="181"/>
    </row>
    <row r="695" spans="1:26" ht="14.25" customHeight="1" x14ac:dyDescent="0.2">
      <c r="A695" s="183"/>
      <c r="B695" s="182"/>
      <c r="C695" s="181"/>
      <c r="D695" s="190"/>
      <c r="E695" s="181"/>
      <c r="F695" s="181"/>
      <c r="G695" s="181"/>
      <c r="H695" s="181"/>
      <c r="I695" s="181"/>
      <c r="J695" s="181"/>
      <c r="K695" s="181"/>
      <c r="L695" s="181"/>
      <c r="M695" s="181"/>
      <c r="N695" s="181"/>
      <c r="O695" s="181"/>
      <c r="P695" s="181"/>
      <c r="Q695" s="181"/>
      <c r="R695" s="181"/>
      <c r="S695" s="181"/>
      <c r="T695" s="181"/>
      <c r="U695" s="181"/>
      <c r="V695" s="181"/>
      <c r="W695" s="181"/>
      <c r="X695" s="181"/>
      <c r="Y695" s="181"/>
      <c r="Z695" s="181"/>
    </row>
    <row r="696" spans="1:26" ht="14.25" customHeight="1" x14ac:dyDescent="0.2">
      <c r="A696" s="183"/>
      <c r="B696" s="182"/>
      <c r="C696" s="181"/>
      <c r="D696" s="190"/>
      <c r="E696" s="181"/>
      <c r="F696" s="181"/>
      <c r="G696" s="181"/>
      <c r="H696" s="181"/>
      <c r="I696" s="181"/>
      <c r="J696" s="181"/>
      <c r="K696" s="181"/>
      <c r="L696" s="181"/>
      <c r="M696" s="181"/>
      <c r="N696" s="181"/>
      <c r="O696" s="181"/>
      <c r="P696" s="181"/>
      <c r="Q696" s="181"/>
      <c r="R696" s="181"/>
      <c r="S696" s="181"/>
      <c r="T696" s="181"/>
      <c r="U696" s="181"/>
      <c r="V696" s="181"/>
      <c r="W696" s="181"/>
      <c r="X696" s="181"/>
      <c r="Y696" s="181"/>
      <c r="Z696" s="181"/>
    </row>
    <row r="697" spans="1:26" ht="14.25" customHeight="1" x14ac:dyDescent="0.2">
      <c r="A697" s="183"/>
      <c r="B697" s="182"/>
      <c r="C697" s="181"/>
      <c r="D697" s="190"/>
      <c r="E697" s="181"/>
      <c r="F697" s="181"/>
      <c r="G697" s="181"/>
      <c r="H697" s="181"/>
      <c r="I697" s="181"/>
      <c r="J697" s="181"/>
      <c r="K697" s="181"/>
      <c r="L697" s="181"/>
      <c r="M697" s="181"/>
      <c r="N697" s="181"/>
      <c r="O697" s="181"/>
      <c r="P697" s="181"/>
      <c r="Q697" s="181"/>
      <c r="R697" s="181"/>
      <c r="S697" s="181"/>
      <c r="T697" s="181"/>
      <c r="U697" s="181"/>
      <c r="V697" s="181"/>
      <c r="W697" s="181"/>
      <c r="X697" s="181"/>
      <c r="Y697" s="181"/>
      <c r="Z697" s="181"/>
    </row>
    <row r="698" spans="1:26" ht="14.25" customHeight="1" x14ac:dyDescent="0.2">
      <c r="A698" s="183"/>
      <c r="B698" s="182"/>
      <c r="C698" s="181"/>
      <c r="D698" s="190"/>
      <c r="E698" s="181"/>
      <c r="F698" s="181"/>
      <c r="G698" s="181"/>
      <c r="H698" s="181"/>
      <c r="I698" s="181"/>
      <c r="J698" s="181"/>
      <c r="K698" s="181"/>
      <c r="L698" s="181"/>
      <c r="M698" s="181"/>
      <c r="N698" s="181"/>
      <c r="O698" s="181"/>
      <c r="P698" s="181"/>
      <c r="Q698" s="181"/>
      <c r="R698" s="181"/>
      <c r="S698" s="181"/>
      <c r="T698" s="181"/>
      <c r="U698" s="181"/>
      <c r="V698" s="181"/>
      <c r="W698" s="181"/>
      <c r="X698" s="181"/>
      <c r="Y698" s="181"/>
      <c r="Z698" s="181"/>
    </row>
    <row r="699" spans="1:26" ht="14.25" customHeight="1" x14ac:dyDescent="0.2">
      <c r="A699" s="183"/>
      <c r="B699" s="182"/>
      <c r="C699" s="181"/>
      <c r="D699" s="190"/>
      <c r="E699" s="181"/>
      <c r="F699" s="181"/>
      <c r="G699" s="181"/>
      <c r="H699" s="181"/>
      <c r="I699" s="181"/>
      <c r="J699" s="181"/>
      <c r="K699" s="181"/>
      <c r="L699" s="181"/>
      <c r="M699" s="181"/>
      <c r="N699" s="181"/>
      <c r="O699" s="181"/>
      <c r="P699" s="181"/>
      <c r="Q699" s="181"/>
      <c r="R699" s="181"/>
      <c r="S699" s="181"/>
      <c r="T699" s="181"/>
      <c r="U699" s="181"/>
      <c r="V699" s="181"/>
      <c r="W699" s="181"/>
      <c r="X699" s="181"/>
      <c r="Y699" s="181"/>
      <c r="Z699" s="181"/>
    </row>
    <row r="700" spans="1:26" ht="14.25" customHeight="1" x14ac:dyDescent="0.2">
      <c r="A700" s="183"/>
      <c r="B700" s="182"/>
      <c r="C700" s="181"/>
      <c r="D700" s="190"/>
      <c r="E700" s="181"/>
      <c r="F700" s="181"/>
      <c r="G700" s="181"/>
      <c r="H700" s="181"/>
      <c r="I700" s="181"/>
      <c r="J700" s="181"/>
      <c r="K700" s="181"/>
      <c r="L700" s="181"/>
      <c r="M700" s="181"/>
      <c r="N700" s="181"/>
      <c r="O700" s="181"/>
      <c r="P700" s="181"/>
      <c r="Q700" s="181"/>
      <c r="R700" s="181"/>
      <c r="S700" s="181"/>
      <c r="T700" s="181"/>
      <c r="U700" s="181"/>
      <c r="V700" s="181"/>
      <c r="W700" s="181"/>
      <c r="X700" s="181"/>
      <c r="Y700" s="181"/>
      <c r="Z700" s="181"/>
    </row>
    <row r="701" spans="1:26" ht="14.25" customHeight="1" x14ac:dyDescent="0.2">
      <c r="A701" s="183"/>
      <c r="B701" s="182"/>
      <c r="C701" s="181"/>
      <c r="D701" s="190"/>
      <c r="E701" s="181"/>
      <c r="F701" s="181"/>
      <c r="G701" s="181"/>
      <c r="H701" s="181"/>
      <c r="I701" s="181"/>
      <c r="J701" s="181"/>
      <c r="K701" s="181"/>
      <c r="L701" s="181"/>
      <c r="M701" s="181"/>
      <c r="N701" s="181"/>
      <c r="O701" s="181"/>
      <c r="P701" s="181"/>
      <c r="Q701" s="181"/>
      <c r="R701" s="181"/>
      <c r="S701" s="181"/>
      <c r="T701" s="181"/>
      <c r="U701" s="181"/>
      <c r="V701" s="181"/>
      <c r="W701" s="181"/>
      <c r="X701" s="181"/>
      <c r="Y701" s="181"/>
      <c r="Z701" s="181"/>
    </row>
    <row r="702" spans="1:26" ht="14.25" customHeight="1" x14ac:dyDescent="0.2">
      <c r="A702" s="183"/>
      <c r="B702" s="182"/>
      <c r="C702" s="181"/>
      <c r="D702" s="190"/>
      <c r="E702" s="181"/>
      <c r="F702" s="181"/>
      <c r="G702" s="181"/>
      <c r="H702" s="181"/>
      <c r="I702" s="181"/>
      <c r="J702" s="181"/>
      <c r="K702" s="181"/>
      <c r="L702" s="181"/>
      <c r="M702" s="181"/>
      <c r="N702" s="181"/>
      <c r="O702" s="181"/>
      <c r="P702" s="181"/>
      <c r="Q702" s="181"/>
      <c r="R702" s="181"/>
      <c r="S702" s="181"/>
      <c r="T702" s="181"/>
      <c r="U702" s="181"/>
      <c r="V702" s="181"/>
      <c r="W702" s="181"/>
      <c r="X702" s="181"/>
      <c r="Y702" s="181"/>
      <c r="Z702" s="181"/>
    </row>
    <row r="703" spans="1:26" ht="14.25" customHeight="1" x14ac:dyDescent="0.2">
      <c r="A703" s="183"/>
      <c r="B703" s="182"/>
      <c r="C703" s="181"/>
      <c r="D703" s="190"/>
      <c r="E703" s="181"/>
      <c r="F703" s="181"/>
      <c r="G703" s="181"/>
      <c r="H703" s="181"/>
      <c r="I703" s="181"/>
      <c r="J703" s="181"/>
      <c r="K703" s="181"/>
      <c r="L703" s="181"/>
      <c r="M703" s="181"/>
      <c r="N703" s="181"/>
      <c r="O703" s="181"/>
      <c r="P703" s="181"/>
      <c r="Q703" s="181"/>
      <c r="R703" s="181"/>
      <c r="S703" s="181"/>
      <c r="T703" s="181"/>
      <c r="U703" s="181"/>
      <c r="V703" s="181"/>
      <c r="W703" s="181"/>
      <c r="X703" s="181"/>
      <c r="Y703" s="181"/>
      <c r="Z703" s="181"/>
    </row>
    <row r="704" spans="1:26" ht="14.25" customHeight="1" x14ac:dyDescent="0.2">
      <c r="A704" s="183"/>
      <c r="B704" s="182"/>
      <c r="C704" s="181"/>
      <c r="D704" s="190"/>
      <c r="E704" s="181"/>
      <c r="F704" s="181"/>
      <c r="G704" s="181"/>
      <c r="H704" s="181"/>
      <c r="I704" s="181"/>
      <c r="J704" s="181"/>
      <c r="K704" s="181"/>
      <c r="L704" s="181"/>
      <c r="M704" s="181"/>
      <c r="N704" s="181"/>
      <c r="O704" s="181"/>
      <c r="P704" s="181"/>
      <c r="Q704" s="181"/>
      <c r="R704" s="181"/>
      <c r="S704" s="181"/>
      <c r="T704" s="181"/>
      <c r="U704" s="181"/>
      <c r="V704" s="181"/>
      <c r="W704" s="181"/>
      <c r="X704" s="181"/>
      <c r="Y704" s="181"/>
      <c r="Z704" s="181"/>
    </row>
    <row r="705" spans="1:26" ht="14.25" customHeight="1" x14ac:dyDescent="0.2">
      <c r="A705" s="183"/>
      <c r="B705" s="182"/>
      <c r="C705" s="181"/>
      <c r="D705" s="190"/>
      <c r="E705" s="181"/>
      <c r="F705" s="181"/>
      <c r="G705" s="181"/>
      <c r="H705" s="181"/>
      <c r="I705" s="181"/>
      <c r="J705" s="181"/>
      <c r="K705" s="181"/>
      <c r="L705" s="181"/>
      <c r="M705" s="181"/>
      <c r="N705" s="181"/>
      <c r="O705" s="181"/>
      <c r="P705" s="181"/>
      <c r="Q705" s="181"/>
      <c r="R705" s="181"/>
      <c r="S705" s="181"/>
      <c r="T705" s="181"/>
      <c r="U705" s="181"/>
      <c r="V705" s="181"/>
      <c r="W705" s="181"/>
      <c r="X705" s="181"/>
      <c r="Y705" s="181"/>
      <c r="Z705" s="181"/>
    </row>
    <row r="706" spans="1:26" ht="14.25" customHeight="1" x14ac:dyDescent="0.2">
      <c r="A706" s="183"/>
      <c r="B706" s="182"/>
      <c r="C706" s="181"/>
      <c r="D706" s="190"/>
      <c r="E706" s="181"/>
      <c r="F706" s="181"/>
      <c r="G706" s="181"/>
      <c r="H706" s="181"/>
      <c r="I706" s="181"/>
      <c r="J706" s="181"/>
      <c r="K706" s="181"/>
      <c r="L706" s="181"/>
      <c r="M706" s="181"/>
      <c r="N706" s="181"/>
      <c r="O706" s="181"/>
      <c r="P706" s="181"/>
      <c r="Q706" s="181"/>
      <c r="R706" s="181"/>
      <c r="S706" s="181"/>
      <c r="T706" s="181"/>
      <c r="U706" s="181"/>
      <c r="V706" s="181"/>
      <c r="W706" s="181"/>
      <c r="X706" s="181"/>
      <c r="Y706" s="181"/>
      <c r="Z706" s="181"/>
    </row>
    <row r="707" spans="1:26" ht="14.25" customHeight="1" x14ac:dyDescent="0.2">
      <c r="A707" s="183"/>
      <c r="B707" s="182"/>
      <c r="C707" s="181"/>
      <c r="D707" s="190"/>
      <c r="E707" s="181"/>
      <c r="F707" s="181"/>
      <c r="G707" s="181"/>
      <c r="H707" s="181"/>
      <c r="I707" s="181"/>
      <c r="J707" s="181"/>
      <c r="K707" s="181"/>
      <c r="L707" s="181"/>
      <c r="M707" s="181"/>
      <c r="N707" s="181"/>
      <c r="O707" s="181"/>
      <c r="P707" s="181"/>
      <c r="Q707" s="181"/>
      <c r="R707" s="181"/>
      <c r="S707" s="181"/>
      <c r="T707" s="181"/>
      <c r="U707" s="181"/>
      <c r="V707" s="181"/>
      <c r="W707" s="181"/>
      <c r="X707" s="181"/>
      <c r="Y707" s="181"/>
      <c r="Z707" s="181"/>
    </row>
    <row r="708" spans="1:26" ht="14.25" customHeight="1" x14ac:dyDescent="0.2">
      <c r="A708" s="183"/>
      <c r="B708" s="182"/>
      <c r="C708" s="181"/>
      <c r="D708" s="190"/>
      <c r="E708" s="181"/>
      <c r="F708" s="181"/>
      <c r="G708" s="181"/>
      <c r="H708" s="181"/>
      <c r="I708" s="181"/>
      <c r="J708" s="181"/>
      <c r="K708" s="181"/>
      <c r="L708" s="181"/>
      <c r="M708" s="181"/>
      <c r="N708" s="181"/>
      <c r="O708" s="181"/>
      <c r="P708" s="181"/>
      <c r="Q708" s="181"/>
      <c r="R708" s="181"/>
      <c r="S708" s="181"/>
      <c r="T708" s="181"/>
      <c r="U708" s="181"/>
      <c r="V708" s="181"/>
      <c r="W708" s="181"/>
      <c r="X708" s="181"/>
      <c r="Y708" s="181"/>
      <c r="Z708" s="181"/>
    </row>
    <row r="709" spans="1:26" ht="14.25" customHeight="1" x14ac:dyDescent="0.2">
      <c r="A709" s="183"/>
      <c r="B709" s="182"/>
      <c r="C709" s="181"/>
      <c r="D709" s="190"/>
      <c r="E709" s="181"/>
      <c r="F709" s="181"/>
      <c r="G709" s="181"/>
      <c r="H709" s="181"/>
      <c r="I709" s="181"/>
      <c r="J709" s="181"/>
      <c r="K709" s="181"/>
      <c r="L709" s="181"/>
      <c r="M709" s="181"/>
      <c r="N709" s="181"/>
      <c r="O709" s="181"/>
      <c r="P709" s="181"/>
      <c r="Q709" s="181"/>
      <c r="R709" s="181"/>
      <c r="S709" s="181"/>
      <c r="T709" s="181"/>
      <c r="U709" s="181"/>
      <c r="V709" s="181"/>
      <c r="W709" s="181"/>
      <c r="X709" s="181"/>
      <c r="Y709" s="181"/>
      <c r="Z709" s="181"/>
    </row>
    <row r="710" spans="1:26" ht="14.25" customHeight="1" x14ac:dyDescent="0.2">
      <c r="A710" s="183"/>
      <c r="B710" s="182"/>
      <c r="C710" s="181"/>
      <c r="D710" s="190"/>
      <c r="E710" s="181"/>
      <c r="F710" s="181"/>
      <c r="G710" s="181"/>
      <c r="H710" s="181"/>
      <c r="I710" s="181"/>
      <c r="J710" s="181"/>
      <c r="K710" s="181"/>
      <c r="L710" s="181"/>
      <c r="M710" s="181"/>
      <c r="N710" s="181"/>
      <c r="O710" s="181"/>
      <c r="P710" s="181"/>
      <c r="Q710" s="181"/>
      <c r="R710" s="181"/>
      <c r="S710" s="181"/>
      <c r="T710" s="181"/>
      <c r="U710" s="181"/>
      <c r="V710" s="181"/>
      <c r="W710" s="181"/>
      <c r="X710" s="181"/>
      <c r="Y710" s="181"/>
      <c r="Z710" s="181"/>
    </row>
    <row r="711" spans="1:26" ht="14.25" customHeight="1" x14ac:dyDescent="0.2">
      <c r="A711" s="183"/>
      <c r="B711" s="182"/>
      <c r="C711" s="181"/>
      <c r="D711" s="190"/>
      <c r="E711" s="181"/>
      <c r="F711" s="181"/>
      <c r="G711" s="181"/>
      <c r="H711" s="181"/>
      <c r="I711" s="181"/>
      <c r="J711" s="181"/>
      <c r="K711" s="181"/>
      <c r="L711" s="181"/>
      <c r="M711" s="181"/>
      <c r="N711" s="181"/>
      <c r="O711" s="181"/>
      <c r="P711" s="181"/>
      <c r="Q711" s="181"/>
      <c r="R711" s="181"/>
      <c r="S711" s="181"/>
      <c r="T711" s="181"/>
      <c r="U711" s="181"/>
      <c r="V711" s="181"/>
      <c r="W711" s="181"/>
      <c r="X711" s="181"/>
      <c r="Y711" s="181"/>
      <c r="Z711" s="181"/>
    </row>
    <row r="712" spans="1:26" ht="14.25" customHeight="1" x14ac:dyDescent="0.2">
      <c r="A712" s="183"/>
      <c r="B712" s="182"/>
      <c r="C712" s="181"/>
      <c r="D712" s="190"/>
      <c r="E712" s="181"/>
      <c r="F712" s="181"/>
      <c r="G712" s="181"/>
      <c r="H712" s="181"/>
      <c r="I712" s="181"/>
      <c r="J712" s="181"/>
      <c r="K712" s="181"/>
      <c r="L712" s="181"/>
      <c r="M712" s="181"/>
      <c r="N712" s="181"/>
      <c r="O712" s="181"/>
      <c r="P712" s="181"/>
      <c r="Q712" s="181"/>
      <c r="R712" s="181"/>
      <c r="S712" s="181"/>
      <c r="T712" s="181"/>
      <c r="U712" s="181"/>
      <c r="V712" s="181"/>
      <c r="W712" s="181"/>
      <c r="X712" s="181"/>
      <c r="Y712" s="181"/>
      <c r="Z712" s="181"/>
    </row>
    <row r="713" spans="1:26" ht="14.25" customHeight="1" x14ac:dyDescent="0.2">
      <c r="A713" s="183"/>
      <c r="B713" s="182"/>
      <c r="C713" s="181"/>
      <c r="D713" s="190"/>
      <c r="E713" s="181"/>
      <c r="F713" s="181"/>
      <c r="G713" s="181"/>
      <c r="H713" s="181"/>
      <c r="I713" s="181"/>
      <c r="J713" s="181"/>
      <c r="K713" s="181"/>
      <c r="L713" s="181"/>
      <c r="M713" s="181"/>
      <c r="N713" s="181"/>
      <c r="O713" s="181"/>
      <c r="P713" s="181"/>
      <c r="Q713" s="181"/>
      <c r="R713" s="181"/>
      <c r="S713" s="181"/>
      <c r="T713" s="181"/>
      <c r="U713" s="181"/>
      <c r="V713" s="181"/>
      <c r="W713" s="181"/>
      <c r="X713" s="181"/>
      <c r="Y713" s="181"/>
      <c r="Z713" s="181"/>
    </row>
    <row r="714" spans="1:26" ht="14.25" customHeight="1" x14ac:dyDescent="0.2">
      <c r="A714" s="183"/>
      <c r="B714" s="182"/>
      <c r="C714" s="181"/>
      <c r="D714" s="190"/>
      <c r="E714" s="181"/>
      <c r="F714" s="181"/>
      <c r="G714" s="181"/>
      <c r="H714" s="181"/>
      <c r="I714" s="181"/>
      <c r="J714" s="181"/>
      <c r="K714" s="181"/>
      <c r="L714" s="181"/>
      <c r="M714" s="181"/>
      <c r="N714" s="181"/>
      <c r="O714" s="181"/>
      <c r="P714" s="181"/>
      <c r="Q714" s="181"/>
      <c r="R714" s="181"/>
      <c r="S714" s="181"/>
      <c r="T714" s="181"/>
      <c r="U714" s="181"/>
      <c r="V714" s="181"/>
      <c r="W714" s="181"/>
      <c r="X714" s="181"/>
      <c r="Y714" s="181"/>
      <c r="Z714" s="181"/>
    </row>
    <row r="715" spans="1:26" ht="14.25" customHeight="1" x14ac:dyDescent="0.2">
      <c r="A715" s="183"/>
      <c r="B715" s="182"/>
      <c r="C715" s="181"/>
      <c r="D715" s="190"/>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row>
    <row r="716" spans="1:26" ht="14.25" customHeight="1" x14ac:dyDescent="0.2">
      <c r="A716" s="183"/>
      <c r="B716" s="182"/>
      <c r="C716" s="181"/>
      <c r="D716" s="190"/>
      <c r="E716" s="181"/>
      <c r="F716" s="181"/>
      <c r="G716" s="181"/>
      <c r="H716" s="181"/>
      <c r="I716" s="181"/>
      <c r="J716" s="181"/>
      <c r="K716" s="181"/>
      <c r="L716" s="181"/>
      <c r="M716" s="181"/>
      <c r="N716" s="181"/>
      <c r="O716" s="181"/>
      <c r="P716" s="181"/>
      <c r="Q716" s="181"/>
      <c r="R716" s="181"/>
      <c r="S716" s="181"/>
      <c r="T716" s="181"/>
      <c r="U716" s="181"/>
      <c r="V716" s="181"/>
      <c r="W716" s="181"/>
      <c r="X716" s="181"/>
      <c r="Y716" s="181"/>
      <c r="Z716" s="181"/>
    </row>
    <row r="717" spans="1:26" ht="14.25" customHeight="1" x14ac:dyDescent="0.2">
      <c r="A717" s="183"/>
      <c r="B717" s="182"/>
      <c r="C717" s="181"/>
      <c r="D717" s="190"/>
      <c r="E717" s="181"/>
      <c r="F717" s="181"/>
      <c r="G717" s="181"/>
      <c r="H717" s="181"/>
      <c r="I717" s="181"/>
      <c r="J717" s="181"/>
      <c r="K717" s="181"/>
      <c r="L717" s="181"/>
      <c r="M717" s="181"/>
      <c r="N717" s="181"/>
      <c r="O717" s="181"/>
      <c r="P717" s="181"/>
      <c r="Q717" s="181"/>
      <c r="R717" s="181"/>
      <c r="S717" s="181"/>
      <c r="T717" s="181"/>
      <c r="U717" s="181"/>
      <c r="V717" s="181"/>
      <c r="W717" s="181"/>
      <c r="X717" s="181"/>
      <c r="Y717" s="181"/>
      <c r="Z717" s="181"/>
    </row>
    <row r="718" spans="1:26" ht="14.25" customHeight="1" x14ac:dyDescent="0.2">
      <c r="A718" s="183"/>
      <c r="B718" s="182"/>
      <c r="C718" s="181"/>
      <c r="D718" s="190"/>
      <c r="E718" s="181"/>
      <c r="F718" s="181"/>
      <c r="G718" s="181"/>
      <c r="H718" s="181"/>
      <c r="I718" s="181"/>
      <c r="J718" s="181"/>
      <c r="K718" s="181"/>
      <c r="L718" s="181"/>
      <c r="M718" s="181"/>
      <c r="N718" s="181"/>
      <c r="O718" s="181"/>
      <c r="P718" s="181"/>
      <c r="Q718" s="181"/>
      <c r="R718" s="181"/>
      <c r="S718" s="181"/>
      <c r="T718" s="181"/>
      <c r="U718" s="181"/>
      <c r="V718" s="181"/>
      <c r="W718" s="181"/>
      <c r="X718" s="181"/>
      <c r="Y718" s="181"/>
      <c r="Z718" s="181"/>
    </row>
    <row r="719" spans="1:26" ht="14.25" customHeight="1" x14ac:dyDescent="0.2">
      <c r="A719" s="183"/>
      <c r="B719" s="182"/>
      <c r="C719" s="181"/>
      <c r="D719" s="190"/>
      <c r="E719" s="181"/>
      <c r="F719" s="181"/>
      <c r="G719" s="181"/>
      <c r="H719" s="181"/>
      <c r="I719" s="181"/>
      <c r="J719" s="181"/>
      <c r="K719" s="181"/>
      <c r="L719" s="181"/>
      <c r="M719" s="181"/>
      <c r="N719" s="181"/>
      <c r="O719" s="181"/>
      <c r="P719" s="181"/>
      <c r="Q719" s="181"/>
      <c r="R719" s="181"/>
      <c r="S719" s="181"/>
      <c r="T719" s="181"/>
      <c r="U719" s="181"/>
      <c r="V719" s="181"/>
      <c r="W719" s="181"/>
      <c r="X719" s="181"/>
      <c r="Y719" s="181"/>
      <c r="Z719" s="181"/>
    </row>
    <row r="720" spans="1:26" ht="14.25" customHeight="1" x14ac:dyDescent="0.2">
      <c r="A720" s="183"/>
      <c r="B720" s="182"/>
      <c r="C720" s="181"/>
      <c r="D720" s="190"/>
      <c r="E720" s="181"/>
      <c r="F720" s="181"/>
      <c r="G720" s="181"/>
      <c r="H720" s="181"/>
      <c r="I720" s="181"/>
      <c r="J720" s="181"/>
      <c r="K720" s="181"/>
      <c r="L720" s="181"/>
      <c r="M720" s="181"/>
      <c r="N720" s="181"/>
      <c r="O720" s="181"/>
      <c r="P720" s="181"/>
      <c r="Q720" s="181"/>
      <c r="R720" s="181"/>
      <c r="S720" s="181"/>
      <c r="T720" s="181"/>
      <c r="U720" s="181"/>
      <c r="V720" s="181"/>
      <c r="W720" s="181"/>
      <c r="X720" s="181"/>
      <c r="Y720" s="181"/>
      <c r="Z720" s="181"/>
    </row>
    <row r="721" spans="1:26" ht="14.25" customHeight="1" x14ac:dyDescent="0.2">
      <c r="A721" s="183"/>
      <c r="B721" s="182"/>
      <c r="C721" s="181"/>
      <c r="D721" s="190"/>
      <c r="E721" s="181"/>
      <c r="F721" s="181"/>
      <c r="G721" s="181"/>
      <c r="H721" s="181"/>
      <c r="I721" s="181"/>
      <c r="J721" s="181"/>
      <c r="K721" s="181"/>
      <c r="L721" s="181"/>
      <c r="M721" s="181"/>
      <c r="N721" s="181"/>
      <c r="O721" s="181"/>
      <c r="P721" s="181"/>
      <c r="Q721" s="181"/>
      <c r="R721" s="181"/>
      <c r="S721" s="181"/>
      <c r="T721" s="181"/>
      <c r="U721" s="181"/>
      <c r="V721" s="181"/>
      <c r="W721" s="181"/>
      <c r="X721" s="181"/>
      <c r="Y721" s="181"/>
      <c r="Z721" s="181"/>
    </row>
    <row r="722" spans="1:26" ht="14.25" customHeight="1" x14ac:dyDescent="0.2">
      <c r="A722" s="183"/>
      <c r="B722" s="182"/>
      <c r="C722" s="181"/>
      <c r="D722" s="190"/>
      <c r="E722" s="181"/>
      <c r="F722" s="181"/>
      <c r="G722" s="181"/>
      <c r="H722" s="181"/>
      <c r="I722" s="181"/>
      <c r="J722" s="181"/>
      <c r="K722" s="181"/>
      <c r="L722" s="181"/>
      <c r="M722" s="181"/>
      <c r="N722" s="181"/>
      <c r="O722" s="181"/>
      <c r="P722" s="181"/>
      <c r="Q722" s="181"/>
      <c r="R722" s="181"/>
      <c r="S722" s="181"/>
      <c r="T722" s="181"/>
      <c r="U722" s="181"/>
      <c r="V722" s="181"/>
      <c r="W722" s="181"/>
      <c r="X722" s="181"/>
      <c r="Y722" s="181"/>
      <c r="Z722" s="181"/>
    </row>
    <row r="723" spans="1:26" ht="14.25" customHeight="1" x14ac:dyDescent="0.2">
      <c r="A723" s="183"/>
      <c r="B723" s="182"/>
      <c r="C723" s="181"/>
      <c r="D723" s="190"/>
      <c r="E723" s="181"/>
      <c r="F723" s="181"/>
      <c r="G723" s="181"/>
      <c r="H723" s="181"/>
      <c r="I723" s="181"/>
      <c r="J723" s="181"/>
      <c r="K723" s="181"/>
      <c r="L723" s="181"/>
      <c r="M723" s="181"/>
      <c r="N723" s="181"/>
      <c r="O723" s="181"/>
      <c r="P723" s="181"/>
      <c r="Q723" s="181"/>
      <c r="R723" s="181"/>
      <c r="S723" s="181"/>
      <c r="T723" s="181"/>
      <c r="U723" s="181"/>
      <c r="V723" s="181"/>
      <c r="W723" s="181"/>
      <c r="X723" s="181"/>
      <c r="Y723" s="181"/>
      <c r="Z723" s="181"/>
    </row>
    <row r="724" spans="1:26" ht="14.25" customHeight="1" x14ac:dyDescent="0.2">
      <c r="A724" s="183"/>
      <c r="B724" s="182"/>
      <c r="C724" s="181"/>
      <c r="D724" s="190"/>
      <c r="E724" s="181"/>
      <c r="F724" s="181"/>
      <c r="G724" s="181"/>
      <c r="H724" s="181"/>
      <c r="I724" s="181"/>
      <c r="J724" s="181"/>
      <c r="K724" s="181"/>
      <c r="L724" s="181"/>
      <c r="M724" s="181"/>
      <c r="N724" s="181"/>
      <c r="O724" s="181"/>
      <c r="P724" s="181"/>
      <c r="Q724" s="181"/>
      <c r="R724" s="181"/>
      <c r="S724" s="181"/>
      <c r="T724" s="181"/>
      <c r="U724" s="181"/>
      <c r="V724" s="181"/>
      <c r="W724" s="181"/>
      <c r="X724" s="181"/>
      <c r="Y724" s="181"/>
      <c r="Z724" s="181"/>
    </row>
    <row r="725" spans="1:26" ht="14.25" customHeight="1" x14ac:dyDescent="0.2">
      <c r="A725" s="183"/>
      <c r="B725" s="182"/>
      <c r="C725" s="181"/>
      <c r="D725" s="190"/>
      <c r="E725" s="181"/>
      <c r="F725" s="181"/>
      <c r="G725" s="181"/>
      <c r="H725" s="181"/>
      <c r="I725" s="181"/>
      <c r="J725" s="181"/>
      <c r="K725" s="181"/>
      <c r="L725" s="181"/>
      <c r="M725" s="181"/>
      <c r="N725" s="181"/>
      <c r="O725" s="181"/>
      <c r="P725" s="181"/>
      <c r="Q725" s="181"/>
      <c r="R725" s="181"/>
      <c r="S725" s="181"/>
      <c r="T725" s="181"/>
      <c r="U725" s="181"/>
      <c r="V725" s="181"/>
      <c r="W725" s="181"/>
      <c r="X725" s="181"/>
      <c r="Y725" s="181"/>
      <c r="Z725" s="181"/>
    </row>
    <row r="726" spans="1:26" ht="14.25" customHeight="1" x14ac:dyDescent="0.2">
      <c r="A726" s="183"/>
      <c r="B726" s="182"/>
      <c r="C726" s="181"/>
      <c r="D726" s="190"/>
      <c r="E726" s="181"/>
      <c r="F726" s="181"/>
      <c r="G726" s="181"/>
      <c r="H726" s="181"/>
      <c r="I726" s="181"/>
      <c r="J726" s="181"/>
      <c r="K726" s="181"/>
      <c r="L726" s="181"/>
      <c r="M726" s="181"/>
      <c r="N726" s="181"/>
      <c r="O726" s="181"/>
      <c r="P726" s="181"/>
      <c r="Q726" s="181"/>
      <c r="R726" s="181"/>
      <c r="S726" s="181"/>
      <c r="T726" s="181"/>
      <c r="U726" s="181"/>
      <c r="V726" s="181"/>
      <c r="W726" s="181"/>
      <c r="X726" s="181"/>
      <c r="Y726" s="181"/>
      <c r="Z726" s="181"/>
    </row>
    <row r="727" spans="1:26" ht="14.25" customHeight="1" x14ac:dyDescent="0.2">
      <c r="A727" s="183"/>
      <c r="B727" s="182"/>
      <c r="C727" s="181"/>
      <c r="D727" s="190"/>
      <c r="E727" s="181"/>
      <c r="F727" s="181"/>
      <c r="G727" s="181"/>
      <c r="H727" s="181"/>
      <c r="I727" s="181"/>
      <c r="J727" s="181"/>
      <c r="K727" s="181"/>
      <c r="L727" s="181"/>
      <c r="M727" s="181"/>
      <c r="N727" s="181"/>
      <c r="O727" s="181"/>
      <c r="P727" s="181"/>
      <c r="Q727" s="181"/>
      <c r="R727" s="181"/>
      <c r="S727" s="181"/>
      <c r="T727" s="181"/>
      <c r="U727" s="181"/>
      <c r="V727" s="181"/>
      <c r="W727" s="181"/>
      <c r="X727" s="181"/>
      <c r="Y727" s="181"/>
      <c r="Z727" s="181"/>
    </row>
    <row r="728" spans="1:26" ht="14.25" customHeight="1" x14ac:dyDescent="0.2">
      <c r="A728" s="183"/>
      <c r="B728" s="182"/>
      <c r="C728" s="181"/>
      <c r="D728" s="190"/>
      <c r="E728" s="181"/>
      <c r="F728" s="181"/>
      <c r="G728" s="181"/>
      <c r="H728" s="181"/>
      <c r="I728" s="181"/>
      <c r="J728" s="181"/>
      <c r="K728" s="181"/>
      <c r="L728" s="181"/>
      <c r="M728" s="181"/>
      <c r="N728" s="181"/>
      <c r="O728" s="181"/>
      <c r="P728" s="181"/>
      <c r="Q728" s="181"/>
      <c r="R728" s="181"/>
      <c r="S728" s="181"/>
      <c r="T728" s="181"/>
      <c r="U728" s="181"/>
      <c r="V728" s="181"/>
      <c r="W728" s="181"/>
      <c r="X728" s="181"/>
      <c r="Y728" s="181"/>
      <c r="Z728" s="181"/>
    </row>
    <row r="729" spans="1:26" ht="14.25" customHeight="1" x14ac:dyDescent="0.2">
      <c r="A729" s="183"/>
      <c r="B729" s="182"/>
      <c r="C729" s="181"/>
      <c r="D729" s="190"/>
      <c r="E729" s="181"/>
      <c r="F729" s="181"/>
      <c r="G729" s="181"/>
      <c r="H729" s="181"/>
      <c r="I729" s="181"/>
      <c r="J729" s="181"/>
      <c r="K729" s="181"/>
      <c r="L729" s="181"/>
      <c r="M729" s="181"/>
      <c r="N729" s="181"/>
      <c r="O729" s="181"/>
      <c r="P729" s="181"/>
      <c r="Q729" s="181"/>
      <c r="R729" s="181"/>
      <c r="S729" s="181"/>
      <c r="T729" s="181"/>
      <c r="U729" s="181"/>
      <c r="V729" s="181"/>
      <c r="W729" s="181"/>
      <c r="X729" s="181"/>
      <c r="Y729" s="181"/>
      <c r="Z729" s="181"/>
    </row>
    <row r="730" spans="1:26" ht="14.25" customHeight="1" x14ac:dyDescent="0.2">
      <c r="A730" s="183"/>
      <c r="B730" s="182"/>
      <c r="C730" s="181"/>
      <c r="D730" s="190"/>
      <c r="E730" s="181"/>
      <c r="F730" s="181"/>
      <c r="G730" s="181"/>
      <c r="H730" s="181"/>
      <c r="I730" s="181"/>
      <c r="J730" s="181"/>
      <c r="K730" s="181"/>
      <c r="L730" s="181"/>
      <c r="M730" s="181"/>
      <c r="N730" s="181"/>
      <c r="O730" s="181"/>
      <c r="P730" s="181"/>
      <c r="Q730" s="181"/>
      <c r="R730" s="181"/>
      <c r="S730" s="181"/>
      <c r="T730" s="181"/>
      <c r="U730" s="181"/>
      <c r="V730" s="181"/>
      <c r="W730" s="181"/>
      <c r="X730" s="181"/>
      <c r="Y730" s="181"/>
      <c r="Z730" s="181"/>
    </row>
    <row r="731" spans="1:26" ht="14.25" customHeight="1" x14ac:dyDescent="0.2">
      <c r="A731" s="183"/>
      <c r="B731" s="182"/>
      <c r="C731" s="181"/>
      <c r="D731" s="190"/>
      <c r="E731" s="181"/>
      <c r="F731" s="181"/>
      <c r="G731" s="181"/>
      <c r="H731" s="181"/>
      <c r="I731" s="181"/>
      <c r="J731" s="181"/>
      <c r="K731" s="181"/>
      <c r="L731" s="181"/>
      <c r="M731" s="181"/>
      <c r="N731" s="181"/>
      <c r="O731" s="181"/>
      <c r="P731" s="181"/>
      <c r="Q731" s="181"/>
      <c r="R731" s="181"/>
      <c r="S731" s="181"/>
      <c r="T731" s="181"/>
      <c r="U731" s="181"/>
      <c r="V731" s="181"/>
      <c r="W731" s="181"/>
      <c r="X731" s="181"/>
      <c r="Y731" s="181"/>
      <c r="Z731" s="181"/>
    </row>
    <row r="732" spans="1:26" ht="14.25" customHeight="1" x14ac:dyDescent="0.2">
      <c r="A732" s="183"/>
      <c r="B732" s="182"/>
      <c r="C732" s="181"/>
      <c r="D732" s="190"/>
      <c r="E732" s="181"/>
      <c r="F732" s="181"/>
      <c r="G732" s="181"/>
      <c r="H732" s="181"/>
      <c r="I732" s="181"/>
      <c r="J732" s="181"/>
      <c r="K732" s="181"/>
      <c r="L732" s="181"/>
      <c r="M732" s="181"/>
      <c r="N732" s="181"/>
      <c r="O732" s="181"/>
      <c r="P732" s="181"/>
      <c r="Q732" s="181"/>
      <c r="R732" s="181"/>
      <c r="S732" s="181"/>
      <c r="T732" s="181"/>
      <c r="U732" s="181"/>
      <c r="V732" s="181"/>
      <c r="W732" s="181"/>
      <c r="X732" s="181"/>
      <c r="Y732" s="181"/>
      <c r="Z732" s="181"/>
    </row>
    <row r="733" spans="1:26" ht="14.25" customHeight="1" x14ac:dyDescent="0.2">
      <c r="A733" s="183"/>
      <c r="B733" s="182"/>
      <c r="C733" s="181"/>
      <c r="D733" s="190"/>
      <c r="E733" s="181"/>
      <c r="F733" s="181"/>
      <c r="G733" s="181"/>
      <c r="H733" s="181"/>
      <c r="I733" s="181"/>
      <c r="J733" s="181"/>
      <c r="K733" s="181"/>
      <c r="L733" s="181"/>
      <c r="M733" s="181"/>
      <c r="N733" s="181"/>
      <c r="O733" s="181"/>
      <c r="P733" s="181"/>
      <c r="Q733" s="181"/>
      <c r="R733" s="181"/>
      <c r="S733" s="181"/>
      <c r="T733" s="181"/>
      <c r="U733" s="181"/>
      <c r="V733" s="181"/>
      <c r="W733" s="181"/>
      <c r="X733" s="181"/>
      <c r="Y733" s="181"/>
      <c r="Z733" s="181"/>
    </row>
    <row r="734" spans="1:26" ht="14.25" customHeight="1" x14ac:dyDescent="0.2">
      <c r="A734" s="183"/>
      <c r="B734" s="182"/>
      <c r="C734" s="181"/>
      <c r="D734" s="190"/>
      <c r="E734" s="181"/>
      <c r="F734" s="181"/>
      <c r="G734" s="181"/>
      <c r="H734" s="181"/>
      <c r="I734" s="181"/>
      <c r="J734" s="181"/>
      <c r="K734" s="181"/>
      <c r="L734" s="181"/>
      <c r="M734" s="181"/>
      <c r="N734" s="181"/>
      <c r="O734" s="181"/>
      <c r="P734" s="181"/>
      <c r="Q734" s="181"/>
      <c r="R734" s="181"/>
      <c r="S734" s="181"/>
      <c r="T734" s="181"/>
      <c r="U734" s="181"/>
      <c r="V734" s="181"/>
      <c r="W734" s="181"/>
      <c r="X734" s="181"/>
      <c r="Y734" s="181"/>
      <c r="Z734" s="181"/>
    </row>
    <row r="735" spans="1:26" ht="14.25" customHeight="1" x14ac:dyDescent="0.2">
      <c r="A735" s="183"/>
      <c r="B735" s="182"/>
      <c r="C735" s="181"/>
      <c r="D735" s="190"/>
      <c r="E735" s="181"/>
      <c r="F735" s="181"/>
      <c r="G735" s="181"/>
      <c r="H735" s="181"/>
      <c r="I735" s="181"/>
      <c r="J735" s="181"/>
      <c r="K735" s="181"/>
      <c r="L735" s="181"/>
      <c r="M735" s="181"/>
      <c r="N735" s="181"/>
      <c r="O735" s="181"/>
      <c r="P735" s="181"/>
      <c r="Q735" s="181"/>
      <c r="R735" s="181"/>
      <c r="S735" s="181"/>
      <c r="T735" s="181"/>
      <c r="U735" s="181"/>
      <c r="V735" s="181"/>
      <c r="W735" s="181"/>
      <c r="X735" s="181"/>
      <c r="Y735" s="181"/>
      <c r="Z735" s="181"/>
    </row>
    <row r="736" spans="1:26" ht="14.25" customHeight="1" x14ac:dyDescent="0.2">
      <c r="A736" s="183"/>
      <c r="B736" s="182"/>
      <c r="C736" s="181"/>
      <c r="D736" s="190"/>
      <c r="E736" s="181"/>
      <c r="F736" s="181"/>
      <c r="G736" s="181"/>
      <c r="H736" s="181"/>
      <c r="I736" s="181"/>
      <c r="J736" s="181"/>
      <c r="K736" s="181"/>
      <c r="L736" s="181"/>
      <c r="M736" s="181"/>
      <c r="N736" s="181"/>
      <c r="O736" s="181"/>
      <c r="P736" s="181"/>
      <c r="Q736" s="181"/>
      <c r="R736" s="181"/>
      <c r="S736" s="181"/>
      <c r="T736" s="181"/>
      <c r="U736" s="181"/>
      <c r="V736" s="181"/>
      <c r="W736" s="181"/>
      <c r="X736" s="181"/>
      <c r="Y736" s="181"/>
      <c r="Z736" s="181"/>
    </row>
    <row r="737" spans="1:26" ht="14.25" customHeight="1" x14ac:dyDescent="0.2">
      <c r="A737" s="183"/>
      <c r="B737" s="182"/>
      <c r="C737" s="181"/>
      <c r="D737" s="190"/>
      <c r="E737" s="181"/>
      <c r="F737" s="181"/>
      <c r="G737" s="181"/>
      <c r="H737" s="181"/>
      <c r="I737" s="181"/>
      <c r="J737" s="181"/>
      <c r="K737" s="181"/>
      <c r="L737" s="181"/>
      <c r="M737" s="181"/>
      <c r="N737" s="181"/>
      <c r="O737" s="181"/>
      <c r="P737" s="181"/>
      <c r="Q737" s="181"/>
      <c r="R737" s="181"/>
      <c r="S737" s="181"/>
      <c r="T737" s="181"/>
      <c r="U737" s="181"/>
      <c r="V737" s="181"/>
      <c r="W737" s="181"/>
      <c r="X737" s="181"/>
      <c r="Y737" s="181"/>
      <c r="Z737" s="181"/>
    </row>
    <row r="738" spans="1:26" ht="14.25" customHeight="1" x14ac:dyDescent="0.2">
      <c r="A738" s="183"/>
      <c r="B738" s="182"/>
      <c r="C738" s="181"/>
      <c r="D738" s="190"/>
      <c r="E738" s="181"/>
      <c r="F738" s="181"/>
      <c r="G738" s="181"/>
      <c r="H738" s="181"/>
      <c r="I738" s="181"/>
      <c r="J738" s="181"/>
      <c r="K738" s="181"/>
      <c r="L738" s="181"/>
      <c r="M738" s="181"/>
      <c r="N738" s="181"/>
      <c r="O738" s="181"/>
      <c r="P738" s="181"/>
      <c r="Q738" s="181"/>
      <c r="R738" s="181"/>
      <c r="S738" s="181"/>
      <c r="T738" s="181"/>
      <c r="U738" s="181"/>
      <c r="V738" s="181"/>
      <c r="W738" s="181"/>
      <c r="X738" s="181"/>
      <c r="Y738" s="181"/>
      <c r="Z738" s="181"/>
    </row>
    <row r="739" spans="1:26" ht="14.25" customHeight="1" x14ac:dyDescent="0.2">
      <c r="A739" s="183"/>
      <c r="B739" s="182"/>
      <c r="C739" s="181"/>
      <c r="D739" s="190"/>
      <c r="E739" s="181"/>
      <c r="F739" s="181"/>
      <c r="G739" s="181"/>
      <c r="H739" s="181"/>
      <c r="I739" s="181"/>
      <c r="J739" s="181"/>
      <c r="K739" s="181"/>
      <c r="L739" s="181"/>
      <c r="M739" s="181"/>
      <c r="N739" s="181"/>
      <c r="O739" s="181"/>
      <c r="P739" s="181"/>
      <c r="Q739" s="181"/>
      <c r="R739" s="181"/>
      <c r="S739" s="181"/>
      <c r="T739" s="181"/>
      <c r="U739" s="181"/>
      <c r="V739" s="181"/>
      <c r="W739" s="181"/>
      <c r="X739" s="181"/>
      <c r="Y739" s="181"/>
      <c r="Z739" s="181"/>
    </row>
    <row r="740" spans="1:26" ht="14.25" customHeight="1" x14ac:dyDescent="0.2">
      <c r="A740" s="183"/>
      <c r="B740" s="182"/>
      <c r="C740" s="181"/>
      <c r="D740" s="190"/>
      <c r="E740" s="181"/>
      <c r="F740" s="181"/>
      <c r="G740" s="181"/>
      <c r="H740" s="181"/>
      <c r="I740" s="181"/>
      <c r="J740" s="181"/>
      <c r="K740" s="181"/>
      <c r="L740" s="181"/>
      <c r="M740" s="181"/>
      <c r="N740" s="181"/>
      <c r="O740" s="181"/>
      <c r="P740" s="181"/>
      <c r="Q740" s="181"/>
      <c r="R740" s="181"/>
      <c r="S740" s="181"/>
      <c r="T740" s="181"/>
      <c r="U740" s="181"/>
      <c r="V740" s="181"/>
      <c r="W740" s="181"/>
      <c r="X740" s="181"/>
      <c r="Y740" s="181"/>
      <c r="Z740" s="181"/>
    </row>
    <row r="741" spans="1:26" ht="14.25" customHeight="1" x14ac:dyDescent="0.2">
      <c r="A741" s="183"/>
      <c r="B741" s="182"/>
      <c r="C741" s="181"/>
      <c r="D741" s="190"/>
      <c r="E741" s="181"/>
      <c r="F741" s="181"/>
      <c r="G741" s="181"/>
      <c r="H741" s="181"/>
      <c r="I741" s="181"/>
      <c r="J741" s="181"/>
      <c r="K741" s="181"/>
      <c r="L741" s="181"/>
      <c r="M741" s="181"/>
      <c r="N741" s="181"/>
      <c r="O741" s="181"/>
      <c r="P741" s="181"/>
      <c r="Q741" s="181"/>
      <c r="R741" s="181"/>
      <c r="S741" s="181"/>
      <c r="T741" s="181"/>
      <c r="U741" s="181"/>
      <c r="V741" s="181"/>
      <c r="W741" s="181"/>
      <c r="X741" s="181"/>
      <c r="Y741" s="181"/>
      <c r="Z741" s="181"/>
    </row>
    <row r="742" spans="1:26" ht="14.25" customHeight="1" x14ac:dyDescent="0.2">
      <c r="A742" s="183"/>
      <c r="B742" s="182"/>
      <c r="C742" s="181"/>
      <c r="D742" s="190"/>
      <c r="E742" s="181"/>
      <c r="F742" s="181"/>
      <c r="G742" s="181"/>
      <c r="H742" s="181"/>
      <c r="I742" s="181"/>
      <c r="J742" s="181"/>
      <c r="K742" s="181"/>
      <c r="L742" s="181"/>
      <c r="M742" s="181"/>
      <c r="N742" s="181"/>
      <c r="O742" s="181"/>
      <c r="P742" s="181"/>
      <c r="Q742" s="181"/>
      <c r="R742" s="181"/>
      <c r="S742" s="181"/>
      <c r="T742" s="181"/>
      <c r="U742" s="181"/>
      <c r="V742" s="181"/>
      <c r="W742" s="181"/>
      <c r="X742" s="181"/>
      <c r="Y742" s="181"/>
      <c r="Z742" s="181"/>
    </row>
    <row r="743" spans="1:26" ht="14.25" customHeight="1" x14ac:dyDescent="0.2">
      <c r="A743" s="183"/>
      <c r="B743" s="182"/>
      <c r="C743" s="181"/>
      <c r="D743" s="190"/>
      <c r="E743" s="181"/>
      <c r="F743" s="181"/>
      <c r="G743" s="181"/>
      <c r="H743" s="181"/>
      <c r="I743" s="181"/>
      <c r="J743" s="181"/>
      <c r="K743" s="181"/>
      <c r="L743" s="181"/>
      <c r="M743" s="181"/>
      <c r="N743" s="181"/>
      <c r="O743" s="181"/>
      <c r="P743" s="181"/>
      <c r="Q743" s="181"/>
      <c r="R743" s="181"/>
      <c r="S743" s="181"/>
      <c r="T743" s="181"/>
      <c r="U743" s="181"/>
      <c r="V743" s="181"/>
      <c r="W743" s="181"/>
      <c r="X743" s="181"/>
      <c r="Y743" s="181"/>
      <c r="Z743" s="181"/>
    </row>
    <row r="744" spans="1:26" ht="14.25" customHeight="1" x14ac:dyDescent="0.2">
      <c r="A744" s="183"/>
      <c r="B744" s="182"/>
      <c r="C744" s="181"/>
      <c r="D744" s="190"/>
      <c r="E744" s="181"/>
      <c r="F744" s="181"/>
      <c r="G744" s="181"/>
      <c r="H744" s="181"/>
      <c r="I744" s="181"/>
      <c r="J744" s="181"/>
      <c r="K744" s="181"/>
      <c r="L744" s="181"/>
      <c r="M744" s="181"/>
      <c r="N744" s="181"/>
      <c r="O744" s="181"/>
      <c r="P744" s="181"/>
      <c r="Q744" s="181"/>
      <c r="R744" s="181"/>
      <c r="S744" s="181"/>
      <c r="T744" s="181"/>
      <c r="U744" s="181"/>
      <c r="V744" s="181"/>
      <c r="W744" s="181"/>
      <c r="X744" s="181"/>
      <c r="Y744" s="181"/>
      <c r="Z744" s="181"/>
    </row>
    <row r="745" spans="1:26" ht="14.25" customHeight="1" x14ac:dyDescent="0.2">
      <c r="A745" s="183"/>
      <c r="B745" s="182"/>
      <c r="C745" s="181"/>
      <c r="D745" s="190"/>
      <c r="E745" s="181"/>
      <c r="F745" s="181"/>
      <c r="G745" s="181"/>
      <c r="H745" s="181"/>
      <c r="I745" s="181"/>
      <c r="J745" s="181"/>
      <c r="K745" s="181"/>
      <c r="L745" s="181"/>
      <c r="M745" s="181"/>
      <c r="N745" s="181"/>
      <c r="O745" s="181"/>
      <c r="P745" s="181"/>
      <c r="Q745" s="181"/>
      <c r="R745" s="181"/>
      <c r="S745" s="181"/>
      <c r="T745" s="181"/>
      <c r="U745" s="181"/>
      <c r="V745" s="181"/>
      <c r="W745" s="181"/>
      <c r="X745" s="181"/>
      <c r="Y745" s="181"/>
      <c r="Z745" s="181"/>
    </row>
    <row r="746" spans="1:26" ht="14.25" customHeight="1" x14ac:dyDescent="0.2">
      <c r="A746" s="183"/>
      <c r="B746" s="182"/>
      <c r="C746" s="181"/>
      <c r="D746" s="190"/>
      <c r="E746" s="181"/>
      <c r="F746" s="181"/>
      <c r="G746" s="181"/>
      <c r="H746" s="181"/>
      <c r="I746" s="181"/>
      <c r="J746" s="181"/>
      <c r="K746" s="181"/>
      <c r="L746" s="181"/>
      <c r="M746" s="181"/>
      <c r="N746" s="181"/>
      <c r="O746" s="181"/>
      <c r="P746" s="181"/>
      <c r="Q746" s="181"/>
      <c r="R746" s="181"/>
      <c r="S746" s="181"/>
      <c r="T746" s="181"/>
      <c r="U746" s="181"/>
      <c r="V746" s="181"/>
      <c r="W746" s="181"/>
      <c r="X746" s="181"/>
      <c r="Y746" s="181"/>
      <c r="Z746" s="181"/>
    </row>
    <row r="747" spans="1:26" ht="14.25" customHeight="1" x14ac:dyDescent="0.2">
      <c r="A747" s="183"/>
      <c r="B747" s="182"/>
      <c r="C747" s="181"/>
      <c r="D747" s="190"/>
      <c r="E747" s="181"/>
      <c r="F747" s="181"/>
      <c r="G747" s="181"/>
      <c r="H747" s="181"/>
      <c r="I747" s="181"/>
      <c r="J747" s="181"/>
      <c r="K747" s="181"/>
      <c r="L747" s="181"/>
      <c r="M747" s="181"/>
      <c r="N747" s="181"/>
      <c r="O747" s="181"/>
      <c r="P747" s="181"/>
      <c r="Q747" s="181"/>
      <c r="R747" s="181"/>
      <c r="S747" s="181"/>
      <c r="T747" s="181"/>
      <c r="U747" s="181"/>
      <c r="V747" s="181"/>
      <c r="W747" s="181"/>
      <c r="X747" s="181"/>
      <c r="Y747" s="181"/>
      <c r="Z747" s="181"/>
    </row>
    <row r="748" spans="1:26" ht="14.25" customHeight="1" x14ac:dyDescent="0.2">
      <c r="A748" s="183"/>
      <c r="B748" s="182"/>
      <c r="C748" s="181"/>
      <c r="D748" s="190"/>
      <c r="E748" s="181"/>
      <c r="F748" s="181"/>
      <c r="G748" s="181"/>
      <c r="H748" s="181"/>
      <c r="I748" s="181"/>
      <c r="J748" s="181"/>
      <c r="K748" s="181"/>
      <c r="L748" s="181"/>
      <c r="M748" s="181"/>
      <c r="N748" s="181"/>
      <c r="O748" s="181"/>
      <c r="P748" s="181"/>
      <c r="Q748" s="181"/>
      <c r="R748" s="181"/>
      <c r="S748" s="181"/>
      <c r="T748" s="181"/>
      <c r="U748" s="181"/>
      <c r="V748" s="181"/>
      <c r="W748" s="181"/>
      <c r="X748" s="181"/>
      <c r="Y748" s="181"/>
      <c r="Z748" s="181"/>
    </row>
    <row r="749" spans="1:26" ht="14.25" customHeight="1" x14ac:dyDescent="0.2">
      <c r="A749" s="183"/>
      <c r="B749" s="182"/>
      <c r="C749" s="181"/>
      <c r="D749" s="190"/>
      <c r="E749" s="181"/>
      <c r="F749" s="181"/>
      <c r="G749" s="181"/>
      <c r="H749" s="181"/>
      <c r="I749" s="181"/>
      <c r="J749" s="181"/>
      <c r="K749" s="181"/>
      <c r="L749" s="181"/>
      <c r="M749" s="181"/>
      <c r="N749" s="181"/>
      <c r="O749" s="181"/>
      <c r="P749" s="181"/>
      <c r="Q749" s="181"/>
      <c r="R749" s="181"/>
      <c r="S749" s="181"/>
      <c r="T749" s="181"/>
      <c r="U749" s="181"/>
      <c r="V749" s="181"/>
      <c r="W749" s="181"/>
      <c r="X749" s="181"/>
      <c r="Y749" s="181"/>
      <c r="Z749" s="181"/>
    </row>
    <row r="750" spans="1:26" ht="14.25" customHeight="1" x14ac:dyDescent="0.2">
      <c r="A750" s="183"/>
      <c r="B750" s="182"/>
      <c r="C750" s="181"/>
      <c r="D750" s="190"/>
      <c r="E750" s="181"/>
      <c r="F750" s="181"/>
      <c r="G750" s="181"/>
      <c r="H750" s="181"/>
      <c r="I750" s="181"/>
      <c r="J750" s="181"/>
      <c r="K750" s="181"/>
      <c r="L750" s="181"/>
      <c r="M750" s="181"/>
      <c r="N750" s="181"/>
      <c r="O750" s="181"/>
      <c r="P750" s="181"/>
      <c r="Q750" s="181"/>
      <c r="R750" s="181"/>
      <c r="S750" s="181"/>
      <c r="T750" s="181"/>
      <c r="U750" s="181"/>
      <c r="V750" s="181"/>
      <c r="W750" s="181"/>
      <c r="X750" s="181"/>
      <c r="Y750" s="181"/>
      <c r="Z750" s="181"/>
    </row>
    <row r="751" spans="1:26" ht="14.25" customHeight="1" x14ac:dyDescent="0.2">
      <c r="A751" s="183"/>
      <c r="B751" s="182"/>
      <c r="C751" s="181"/>
      <c r="D751" s="190"/>
      <c r="E751" s="181"/>
      <c r="F751" s="181"/>
      <c r="G751" s="181"/>
      <c r="H751" s="181"/>
      <c r="I751" s="181"/>
      <c r="J751" s="181"/>
      <c r="K751" s="181"/>
      <c r="L751" s="181"/>
      <c r="M751" s="181"/>
      <c r="N751" s="181"/>
      <c r="O751" s="181"/>
      <c r="P751" s="181"/>
      <c r="Q751" s="181"/>
      <c r="R751" s="181"/>
      <c r="S751" s="181"/>
      <c r="T751" s="181"/>
      <c r="U751" s="181"/>
      <c r="V751" s="181"/>
      <c r="W751" s="181"/>
      <c r="X751" s="181"/>
      <c r="Y751" s="181"/>
      <c r="Z751" s="181"/>
    </row>
    <row r="752" spans="1:26" ht="14.25" customHeight="1" x14ac:dyDescent="0.2">
      <c r="A752" s="183"/>
      <c r="B752" s="182"/>
      <c r="C752" s="181"/>
      <c r="D752" s="190"/>
      <c r="E752" s="181"/>
      <c r="F752" s="181"/>
      <c r="G752" s="181"/>
      <c r="H752" s="181"/>
      <c r="I752" s="181"/>
      <c r="J752" s="181"/>
      <c r="K752" s="181"/>
      <c r="L752" s="181"/>
      <c r="M752" s="181"/>
      <c r="N752" s="181"/>
      <c r="O752" s="181"/>
      <c r="P752" s="181"/>
      <c r="Q752" s="181"/>
      <c r="R752" s="181"/>
      <c r="S752" s="181"/>
      <c r="T752" s="181"/>
      <c r="U752" s="181"/>
      <c r="V752" s="181"/>
      <c r="W752" s="181"/>
      <c r="X752" s="181"/>
      <c r="Y752" s="181"/>
      <c r="Z752" s="181"/>
    </row>
    <row r="753" spans="1:26" ht="14.25" customHeight="1" x14ac:dyDescent="0.2">
      <c r="A753" s="183"/>
      <c r="B753" s="182"/>
      <c r="C753" s="181"/>
      <c r="D753" s="190"/>
      <c r="E753" s="181"/>
      <c r="F753" s="181"/>
      <c r="G753" s="181"/>
      <c r="H753" s="181"/>
      <c r="I753" s="181"/>
      <c r="J753" s="181"/>
      <c r="K753" s="181"/>
      <c r="L753" s="181"/>
      <c r="M753" s="181"/>
      <c r="N753" s="181"/>
      <c r="O753" s="181"/>
      <c r="P753" s="181"/>
      <c r="Q753" s="181"/>
      <c r="R753" s="181"/>
      <c r="S753" s="181"/>
      <c r="T753" s="181"/>
      <c r="U753" s="181"/>
      <c r="V753" s="181"/>
      <c r="W753" s="181"/>
      <c r="X753" s="181"/>
      <c r="Y753" s="181"/>
      <c r="Z753" s="181"/>
    </row>
    <row r="754" spans="1:26" ht="14.25" customHeight="1" x14ac:dyDescent="0.2">
      <c r="A754" s="183"/>
      <c r="B754" s="182"/>
      <c r="C754" s="181"/>
      <c r="D754" s="190"/>
      <c r="E754" s="181"/>
      <c r="F754" s="181"/>
      <c r="G754" s="181"/>
      <c r="H754" s="181"/>
      <c r="I754" s="181"/>
      <c r="J754" s="181"/>
      <c r="K754" s="181"/>
      <c r="L754" s="181"/>
      <c r="M754" s="181"/>
      <c r="N754" s="181"/>
      <c r="O754" s="181"/>
      <c r="P754" s="181"/>
      <c r="Q754" s="181"/>
      <c r="R754" s="181"/>
      <c r="S754" s="181"/>
      <c r="T754" s="181"/>
      <c r="U754" s="181"/>
      <c r="V754" s="181"/>
      <c r="W754" s="181"/>
      <c r="X754" s="181"/>
      <c r="Y754" s="181"/>
      <c r="Z754" s="181"/>
    </row>
    <row r="755" spans="1:26" ht="14.25" customHeight="1" x14ac:dyDescent="0.2">
      <c r="A755" s="183"/>
      <c r="B755" s="182"/>
      <c r="C755" s="181"/>
      <c r="D755" s="190"/>
      <c r="E755" s="181"/>
      <c r="F755" s="181"/>
      <c r="G755" s="181"/>
      <c r="H755" s="181"/>
      <c r="I755" s="181"/>
      <c r="J755" s="181"/>
      <c r="K755" s="181"/>
      <c r="L755" s="181"/>
      <c r="M755" s="181"/>
      <c r="N755" s="181"/>
      <c r="O755" s="181"/>
      <c r="P755" s="181"/>
      <c r="Q755" s="181"/>
      <c r="R755" s="181"/>
      <c r="S755" s="181"/>
      <c r="T755" s="181"/>
      <c r="U755" s="181"/>
      <c r="V755" s="181"/>
      <c r="W755" s="181"/>
      <c r="X755" s="181"/>
      <c r="Y755" s="181"/>
      <c r="Z755" s="181"/>
    </row>
    <row r="756" spans="1:26" ht="14.25" customHeight="1" x14ac:dyDescent="0.2">
      <c r="A756" s="183"/>
      <c r="B756" s="182"/>
      <c r="C756" s="181"/>
      <c r="D756" s="190"/>
      <c r="E756" s="181"/>
      <c r="F756" s="181"/>
      <c r="G756" s="181"/>
      <c r="H756" s="181"/>
      <c r="I756" s="181"/>
      <c r="J756" s="181"/>
      <c r="K756" s="181"/>
      <c r="L756" s="181"/>
      <c r="M756" s="181"/>
      <c r="N756" s="181"/>
      <c r="O756" s="181"/>
      <c r="P756" s="181"/>
      <c r="Q756" s="181"/>
      <c r="R756" s="181"/>
      <c r="S756" s="181"/>
      <c r="T756" s="181"/>
      <c r="U756" s="181"/>
      <c r="V756" s="181"/>
      <c r="W756" s="181"/>
      <c r="X756" s="181"/>
      <c r="Y756" s="181"/>
      <c r="Z756" s="181"/>
    </row>
    <row r="757" spans="1:26" ht="14.25" customHeight="1" x14ac:dyDescent="0.2">
      <c r="A757" s="183"/>
      <c r="B757" s="182"/>
      <c r="C757" s="181"/>
      <c r="D757" s="190"/>
      <c r="E757" s="181"/>
      <c r="F757" s="181"/>
      <c r="G757" s="181"/>
      <c r="H757" s="181"/>
      <c r="I757" s="181"/>
      <c r="J757" s="181"/>
      <c r="K757" s="181"/>
      <c r="L757" s="181"/>
      <c r="M757" s="181"/>
      <c r="N757" s="181"/>
      <c r="O757" s="181"/>
      <c r="P757" s="181"/>
      <c r="Q757" s="181"/>
      <c r="R757" s="181"/>
      <c r="S757" s="181"/>
      <c r="T757" s="181"/>
      <c r="U757" s="181"/>
      <c r="V757" s="181"/>
      <c r="W757" s="181"/>
      <c r="X757" s="181"/>
      <c r="Y757" s="181"/>
      <c r="Z757" s="181"/>
    </row>
    <row r="758" spans="1:26" ht="14.25" customHeight="1" x14ac:dyDescent="0.2">
      <c r="A758" s="183"/>
      <c r="B758" s="182"/>
      <c r="C758" s="181"/>
      <c r="D758" s="190"/>
      <c r="E758" s="181"/>
      <c r="F758" s="181"/>
      <c r="G758" s="181"/>
      <c r="H758" s="181"/>
      <c r="I758" s="181"/>
      <c r="J758" s="181"/>
      <c r="K758" s="181"/>
      <c r="L758" s="181"/>
      <c r="M758" s="181"/>
      <c r="N758" s="181"/>
      <c r="O758" s="181"/>
      <c r="P758" s="181"/>
      <c r="Q758" s="181"/>
      <c r="R758" s="181"/>
      <c r="S758" s="181"/>
      <c r="T758" s="181"/>
      <c r="U758" s="181"/>
      <c r="V758" s="181"/>
      <c r="W758" s="181"/>
      <c r="X758" s="181"/>
      <c r="Y758" s="181"/>
      <c r="Z758" s="181"/>
    </row>
    <row r="759" spans="1:26" ht="14.25" customHeight="1" x14ac:dyDescent="0.2">
      <c r="A759" s="183"/>
      <c r="B759" s="182"/>
      <c r="C759" s="181"/>
      <c r="D759" s="190"/>
      <c r="E759" s="181"/>
      <c r="F759" s="181"/>
      <c r="G759" s="181"/>
      <c r="H759" s="181"/>
      <c r="I759" s="181"/>
      <c r="J759" s="181"/>
      <c r="K759" s="181"/>
      <c r="L759" s="181"/>
      <c r="M759" s="181"/>
      <c r="N759" s="181"/>
      <c r="O759" s="181"/>
      <c r="P759" s="181"/>
      <c r="Q759" s="181"/>
      <c r="R759" s="181"/>
      <c r="S759" s="181"/>
      <c r="T759" s="181"/>
      <c r="U759" s="181"/>
      <c r="V759" s="181"/>
      <c r="W759" s="181"/>
      <c r="X759" s="181"/>
      <c r="Y759" s="181"/>
      <c r="Z759" s="181"/>
    </row>
    <row r="760" spans="1:26" ht="14.25" customHeight="1" x14ac:dyDescent="0.2">
      <c r="A760" s="183"/>
      <c r="B760" s="182"/>
      <c r="C760" s="181"/>
      <c r="D760" s="190"/>
      <c r="E760" s="181"/>
      <c r="F760" s="181"/>
      <c r="G760" s="181"/>
      <c r="H760" s="181"/>
      <c r="I760" s="181"/>
      <c r="J760" s="181"/>
      <c r="K760" s="181"/>
      <c r="L760" s="181"/>
      <c r="M760" s="181"/>
      <c r="N760" s="181"/>
      <c r="O760" s="181"/>
      <c r="P760" s="181"/>
      <c r="Q760" s="181"/>
      <c r="R760" s="181"/>
      <c r="S760" s="181"/>
      <c r="T760" s="181"/>
      <c r="U760" s="181"/>
      <c r="V760" s="181"/>
      <c r="W760" s="181"/>
      <c r="X760" s="181"/>
      <c r="Y760" s="181"/>
      <c r="Z760" s="181"/>
    </row>
    <row r="761" spans="1:26" ht="14.25" customHeight="1" x14ac:dyDescent="0.2">
      <c r="A761" s="183"/>
      <c r="B761" s="182"/>
      <c r="C761" s="181"/>
      <c r="D761" s="190"/>
      <c r="E761" s="181"/>
      <c r="F761" s="181"/>
      <c r="G761" s="181"/>
      <c r="H761" s="181"/>
      <c r="I761" s="181"/>
      <c r="J761" s="181"/>
      <c r="K761" s="181"/>
      <c r="L761" s="181"/>
      <c r="M761" s="181"/>
      <c r="N761" s="181"/>
      <c r="O761" s="181"/>
      <c r="P761" s="181"/>
      <c r="Q761" s="181"/>
      <c r="R761" s="181"/>
      <c r="S761" s="181"/>
      <c r="T761" s="181"/>
      <c r="U761" s="181"/>
      <c r="V761" s="181"/>
      <c r="W761" s="181"/>
      <c r="X761" s="181"/>
      <c r="Y761" s="181"/>
      <c r="Z761" s="181"/>
    </row>
    <row r="762" spans="1:26" ht="14.25" customHeight="1" x14ac:dyDescent="0.2">
      <c r="A762" s="183"/>
      <c r="B762" s="182"/>
      <c r="C762" s="181"/>
      <c r="D762" s="190"/>
      <c r="E762" s="181"/>
      <c r="F762" s="181"/>
      <c r="G762" s="181"/>
      <c r="H762" s="181"/>
      <c r="I762" s="181"/>
      <c r="J762" s="181"/>
      <c r="K762" s="181"/>
      <c r="L762" s="181"/>
      <c r="M762" s="181"/>
      <c r="N762" s="181"/>
      <c r="O762" s="181"/>
      <c r="P762" s="181"/>
      <c r="Q762" s="181"/>
      <c r="R762" s="181"/>
      <c r="S762" s="181"/>
      <c r="T762" s="181"/>
      <c r="U762" s="181"/>
      <c r="V762" s="181"/>
      <c r="W762" s="181"/>
      <c r="X762" s="181"/>
      <c r="Y762" s="181"/>
      <c r="Z762" s="181"/>
    </row>
    <row r="763" spans="1:26" ht="14.25" customHeight="1" x14ac:dyDescent="0.2">
      <c r="A763" s="183"/>
      <c r="B763" s="182"/>
      <c r="C763" s="181"/>
      <c r="D763" s="190"/>
      <c r="E763" s="181"/>
      <c r="F763" s="181"/>
      <c r="G763" s="181"/>
      <c r="H763" s="181"/>
      <c r="I763" s="181"/>
      <c r="J763" s="181"/>
      <c r="K763" s="181"/>
      <c r="L763" s="181"/>
      <c r="M763" s="181"/>
      <c r="N763" s="181"/>
      <c r="O763" s="181"/>
      <c r="P763" s="181"/>
      <c r="Q763" s="181"/>
      <c r="R763" s="181"/>
      <c r="S763" s="181"/>
      <c r="T763" s="181"/>
      <c r="U763" s="181"/>
      <c r="V763" s="181"/>
      <c r="W763" s="181"/>
      <c r="X763" s="181"/>
      <c r="Y763" s="181"/>
      <c r="Z763" s="181"/>
    </row>
    <row r="764" spans="1:26" ht="14.25" customHeight="1" x14ac:dyDescent="0.2">
      <c r="A764" s="183"/>
      <c r="B764" s="182"/>
      <c r="C764" s="181"/>
      <c r="D764" s="190"/>
      <c r="E764" s="181"/>
      <c r="F764" s="181"/>
      <c r="G764" s="181"/>
      <c r="H764" s="181"/>
      <c r="I764" s="181"/>
      <c r="J764" s="181"/>
      <c r="K764" s="181"/>
      <c r="L764" s="181"/>
      <c r="M764" s="181"/>
      <c r="N764" s="181"/>
      <c r="O764" s="181"/>
      <c r="P764" s="181"/>
      <c r="Q764" s="181"/>
      <c r="R764" s="181"/>
      <c r="S764" s="181"/>
      <c r="T764" s="181"/>
      <c r="U764" s="181"/>
      <c r="V764" s="181"/>
      <c r="W764" s="181"/>
      <c r="X764" s="181"/>
      <c r="Y764" s="181"/>
      <c r="Z764" s="181"/>
    </row>
    <row r="765" spans="1:26" ht="14.25" customHeight="1" x14ac:dyDescent="0.2">
      <c r="A765" s="183"/>
      <c r="B765" s="182"/>
      <c r="C765" s="181"/>
      <c r="D765" s="190"/>
      <c r="E765" s="181"/>
      <c r="F765" s="181"/>
      <c r="G765" s="181"/>
      <c r="H765" s="181"/>
      <c r="I765" s="181"/>
      <c r="J765" s="181"/>
      <c r="K765" s="181"/>
      <c r="L765" s="181"/>
      <c r="M765" s="181"/>
      <c r="N765" s="181"/>
      <c r="O765" s="181"/>
      <c r="P765" s="181"/>
      <c r="Q765" s="181"/>
      <c r="R765" s="181"/>
      <c r="S765" s="181"/>
      <c r="T765" s="181"/>
      <c r="U765" s="181"/>
      <c r="V765" s="181"/>
      <c r="W765" s="181"/>
      <c r="X765" s="181"/>
      <c r="Y765" s="181"/>
      <c r="Z765" s="181"/>
    </row>
    <row r="766" spans="1:26" ht="14.25" customHeight="1" x14ac:dyDescent="0.2">
      <c r="A766" s="183"/>
      <c r="B766" s="182"/>
      <c r="C766" s="181"/>
      <c r="D766" s="190"/>
      <c r="E766" s="181"/>
      <c r="F766" s="181"/>
      <c r="G766" s="181"/>
      <c r="H766" s="181"/>
      <c r="I766" s="181"/>
      <c r="J766" s="181"/>
      <c r="K766" s="181"/>
      <c r="L766" s="181"/>
      <c r="M766" s="181"/>
      <c r="N766" s="181"/>
      <c r="O766" s="181"/>
      <c r="P766" s="181"/>
      <c r="Q766" s="181"/>
      <c r="R766" s="181"/>
      <c r="S766" s="181"/>
      <c r="T766" s="181"/>
      <c r="U766" s="181"/>
      <c r="V766" s="181"/>
      <c r="W766" s="181"/>
      <c r="X766" s="181"/>
      <c r="Y766" s="181"/>
      <c r="Z766" s="181"/>
    </row>
    <row r="767" spans="1:26" ht="14.25" customHeight="1" x14ac:dyDescent="0.2">
      <c r="A767" s="183"/>
      <c r="B767" s="182"/>
      <c r="C767" s="181"/>
      <c r="D767" s="190"/>
      <c r="E767" s="181"/>
      <c r="F767" s="181"/>
      <c r="G767" s="181"/>
      <c r="H767" s="181"/>
      <c r="I767" s="181"/>
      <c r="J767" s="181"/>
      <c r="K767" s="181"/>
      <c r="L767" s="181"/>
      <c r="M767" s="181"/>
      <c r="N767" s="181"/>
      <c r="O767" s="181"/>
      <c r="P767" s="181"/>
      <c r="Q767" s="181"/>
      <c r="R767" s="181"/>
      <c r="S767" s="181"/>
      <c r="T767" s="181"/>
      <c r="U767" s="181"/>
      <c r="V767" s="181"/>
      <c r="W767" s="181"/>
      <c r="X767" s="181"/>
      <c r="Y767" s="181"/>
      <c r="Z767" s="181"/>
    </row>
    <row r="768" spans="1:26" ht="14.25" customHeight="1" x14ac:dyDescent="0.2">
      <c r="A768" s="183"/>
      <c r="B768" s="182"/>
      <c r="C768" s="181"/>
      <c r="D768" s="190"/>
      <c r="E768" s="181"/>
      <c r="F768" s="181"/>
      <c r="G768" s="181"/>
      <c r="H768" s="181"/>
      <c r="I768" s="181"/>
      <c r="J768" s="181"/>
      <c r="K768" s="181"/>
      <c r="L768" s="181"/>
      <c r="M768" s="181"/>
      <c r="N768" s="181"/>
      <c r="O768" s="181"/>
      <c r="P768" s="181"/>
      <c r="Q768" s="181"/>
      <c r="R768" s="181"/>
      <c r="S768" s="181"/>
      <c r="T768" s="181"/>
      <c r="U768" s="181"/>
      <c r="V768" s="181"/>
      <c r="W768" s="181"/>
      <c r="X768" s="181"/>
      <c r="Y768" s="181"/>
      <c r="Z768" s="181"/>
    </row>
    <row r="769" spans="1:26" ht="14.25" customHeight="1" x14ac:dyDescent="0.2">
      <c r="A769" s="183"/>
      <c r="B769" s="182"/>
      <c r="C769" s="181"/>
      <c r="D769" s="190"/>
      <c r="E769" s="181"/>
      <c r="F769" s="181"/>
      <c r="G769" s="181"/>
      <c r="H769" s="181"/>
      <c r="I769" s="181"/>
      <c r="J769" s="181"/>
      <c r="K769" s="181"/>
      <c r="L769" s="181"/>
      <c r="M769" s="181"/>
      <c r="N769" s="181"/>
      <c r="O769" s="181"/>
      <c r="P769" s="181"/>
      <c r="Q769" s="181"/>
      <c r="R769" s="181"/>
      <c r="S769" s="181"/>
      <c r="T769" s="181"/>
      <c r="U769" s="181"/>
      <c r="V769" s="181"/>
      <c r="W769" s="181"/>
      <c r="X769" s="181"/>
      <c r="Y769" s="181"/>
      <c r="Z769" s="181"/>
    </row>
    <row r="770" spans="1:26" ht="14.25" customHeight="1" x14ac:dyDescent="0.2">
      <c r="A770" s="183"/>
      <c r="B770" s="182"/>
      <c r="C770" s="181"/>
      <c r="D770" s="190"/>
      <c r="E770" s="181"/>
      <c r="F770" s="181"/>
      <c r="G770" s="181"/>
      <c r="H770" s="181"/>
      <c r="I770" s="181"/>
      <c r="J770" s="181"/>
      <c r="K770" s="181"/>
      <c r="L770" s="181"/>
      <c r="M770" s="181"/>
      <c r="N770" s="181"/>
      <c r="O770" s="181"/>
      <c r="P770" s="181"/>
      <c r="Q770" s="181"/>
      <c r="R770" s="181"/>
      <c r="S770" s="181"/>
      <c r="T770" s="181"/>
      <c r="U770" s="181"/>
      <c r="V770" s="181"/>
      <c r="W770" s="181"/>
      <c r="X770" s="181"/>
      <c r="Y770" s="181"/>
      <c r="Z770" s="181"/>
    </row>
    <row r="771" spans="1:26" ht="14.25" customHeight="1" x14ac:dyDescent="0.2">
      <c r="A771" s="183"/>
      <c r="B771" s="182"/>
      <c r="C771" s="181"/>
      <c r="D771" s="190"/>
      <c r="E771" s="181"/>
      <c r="F771" s="181"/>
      <c r="G771" s="181"/>
      <c r="H771" s="181"/>
      <c r="I771" s="181"/>
      <c r="J771" s="181"/>
      <c r="K771" s="181"/>
      <c r="L771" s="181"/>
      <c r="M771" s="181"/>
      <c r="N771" s="181"/>
      <c r="O771" s="181"/>
      <c r="P771" s="181"/>
      <c r="Q771" s="181"/>
      <c r="R771" s="181"/>
      <c r="S771" s="181"/>
      <c r="T771" s="181"/>
      <c r="U771" s="181"/>
      <c r="V771" s="181"/>
      <c r="W771" s="181"/>
      <c r="X771" s="181"/>
      <c r="Y771" s="181"/>
      <c r="Z771" s="181"/>
    </row>
    <row r="772" spans="1:26" ht="14.25" customHeight="1" x14ac:dyDescent="0.2">
      <c r="A772" s="183"/>
      <c r="B772" s="182"/>
      <c r="C772" s="181"/>
      <c r="D772" s="190"/>
      <c r="E772" s="181"/>
      <c r="F772" s="181"/>
      <c r="G772" s="181"/>
      <c r="H772" s="181"/>
      <c r="I772" s="181"/>
      <c r="J772" s="181"/>
      <c r="K772" s="181"/>
      <c r="L772" s="181"/>
      <c r="M772" s="181"/>
      <c r="N772" s="181"/>
      <c r="O772" s="181"/>
      <c r="P772" s="181"/>
      <c r="Q772" s="181"/>
      <c r="R772" s="181"/>
      <c r="S772" s="181"/>
      <c r="T772" s="181"/>
      <c r="U772" s="181"/>
      <c r="V772" s="181"/>
      <c r="W772" s="181"/>
      <c r="X772" s="181"/>
      <c r="Y772" s="181"/>
      <c r="Z772" s="181"/>
    </row>
    <row r="773" spans="1:26" ht="14.25" customHeight="1" x14ac:dyDescent="0.2">
      <c r="A773" s="183"/>
      <c r="B773" s="182"/>
      <c r="C773" s="181"/>
      <c r="D773" s="190"/>
      <c r="E773" s="181"/>
      <c r="F773" s="181"/>
      <c r="G773" s="181"/>
      <c r="H773" s="181"/>
      <c r="I773" s="181"/>
      <c r="J773" s="181"/>
      <c r="K773" s="181"/>
      <c r="L773" s="181"/>
      <c r="M773" s="181"/>
      <c r="N773" s="181"/>
      <c r="O773" s="181"/>
      <c r="P773" s="181"/>
      <c r="Q773" s="181"/>
      <c r="R773" s="181"/>
      <c r="S773" s="181"/>
      <c r="T773" s="181"/>
      <c r="U773" s="181"/>
      <c r="V773" s="181"/>
      <c r="W773" s="181"/>
      <c r="X773" s="181"/>
      <c r="Y773" s="181"/>
      <c r="Z773" s="181"/>
    </row>
    <row r="774" spans="1:26" ht="14.25" customHeight="1" x14ac:dyDescent="0.2">
      <c r="A774" s="183"/>
      <c r="B774" s="182"/>
      <c r="C774" s="181"/>
      <c r="D774" s="190"/>
      <c r="E774" s="181"/>
      <c r="F774" s="181"/>
      <c r="G774" s="181"/>
      <c r="H774" s="181"/>
      <c r="I774" s="181"/>
      <c r="J774" s="181"/>
      <c r="K774" s="181"/>
      <c r="L774" s="181"/>
      <c r="M774" s="181"/>
      <c r="N774" s="181"/>
      <c r="O774" s="181"/>
      <c r="P774" s="181"/>
      <c r="Q774" s="181"/>
      <c r="R774" s="181"/>
      <c r="S774" s="181"/>
      <c r="T774" s="181"/>
      <c r="U774" s="181"/>
      <c r="V774" s="181"/>
      <c r="W774" s="181"/>
      <c r="X774" s="181"/>
      <c r="Y774" s="181"/>
      <c r="Z774" s="181"/>
    </row>
    <row r="775" spans="1:26" ht="14.25" customHeight="1" x14ac:dyDescent="0.2">
      <c r="A775" s="183"/>
      <c r="B775" s="182"/>
      <c r="C775" s="181"/>
      <c r="D775" s="190"/>
      <c r="E775" s="181"/>
      <c r="F775" s="181"/>
      <c r="G775" s="181"/>
      <c r="H775" s="181"/>
      <c r="I775" s="181"/>
      <c r="J775" s="181"/>
      <c r="K775" s="181"/>
      <c r="L775" s="181"/>
      <c r="M775" s="181"/>
      <c r="N775" s="181"/>
      <c r="O775" s="181"/>
      <c r="P775" s="181"/>
      <c r="Q775" s="181"/>
      <c r="R775" s="181"/>
      <c r="S775" s="181"/>
      <c r="T775" s="181"/>
      <c r="U775" s="181"/>
      <c r="V775" s="181"/>
      <c r="W775" s="181"/>
      <c r="X775" s="181"/>
      <c r="Y775" s="181"/>
      <c r="Z775" s="181"/>
    </row>
    <row r="776" spans="1:26" ht="14.25" customHeight="1" x14ac:dyDescent="0.2">
      <c r="A776" s="183"/>
      <c r="B776" s="182"/>
      <c r="C776" s="181"/>
      <c r="D776" s="190"/>
      <c r="E776" s="181"/>
      <c r="F776" s="181"/>
      <c r="G776" s="181"/>
      <c r="H776" s="181"/>
      <c r="I776" s="181"/>
      <c r="J776" s="181"/>
      <c r="K776" s="181"/>
      <c r="L776" s="181"/>
      <c r="M776" s="181"/>
      <c r="N776" s="181"/>
      <c r="O776" s="181"/>
      <c r="P776" s="181"/>
      <c r="Q776" s="181"/>
      <c r="R776" s="181"/>
      <c r="S776" s="181"/>
      <c r="T776" s="181"/>
      <c r="U776" s="181"/>
      <c r="V776" s="181"/>
      <c r="W776" s="181"/>
      <c r="X776" s="181"/>
      <c r="Y776" s="181"/>
      <c r="Z776" s="181"/>
    </row>
    <row r="777" spans="1:26" ht="14.25" customHeight="1" x14ac:dyDescent="0.2">
      <c r="A777" s="183"/>
      <c r="B777" s="182"/>
      <c r="C777" s="181"/>
      <c r="D777" s="190"/>
      <c r="E777" s="181"/>
      <c r="F777" s="181"/>
      <c r="G777" s="181"/>
      <c r="H777" s="181"/>
      <c r="I777" s="181"/>
      <c r="J777" s="181"/>
      <c r="K777" s="181"/>
      <c r="L777" s="181"/>
      <c r="M777" s="181"/>
      <c r="N777" s="181"/>
      <c r="O777" s="181"/>
      <c r="P777" s="181"/>
      <c r="Q777" s="181"/>
      <c r="R777" s="181"/>
      <c r="S777" s="181"/>
      <c r="T777" s="181"/>
      <c r="U777" s="181"/>
      <c r="V777" s="181"/>
      <c r="W777" s="181"/>
      <c r="X777" s="181"/>
      <c r="Y777" s="181"/>
      <c r="Z777" s="181"/>
    </row>
    <row r="778" spans="1:26" ht="14.25" customHeight="1" x14ac:dyDescent="0.2">
      <c r="A778" s="183"/>
      <c r="B778" s="182"/>
      <c r="C778" s="181"/>
      <c r="D778" s="190"/>
      <c r="E778" s="181"/>
      <c r="F778" s="181"/>
      <c r="G778" s="181"/>
      <c r="H778" s="181"/>
      <c r="I778" s="181"/>
      <c r="J778" s="181"/>
      <c r="K778" s="181"/>
      <c r="L778" s="181"/>
      <c r="M778" s="181"/>
      <c r="N778" s="181"/>
      <c r="O778" s="181"/>
      <c r="P778" s="181"/>
      <c r="Q778" s="181"/>
      <c r="R778" s="181"/>
      <c r="S778" s="181"/>
      <c r="T778" s="181"/>
      <c r="U778" s="181"/>
      <c r="V778" s="181"/>
      <c r="W778" s="181"/>
      <c r="X778" s="181"/>
      <c r="Y778" s="181"/>
      <c r="Z778" s="181"/>
    </row>
    <row r="779" spans="1:26" ht="14.25" customHeight="1" x14ac:dyDescent="0.2">
      <c r="A779" s="183"/>
      <c r="B779" s="182"/>
      <c r="C779" s="181"/>
      <c r="D779" s="190"/>
      <c r="E779" s="181"/>
      <c r="F779" s="181"/>
      <c r="G779" s="181"/>
      <c r="H779" s="181"/>
      <c r="I779" s="181"/>
      <c r="J779" s="181"/>
      <c r="K779" s="181"/>
      <c r="L779" s="181"/>
      <c r="M779" s="181"/>
      <c r="N779" s="181"/>
      <c r="O779" s="181"/>
      <c r="P779" s="181"/>
      <c r="Q779" s="181"/>
      <c r="R779" s="181"/>
      <c r="S779" s="181"/>
      <c r="T779" s="181"/>
      <c r="U779" s="181"/>
      <c r="V779" s="181"/>
      <c r="W779" s="181"/>
      <c r="X779" s="181"/>
      <c r="Y779" s="181"/>
      <c r="Z779" s="181"/>
    </row>
    <row r="780" spans="1:26" ht="14.25" customHeight="1" x14ac:dyDescent="0.2">
      <c r="A780" s="183"/>
      <c r="B780" s="182"/>
      <c r="C780" s="181"/>
      <c r="D780" s="190"/>
      <c r="E780" s="181"/>
      <c r="F780" s="181"/>
      <c r="G780" s="181"/>
      <c r="H780" s="181"/>
      <c r="I780" s="181"/>
      <c r="J780" s="181"/>
      <c r="K780" s="181"/>
      <c r="L780" s="181"/>
      <c r="M780" s="181"/>
      <c r="N780" s="181"/>
      <c r="O780" s="181"/>
      <c r="P780" s="181"/>
      <c r="Q780" s="181"/>
      <c r="R780" s="181"/>
      <c r="S780" s="181"/>
      <c r="T780" s="181"/>
      <c r="U780" s="181"/>
      <c r="V780" s="181"/>
      <c r="W780" s="181"/>
      <c r="X780" s="181"/>
      <c r="Y780" s="181"/>
      <c r="Z780" s="181"/>
    </row>
    <row r="781" spans="1:26" ht="14.25" customHeight="1" x14ac:dyDescent="0.2">
      <c r="A781" s="183"/>
      <c r="B781" s="182"/>
      <c r="C781" s="181"/>
      <c r="D781" s="190"/>
      <c r="E781" s="181"/>
      <c r="F781" s="181"/>
      <c r="G781" s="181"/>
      <c r="H781" s="181"/>
      <c r="I781" s="181"/>
      <c r="J781" s="181"/>
      <c r="K781" s="181"/>
      <c r="L781" s="181"/>
      <c r="M781" s="181"/>
      <c r="N781" s="181"/>
      <c r="O781" s="181"/>
      <c r="P781" s="181"/>
      <c r="Q781" s="181"/>
      <c r="R781" s="181"/>
      <c r="S781" s="181"/>
      <c r="T781" s="181"/>
      <c r="U781" s="181"/>
      <c r="V781" s="181"/>
      <c r="W781" s="181"/>
      <c r="X781" s="181"/>
      <c r="Y781" s="181"/>
      <c r="Z781" s="181"/>
    </row>
    <row r="782" spans="1:26" ht="14.25" customHeight="1" x14ac:dyDescent="0.2">
      <c r="A782" s="183"/>
      <c r="B782" s="182"/>
      <c r="C782" s="181"/>
      <c r="D782" s="190"/>
      <c r="E782" s="181"/>
      <c r="F782" s="181"/>
      <c r="G782" s="181"/>
      <c r="H782" s="181"/>
      <c r="I782" s="181"/>
      <c r="J782" s="181"/>
      <c r="K782" s="181"/>
      <c r="L782" s="181"/>
      <c r="M782" s="181"/>
      <c r="N782" s="181"/>
      <c r="O782" s="181"/>
      <c r="P782" s="181"/>
      <c r="Q782" s="181"/>
      <c r="R782" s="181"/>
      <c r="S782" s="181"/>
      <c r="T782" s="181"/>
      <c r="U782" s="181"/>
      <c r="V782" s="181"/>
      <c r="W782" s="181"/>
      <c r="X782" s="181"/>
      <c r="Y782" s="181"/>
      <c r="Z782" s="181"/>
    </row>
    <row r="783" spans="1:26" ht="14.25" customHeight="1" x14ac:dyDescent="0.2">
      <c r="A783" s="183"/>
      <c r="B783" s="182"/>
      <c r="C783" s="181"/>
      <c r="D783" s="190"/>
      <c r="E783" s="181"/>
      <c r="F783" s="181"/>
      <c r="G783" s="181"/>
      <c r="H783" s="181"/>
      <c r="I783" s="181"/>
      <c r="J783" s="181"/>
      <c r="K783" s="181"/>
      <c r="L783" s="181"/>
      <c r="M783" s="181"/>
      <c r="N783" s="181"/>
      <c r="O783" s="181"/>
      <c r="P783" s="181"/>
      <c r="Q783" s="181"/>
      <c r="R783" s="181"/>
      <c r="S783" s="181"/>
      <c r="T783" s="181"/>
      <c r="U783" s="181"/>
      <c r="V783" s="181"/>
      <c r="W783" s="181"/>
      <c r="X783" s="181"/>
      <c r="Y783" s="181"/>
      <c r="Z783" s="181"/>
    </row>
    <row r="784" spans="1:26" ht="14.25" customHeight="1" x14ac:dyDescent="0.2">
      <c r="A784" s="183"/>
      <c r="B784" s="182"/>
      <c r="C784" s="181"/>
      <c r="D784" s="190"/>
      <c r="E784" s="181"/>
      <c r="F784" s="181"/>
      <c r="G784" s="181"/>
      <c r="H784" s="181"/>
      <c r="I784" s="181"/>
      <c r="J784" s="181"/>
      <c r="K784" s="181"/>
      <c r="L784" s="181"/>
      <c r="M784" s="181"/>
      <c r="N784" s="181"/>
      <c r="O784" s="181"/>
      <c r="P784" s="181"/>
      <c r="Q784" s="181"/>
      <c r="R784" s="181"/>
      <c r="S784" s="181"/>
      <c r="T784" s="181"/>
      <c r="U784" s="181"/>
      <c r="V784" s="181"/>
      <c r="W784" s="181"/>
      <c r="X784" s="181"/>
      <c r="Y784" s="181"/>
      <c r="Z784" s="181"/>
    </row>
    <row r="785" spans="1:26" ht="14.25" customHeight="1" x14ac:dyDescent="0.2">
      <c r="A785" s="183"/>
      <c r="B785" s="182"/>
      <c r="C785" s="181"/>
      <c r="D785" s="190"/>
      <c r="E785" s="181"/>
      <c r="F785" s="181"/>
      <c r="G785" s="181"/>
      <c r="H785" s="181"/>
      <c r="I785" s="181"/>
      <c r="J785" s="181"/>
      <c r="K785" s="181"/>
      <c r="L785" s="181"/>
      <c r="M785" s="181"/>
      <c r="N785" s="181"/>
      <c r="O785" s="181"/>
      <c r="P785" s="181"/>
      <c r="Q785" s="181"/>
      <c r="R785" s="181"/>
      <c r="S785" s="181"/>
      <c r="T785" s="181"/>
      <c r="U785" s="181"/>
      <c r="V785" s="181"/>
      <c r="W785" s="181"/>
      <c r="X785" s="181"/>
      <c r="Y785" s="181"/>
      <c r="Z785" s="181"/>
    </row>
    <row r="786" spans="1:26" ht="14.25" customHeight="1" x14ac:dyDescent="0.2">
      <c r="A786" s="183"/>
      <c r="B786" s="182"/>
      <c r="C786" s="181"/>
      <c r="D786" s="190"/>
      <c r="E786" s="181"/>
      <c r="F786" s="181"/>
      <c r="G786" s="181"/>
      <c r="H786" s="181"/>
      <c r="I786" s="181"/>
      <c r="J786" s="181"/>
      <c r="K786" s="181"/>
      <c r="L786" s="181"/>
      <c r="M786" s="181"/>
      <c r="N786" s="181"/>
      <c r="O786" s="181"/>
      <c r="P786" s="181"/>
      <c r="Q786" s="181"/>
      <c r="R786" s="181"/>
      <c r="S786" s="181"/>
      <c r="T786" s="181"/>
      <c r="U786" s="181"/>
      <c r="V786" s="181"/>
      <c r="W786" s="181"/>
      <c r="X786" s="181"/>
      <c r="Y786" s="181"/>
      <c r="Z786" s="181"/>
    </row>
    <row r="787" spans="1:26" ht="14.25" customHeight="1" x14ac:dyDescent="0.2">
      <c r="A787" s="183"/>
      <c r="B787" s="182"/>
      <c r="C787" s="181"/>
      <c r="D787" s="190"/>
      <c r="E787" s="181"/>
      <c r="F787" s="181"/>
      <c r="G787" s="181"/>
      <c r="H787" s="181"/>
      <c r="I787" s="181"/>
      <c r="J787" s="181"/>
      <c r="K787" s="181"/>
      <c r="L787" s="181"/>
      <c r="M787" s="181"/>
      <c r="N787" s="181"/>
      <c r="O787" s="181"/>
      <c r="P787" s="181"/>
      <c r="Q787" s="181"/>
      <c r="R787" s="181"/>
      <c r="S787" s="181"/>
      <c r="T787" s="181"/>
      <c r="U787" s="181"/>
      <c r="V787" s="181"/>
      <c r="W787" s="181"/>
      <c r="X787" s="181"/>
      <c r="Y787" s="181"/>
      <c r="Z787" s="181"/>
    </row>
    <row r="788" spans="1:26" ht="14.25" customHeight="1" x14ac:dyDescent="0.2">
      <c r="A788" s="183"/>
      <c r="B788" s="182"/>
      <c r="C788" s="181"/>
      <c r="D788" s="190"/>
      <c r="E788" s="181"/>
      <c r="F788" s="181"/>
      <c r="G788" s="181"/>
      <c r="H788" s="181"/>
      <c r="I788" s="181"/>
      <c r="J788" s="181"/>
      <c r="K788" s="181"/>
      <c r="L788" s="181"/>
      <c r="M788" s="181"/>
      <c r="N788" s="181"/>
      <c r="O788" s="181"/>
      <c r="P788" s="181"/>
      <c r="Q788" s="181"/>
      <c r="R788" s="181"/>
      <c r="S788" s="181"/>
      <c r="T788" s="181"/>
      <c r="U788" s="181"/>
      <c r="V788" s="181"/>
      <c r="W788" s="181"/>
      <c r="X788" s="181"/>
      <c r="Y788" s="181"/>
      <c r="Z788" s="181"/>
    </row>
    <row r="789" spans="1:26" ht="14.25" customHeight="1" x14ac:dyDescent="0.2">
      <c r="A789" s="183"/>
      <c r="B789" s="182"/>
      <c r="C789" s="181"/>
      <c r="D789" s="190"/>
      <c r="E789" s="181"/>
      <c r="F789" s="181"/>
      <c r="G789" s="181"/>
      <c r="H789" s="181"/>
      <c r="I789" s="181"/>
      <c r="J789" s="181"/>
      <c r="K789" s="181"/>
      <c r="L789" s="181"/>
      <c r="M789" s="181"/>
      <c r="N789" s="181"/>
      <c r="O789" s="181"/>
      <c r="P789" s="181"/>
      <c r="Q789" s="181"/>
      <c r="R789" s="181"/>
      <c r="S789" s="181"/>
      <c r="T789" s="181"/>
      <c r="U789" s="181"/>
      <c r="V789" s="181"/>
      <c r="W789" s="181"/>
      <c r="X789" s="181"/>
      <c r="Y789" s="181"/>
      <c r="Z789" s="181"/>
    </row>
    <row r="790" spans="1:26" ht="14.25" customHeight="1" x14ac:dyDescent="0.2">
      <c r="A790" s="183"/>
      <c r="B790" s="182"/>
      <c r="C790" s="181"/>
      <c r="D790" s="190"/>
      <c r="E790" s="181"/>
      <c r="F790" s="181"/>
      <c r="G790" s="181"/>
      <c r="H790" s="181"/>
      <c r="I790" s="181"/>
      <c r="J790" s="181"/>
      <c r="K790" s="181"/>
      <c r="L790" s="181"/>
      <c r="M790" s="181"/>
      <c r="N790" s="181"/>
      <c r="O790" s="181"/>
      <c r="P790" s="181"/>
      <c r="Q790" s="181"/>
      <c r="R790" s="181"/>
      <c r="S790" s="181"/>
      <c r="T790" s="181"/>
      <c r="U790" s="181"/>
      <c r="V790" s="181"/>
      <c r="W790" s="181"/>
      <c r="X790" s="181"/>
      <c r="Y790" s="181"/>
      <c r="Z790" s="181"/>
    </row>
    <row r="791" spans="1:26" ht="14.25" customHeight="1" x14ac:dyDescent="0.2">
      <c r="A791" s="183"/>
      <c r="B791" s="182"/>
      <c r="C791" s="181"/>
      <c r="D791" s="190"/>
      <c r="E791" s="181"/>
      <c r="F791" s="181"/>
      <c r="G791" s="181"/>
      <c r="H791" s="181"/>
      <c r="I791" s="181"/>
      <c r="J791" s="181"/>
      <c r="K791" s="181"/>
      <c r="L791" s="181"/>
      <c r="M791" s="181"/>
      <c r="N791" s="181"/>
      <c r="O791" s="181"/>
      <c r="P791" s="181"/>
      <c r="Q791" s="181"/>
      <c r="R791" s="181"/>
      <c r="S791" s="181"/>
      <c r="T791" s="181"/>
      <c r="U791" s="181"/>
      <c r="V791" s="181"/>
      <c r="W791" s="181"/>
      <c r="X791" s="181"/>
      <c r="Y791" s="181"/>
      <c r="Z791" s="181"/>
    </row>
    <row r="792" spans="1:26" ht="14.25" customHeight="1" x14ac:dyDescent="0.2">
      <c r="A792" s="183"/>
      <c r="B792" s="182"/>
      <c r="C792" s="181"/>
      <c r="D792" s="190"/>
      <c r="E792" s="181"/>
      <c r="F792" s="181"/>
      <c r="G792" s="181"/>
      <c r="H792" s="181"/>
      <c r="I792" s="181"/>
      <c r="J792" s="181"/>
      <c r="K792" s="181"/>
      <c r="L792" s="181"/>
      <c r="M792" s="181"/>
      <c r="N792" s="181"/>
      <c r="O792" s="181"/>
      <c r="P792" s="181"/>
      <c r="Q792" s="181"/>
      <c r="R792" s="181"/>
      <c r="S792" s="181"/>
      <c r="T792" s="181"/>
      <c r="U792" s="181"/>
      <c r="V792" s="181"/>
      <c r="W792" s="181"/>
      <c r="X792" s="181"/>
      <c r="Y792" s="181"/>
      <c r="Z792" s="181"/>
    </row>
    <row r="793" spans="1:26" ht="14.25" customHeight="1" x14ac:dyDescent="0.2">
      <c r="A793" s="183"/>
      <c r="B793" s="182"/>
      <c r="C793" s="181"/>
      <c r="D793" s="190"/>
      <c r="E793" s="181"/>
      <c r="F793" s="181"/>
      <c r="G793" s="181"/>
      <c r="H793" s="181"/>
      <c r="I793" s="181"/>
      <c r="J793" s="181"/>
      <c r="K793" s="181"/>
      <c r="L793" s="181"/>
      <c r="M793" s="181"/>
      <c r="N793" s="181"/>
      <c r="O793" s="181"/>
      <c r="P793" s="181"/>
      <c r="Q793" s="181"/>
      <c r="R793" s="181"/>
      <c r="S793" s="181"/>
      <c r="T793" s="181"/>
      <c r="U793" s="181"/>
      <c r="V793" s="181"/>
      <c r="W793" s="181"/>
      <c r="X793" s="181"/>
      <c r="Y793" s="181"/>
      <c r="Z793" s="181"/>
    </row>
    <row r="794" spans="1:26" ht="14.25" customHeight="1" x14ac:dyDescent="0.2">
      <c r="A794" s="183"/>
      <c r="B794" s="182"/>
      <c r="C794" s="181"/>
      <c r="D794" s="190"/>
      <c r="E794" s="181"/>
      <c r="F794" s="181"/>
      <c r="G794" s="181"/>
      <c r="H794" s="181"/>
      <c r="I794" s="181"/>
      <c r="J794" s="181"/>
      <c r="K794" s="181"/>
      <c r="L794" s="181"/>
      <c r="M794" s="181"/>
      <c r="N794" s="181"/>
      <c r="O794" s="181"/>
      <c r="P794" s="181"/>
      <c r="Q794" s="181"/>
      <c r="R794" s="181"/>
      <c r="S794" s="181"/>
      <c r="T794" s="181"/>
      <c r="U794" s="181"/>
      <c r="V794" s="181"/>
      <c r="W794" s="181"/>
      <c r="X794" s="181"/>
      <c r="Y794" s="181"/>
      <c r="Z794" s="181"/>
    </row>
    <row r="795" spans="1:26" ht="14.25" customHeight="1" x14ac:dyDescent="0.2">
      <c r="A795" s="183"/>
      <c r="B795" s="182"/>
      <c r="C795" s="181"/>
      <c r="D795" s="190"/>
      <c r="E795" s="181"/>
      <c r="F795" s="181"/>
      <c r="G795" s="181"/>
      <c r="H795" s="181"/>
      <c r="I795" s="181"/>
      <c r="J795" s="181"/>
      <c r="K795" s="181"/>
      <c r="L795" s="181"/>
      <c r="M795" s="181"/>
      <c r="N795" s="181"/>
      <c r="O795" s="181"/>
      <c r="P795" s="181"/>
      <c r="Q795" s="181"/>
      <c r="R795" s="181"/>
      <c r="S795" s="181"/>
      <c r="T795" s="181"/>
      <c r="U795" s="181"/>
      <c r="V795" s="181"/>
      <c r="W795" s="181"/>
      <c r="X795" s="181"/>
      <c r="Y795" s="181"/>
      <c r="Z795" s="181"/>
    </row>
    <row r="796" spans="1:26" ht="14.25" customHeight="1" x14ac:dyDescent="0.2">
      <c r="A796" s="183"/>
      <c r="B796" s="182"/>
      <c r="C796" s="181"/>
      <c r="D796" s="190"/>
      <c r="E796" s="181"/>
      <c r="F796" s="181"/>
      <c r="G796" s="181"/>
      <c r="H796" s="181"/>
      <c r="I796" s="181"/>
      <c r="J796" s="181"/>
      <c r="K796" s="181"/>
      <c r="L796" s="181"/>
      <c r="M796" s="181"/>
      <c r="N796" s="181"/>
      <c r="O796" s="181"/>
      <c r="P796" s="181"/>
      <c r="Q796" s="181"/>
      <c r="R796" s="181"/>
      <c r="S796" s="181"/>
      <c r="T796" s="181"/>
      <c r="U796" s="181"/>
      <c r="V796" s="181"/>
      <c r="W796" s="181"/>
      <c r="X796" s="181"/>
      <c r="Y796" s="181"/>
      <c r="Z796" s="181"/>
    </row>
    <row r="797" spans="1:26" ht="14.25" customHeight="1" x14ac:dyDescent="0.2">
      <c r="A797" s="183"/>
      <c r="B797" s="182"/>
      <c r="C797" s="181"/>
      <c r="D797" s="190"/>
      <c r="E797" s="181"/>
      <c r="F797" s="181"/>
      <c r="G797" s="181"/>
      <c r="H797" s="181"/>
      <c r="I797" s="181"/>
      <c r="J797" s="181"/>
      <c r="K797" s="181"/>
      <c r="L797" s="181"/>
      <c r="M797" s="181"/>
      <c r="N797" s="181"/>
      <c r="O797" s="181"/>
      <c r="P797" s="181"/>
      <c r="Q797" s="181"/>
      <c r="R797" s="181"/>
      <c r="S797" s="181"/>
      <c r="T797" s="181"/>
      <c r="U797" s="181"/>
      <c r="V797" s="181"/>
      <c r="W797" s="181"/>
      <c r="X797" s="181"/>
      <c r="Y797" s="181"/>
      <c r="Z797" s="181"/>
    </row>
    <row r="798" spans="1:26" ht="14.25" customHeight="1" x14ac:dyDescent="0.2">
      <c r="A798" s="183"/>
      <c r="B798" s="182"/>
      <c r="C798" s="181"/>
      <c r="D798" s="190"/>
      <c r="E798" s="181"/>
      <c r="F798" s="181"/>
      <c r="G798" s="181"/>
      <c r="H798" s="181"/>
      <c r="I798" s="181"/>
      <c r="J798" s="181"/>
      <c r="K798" s="181"/>
      <c r="L798" s="181"/>
      <c r="M798" s="181"/>
      <c r="N798" s="181"/>
      <c r="O798" s="181"/>
      <c r="P798" s="181"/>
      <c r="Q798" s="181"/>
      <c r="R798" s="181"/>
      <c r="S798" s="181"/>
      <c r="T798" s="181"/>
      <c r="U798" s="181"/>
      <c r="V798" s="181"/>
      <c r="W798" s="181"/>
      <c r="X798" s="181"/>
      <c r="Y798" s="181"/>
      <c r="Z798" s="181"/>
    </row>
    <row r="799" spans="1:26" ht="14.25" customHeight="1" x14ac:dyDescent="0.2">
      <c r="A799" s="183"/>
      <c r="B799" s="182"/>
      <c r="C799" s="181"/>
      <c r="D799" s="190"/>
      <c r="E799" s="181"/>
      <c r="F799" s="181"/>
      <c r="G799" s="181"/>
      <c r="H799" s="181"/>
      <c r="I799" s="181"/>
      <c r="J799" s="181"/>
      <c r="K799" s="181"/>
      <c r="L799" s="181"/>
      <c r="M799" s="181"/>
      <c r="N799" s="181"/>
      <c r="O799" s="181"/>
      <c r="P799" s="181"/>
      <c r="Q799" s="181"/>
      <c r="R799" s="181"/>
      <c r="S799" s="181"/>
      <c r="T799" s="181"/>
      <c r="U799" s="181"/>
      <c r="V799" s="181"/>
      <c r="W799" s="181"/>
      <c r="X799" s="181"/>
      <c r="Y799" s="181"/>
      <c r="Z799" s="181"/>
    </row>
    <row r="800" spans="1:26" ht="14.25" customHeight="1" x14ac:dyDescent="0.2">
      <c r="A800" s="183"/>
      <c r="B800" s="182"/>
      <c r="C800" s="181"/>
      <c r="D800" s="190"/>
      <c r="E800" s="181"/>
      <c r="F800" s="181"/>
      <c r="G800" s="181"/>
      <c r="H800" s="181"/>
      <c r="I800" s="181"/>
      <c r="J800" s="181"/>
      <c r="K800" s="181"/>
      <c r="L800" s="181"/>
      <c r="M800" s="181"/>
      <c r="N800" s="181"/>
      <c r="O800" s="181"/>
      <c r="P800" s="181"/>
      <c r="Q800" s="181"/>
      <c r="R800" s="181"/>
      <c r="S800" s="181"/>
      <c r="T800" s="181"/>
      <c r="U800" s="181"/>
      <c r="V800" s="181"/>
      <c r="W800" s="181"/>
      <c r="X800" s="181"/>
      <c r="Y800" s="181"/>
      <c r="Z800" s="181"/>
    </row>
    <row r="801" spans="1:26" ht="14.25" customHeight="1" x14ac:dyDescent="0.2">
      <c r="A801" s="183"/>
      <c r="B801" s="182"/>
      <c r="C801" s="181"/>
      <c r="D801" s="190"/>
      <c r="E801" s="181"/>
      <c r="F801" s="181"/>
      <c r="G801" s="181"/>
      <c r="H801" s="181"/>
      <c r="I801" s="181"/>
      <c r="J801" s="181"/>
      <c r="K801" s="181"/>
      <c r="L801" s="181"/>
      <c r="M801" s="181"/>
      <c r="N801" s="181"/>
      <c r="O801" s="181"/>
      <c r="P801" s="181"/>
      <c r="Q801" s="181"/>
      <c r="R801" s="181"/>
      <c r="S801" s="181"/>
      <c r="T801" s="181"/>
      <c r="U801" s="181"/>
      <c r="V801" s="181"/>
      <c r="W801" s="181"/>
      <c r="X801" s="181"/>
      <c r="Y801" s="181"/>
      <c r="Z801" s="181"/>
    </row>
    <row r="802" spans="1:26" ht="14.25" customHeight="1" x14ac:dyDescent="0.2">
      <c r="A802" s="183"/>
      <c r="B802" s="182"/>
      <c r="C802" s="181"/>
      <c r="D802" s="190"/>
      <c r="E802" s="181"/>
      <c r="F802" s="181"/>
      <c r="G802" s="181"/>
      <c r="H802" s="181"/>
      <c r="I802" s="181"/>
      <c r="J802" s="181"/>
      <c r="K802" s="181"/>
      <c r="L802" s="181"/>
      <c r="M802" s="181"/>
      <c r="N802" s="181"/>
      <c r="O802" s="181"/>
      <c r="P802" s="181"/>
      <c r="Q802" s="181"/>
      <c r="R802" s="181"/>
      <c r="S802" s="181"/>
      <c r="T802" s="181"/>
      <c r="U802" s="181"/>
      <c r="V802" s="181"/>
      <c r="W802" s="181"/>
      <c r="X802" s="181"/>
      <c r="Y802" s="181"/>
      <c r="Z802" s="181"/>
    </row>
    <row r="803" spans="1:26" ht="14.25" customHeight="1" x14ac:dyDescent="0.2">
      <c r="A803" s="183"/>
      <c r="B803" s="182"/>
      <c r="C803" s="181"/>
      <c r="D803" s="190"/>
      <c r="E803" s="181"/>
      <c r="F803" s="181"/>
      <c r="G803" s="181"/>
      <c r="H803" s="181"/>
      <c r="I803" s="181"/>
      <c r="J803" s="181"/>
      <c r="K803" s="181"/>
      <c r="L803" s="181"/>
      <c r="M803" s="181"/>
      <c r="N803" s="181"/>
      <c r="O803" s="181"/>
      <c r="P803" s="181"/>
      <c r="Q803" s="181"/>
      <c r="R803" s="181"/>
      <c r="S803" s="181"/>
      <c r="T803" s="181"/>
      <c r="U803" s="181"/>
      <c r="V803" s="181"/>
      <c r="W803" s="181"/>
      <c r="X803" s="181"/>
      <c r="Y803" s="181"/>
      <c r="Z803" s="181"/>
    </row>
    <row r="804" spans="1:26" ht="14.25" customHeight="1" x14ac:dyDescent="0.2">
      <c r="A804" s="183"/>
      <c r="B804" s="182"/>
      <c r="C804" s="181"/>
      <c r="D804" s="190"/>
      <c r="E804" s="181"/>
      <c r="F804" s="181"/>
      <c r="G804" s="181"/>
      <c r="H804" s="181"/>
      <c r="I804" s="181"/>
      <c r="J804" s="181"/>
      <c r="K804" s="181"/>
      <c r="L804" s="181"/>
      <c r="M804" s="181"/>
      <c r="N804" s="181"/>
      <c r="O804" s="181"/>
      <c r="P804" s="181"/>
      <c r="Q804" s="181"/>
      <c r="R804" s="181"/>
      <c r="S804" s="181"/>
      <c r="T804" s="181"/>
      <c r="U804" s="181"/>
      <c r="V804" s="181"/>
      <c r="W804" s="181"/>
      <c r="X804" s="181"/>
      <c r="Y804" s="181"/>
      <c r="Z804" s="181"/>
    </row>
    <row r="805" spans="1:26" ht="14.25" customHeight="1" x14ac:dyDescent="0.2">
      <c r="A805" s="183"/>
      <c r="B805" s="182"/>
      <c r="C805" s="181"/>
      <c r="D805" s="190"/>
      <c r="E805" s="181"/>
      <c r="F805" s="181"/>
      <c r="G805" s="181"/>
      <c r="H805" s="181"/>
      <c r="I805" s="181"/>
      <c r="J805" s="181"/>
      <c r="K805" s="181"/>
      <c r="L805" s="181"/>
      <c r="M805" s="181"/>
      <c r="N805" s="181"/>
      <c r="O805" s="181"/>
      <c r="P805" s="181"/>
      <c r="Q805" s="181"/>
      <c r="R805" s="181"/>
      <c r="S805" s="181"/>
      <c r="T805" s="181"/>
      <c r="U805" s="181"/>
      <c r="V805" s="181"/>
      <c r="W805" s="181"/>
      <c r="X805" s="181"/>
      <c r="Y805" s="181"/>
      <c r="Z805" s="181"/>
    </row>
    <row r="806" spans="1:26" ht="14.25" customHeight="1" x14ac:dyDescent="0.2">
      <c r="A806" s="183"/>
      <c r="B806" s="182"/>
      <c r="C806" s="181"/>
      <c r="D806" s="190"/>
      <c r="E806" s="181"/>
      <c r="F806" s="181"/>
      <c r="G806" s="181"/>
      <c r="H806" s="181"/>
      <c r="I806" s="181"/>
      <c r="J806" s="181"/>
      <c r="K806" s="181"/>
      <c r="L806" s="181"/>
      <c r="M806" s="181"/>
      <c r="N806" s="181"/>
      <c r="O806" s="181"/>
      <c r="P806" s="181"/>
      <c r="Q806" s="181"/>
      <c r="R806" s="181"/>
      <c r="S806" s="181"/>
      <c r="T806" s="181"/>
      <c r="U806" s="181"/>
      <c r="V806" s="181"/>
      <c r="W806" s="181"/>
      <c r="X806" s="181"/>
      <c r="Y806" s="181"/>
      <c r="Z806" s="181"/>
    </row>
    <row r="807" spans="1:26" ht="14.25" customHeight="1" x14ac:dyDescent="0.2">
      <c r="A807" s="183"/>
      <c r="B807" s="182"/>
      <c r="C807" s="181"/>
      <c r="D807" s="190"/>
      <c r="E807" s="181"/>
      <c r="F807" s="181"/>
      <c r="G807" s="181"/>
      <c r="H807" s="181"/>
      <c r="I807" s="181"/>
      <c r="J807" s="181"/>
      <c r="K807" s="181"/>
      <c r="L807" s="181"/>
      <c r="M807" s="181"/>
      <c r="N807" s="181"/>
      <c r="O807" s="181"/>
      <c r="P807" s="181"/>
      <c r="Q807" s="181"/>
      <c r="R807" s="181"/>
      <c r="S807" s="181"/>
      <c r="T807" s="181"/>
      <c r="U807" s="181"/>
      <c r="V807" s="181"/>
      <c r="W807" s="181"/>
      <c r="X807" s="181"/>
      <c r="Y807" s="181"/>
      <c r="Z807" s="181"/>
    </row>
    <row r="808" spans="1:26" ht="14.25" customHeight="1" x14ac:dyDescent="0.2">
      <c r="A808" s="183"/>
      <c r="B808" s="182"/>
      <c r="C808" s="181"/>
      <c r="D808" s="190"/>
      <c r="E808" s="181"/>
      <c r="F808" s="181"/>
      <c r="G808" s="181"/>
      <c r="H808" s="181"/>
      <c r="I808" s="181"/>
      <c r="J808" s="181"/>
      <c r="K808" s="181"/>
      <c r="L808" s="181"/>
      <c r="M808" s="181"/>
      <c r="N808" s="181"/>
      <c r="O808" s="181"/>
      <c r="P808" s="181"/>
      <c r="Q808" s="181"/>
      <c r="R808" s="181"/>
      <c r="S808" s="181"/>
      <c r="T808" s="181"/>
      <c r="U808" s="181"/>
      <c r="V808" s="181"/>
      <c r="W808" s="181"/>
      <c r="X808" s="181"/>
      <c r="Y808" s="181"/>
      <c r="Z808" s="181"/>
    </row>
    <row r="809" spans="1:26" ht="14.25" customHeight="1" x14ac:dyDescent="0.2">
      <c r="A809" s="183"/>
      <c r="B809" s="182"/>
      <c r="C809" s="181"/>
      <c r="D809" s="190"/>
      <c r="E809" s="181"/>
      <c r="F809" s="181"/>
      <c r="G809" s="181"/>
      <c r="H809" s="181"/>
      <c r="I809" s="181"/>
      <c r="J809" s="181"/>
      <c r="K809" s="181"/>
      <c r="L809" s="181"/>
      <c r="M809" s="181"/>
      <c r="N809" s="181"/>
      <c r="O809" s="181"/>
      <c r="P809" s="181"/>
      <c r="Q809" s="181"/>
      <c r="R809" s="181"/>
      <c r="S809" s="181"/>
      <c r="T809" s="181"/>
      <c r="U809" s="181"/>
      <c r="V809" s="181"/>
      <c r="W809" s="181"/>
      <c r="X809" s="181"/>
      <c r="Y809" s="181"/>
      <c r="Z809" s="181"/>
    </row>
    <row r="810" spans="1:26" ht="14.25" customHeight="1" x14ac:dyDescent="0.2">
      <c r="A810" s="183"/>
      <c r="B810" s="182"/>
      <c r="C810" s="181"/>
      <c r="D810" s="190"/>
      <c r="E810" s="181"/>
      <c r="F810" s="181"/>
      <c r="G810" s="181"/>
      <c r="H810" s="181"/>
      <c r="I810" s="181"/>
      <c r="J810" s="181"/>
      <c r="K810" s="181"/>
      <c r="L810" s="181"/>
      <c r="M810" s="181"/>
      <c r="N810" s="181"/>
      <c r="O810" s="181"/>
      <c r="P810" s="181"/>
      <c r="Q810" s="181"/>
      <c r="R810" s="181"/>
      <c r="S810" s="181"/>
      <c r="T810" s="181"/>
      <c r="U810" s="181"/>
      <c r="V810" s="181"/>
      <c r="W810" s="181"/>
      <c r="X810" s="181"/>
      <c r="Y810" s="181"/>
      <c r="Z810" s="181"/>
    </row>
    <row r="811" spans="1:26" ht="14.25" customHeight="1" x14ac:dyDescent="0.2">
      <c r="A811" s="183"/>
      <c r="B811" s="182"/>
      <c r="C811" s="181"/>
      <c r="D811" s="190"/>
      <c r="E811" s="181"/>
      <c r="F811" s="181"/>
      <c r="G811" s="181"/>
      <c r="H811" s="181"/>
      <c r="I811" s="181"/>
      <c r="J811" s="181"/>
      <c r="K811" s="181"/>
      <c r="L811" s="181"/>
      <c r="M811" s="181"/>
      <c r="N811" s="181"/>
      <c r="O811" s="181"/>
      <c r="P811" s="181"/>
      <c r="Q811" s="181"/>
      <c r="R811" s="181"/>
      <c r="S811" s="181"/>
      <c r="T811" s="181"/>
      <c r="U811" s="181"/>
      <c r="V811" s="181"/>
      <c r="W811" s="181"/>
      <c r="X811" s="181"/>
      <c r="Y811" s="181"/>
      <c r="Z811" s="181"/>
    </row>
    <row r="812" spans="1:26" ht="14.25" customHeight="1" x14ac:dyDescent="0.2">
      <c r="A812" s="183"/>
      <c r="B812" s="182"/>
      <c r="C812" s="181"/>
      <c r="D812" s="190"/>
      <c r="E812" s="181"/>
      <c r="F812" s="181"/>
      <c r="G812" s="181"/>
      <c r="H812" s="181"/>
      <c r="I812" s="181"/>
      <c r="J812" s="181"/>
      <c r="K812" s="181"/>
      <c r="L812" s="181"/>
      <c r="M812" s="181"/>
      <c r="N812" s="181"/>
      <c r="O812" s="181"/>
      <c r="P812" s="181"/>
      <c r="Q812" s="181"/>
      <c r="R812" s="181"/>
      <c r="S812" s="181"/>
      <c r="T812" s="181"/>
      <c r="U812" s="181"/>
      <c r="V812" s="181"/>
      <c r="W812" s="181"/>
      <c r="X812" s="181"/>
      <c r="Y812" s="181"/>
      <c r="Z812" s="181"/>
    </row>
    <row r="813" spans="1:26" ht="14.25" customHeight="1" x14ac:dyDescent="0.2">
      <c r="A813" s="183"/>
      <c r="B813" s="182"/>
      <c r="C813" s="181"/>
      <c r="D813" s="190"/>
      <c r="E813" s="181"/>
      <c r="F813" s="181"/>
      <c r="G813" s="181"/>
      <c r="H813" s="181"/>
      <c r="I813" s="181"/>
      <c r="J813" s="181"/>
      <c r="K813" s="181"/>
      <c r="L813" s="181"/>
      <c r="M813" s="181"/>
      <c r="N813" s="181"/>
      <c r="O813" s="181"/>
      <c r="P813" s="181"/>
      <c r="Q813" s="181"/>
      <c r="R813" s="181"/>
      <c r="S813" s="181"/>
      <c r="T813" s="181"/>
      <c r="U813" s="181"/>
      <c r="V813" s="181"/>
      <c r="W813" s="181"/>
      <c r="X813" s="181"/>
      <c r="Y813" s="181"/>
      <c r="Z813" s="181"/>
    </row>
    <row r="814" spans="1:26" ht="14.25" customHeight="1" x14ac:dyDescent="0.2">
      <c r="A814" s="183"/>
      <c r="B814" s="182"/>
      <c r="C814" s="181"/>
      <c r="D814" s="190"/>
      <c r="E814" s="181"/>
      <c r="F814" s="181"/>
      <c r="G814" s="181"/>
      <c r="H814" s="181"/>
      <c r="I814" s="181"/>
      <c r="J814" s="181"/>
      <c r="K814" s="181"/>
      <c r="L814" s="181"/>
      <c r="M814" s="181"/>
      <c r="N814" s="181"/>
      <c r="O814" s="181"/>
      <c r="P814" s="181"/>
      <c r="Q814" s="181"/>
      <c r="R814" s="181"/>
      <c r="S814" s="181"/>
      <c r="T814" s="181"/>
      <c r="U814" s="181"/>
      <c r="V814" s="181"/>
      <c r="W814" s="181"/>
      <c r="X814" s="181"/>
      <c r="Y814" s="181"/>
      <c r="Z814" s="181"/>
    </row>
    <row r="815" spans="1:26" ht="14.25" customHeight="1" x14ac:dyDescent="0.2">
      <c r="A815" s="183"/>
      <c r="B815" s="182"/>
      <c r="C815" s="181"/>
      <c r="D815" s="190"/>
      <c r="E815" s="181"/>
      <c r="F815" s="181"/>
      <c r="G815" s="181"/>
      <c r="H815" s="181"/>
      <c r="I815" s="181"/>
      <c r="J815" s="181"/>
      <c r="K815" s="181"/>
      <c r="L815" s="181"/>
      <c r="M815" s="181"/>
      <c r="N815" s="181"/>
      <c r="O815" s="181"/>
      <c r="P815" s="181"/>
      <c r="Q815" s="181"/>
      <c r="R815" s="181"/>
      <c r="S815" s="181"/>
      <c r="T815" s="181"/>
      <c r="U815" s="181"/>
      <c r="V815" s="181"/>
      <c r="W815" s="181"/>
      <c r="X815" s="181"/>
      <c r="Y815" s="181"/>
      <c r="Z815" s="181"/>
    </row>
    <row r="816" spans="1:26" ht="14.25" customHeight="1" x14ac:dyDescent="0.2">
      <c r="A816" s="183"/>
      <c r="B816" s="182"/>
      <c r="C816" s="181"/>
      <c r="D816" s="190"/>
      <c r="E816" s="181"/>
      <c r="F816" s="181"/>
      <c r="G816" s="181"/>
      <c r="H816" s="181"/>
      <c r="I816" s="181"/>
      <c r="J816" s="181"/>
      <c r="K816" s="181"/>
      <c r="L816" s="181"/>
      <c r="M816" s="181"/>
      <c r="N816" s="181"/>
      <c r="O816" s="181"/>
      <c r="P816" s="181"/>
      <c r="Q816" s="181"/>
      <c r="R816" s="181"/>
      <c r="S816" s="181"/>
      <c r="T816" s="181"/>
      <c r="U816" s="181"/>
      <c r="V816" s="181"/>
      <c r="W816" s="181"/>
      <c r="X816" s="181"/>
      <c r="Y816" s="181"/>
      <c r="Z816" s="181"/>
    </row>
    <row r="817" spans="1:26" ht="14.25" customHeight="1" x14ac:dyDescent="0.2">
      <c r="A817" s="183"/>
      <c r="B817" s="182"/>
      <c r="C817" s="181"/>
      <c r="D817" s="190"/>
      <c r="E817" s="181"/>
      <c r="F817" s="181"/>
      <c r="G817" s="181"/>
      <c r="H817" s="181"/>
      <c r="I817" s="181"/>
      <c r="J817" s="181"/>
      <c r="K817" s="181"/>
      <c r="L817" s="181"/>
      <c r="M817" s="181"/>
      <c r="N817" s="181"/>
      <c r="O817" s="181"/>
      <c r="P817" s="181"/>
      <c r="Q817" s="181"/>
      <c r="R817" s="181"/>
      <c r="S817" s="181"/>
      <c r="T817" s="181"/>
      <c r="U817" s="181"/>
      <c r="V817" s="181"/>
      <c r="W817" s="181"/>
      <c r="X817" s="181"/>
      <c r="Y817" s="181"/>
      <c r="Z817" s="181"/>
    </row>
    <row r="818" spans="1:26" ht="14.25" customHeight="1" x14ac:dyDescent="0.2">
      <c r="A818" s="183"/>
      <c r="B818" s="182"/>
      <c r="C818" s="181"/>
      <c r="D818" s="190"/>
      <c r="E818" s="181"/>
      <c r="F818" s="181"/>
      <c r="G818" s="181"/>
      <c r="H818" s="181"/>
      <c r="I818" s="181"/>
      <c r="J818" s="181"/>
      <c r="K818" s="181"/>
      <c r="L818" s="181"/>
      <c r="M818" s="181"/>
      <c r="N818" s="181"/>
      <c r="O818" s="181"/>
      <c r="P818" s="181"/>
      <c r="Q818" s="181"/>
      <c r="R818" s="181"/>
      <c r="S818" s="181"/>
      <c r="T818" s="181"/>
      <c r="U818" s="181"/>
      <c r="V818" s="181"/>
      <c r="W818" s="181"/>
      <c r="X818" s="181"/>
      <c r="Y818" s="181"/>
      <c r="Z818" s="181"/>
    </row>
    <row r="819" spans="1:26" ht="14.25" customHeight="1" x14ac:dyDescent="0.2">
      <c r="A819" s="183"/>
      <c r="B819" s="182"/>
      <c r="C819" s="181"/>
      <c r="D819" s="190"/>
      <c r="E819" s="181"/>
      <c r="F819" s="181"/>
      <c r="G819" s="181"/>
      <c r="H819" s="181"/>
      <c r="I819" s="181"/>
      <c r="J819" s="181"/>
      <c r="K819" s="181"/>
      <c r="L819" s="181"/>
      <c r="M819" s="181"/>
      <c r="N819" s="181"/>
      <c r="O819" s="181"/>
      <c r="P819" s="181"/>
      <c r="Q819" s="181"/>
      <c r="R819" s="181"/>
      <c r="S819" s="181"/>
      <c r="T819" s="181"/>
      <c r="U819" s="181"/>
      <c r="V819" s="181"/>
      <c r="W819" s="181"/>
      <c r="X819" s="181"/>
      <c r="Y819" s="181"/>
      <c r="Z819" s="181"/>
    </row>
    <row r="820" spans="1:26" ht="14.25" customHeight="1" x14ac:dyDescent="0.2">
      <c r="A820" s="183"/>
      <c r="B820" s="182"/>
      <c r="C820" s="181"/>
      <c r="D820" s="190"/>
      <c r="E820" s="181"/>
      <c r="F820" s="181"/>
      <c r="G820" s="181"/>
      <c r="H820" s="181"/>
      <c r="I820" s="181"/>
      <c r="J820" s="181"/>
      <c r="K820" s="181"/>
      <c r="L820" s="181"/>
      <c r="M820" s="181"/>
      <c r="N820" s="181"/>
      <c r="O820" s="181"/>
      <c r="P820" s="181"/>
      <c r="Q820" s="181"/>
      <c r="R820" s="181"/>
      <c r="S820" s="181"/>
      <c r="T820" s="181"/>
      <c r="U820" s="181"/>
      <c r="V820" s="181"/>
      <c r="W820" s="181"/>
      <c r="X820" s="181"/>
      <c r="Y820" s="181"/>
      <c r="Z820" s="181"/>
    </row>
    <row r="821" spans="1:26" ht="14.25" customHeight="1" x14ac:dyDescent="0.2">
      <c r="A821" s="183"/>
      <c r="B821" s="182"/>
      <c r="C821" s="181"/>
      <c r="D821" s="190"/>
      <c r="E821" s="181"/>
      <c r="F821" s="181"/>
      <c r="G821" s="181"/>
      <c r="H821" s="181"/>
      <c r="I821" s="181"/>
      <c r="J821" s="181"/>
      <c r="K821" s="181"/>
      <c r="L821" s="181"/>
      <c r="M821" s="181"/>
      <c r="N821" s="181"/>
      <c r="O821" s="181"/>
      <c r="P821" s="181"/>
      <c r="Q821" s="181"/>
      <c r="R821" s="181"/>
      <c r="S821" s="181"/>
      <c r="T821" s="181"/>
      <c r="U821" s="181"/>
      <c r="V821" s="181"/>
      <c r="W821" s="181"/>
      <c r="X821" s="181"/>
      <c r="Y821" s="181"/>
      <c r="Z821" s="181"/>
    </row>
    <row r="822" spans="1:26" ht="14.25" customHeight="1" x14ac:dyDescent="0.2">
      <c r="A822" s="183"/>
      <c r="B822" s="182"/>
      <c r="C822" s="181"/>
      <c r="D822" s="190"/>
      <c r="E822" s="181"/>
      <c r="F822" s="181"/>
      <c r="G822" s="181"/>
      <c r="H822" s="181"/>
      <c r="I822" s="181"/>
      <c r="J822" s="181"/>
      <c r="K822" s="181"/>
      <c r="L822" s="181"/>
      <c r="M822" s="181"/>
      <c r="N822" s="181"/>
      <c r="O822" s="181"/>
      <c r="P822" s="181"/>
      <c r="Q822" s="181"/>
      <c r="R822" s="181"/>
      <c r="S822" s="181"/>
      <c r="T822" s="181"/>
      <c r="U822" s="181"/>
      <c r="V822" s="181"/>
      <c r="W822" s="181"/>
      <c r="X822" s="181"/>
      <c r="Y822" s="181"/>
      <c r="Z822" s="181"/>
    </row>
    <row r="823" spans="1:26" ht="14.25" customHeight="1" x14ac:dyDescent="0.2">
      <c r="A823" s="183"/>
      <c r="B823" s="182"/>
      <c r="C823" s="181"/>
      <c r="D823" s="190"/>
      <c r="E823" s="181"/>
      <c r="F823" s="181"/>
      <c r="G823" s="181"/>
      <c r="H823" s="181"/>
      <c r="I823" s="181"/>
      <c r="J823" s="181"/>
      <c r="K823" s="181"/>
      <c r="L823" s="181"/>
      <c r="M823" s="181"/>
      <c r="N823" s="181"/>
      <c r="O823" s="181"/>
      <c r="P823" s="181"/>
      <c r="Q823" s="181"/>
      <c r="R823" s="181"/>
      <c r="S823" s="181"/>
      <c r="T823" s="181"/>
      <c r="U823" s="181"/>
      <c r="V823" s="181"/>
      <c r="W823" s="181"/>
      <c r="X823" s="181"/>
      <c r="Y823" s="181"/>
      <c r="Z823" s="181"/>
    </row>
    <row r="824" spans="1:26" ht="14.25" customHeight="1" x14ac:dyDescent="0.2">
      <c r="A824" s="183"/>
      <c r="B824" s="182"/>
      <c r="C824" s="181"/>
      <c r="D824" s="190"/>
      <c r="E824" s="181"/>
      <c r="F824" s="181"/>
      <c r="G824" s="181"/>
      <c r="H824" s="181"/>
      <c r="I824" s="181"/>
      <c r="J824" s="181"/>
      <c r="K824" s="181"/>
      <c r="L824" s="181"/>
      <c r="M824" s="181"/>
      <c r="N824" s="181"/>
      <c r="O824" s="181"/>
      <c r="P824" s="181"/>
      <c r="Q824" s="181"/>
      <c r="R824" s="181"/>
      <c r="S824" s="181"/>
      <c r="T824" s="181"/>
      <c r="U824" s="181"/>
      <c r="V824" s="181"/>
      <c r="W824" s="181"/>
      <c r="X824" s="181"/>
      <c r="Y824" s="181"/>
      <c r="Z824" s="181"/>
    </row>
    <row r="825" spans="1:26" ht="14.25" customHeight="1" x14ac:dyDescent="0.2">
      <c r="A825" s="183"/>
      <c r="B825" s="182"/>
      <c r="C825" s="181"/>
      <c r="D825" s="190"/>
      <c r="E825" s="181"/>
      <c r="F825" s="181"/>
      <c r="G825" s="181"/>
      <c r="H825" s="181"/>
      <c r="I825" s="181"/>
      <c r="J825" s="181"/>
      <c r="K825" s="181"/>
      <c r="L825" s="181"/>
      <c r="M825" s="181"/>
      <c r="N825" s="181"/>
      <c r="O825" s="181"/>
      <c r="P825" s="181"/>
      <c r="Q825" s="181"/>
      <c r="R825" s="181"/>
      <c r="S825" s="181"/>
      <c r="T825" s="181"/>
      <c r="U825" s="181"/>
      <c r="V825" s="181"/>
      <c r="W825" s="181"/>
      <c r="X825" s="181"/>
      <c r="Y825" s="181"/>
      <c r="Z825" s="181"/>
    </row>
    <row r="826" spans="1:26" ht="14.25" customHeight="1" x14ac:dyDescent="0.2">
      <c r="A826" s="183"/>
      <c r="B826" s="182"/>
      <c r="C826" s="181"/>
      <c r="D826" s="190"/>
      <c r="E826" s="181"/>
      <c r="F826" s="181"/>
      <c r="G826" s="181"/>
      <c r="H826" s="181"/>
      <c r="I826" s="181"/>
      <c r="J826" s="181"/>
      <c r="K826" s="181"/>
      <c r="L826" s="181"/>
      <c r="M826" s="181"/>
      <c r="N826" s="181"/>
      <c r="O826" s="181"/>
      <c r="P826" s="181"/>
      <c r="Q826" s="181"/>
      <c r="R826" s="181"/>
      <c r="S826" s="181"/>
      <c r="T826" s="181"/>
      <c r="U826" s="181"/>
      <c r="V826" s="181"/>
      <c r="W826" s="181"/>
      <c r="X826" s="181"/>
      <c r="Y826" s="181"/>
      <c r="Z826" s="181"/>
    </row>
    <row r="827" spans="1:26" ht="14.25" customHeight="1" x14ac:dyDescent="0.2">
      <c r="A827" s="183"/>
      <c r="B827" s="182"/>
      <c r="C827" s="181"/>
      <c r="D827" s="190"/>
      <c r="E827" s="181"/>
      <c r="F827" s="181"/>
      <c r="G827" s="181"/>
      <c r="H827" s="181"/>
      <c r="I827" s="181"/>
      <c r="J827" s="181"/>
      <c r="K827" s="181"/>
      <c r="L827" s="181"/>
      <c r="M827" s="181"/>
      <c r="N827" s="181"/>
      <c r="O827" s="181"/>
      <c r="P827" s="181"/>
      <c r="Q827" s="181"/>
      <c r="R827" s="181"/>
      <c r="S827" s="181"/>
      <c r="T827" s="181"/>
      <c r="U827" s="181"/>
      <c r="V827" s="181"/>
      <c r="W827" s="181"/>
      <c r="X827" s="181"/>
      <c r="Y827" s="181"/>
      <c r="Z827" s="181"/>
    </row>
    <row r="828" spans="1:26" ht="14.25" customHeight="1" x14ac:dyDescent="0.2">
      <c r="A828" s="183"/>
      <c r="B828" s="182"/>
      <c r="C828" s="181"/>
      <c r="D828" s="190"/>
      <c r="E828" s="181"/>
      <c r="F828" s="181"/>
      <c r="G828" s="181"/>
      <c r="H828" s="181"/>
      <c r="I828" s="181"/>
      <c r="J828" s="181"/>
      <c r="K828" s="181"/>
      <c r="L828" s="181"/>
      <c r="M828" s="181"/>
      <c r="N828" s="181"/>
      <c r="O828" s="181"/>
      <c r="P828" s="181"/>
      <c r="Q828" s="181"/>
      <c r="R828" s="181"/>
      <c r="S828" s="181"/>
      <c r="T828" s="181"/>
      <c r="U828" s="181"/>
      <c r="V828" s="181"/>
      <c r="W828" s="181"/>
      <c r="X828" s="181"/>
      <c r="Y828" s="181"/>
      <c r="Z828" s="181"/>
    </row>
    <row r="829" spans="1:26" ht="14.25" customHeight="1" x14ac:dyDescent="0.2">
      <c r="A829" s="183"/>
      <c r="B829" s="182"/>
      <c r="C829" s="181"/>
      <c r="D829" s="190"/>
      <c r="E829" s="181"/>
      <c r="F829" s="181"/>
      <c r="G829" s="181"/>
      <c r="H829" s="181"/>
      <c r="I829" s="181"/>
      <c r="J829" s="181"/>
      <c r="K829" s="181"/>
      <c r="L829" s="181"/>
      <c r="M829" s="181"/>
      <c r="N829" s="181"/>
      <c r="O829" s="181"/>
      <c r="P829" s="181"/>
      <c r="Q829" s="181"/>
      <c r="R829" s="181"/>
      <c r="S829" s="181"/>
      <c r="T829" s="181"/>
      <c r="U829" s="181"/>
      <c r="V829" s="181"/>
      <c r="W829" s="181"/>
      <c r="X829" s="181"/>
      <c r="Y829" s="181"/>
      <c r="Z829" s="181"/>
    </row>
    <row r="830" spans="1:26" ht="14.25" customHeight="1" x14ac:dyDescent="0.2">
      <c r="A830" s="183"/>
      <c r="B830" s="182"/>
      <c r="C830" s="181"/>
      <c r="D830" s="190"/>
      <c r="E830" s="181"/>
      <c r="F830" s="181"/>
      <c r="G830" s="181"/>
      <c r="H830" s="181"/>
      <c r="I830" s="181"/>
      <c r="J830" s="181"/>
      <c r="K830" s="181"/>
      <c r="L830" s="181"/>
      <c r="M830" s="181"/>
      <c r="N830" s="181"/>
      <c r="O830" s="181"/>
      <c r="P830" s="181"/>
      <c r="Q830" s="181"/>
      <c r="R830" s="181"/>
      <c r="S830" s="181"/>
      <c r="T830" s="181"/>
      <c r="U830" s="181"/>
      <c r="V830" s="181"/>
      <c r="W830" s="181"/>
      <c r="X830" s="181"/>
      <c r="Y830" s="181"/>
      <c r="Z830" s="181"/>
    </row>
    <row r="831" spans="1:26" ht="14.25" customHeight="1" x14ac:dyDescent="0.2">
      <c r="A831" s="183"/>
      <c r="B831" s="182"/>
      <c r="C831" s="181"/>
      <c r="D831" s="190"/>
      <c r="E831" s="181"/>
      <c r="F831" s="181"/>
      <c r="G831" s="181"/>
      <c r="H831" s="181"/>
      <c r="I831" s="181"/>
      <c r="J831" s="181"/>
      <c r="K831" s="181"/>
      <c r="L831" s="181"/>
      <c r="M831" s="181"/>
      <c r="N831" s="181"/>
      <c r="O831" s="181"/>
      <c r="P831" s="181"/>
      <c r="Q831" s="181"/>
      <c r="R831" s="181"/>
      <c r="S831" s="181"/>
      <c r="T831" s="181"/>
      <c r="U831" s="181"/>
      <c r="V831" s="181"/>
      <c r="W831" s="181"/>
      <c r="X831" s="181"/>
      <c r="Y831" s="181"/>
      <c r="Z831" s="181"/>
    </row>
    <row r="832" spans="1:26" ht="14.25" customHeight="1" x14ac:dyDescent="0.2">
      <c r="A832" s="183"/>
      <c r="B832" s="182"/>
      <c r="C832" s="181"/>
      <c r="D832" s="190"/>
      <c r="E832" s="181"/>
      <c r="F832" s="181"/>
      <c r="G832" s="181"/>
      <c r="H832" s="181"/>
      <c r="I832" s="181"/>
      <c r="J832" s="181"/>
      <c r="K832" s="181"/>
      <c r="L832" s="181"/>
      <c r="M832" s="181"/>
      <c r="N832" s="181"/>
      <c r="O832" s="181"/>
      <c r="P832" s="181"/>
      <c r="Q832" s="181"/>
      <c r="R832" s="181"/>
      <c r="S832" s="181"/>
      <c r="T832" s="181"/>
      <c r="U832" s="181"/>
      <c r="V832" s="181"/>
      <c r="W832" s="181"/>
      <c r="X832" s="181"/>
      <c r="Y832" s="181"/>
      <c r="Z832" s="181"/>
    </row>
    <row r="833" spans="1:26" ht="14.25" customHeight="1" x14ac:dyDescent="0.2">
      <c r="A833" s="183"/>
      <c r="B833" s="182"/>
      <c r="C833" s="181"/>
      <c r="D833" s="190"/>
      <c r="E833" s="181"/>
      <c r="F833" s="181"/>
      <c r="G833" s="181"/>
      <c r="H833" s="181"/>
      <c r="I833" s="181"/>
      <c r="J833" s="181"/>
      <c r="K833" s="181"/>
      <c r="L833" s="181"/>
      <c r="M833" s="181"/>
      <c r="N833" s="181"/>
      <c r="O833" s="181"/>
      <c r="P833" s="181"/>
      <c r="Q833" s="181"/>
      <c r="R833" s="181"/>
      <c r="S833" s="181"/>
      <c r="T833" s="181"/>
      <c r="U833" s="181"/>
      <c r="V833" s="181"/>
      <c r="W833" s="181"/>
      <c r="X833" s="181"/>
      <c r="Y833" s="181"/>
      <c r="Z833" s="181"/>
    </row>
    <row r="834" spans="1:26" ht="14.25" customHeight="1" x14ac:dyDescent="0.2">
      <c r="A834" s="183"/>
      <c r="B834" s="182"/>
      <c r="C834" s="181"/>
      <c r="D834" s="190"/>
      <c r="E834" s="181"/>
      <c r="F834" s="181"/>
      <c r="G834" s="181"/>
      <c r="H834" s="181"/>
      <c r="I834" s="181"/>
      <c r="J834" s="181"/>
      <c r="K834" s="181"/>
      <c r="L834" s="181"/>
      <c r="M834" s="181"/>
      <c r="N834" s="181"/>
      <c r="O834" s="181"/>
      <c r="P834" s="181"/>
      <c r="Q834" s="181"/>
      <c r="R834" s="181"/>
      <c r="S834" s="181"/>
      <c r="T834" s="181"/>
      <c r="U834" s="181"/>
      <c r="V834" s="181"/>
      <c r="W834" s="181"/>
      <c r="X834" s="181"/>
      <c r="Y834" s="181"/>
      <c r="Z834" s="181"/>
    </row>
    <row r="835" spans="1:26" ht="14.25" customHeight="1" x14ac:dyDescent="0.2">
      <c r="A835" s="183"/>
      <c r="B835" s="182"/>
      <c r="C835" s="181"/>
      <c r="D835" s="190"/>
      <c r="E835" s="181"/>
      <c r="F835" s="181"/>
      <c r="G835" s="181"/>
      <c r="H835" s="181"/>
      <c r="I835" s="181"/>
      <c r="J835" s="181"/>
      <c r="K835" s="181"/>
      <c r="L835" s="181"/>
      <c r="M835" s="181"/>
      <c r="N835" s="181"/>
      <c r="O835" s="181"/>
      <c r="P835" s="181"/>
      <c r="Q835" s="181"/>
      <c r="R835" s="181"/>
      <c r="S835" s="181"/>
      <c r="T835" s="181"/>
      <c r="U835" s="181"/>
      <c r="V835" s="181"/>
      <c r="W835" s="181"/>
      <c r="X835" s="181"/>
      <c r="Y835" s="181"/>
      <c r="Z835" s="181"/>
    </row>
    <row r="836" spans="1:26" ht="14.25" customHeight="1" x14ac:dyDescent="0.2">
      <c r="A836" s="183"/>
      <c r="B836" s="182"/>
      <c r="C836" s="181"/>
      <c r="D836" s="190"/>
      <c r="E836" s="181"/>
      <c r="F836" s="181"/>
      <c r="G836" s="181"/>
      <c r="H836" s="181"/>
      <c r="I836" s="181"/>
      <c r="J836" s="181"/>
      <c r="K836" s="181"/>
      <c r="L836" s="181"/>
      <c r="M836" s="181"/>
      <c r="N836" s="181"/>
      <c r="O836" s="181"/>
      <c r="P836" s="181"/>
      <c r="Q836" s="181"/>
      <c r="R836" s="181"/>
      <c r="S836" s="181"/>
      <c r="T836" s="181"/>
      <c r="U836" s="181"/>
      <c r="V836" s="181"/>
      <c r="W836" s="181"/>
      <c r="X836" s="181"/>
      <c r="Y836" s="181"/>
      <c r="Z836" s="181"/>
    </row>
    <row r="837" spans="1:26" ht="14.25" customHeight="1" x14ac:dyDescent="0.2">
      <c r="A837" s="183"/>
      <c r="B837" s="182"/>
      <c r="C837" s="181"/>
      <c r="D837" s="190"/>
      <c r="E837" s="181"/>
      <c r="F837" s="181"/>
      <c r="G837" s="181"/>
      <c r="H837" s="181"/>
      <c r="I837" s="181"/>
      <c r="J837" s="181"/>
      <c r="K837" s="181"/>
      <c r="L837" s="181"/>
      <c r="M837" s="181"/>
      <c r="N837" s="181"/>
      <c r="O837" s="181"/>
      <c r="P837" s="181"/>
      <c r="Q837" s="181"/>
      <c r="R837" s="181"/>
      <c r="S837" s="181"/>
      <c r="T837" s="181"/>
      <c r="U837" s="181"/>
      <c r="V837" s="181"/>
      <c r="W837" s="181"/>
      <c r="X837" s="181"/>
      <c r="Y837" s="181"/>
      <c r="Z837" s="181"/>
    </row>
    <row r="838" spans="1:26" ht="14.25" customHeight="1" x14ac:dyDescent="0.2">
      <c r="A838" s="183"/>
      <c r="B838" s="182"/>
      <c r="C838" s="181"/>
      <c r="D838" s="190"/>
      <c r="E838" s="181"/>
      <c r="F838" s="181"/>
      <c r="G838" s="181"/>
      <c r="H838" s="181"/>
      <c r="I838" s="181"/>
      <c r="J838" s="181"/>
      <c r="K838" s="181"/>
      <c r="L838" s="181"/>
      <c r="M838" s="181"/>
      <c r="N838" s="181"/>
      <c r="O838" s="181"/>
      <c r="P838" s="181"/>
      <c r="Q838" s="181"/>
      <c r="R838" s="181"/>
      <c r="S838" s="181"/>
      <c r="T838" s="181"/>
      <c r="U838" s="181"/>
      <c r="V838" s="181"/>
      <c r="W838" s="181"/>
      <c r="X838" s="181"/>
      <c r="Y838" s="181"/>
      <c r="Z838" s="181"/>
    </row>
    <row r="839" spans="1:26" ht="14.25" customHeight="1" x14ac:dyDescent="0.2">
      <c r="A839" s="183"/>
      <c r="B839" s="182"/>
      <c r="C839" s="181"/>
      <c r="D839" s="190"/>
      <c r="E839" s="181"/>
      <c r="F839" s="181"/>
      <c r="G839" s="181"/>
      <c r="H839" s="181"/>
      <c r="I839" s="181"/>
      <c r="J839" s="181"/>
      <c r="K839" s="181"/>
      <c r="L839" s="181"/>
      <c r="M839" s="181"/>
      <c r="N839" s="181"/>
      <c r="O839" s="181"/>
      <c r="P839" s="181"/>
      <c r="Q839" s="181"/>
      <c r="R839" s="181"/>
      <c r="S839" s="181"/>
      <c r="T839" s="181"/>
      <c r="U839" s="181"/>
      <c r="V839" s="181"/>
      <c r="W839" s="181"/>
      <c r="X839" s="181"/>
      <c r="Y839" s="181"/>
      <c r="Z839" s="181"/>
    </row>
    <row r="840" spans="1:26" ht="14.25" customHeight="1" x14ac:dyDescent="0.2">
      <c r="A840" s="183"/>
      <c r="B840" s="182"/>
      <c r="C840" s="181"/>
      <c r="D840" s="190"/>
      <c r="E840" s="181"/>
      <c r="F840" s="181"/>
      <c r="G840" s="181"/>
      <c r="H840" s="181"/>
      <c r="I840" s="181"/>
      <c r="J840" s="181"/>
      <c r="K840" s="181"/>
      <c r="L840" s="181"/>
      <c r="M840" s="181"/>
      <c r="N840" s="181"/>
      <c r="O840" s="181"/>
      <c r="P840" s="181"/>
      <c r="Q840" s="181"/>
      <c r="R840" s="181"/>
      <c r="S840" s="181"/>
      <c r="T840" s="181"/>
      <c r="U840" s="181"/>
      <c r="V840" s="181"/>
      <c r="W840" s="181"/>
      <c r="X840" s="181"/>
      <c r="Y840" s="181"/>
      <c r="Z840" s="181"/>
    </row>
    <row r="841" spans="1:26" ht="14.25" customHeight="1" x14ac:dyDescent="0.2">
      <c r="A841" s="183"/>
      <c r="B841" s="182"/>
      <c r="C841" s="181"/>
      <c r="D841" s="190"/>
      <c r="E841" s="181"/>
      <c r="F841" s="181"/>
      <c r="G841" s="181"/>
      <c r="H841" s="181"/>
      <c r="I841" s="181"/>
      <c r="J841" s="181"/>
      <c r="K841" s="181"/>
      <c r="L841" s="181"/>
      <c r="M841" s="181"/>
      <c r="N841" s="181"/>
      <c r="O841" s="181"/>
      <c r="P841" s="181"/>
      <c r="Q841" s="181"/>
      <c r="R841" s="181"/>
      <c r="S841" s="181"/>
      <c r="T841" s="181"/>
      <c r="U841" s="181"/>
      <c r="V841" s="181"/>
      <c r="W841" s="181"/>
      <c r="X841" s="181"/>
      <c r="Y841" s="181"/>
      <c r="Z841" s="181"/>
    </row>
    <row r="842" spans="1:26" ht="14.25" customHeight="1" x14ac:dyDescent="0.2">
      <c r="A842" s="183"/>
      <c r="B842" s="182"/>
      <c r="C842" s="181"/>
      <c r="D842" s="190"/>
      <c r="E842" s="181"/>
      <c r="F842" s="181"/>
      <c r="G842" s="181"/>
      <c r="H842" s="181"/>
      <c r="I842" s="181"/>
      <c r="J842" s="181"/>
      <c r="K842" s="181"/>
      <c r="L842" s="181"/>
      <c r="M842" s="181"/>
      <c r="N842" s="181"/>
      <c r="O842" s="181"/>
      <c r="P842" s="181"/>
      <c r="Q842" s="181"/>
      <c r="R842" s="181"/>
      <c r="S842" s="181"/>
      <c r="T842" s="181"/>
      <c r="U842" s="181"/>
      <c r="V842" s="181"/>
      <c r="W842" s="181"/>
      <c r="X842" s="181"/>
      <c r="Y842" s="181"/>
      <c r="Z842" s="181"/>
    </row>
    <row r="843" spans="1:26" ht="14.25" customHeight="1" x14ac:dyDescent="0.2">
      <c r="A843" s="183"/>
      <c r="B843" s="182"/>
      <c r="C843" s="181"/>
      <c r="D843" s="190"/>
      <c r="E843" s="181"/>
      <c r="F843" s="181"/>
      <c r="G843" s="181"/>
      <c r="H843" s="181"/>
      <c r="I843" s="181"/>
      <c r="J843" s="181"/>
      <c r="K843" s="181"/>
      <c r="L843" s="181"/>
      <c r="M843" s="181"/>
      <c r="N843" s="181"/>
      <c r="O843" s="181"/>
      <c r="P843" s="181"/>
      <c r="Q843" s="181"/>
      <c r="R843" s="181"/>
      <c r="S843" s="181"/>
      <c r="T843" s="181"/>
      <c r="U843" s="181"/>
      <c r="V843" s="181"/>
      <c r="W843" s="181"/>
      <c r="X843" s="181"/>
      <c r="Y843" s="181"/>
      <c r="Z843" s="181"/>
    </row>
    <row r="844" spans="1:26" ht="14.25" customHeight="1" x14ac:dyDescent="0.2">
      <c r="A844" s="183"/>
      <c r="B844" s="182"/>
      <c r="C844" s="181"/>
      <c r="D844" s="190"/>
      <c r="E844" s="181"/>
      <c r="F844" s="181"/>
      <c r="G844" s="181"/>
      <c r="H844" s="181"/>
      <c r="I844" s="181"/>
      <c r="J844" s="181"/>
      <c r="K844" s="181"/>
      <c r="L844" s="181"/>
      <c r="M844" s="181"/>
      <c r="N844" s="181"/>
      <c r="O844" s="181"/>
      <c r="P844" s="181"/>
      <c r="Q844" s="181"/>
      <c r="R844" s="181"/>
      <c r="S844" s="181"/>
      <c r="T844" s="181"/>
      <c r="U844" s="181"/>
      <c r="V844" s="181"/>
      <c r="W844" s="181"/>
      <c r="X844" s="181"/>
      <c r="Y844" s="181"/>
      <c r="Z844" s="181"/>
    </row>
    <row r="845" spans="1:26" ht="14.25" customHeight="1" x14ac:dyDescent="0.2">
      <c r="A845" s="183"/>
      <c r="B845" s="182"/>
      <c r="C845" s="181"/>
      <c r="D845" s="190"/>
      <c r="E845" s="181"/>
      <c r="F845" s="181"/>
      <c r="G845" s="181"/>
      <c r="H845" s="181"/>
      <c r="I845" s="181"/>
      <c r="J845" s="181"/>
      <c r="K845" s="181"/>
      <c r="L845" s="181"/>
      <c r="M845" s="181"/>
      <c r="N845" s="181"/>
      <c r="O845" s="181"/>
      <c r="P845" s="181"/>
      <c r="Q845" s="181"/>
      <c r="R845" s="181"/>
      <c r="S845" s="181"/>
      <c r="T845" s="181"/>
      <c r="U845" s="181"/>
      <c r="V845" s="181"/>
      <c r="W845" s="181"/>
      <c r="X845" s="181"/>
      <c r="Y845" s="181"/>
      <c r="Z845" s="181"/>
    </row>
    <row r="846" spans="1:26" ht="14.25" customHeight="1" x14ac:dyDescent="0.2">
      <c r="A846" s="183"/>
      <c r="B846" s="182"/>
      <c r="C846" s="181"/>
      <c r="D846" s="190"/>
      <c r="E846" s="181"/>
      <c r="F846" s="181"/>
      <c r="G846" s="181"/>
      <c r="H846" s="181"/>
      <c r="I846" s="181"/>
      <c r="J846" s="181"/>
      <c r="K846" s="181"/>
      <c r="L846" s="181"/>
      <c r="M846" s="181"/>
      <c r="N846" s="181"/>
      <c r="O846" s="181"/>
      <c r="P846" s="181"/>
      <c r="Q846" s="181"/>
      <c r="R846" s="181"/>
      <c r="S846" s="181"/>
      <c r="T846" s="181"/>
      <c r="U846" s="181"/>
      <c r="V846" s="181"/>
      <c r="W846" s="181"/>
      <c r="X846" s="181"/>
      <c r="Y846" s="181"/>
      <c r="Z846" s="181"/>
    </row>
    <row r="847" spans="1:26" ht="14.25" customHeight="1" x14ac:dyDescent="0.2">
      <c r="A847" s="183"/>
      <c r="B847" s="182"/>
      <c r="C847" s="181"/>
      <c r="D847" s="190"/>
      <c r="E847" s="181"/>
      <c r="F847" s="181"/>
      <c r="G847" s="181"/>
      <c r="H847" s="181"/>
      <c r="I847" s="181"/>
      <c r="J847" s="181"/>
      <c r="K847" s="181"/>
      <c r="L847" s="181"/>
      <c r="M847" s="181"/>
      <c r="N847" s="181"/>
      <c r="O847" s="181"/>
      <c r="P847" s="181"/>
      <c r="Q847" s="181"/>
      <c r="R847" s="181"/>
      <c r="S847" s="181"/>
      <c r="T847" s="181"/>
      <c r="U847" s="181"/>
      <c r="V847" s="181"/>
      <c r="W847" s="181"/>
      <c r="X847" s="181"/>
      <c r="Y847" s="181"/>
      <c r="Z847" s="181"/>
    </row>
    <row r="848" spans="1:26" ht="14.25" customHeight="1" x14ac:dyDescent="0.2">
      <c r="A848" s="183"/>
      <c r="B848" s="182"/>
      <c r="C848" s="181"/>
      <c r="D848" s="190"/>
      <c r="E848" s="181"/>
      <c r="F848" s="181"/>
      <c r="G848" s="181"/>
      <c r="H848" s="181"/>
      <c r="I848" s="181"/>
      <c r="J848" s="181"/>
      <c r="K848" s="181"/>
      <c r="L848" s="181"/>
      <c r="M848" s="181"/>
      <c r="N848" s="181"/>
      <c r="O848" s="181"/>
      <c r="P848" s="181"/>
      <c r="Q848" s="181"/>
      <c r="R848" s="181"/>
      <c r="S848" s="181"/>
      <c r="T848" s="181"/>
      <c r="U848" s="181"/>
      <c r="V848" s="181"/>
      <c r="W848" s="181"/>
      <c r="X848" s="181"/>
      <c r="Y848" s="181"/>
      <c r="Z848" s="181"/>
    </row>
    <row r="849" spans="1:26" ht="14.25" customHeight="1" x14ac:dyDescent="0.2">
      <c r="A849" s="183"/>
      <c r="B849" s="182"/>
      <c r="C849" s="181"/>
      <c r="D849" s="190"/>
      <c r="E849" s="181"/>
      <c r="F849" s="181"/>
      <c r="G849" s="181"/>
      <c r="H849" s="181"/>
      <c r="I849" s="181"/>
      <c r="J849" s="181"/>
      <c r="K849" s="181"/>
      <c r="L849" s="181"/>
      <c r="M849" s="181"/>
      <c r="N849" s="181"/>
      <c r="O849" s="181"/>
      <c r="P849" s="181"/>
      <c r="Q849" s="181"/>
      <c r="R849" s="181"/>
      <c r="S849" s="181"/>
      <c r="T849" s="181"/>
      <c r="U849" s="181"/>
      <c r="V849" s="181"/>
      <c r="W849" s="181"/>
      <c r="X849" s="181"/>
      <c r="Y849" s="181"/>
      <c r="Z849" s="181"/>
    </row>
    <row r="850" spans="1:26" ht="14.25" customHeight="1" x14ac:dyDescent="0.2">
      <c r="A850" s="183"/>
      <c r="B850" s="182"/>
      <c r="C850" s="181"/>
      <c r="D850" s="190"/>
      <c r="E850" s="181"/>
      <c r="F850" s="181"/>
      <c r="G850" s="181"/>
      <c r="H850" s="181"/>
      <c r="I850" s="181"/>
      <c r="J850" s="181"/>
      <c r="K850" s="181"/>
      <c r="L850" s="181"/>
      <c r="M850" s="181"/>
      <c r="N850" s="181"/>
      <c r="O850" s="181"/>
      <c r="P850" s="181"/>
      <c r="Q850" s="181"/>
      <c r="R850" s="181"/>
      <c r="S850" s="181"/>
      <c r="T850" s="181"/>
      <c r="U850" s="181"/>
      <c r="V850" s="181"/>
      <c r="W850" s="181"/>
      <c r="X850" s="181"/>
      <c r="Y850" s="181"/>
      <c r="Z850" s="181"/>
    </row>
    <row r="851" spans="1:26" ht="14.25" customHeight="1" x14ac:dyDescent="0.2">
      <c r="A851" s="183"/>
      <c r="B851" s="182"/>
      <c r="C851" s="181"/>
      <c r="D851" s="190"/>
      <c r="E851" s="181"/>
      <c r="F851" s="181"/>
      <c r="G851" s="181"/>
      <c r="H851" s="181"/>
      <c r="I851" s="181"/>
      <c r="J851" s="181"/>
      <c r="K851" s="181"/>
      <c r="L851" s="181"/>
      <c r="M851" s="181"/>
      <c r="N851" s="181"/>
      <c r="O851" s="181"/>
      <c r="P851" s="181"/>
      <c r="Q851" s="181"/>
      <c r="R851" s="181"/>
      <c r="S851" s="181"/>
      <c r="T851" s="181"/>
      <c r="U851" s="181"/>
      <c r="V851" s="181"/>
      <c r="W851" s="181"/>
      <c r="X851" s="181"/>
      <c r="Y851" s="181"/>
      <c r="Z851" s="181"/>
    </row>
    <row r="852" spans="1:26" ht="14.25" customHeight="1" x14ac:dyDescent="0.2">
      <c r="A852" s="183"/>
      <c r="B852" s="182"/>
      <c r="C852" s="181"/>
      <c r="D852" s="190"/>
      <c r="E852" s="181"/>
      <c r="F852" s="181"/>
      <c r="G852" s="181"/>
      <c r="H852" s="181"/>
      <c r="I852" s="181"/>
      <c r="J852" s="181"/>
      <c r="K852" s="181"/>
      <c r="L852" s="181"/>
      <c r="M852" s="181"/>
      <c r="N852" s="181"/>
      <c r="O852" s="181"/>
      <c r="P852" s="181"/>
      <c r="Q852" s="181"/>
      <c r="R852" s="181"/>
      <c r="S852" s="181"/>
      <c r="T852" s="181"/>
      <c r="U852" s="181"/>
      <c r="V852" s="181"/>
      <c r="W852" s="181"/>
      <c r="X852" s="181"/>
      <c r="Y852" s="181"/>
      <c r="Z852" s="181"/>
    </row>
    <row r="853" spans="1:26" ht="14.25" customHeight="1" x14ac:dyDescent="0.2">
      <c r="A853" s="183"/>
      <c r="B853" s="182"/>
      <c r="C853" s="181"/>
      <c r="D853" s="190"/>
      <c r="E853" s="181"/>
      <c r="F853" s="181"/>
      <c r="G853" s="181"/>
      <c r="H853" s="181"/>
      <c r="I853" s="181"/>
      <c r="J853" s="181"/>
      <c r="K853" s="181"/>
      <c r="L853" s="181"/>
      <c r="M853" s="181"/>
      <c r="N853" s="181"/>
      <c r="O853" s="181"/>
      <c r="P853" s="181"/>
      <c r="Q853" s="181"/>
      <c r="R853" s="181"/>
      <c r="S853" s="181"/>
      <c r="T853" s="181"/>
      <c r="U853" s="181"/>
      <c r="V853" s="181"/>
      <c r="W853" s="181"/>
      <c r="X853" s="181"/>
      <c r="Y853" s="181"/>
      <c r="Z853" s="181"/>
    </row>
    <row r="854" spans="1:26" ht="14.25" customHeight="1" x14ac:dyDescent="0.2">
      <c r="A854" s="183"/>
      <c r="B854" s="182"/>
      <c r="C854" s="181"/>
      <c r="D854" s="190"/>
      <c r="E854" s="181"/>
      <c r="F854" s="181"/>
      <c r="G854" s="181"/>
      <c r="H854" s="181"/>
      <c r="I854" s="181"/>
      <c r="J854" s="181"/>
      <c r="K854" s="181"/>
      <c r="L854" s="181"/>
      <c r="M854" s="181"/>
      <c r="N854" s="181"/>
      <c r="O854" s="181"/>
      <c r="P854" s="181"/>
      <c r="Q854" s="181"/>
      <c r="R854" s="181"/>
      <c r="S854" s="181"/>
      <c r="T854" s="181"/>
      <c r="U854" s="181"/>
      <c r="V854" s="181"/>
      <c r="W854" s="181"/>
      <c r="X854" s="181"/>
      <c r="Y854" s="181"/>
      <c r="Z854" s="181"/>
    </row>
    <row r="855" spans="1:26" ht="14.25" customHeight="1" x14ac:dyDescent="0.2">
      <c r="A855" s="183"/>
      <c r="B855" s="182"/>
      <c r="C855" s="181"/>
      <c r="D855" s="190"/>
      <c r="E855" s="181"/>
      <c r="F855" s="181"/>
      <c r="G855" s="181"/>
      <c r="H855" s="181"/>
      <c r="I855" s="181"/>
      <c r="J855" s="181"/>
      <c r="K855" s="181"/>
      <c r="L855" s="181"/>
      <c r="M855" s="181"/>
      <c r="N855" s="181"/>
      <c r="O855" s="181"/>
      <c r="P855" s="181"/>
      <c r="Q855" s="181"/>
      <c r="R855" s="181"/>
      <c r="S855" s="181"/>
      <c r="T855" s="181"/>
      <c r="U855" s="181"/>
      <c r="V855" s="181"/>
      <c r="W855" s="181"/>
      <c r="X855" s="181"/>
      <c r="Y855" s="181"/>
      <c r="Z855" s="181"/>
    </row>
    <row r="856" spans="1:26" ht="14.25" customHeight="1" x14ac:dyDescent="0.2">
      <c r="A856" s="183"/>
      <c r="B856" s="182"/>
      <c r="C856" s="181"/>
      <c r="D856" s="190"/>
      <c r="E856" s="181"/>
      <c r="F856" s="181"/>
      <c r="G856" s="181"/>
      <c r="H856" s="181"/>
      <c r="I856" s="181"/>
      <c r="J856" s="181"/>
      <c r="K856" s="181"/>
      <c r="L856" s="181"/>
      <c r="M856" s="181"/>
      <c r="N856" s="181"/>
      <c r="O856" s="181"/>
      <c r="P856" s="181"/>
      <c r="Q856" s="181"/>
      <c r="R856" s="181"/>
      <c r="S856" s="181"/>
      <c r="T856" s="181"/>
      <c r="U856" s="181"/>
      <c r="V856" s="181"/>
      <c r="W856" s="181"/>
      <c r="X856" s="181"/>
      <c r="Y856" s="181"/>
      <c r="Z856" s="181"/>
    </row>
    <row r="857" spans="1:26" ht="14.25" customHeight="1" x14ac:dyDescent="0.2">
      <c r="A857" s="183"/>
      <c r="B857" s="182"/>
      <c r="C857" s="181"/>
      <c r="D857" s="190"/>
      <c r="E857" s="181"/>
      <c r="F857" s="181"/>
      <c r="G857" s="181"/>
      <c r="H857" s="181"/>
      <c r="I857" s="181"/>
      <c r="J857" s="181"/>
      <c r="K857" s="181"/>
      <c r="L857" s="181"/>
      <c r="M857" s="181"/>
      <c r="N857" s="181"/>
      <c r="O857" s="181"/>
      <c r="P857" s="181"/>
      <c r="Q857" s="181"/>
      <c r="R857" s="181"/>
      <c r="S857" s="181"/>
      <c r="T857" s="181"/>
      <c r="U857" s="181"/>
      <c r="V857" s="181"/>
      <c r="W857" s="181"/>
      <c r="X857" s="181"/>
      <c r="Y857" s="181"/>
      <c r="Z857" s="181"/>
    </row>
    <row r="858" spans="1:26" ht="14.25" customHeight="1" x14ac:dyDescent="0.2">
      <c r="A858" s="183"/>
      <c r="B858" s="182"/>
      <c r="C858" s="181"/>
      <c r="D858" s="190"/>
      <c r="E858" s="181"/>
      <c r="F858" s="181"/>
      <c r="G858" s="181"/>
      <c r="H858" s="181"/>
      <c r="I858" s="181"/>
      <c r="J858" s="181"/>
      <c r="K858" s="181"/>
      <c r="L858" s="181"/>
      <c r="M858" s="181"/>
      <c r="N858" s="181"/>
      <c r="O858" s="181"/>
      <c r="P858" s="181"/>
      <c r="Q858" s="181"/>
      <c r="R858" s="181"/>
      <c r="S858" s="181"/>
      <c r="T858" s="181"/>
      <c r="U858" s="181"/>
      <c r="V858" s="181"/>
      <c r="W858" s="181"/>
      <c r="X858" s="181"/>
      <c r="Y858" s="181"/>
      <c r="Z858" s="181"/>
    </row>
    <row r="859" spans="1:26" ht="14.25" customHeight="1" x14ac:dyDescent="0.2">
      <c r="A859" s="183"/>
      <c r="B859" s="182"/>
      <c r="C859" s="181"/>
      <c r="D859" s="190"/>
      <c r="E859" s="181"/>
      <c r="F859" s="181"/>
      <c r="G859" s="181"/>
      <c r="H859" s="181"/>
      <c r="I859" s="181"/>
      <c r="J859" s="181"/>
      <c r="K859" s="181"/>
      <c r="L859" s="181"/>
      <c r="M859" s="181"/>
      <c r="N859" s="181"/>
      <c r="O859" s="181"/>
      <c r="P859" s="181"/>
      <c r="Q859" s="181"/>
      <c r="R859" s="181"/>
      <c r="S859" s="181"/>
      <c r="T859" s="181"/>
      <c r="U859" s="181"/>
      <c r="V859" s="181"/>
      <c r="W859" s="181"/>
      <c r="X859" s="181"/>
      <c r="Y859" s="181"/>
      <c r="Z859" s="181"/>
    </row>
    <row r="860" spans="1:26" ht="14.25" customHeight="1" x14ac:dyDescent="0.2">
      <c r="A860" s="183"/>
      <c r="B860" s="182"/>
      <c r="C860" s="181"/>
      <c r="D860" s="190"/>
      <c r="E860" s="181"/>
      <c r="F860" s="181"/>
      <c r="G860" s="181"/>
      <c r="H860" s="181"/>
      <c r="I860" s="181"/>
      <c r="J860" s="181"/>
      <c r="K860" s="181"/>
      <c r="L860" s="181"/>
      <c r="M860" s="181"/>
      <c r="N860" s="181"/>
      <c r="O860" s="181"/>
      <c r="P860" s="181"/>
      <c r="Q860" s="181"/>
      <c r="R860" s="181"/>
      <c r="S860" s="181"/>
      <c r="T860" s="181"/>
      <c r="U860" s="181"/>
      <c r="V860" s="181"/>
      <c r="W860" s="181"/>
      <c r="X860" s="181"/>
      <c r="Y860" s="181"/>
      <c r="Z860" s="181"/>
    </row>
    <row r="861" spans="1:26" ht="14.25" customHeight="1" x14ac:dyDescent="0.2">
      <c r="A861" s="183"/>
      <c r="B861" s="182"/>
      <c r="C861" s="181"/>
      <c r="D861" s="190"/>
      <c r="E861" s="181"/>
      <c r="F861" s="181"/>
      <c r="G861" s="181"/>
      <c r="H861" s="181"/>
      <c r="I861" s="181"/>
      <c r="J861" s="181"/>
      <c r="K861" s="181"/>
      <c r="L861" s="181"/>
      <c r="M861" s="181"/>
      <c r="N861" s="181"/>
      <c r="O861" s="181"/>
      <c r="P861" s="181"/>
      <c r="Q861" s="181"/>
      <c r="R861" s="181"/>
      <c r="S861" s="181"/>
      <c r="T861" s="181"/>
      <c r="U861" s="181"/>
      <c r="V861" s="181"/>
      <c r="W861" s="181"/>
      <c r="X861" s="181"/>
      <c r="Y861" s="181"/>
      <c r="Z861" s="181"/>
    </row>
    <row r="862" spans="1:26" ht="14.25" customHeight="1" x14ac:dyDescent="0.2">
      <c r="A862" s="183"/>
      <c r="B862" s="182"/>
      <c r="C862" s="181"/>
      <c r="D862" s="190"/>
      <c r="E862" s="181"/>
      <c r="F862" s="181"/>
      <c r="G862" s="181"/>
      <c r="H862" s="181"/>
      <c r="I862" s="181"/>
      <c r="J862" s="181"/>
      <c r="K862" s="181"/>
      <c r="L862" s="181"/>
      <c r="M862" s="181"/>
      <c r="N862" s="181"/>
      <c r="O862" s="181"/>
      <c r="P862" s="181"/>
      <c r="Q862" s="181"/>
      <c r="R862" s="181"/>
      <c r="S862" s="181"/>
      <c r="T862" s="181"/>
      <c r="U862" s="181"/>
      <c r="V862" s="181"/>
      <c r="W862" s="181"/>
      <c r="X862" s="181"/>
      <c r="Y862" s="181"/>
      <c r="Z862" s="181"/>
    </row>
    <row r="863" spans="1:26" ht="14.25" customHeight="1" x14ac:dyDescent="0.2">
      <c r="A863" s="183"/>
      <c r="B863" s="182"/>
      <c r="C863" s="181"/>
      <c r="D863" s="190"/>
      <c r="E863" s="181"/>
      <c r="F863" s="181"/>
      <c r="G863" s="181"/>
      <c r="H863" s="181"/>
      <c r="I863" s="181"/>
      <c r="J863" s="181"/>
      <c r="K863" s="181"/>
      <c r="L863" s="181"/>
      <c r="M863" s="181"/>
      <c r="N863" s="181"/>
      <c r="O863" s="181"/>
      <c r="P863" s="181"/>
      <c r="Q863" s="181"/>
      <c r="R863" s="181"/>
      <c r="S863" s="181"/>
      <c r="T863" s="181"/>
      <c r="U863" s="181"/>
      <c r="V863" s="181"/>
      <c r="W863" s="181"/>
      <c r="X863" s="181"/>
      <c r="Y863" s="181"/>
      <c r="Z863" s="181"/>
    </row>
    <row r="864" spans="1:26" ht="14.25" customHeight="1" x14ac:dyDescent="0.2">
      <c r="A864" s="183"/>
      <c r="B864" s="182"/>
      <c r="C864" s="181"/>
      <c r="D864" s="190"/>
      <c r="E864" s="181"/>
      <c r="F864" s="181"/>
      <c r="G864" s="181"/>
      <c r="H864" s="181"/>
      <c r="I864" s="181"/>
      <c r="J864" s="181"/>
      <c r="K864" s="181"/>
      <c r="L864" s="181"/>
      <c r="M864" s="181"/>
      <c r="N864" s="181"/>
      <c r="O864" s="181"/>
      <c r="P864" s="181"/>
      <c r="Q864" s="181"/>
      <c r="R864" s="181"/>
      <c r="S864" s="181"/>
      <c r="T864" s="181"/>
      <c r="U864" s="181"/>
      <c r="V864" s="181"/>
      <c r="W864" s="181"/>
      <c r="X864" s="181"/>
      <c r="Y864" s="181"/>
      <c r="Z864" s="181"/>
    </row>
    <row r="865" spans="1:26" ht="14.25" customHeight="1" x14ac:dyDescent="0.2">
      <c r="A865" s="183"/>
      <c r="B865" s="182"/>
      <c r="C865" s="181"/>
      <c r="D865" s="190"/>
      <c r="E865" s="181"/>
      <c r="F865" s="181"/>
      <c r="G865" s="181"/>
      <c r="H865" s="181"/>
      <c r="I865" s="181"/>
      <c r="J865" s="181"/>
      <c r="K865" s="181"/>
      <c r="L865" s="181"/>
      <c r="M865" s="181"/>
      <c r="N865" s="181"/>
      <c r="O865" s="181"/>
      <c r="P865" s="181"/>
      <c r="Q865" s="181"/>
      <c r="R865" s="181"/>
      <c r="S865" s="181"/>
      <c r="T865" s="181"/>
      <c r="U865" s="181"/>
      <c r="V865" s="181"/>
      <c r="W865" s="181"/>
      <c r="X865" s="181"/>
      <c r="Y865" s="181"/>
      <c r="Z865" s="181"/>
    </row>
    <row r="866" spans="1:26" ht="14.25" customHeight="1" x14ac:dyDescent="0.2">
      <c r="A866" s="183"/>
      <c r="B866" s="182"/>
      <c r="C866" s="181"/>
      <c r="D866" s="190"/>
      <c r="E866" s="181"/>
      <c r="F866" s="181"/>
      <c r="G866" s="181"/>
      <c r="H866" s="181"/>
      <c r="I866" s="181"/>
      <c r="J866" s="181"/>
      <c r="K866" s="181"/>
      <c r="L866" s="181"/>
      <c r="M866" s="181"/>
      <c r="N866" s="181"/>
      <c r="O866" s="181"/>
      <c r="P866" s="181"/>
      <c r="Q866" s="181"/>
      <c r="R866" s="181"/>
      <c r="S866" s="181"/>
      <c r="T866" s="181"/>
      <c r="U866" s="181"/>
      <c r="V866" s="181"/>
      <c r="W866" s="181"/>
      <c r="X866" s="181"/>
      <c r="Y866" s="181"/>
      <c r="Z866" s="181"/>
    </row>
    <row r="867" spans="1:26" ht="14.25" customHeight="1" x14ac:dyDescent="0.2">
      <c r="A867" s="183"/>
      <c r="B867" s="182"/>
      <c r="C867" s="181"/>
      <c r="D867" s="190"/>
      <c r="E867" s="181"/>
      <c r="F867" s="181"/>
      <c r="G867" s="181"/>
      <c r="H867" s="181"/>
      <c r="I867" s="181"/>
      <c r="J867" s="181"/>
      <c r="K867" s="181"/>
      <c r="L867" s="181"/>
      <c r="M867" s="181"/>
      <c r="N867" s="181"/>
      <c r="O867" s="181"/>
      <c r="P867" s="181"/>
      <c r="Q867" s="181"/>
      <c r="R867" s="181"/>
      <c r="S867" s="181"/>
      <c r="T867" s="181"/>
      <c r="U867" s="181"/>
      <c r="V867" s="181"/>
      <c r="W867" s="181"/>
      <c r="X867" s="181"/>
      <c r="Y867" s="181"/>
      <c r="Z867" s="181"/>
    </row>
    <row r="868" spans="1:26" ht="14.25" customHeight="1" x14ac:dyDescent="0.2">
      <c r="A868" s="183"/>
      <c r="B868" s="182"/>
      <c r="C868" s="181"/>
      <c r="D868" s="190"/>
      <c r="E868" s="181"/>
      <c r="F868" s="181"/>
      <c r="G868" s="181"/>
      <c r="H868" s="181"/>
      <c r="I868" s="181"/>
      <c r="J868" s="181"/>
      <c r="K868" s="181"/>
      <c r="L868" s="181"/>
      <c r="M868" s="181"/>
      <c r="N868" s="181"/>
      <c r="O868" s="181"/>
      <c r="P868" s="181"/>
      <c r="Q868" s="181"/>
      <c r="R868" s="181"/>
      <c r="S868" s="181"/>
      <c r="T868" s="181"/>
      <c r="U868" s="181"/>
      <c r="V868" s="181"/>
      <c r="W868" s="181"/>
      <c r="X868" s="181"/>
      <c r="Y868" s="181"/>
      <c r="Z868" s="181"/>
    </row>
    <row r="869" spans="1:26" ht="14.25" customHeight="1" x14ac:dyDescent="0.2">
      <c r="A869" s="183"/>
      <c r="B869" s="182"/>
      <c r="C869" s="181"/>
      <c r="D869" s="190"/>
      <c r="E869" s="181"/>
      <c r="F869" s="181"/>
      <c r="G869" s="181"/>
      <c r="H869" s="181"/>
      <c r="I869" s="181"/>
      <c r="J869" s="181"/>
      <c r="K869" s="181"/>
      <c r="L869" s="181"/>
      <c r="M869" s="181"/>
      <c r="N869" s="181"/>
      <c r="O869" s="181"/>
      <c r="P869" s="181"/>
      <c r="Q869" s="181"/>
      <c r="R869" s="181"/>
      <c r="S869" s="181"/>
      <c r="T869" s="181"/>
      <c r="U869" s="181"/>
      <c r="V869" s="181"/>
      <c r="W869" s="181"/>
      <c r="X869" s="181"/>
      <c r="Y869" s="181"/>
      <c r="Z869" s="181"/>
    </row>
    <row r="870" spans="1:26" ht="14.25" customHeight="1" x14ac:dyDescent="0.2">
      <c r="A870" s="183"/>
      <c r="B870" s="182"/>
      <c r="C870" s="181"/>
      <c r="D870" s="190"/>
      <c r="E870" s="181"/>
      <c r="F870" s="181"/>
      <c r="G870" s="181"/>
      <c r="H870" s="181"/>
      <c r="I870" s="181"/>
      <c r="J870" s="181"/>
      <c r="K870" s="181"/>
      <c r="L870" s="181"/>
      <c r="M870" s="181"/>
      <c r="N870" s="181"/>
      <c r="O870" s="181"/>
      <c r="P870" s="181"/>
      <c r="Q870" s="181"/>
      <c r="R870" s="181"/>
      <c r="S870" s="181"/>
      <c r="T870" s="181"/>
      <c r="U870" s="181"/>
      <c r="V870" s="181"/>
      <c r="W870" s="181"/>
      <c r="X870" s="181"/>
      <c r="Y870" s="181"/>
      <c r="Z870" s="181"/>
    </row>
    <row r="871" spans="1:26" ht="14.25" customHeight="1" x14ac:dyDescent="0.2">
      <c r="A871" s="183"/>
      <c r="B871" s="182"/>
      <c r="C871" s="181"/>
      <c r="D871" s="190"/>
      <c r="E871" s="181"/>
      <c r="F871" s="181"/>
      <c r="G871" s="181"/>
      <c r="H871" s="181"/>
      <c r="I871" s="181"/>
      <c r="J871" s="181"/>
      <c r="K871" s="181"/>
      <c r="L871" s="181"/>
      <c r="M871" s="181"/>
      <c r="N871" s="181"/>
      <c r="O871" s="181"/>
      <c r="P871" s="181"/>
      <c r="Q871" s="181"/>
      <c r="R871" s="181"/>
      <c r="S871" s="181"/>
      <c r="T871" s="181"/>
      <c r="U871" s="181"/>
      <c r="V871" s="181"/>
      <c r="W871" s="181"/>
      <c r="X871" s="181"/>
      <c r="Y871" s="181"/>
      <c r="Z871" s="181"/>
    </row>
    <row r="872" spans="1:26" ht="14.25" customHeight="1" x14ac:dyDescent="0.2">
      <c r="A872" s="183"/>
      <c r="B872" s="182"/>
      <c r="C872" s="181"/>
      <c r="D872" s="190"/>
      <c r="E872" s="181"/>
      <c r="F872" s="181"/>
      <c r="G872" s="181"/>
      <c r="H872" s="181"/>
      <c r="I872" s="181"/>
      <c r="J872" s="181"/>
      <c r="K872" s="181"/>
      <c r="L872" s="181"/>
      <c r="M872" s="181"/>
      <c r="N872" s="181"/>
      <c r="O872" s="181"/>
      <c r="P872" s="181"/>
      <c r="Q872" s="181"/>
      <c r="R872" s="181"/>
      <c r="S872" s="181"/>
      <c r="T872" s="181"/>
      <c r="U872" s="181"/>
      <c r="V872" s="181"/>
      <c r="W872" s="181"/>
      <c r="X872" s="181"/>
      <c r="Y872" s="181"/>
      <c r="Z872" s="181"/>
    </row>
    <row r="873" spans="1:26" ht="14.25" customHeight="1" x14ac:dyDescent="0.2">
      <c r="A873" s="183"/>
      <c r="B873" s="182"/>
      <c r="C873" s="181"/>
      <c r="D873" s="190"/>
      <c r="E873" s="181"/>
      <c r="F873" s="181"/>
      <c r="G873" s="181"/>
      <c r="H873" s="181"/>
      <c r="I873" s="181"/>
      <c r="J873" s="181"/>
      <c r="K873" s="181"/>
      <c r="L873" s="181"/>
      <c r="M873" s="181"/>
      <c r="N873" s="181"/>
      <c r="O873" s="181"/>
      <c r="P873" s="181"/>
      <c r="Q873" s="181"/>
      <c r="R873" s="181"/>
      <c r="S873" s="181"/>
      <c r="T873" s="181"/>
      <c r="U873" s="181"/>
      <c r="V873" s="181"/>
      <c r="W873" s="181"/>
      <c r="X873" s="181"/>
      <c r="Y873" s="181"/>
      <c r="Z873" s="181"/>
    </row>
    <row r="874" spans="1:26" ht="14.25" customHeight="1" x14ac:dyDescent="0.2">
      <c r="A874" s="183"/>
      <c r="B874" s="182"/>
      <c r="C874" s="181"/>
      <c r="D874" s="190"/>
      <c r="E874" s="181"/>
      <c r="F874" s="181"/>
      <c r="G874" s="181"/>
      <c r="H874" s="181"/>
      <c r="I874" s="181"/>
      <c r="J874" s="181"/>
      <c r="K874" s="181"/>
      <c r="L874" s="181"/>
      <c r="M874" s="181"/>
      <c r="N874" s="181"/>
      <c r="O874" s="181"/>
      <c r="P874" s="181"/>
      <c r="Q874" s="181"/>
      <c r="R874" s="181"/>
      <c r="S874" s="181"/>
      <c r="T874" s="181"/>
      <c r="U874" s="181"/>
      <c r="V874" s="181"/>
      <c r="W874" s="181"/>
      <c r="X874" s="181"/>
      <c r="Y874" s="181"/>
      <c r="Z874" s="181"/>
    </row>
    <row r="875" spans="1:26" ht="14.25" customHeight="1" x14ac:dyDescent="0.2">
      <c r="A875" s="183"/>
      <c r="B875" s="182"/>
      <c r="C875" s="181"/>
      <c r="D875" s="190"/>
      <c r="E875" s="181"/>
      <c r="F875" s="181"/>
      <c r="G875" s="181"/>
      <c r="H875" s="181"/>
      <c r="I875" s="181"/>
      <c r="J875" s="181"/>
      <c r="K875" s="181"/>
      <c r="L875" s="181"/>
      <c r="M875" s="181"/>
      <c r="N875" s="181"/>
      <c r="O875" s="181"/>
      <c r="P875" s="181"/>
      <c r="Q875" s="181"/>
      <c r="R875" s="181"/>
      <c r="S875" s="181"/>
      <c r="T875" s="181"/>
      <c r="U875" s="181"/>
      <c r="V875" s="181"/>
      <c r="W875" s="181"/>
      <c r="X875" s="181"/>
      <c r="Y875" s="181"/>
      <c r="Z875" s="181"/>
    </row>
    <row r="876" spans="1:26" ht="14.25" customHeight="1" x14ac:dyDescent="0.2">
      <c r="A876" s="183"/>
      <c r="B876" s="182"/>
      <c r="C876" s="181"/>
      <c r="D876" s="190"/>
      <c r="E876" s="181"/>
      <c r="F876" s="181"/>
      <c r="G876" s="181"/>
      <c r="H876" s="181"/>
      <c r="I876" s="181"/>
      <c r="J876" s="181"/>
      <c r="K876" s="181"/>
      <c r="L876" s="181"/>
      <c r="M876" s="181"/>
      <c r="N876" s="181"/>
      <c r="O876" s="181"/>
      <c r="P876" s="181"/>
      <c r="Q876" s="181"/>
      <c r="R876" s="181"/>
      <c r="S876" s="181"/>
      <c r="T876" s="181"/>
      <c r="U876" s="181"/>
      <c r="V876" s="181"/>
      <c r="W876" s="181"/>
      <c r="X876" s="181"/>
      <c r="Y876" s="181"/>
      <c r="Z876" s="181"/>
    </row>
    <row r="877" spans="1:26" ht="14.25" customHeight="1" x14ac:dyDescent="0.2">
      <c r="A877" s="183"/>
      <c r="B877" s="182"/>
      <c r="C877" s="181"/>
      <c r="D877" s="190"/>
      <c r="E877" s="181"/>
      <c r="F877" s="181"/>
      <c r="G877" s="181"/>
      <c r="H877" s="181"/>
      <c r="I877" s="181"/>
      <c r="J877" s="181"/>
      <c r="K877" s="181"/>
      <c r="L877" s="181"/>
      <c r="M877" s="181"/>
      <c r="N877" s="181"/>
      <c r="O877" s="181"/>
      <c r="P877" s="181"/>
      <c r="Q877" s="181"/>
      <c r="R877" s="181"/>
      <c r="S877" s="181"/>
      <c r="T877" s="181"/>
      <c r="U877" s="181"/>
      <c r="V877" s="181"/>
      <c r="W877" s="181"/>
      <c r="X877" s="181"/>
      <c r="Y877" s="181"/>
      <c r="Z877" s="181"/>
    </row>
    <row r="878" spans="1:26" ht="14.25" customHeight="1" x14ac:dyDescent="0.2">
      <c r="A878" s="183"/>
      <c r="B878" s="182"/>
      <c r="C878" s="181"/>
      <c r="D878" s="190"/>
      <c r="E878" s="181"/>
      <c r="F878" s="181"/>
      <c r="G878" s="181"/>
      <c r="H878" s="181"/>
      <c r="I878" s="181"/>
      <c r="J878" s="181"/>
      <c r="K878" s="181"/>
      <c r="L878" s="181"/>
      <c r="M878" s="181"/>
      <c r="N878" s="181"/>
      <c r="O878" s="181"/>
      <c r="P878" s="181"/>
      <c r="Q878" s="181"/>
      <c r="R878" s="181"/>
      <c r="S878" s="181"/>
      <c r="T878" s="181"/>
      <c r="U878" s="181"/>
      <c r="V878" s="181"/>
      <c r="W878" s="181"/>
      <c r="X878" s="181"/>
      <c r="Y878" s="181"/>
      <c r="Z878" s="181"/>
    </row>
    <row r="879" spans="1:26" ht="14.25" customHeight="1" x14ac:dyDescent="0.2">
      <c r="A879" s="183"/>
      <c r="B879" s="182"/>
      <c r="C879" s="181"/>
      <c r="D879" s="190"/>
      <c r="E879" s="181"/>
      <c r="F879" s="181"/>
      <c r="G879" s="181"/>
      <c r="H879" s="181"/>
      <c r="I879" s="181"/>
      <c r="J879" s="181"/>
      <c r="K879" s="181"/>
      <c r="L879" s="181"/>
      <c r="M879" s="181"/>
      <c r="N879" s="181"/>
      <c r="O879" s="181"/>
      <c r="P879" s="181"/>
      <c r="Q879" s="181"/>
      <c r="R879" s="181"/>
      <c r="S879" s="181"/>
      <c r="T879" s="181"/>
      <c r="U879" s="181"/>
      <c r="V879" s="181"/>
      <c r="W879" s="181"/>
      <c r="X879" s="181"/>
      <c r="Y879" s="181"/>
      <c r="Z879" s="181"/>
    </row>
    <row r="880" spans="1:26" ht="14.25" customHeight="1" x14ac:dyDescent="0.2">
      <c r="A880" s="183"/>
      <c r="B880" s="182"/>
      <c r="C880" s="181"/>
      <c r="D880" s="190"/>
      <c r="E880" s="181"/>
      <c r="F880" s="181"/>
      <c r="G880" s="181"/>
      <c r="H880" s="181"/>
      <c r="I880" s="181"/>
      <c r="J880" s="181"/>
      <c r="K880" s="181"/>
      <c r="L880" s="181"/>
      <c r="M880" s="181"/>
      <c r="N880" s="181"/>
      <c r="O880" s="181"/>
      <c r="P880" s="181"/>
      <c r="Q880" s="181"/>
      <c r="R880" s="181"/>
      <c r="S880" s="181"/>
      <c r="T880" s="181"/>
      <c r="U880" s="181"/>
      <c r="V880" s="181"/>
      <c r="W880" s="181"/>
      <c r="X880" s="181"/>
      <c r="Y880" s="181"/>
      <c r="Z880" s="181"/>
    </row>
    <row r="881" spans="1:26" ht="14.25" customHeight="1" x14ac:dyDescent="0.2">
      <c r="A881" s="183"/>
      <c r="B881" s="182"/>
      <c r="C881" s="181"/>
      <c r="D881" s="190"/>
      <c r="E881" s="181"/>
      <c r="F881" s="181"/>
      <c r="G881" s="181"/>
      <c r="H881" s="181"/>
      <c r="I881" s="181"/>
      <c r="J881" s="181"/>
      <c r="K881" s="181"/>
      <c r="L881" s="181"/>
      <c r="M881" s="181"/>
      <c r="N881" s="181"/>
      <c r="O881" s="181"/>
      <c r="P881" s="181"/>
      <c r="Q881" s="181"/>
      <c r="R881" s="181"/>
      <c r="S881" s="181"/>
      <c r="T881" s="181"/>
      <c r="U881" s="181"/>
      <c r="V881" s="181"/>
      <c r="W881" s="181"/>
      <c r="X881" s="181"/>
      <c r="Y881" s="181"/>
      <c r="Z881" s="181"/>
    </row>
    <row r="882" spans="1:26" ht="14.25" customHeight="1" x14ac:dyDescent="0.2">
      <c r="A882" s="183"/>
      <c r="B882" s="182"/>
      <c r="C882" s="181"/>
      <c r="D882" s="190"/>
      <c r="E882" s="181"/>
      <c r="F882" s="181"/>
      <c r="G882" s="181"/>
      <c r="H882" s="181"/>
      <c r="I882" s="181"/>
      <c r="J882" s="181"/>
      <c r="K882" s="181"/>
      <c r="L882" s="181"/>
      <c r="M882" s="181"/>
      <c r="N882" s="181"/>
      <c r="O882" s="181"/>
      <c r="P882" s="181"/>
      <c r="Q882" s="181"/>
      <c r="R882" s="181"/>
      <c r="S882" s="181"/>
      <c r="T882" s="181"/>
      <c r="U882" s="181"/>
      <c r="V882" s="181"/>
      <c r="W882" s="181"/>
      <c r="X882" s="181"/>
      <c r="Y882" s="181"/>
      <c r="Z882" s="181"/>
    </row>
    <row r="883" spans="1:26" ht="14.25" customHeight="1" x14ac:dyDescent="0.2">
      <c r="A883" s="183"/>
      <c r="B883" s="182"/>
      <c r="C883" s="181"/>
      <c r="D883" s="190"/>
      <c r="E883" s="181"/>
      <c r="F883" s="181"/>
      <c r="G883" s="181"/>
      <c r="H883" s="181"/>
      <c r="I883" s="181"/>
      <c r="J883" s="181"/>
      <c r="K883" s="181"/>
      <c r="L883" s="181"/>
      <c r="M883" s="181"/>
      <c r="N883" s="181"/>
      <c r="O883" s="181"/>
      <c r="P883" s="181"/>
      <c r="Q883" s="181"/>
      <c r="R883" s="181"/>
      <c r="S883" s="181"/>
      <c r="T883" s="181"/>
      <c r="U883" s="181"/>
      <c r="V883" s="181"/>
      <c r="W883" s="181"/>
      <c r="X883" s="181"/>
      <c r="Y883" s="181"/>
      <c r="Z883" s="181"/>
    </row>
    <row r="884" spans="1:26" ht="14.25" customHeight="1" x14ac:dyDescent="0.2">
      <c r="A884" s="183"/>
      <c r="B884" s="182"/>
      <c r="C884" s="181"/>
      <c r="D884" s="190"/>
      <c r="E884" s="181"/>
      <c r="F884" s="181"/>
      <c r="G884" s="181"/>
      <c r="H884" s="181"/>
      <c r="I884" s="181"/>
      <c r="J884" s="181"/>
      <c r="K884" s="181"/>
      <c r="L884" s="181"/>
      <c r="M884" s="181"/>
      <c r="N884" s="181"/>
      <c r="O884" s="181"/>
      <c r="P884" s="181"/>
      <c r="Q884" s="181"/>
      <c r="R884" s="181"/>
      <c r="S884" s="181"/>
      <c r="T884" s="181"/>
      <c r="U884" s="181"/>
      <c r="V884" s="181"/>
      <c r="W884" s="181"/>
      <c r="X884" s="181"/>
      <c r="Y884" s="181"/>
      <c r="Z884" s="181"/>
    </row>
    <row r="885" spans="1:26" ht="14.25" customHeight="1" x14ac:dyDescent="0.2">
      <c r="A885" s="183"/>
      <c r="B885" s="182"/>
      <c r="C885" s="181"/>
      <c r="D885" s="190"/>
      <c r="E885" s="181"/>
      <c r="F885" s="181"/>
      <c r="G885" s="181"/>
      <c r="H885" s="181"/>
      <c r="I885" s="181"/>
      <c r="J885" s="181"/>
      <c r="K885" s="181"/>
      <c r="L885" s="181"/>
      <c r="M885" s="181"/>
      <c r="N885" s="181"/>
      <c r="O885" s="181"/>
      <c r="P885" s="181"/>
      <c r="Q885" s="181"/>
      <c r="R885" s="181"/>
      <c r="S885" s="181"/>
      <c r="T885" s="181"/>
      <c r="U885" s="181"/>
      <c r="V885" s="181"/>
      <c r="W885" s="181"/>
      <c r="X885" s="181"/>
      <c r="Y885" s="181"/>
      <c r="Z885" s="181"/>
    </row>
    <row r="886" spans="1:26" ht="14.25" customHeight="1" x14ac:dyDescent="0.2">
      <c r="A886" s="183"/>
      <c r="B886" s="182"/>
      <c r="C886" s="181"/>
      <c r="D886" s="190"/>
      <c r="E886" s="181"/>
      <c r="F886" s="181"/>
      <c r="G886" s="181"/>
      <c r="H886" s="181"/>
      <c r="I886" s="181"/>
      <c r="J886" s="181"/>
      <c r="K886" s="181"/>
      <c r="L886" s="181"/>
      <c r="M886" s="181"/>
      <c r="N886" s="181"/>
      <c r="O886" s="181"/>
      <c r="P886" s="181"/>
      <c r="Q886" s="181"/>
      <c r="R886" s="181"/>
      <c r="S886" s="181"/>
      <c r="T886" s="181"/>
      <c r="U886" s="181"/>
      <c r="V886" s="181"/>
      <c r="W886" s="181"/>
      <c r="X886" s="181"/>
      <c r="Y886" s="181"/>
      <c r="Z886" s="181"/>
    </row>
    <row r="887" spans="1:26" ht="14.25" customHeight="1" x14ac:dyDescent="0.2">
      <c r="A887" s="183"/>
      <c r="B887" s="182"/>
      <c r="C887" s="181"/>
      <c r="D887" s="190"/>
      <c r="E887" s="181"/>
      <c r="F887" s="181"/>
      <c r="G887" s="181"/>
      <c r="H887" s="181"/>
      <c r="I887" s="181"/>
      <c r="J887" s="181"/>
      <c r="K887" s="181"/>
      <c r="L887" s="181"/>
      <c r="M887" s="181"/>
      <c r="N887" s="181"/>
      <c r="O887" s="181"/>
      <c r="P887" s="181"/>
      <c r="Q887" s="181"/>
      <c r="R887" s="181"/>
      <c r="S887" s="181"/>
      <c r="T887" s="181"/>
      <c r="U887" s="181"/>
      <c r="V887" s="181"/>
      <c r="W887" s="181"/>
      <c r="X887" s="181"/>
      <c r="Y887" s="181"/>
      <c r="Z887" s="181"/>
    </row>
    <row r="888" spans="1:26" ht="14.25" customHeight="1" x14ac:dyDescent="0.2">
      <c r="A888" s="183"/>
      <c r="B888" s="182"/>
      <c r="C888" s="181"/>
      <c r="D888" s="190"/>
      <c r="E888" s="181"/>
      <c r="F888" s="181"/>
      <c r="G888" s="181"/>
      <c r="H888" s="181"/>
      <c r="I888" s="181"/>
      <c r="J888" s="181"/>
      <c r="K888" s="181"/>
      <c r="L888" s="181"/>
      <c r="M888" s="181"/>
      <c r="N888" s="181"/>
      <c r="O888" s="181"/>
      <c r="P888" s="181"/>
      <c r="Q888" s="181"/>
      <c r="R888" s="181"/>
      <c r="S888" s="181"/>
      <c r="T888" s="181"/>
      <c r="U888" s="181"/>
      <c r="V888" s="181"/>
      <c r="W888" s="181"/>
      <c r="X888" s="181"/>
      <c r="Y888" s="181"/>
      <c r="Z888" s="181"/>
    </row>
    <row r="889" spans="1:26" ht="14.25" customHeight="1" x14ac:dyDescent="0.2">
      <c r="A889" s="183"/>
      <c r="B889" s="182"/>
      <c r="C889" s="181"/>
      <c r="D889" s="190"/>
      <c r="E889" s="181"/>
      <c r="F889" s="181"/>
      <c r="G889" s="181"/>
      <c r="H889" s="181"/>
      <c r="I889" s="181"/>
      <c r="J889" s="181"/>
      <c r="K889" s="181"/>
      <c r="L889" s="181"/>
      <c r="M889" s="181"/>
      <c r="N889" s="181"/>
      <c r="O889" s="181"/>
      <c r="P889" s="181"/>
      <c r="Q889" s="181"/>
      <c r="R889" s="181"/>
      <c r="S889" s="181"/>
      <c r="T889" s="181"/>
      <c r="U889" s="181"/>
      <c r="V889" s="181"/>
      <c r="W889" s="181"/>
      <c r="X889" s="181"/>
      <c r="Y889" s="181"/>
      <c r="Z889" s="181"/>
    </row>
    <row r="890" spans="1:26" ht="14.25" customHeight="1" x14ac:dyDescent="0.2">
      <c r="A890" s="183"/>
      <c r="B890" s="182"/>
      <c r="C890" s="181"/>
      <c r="D890" s="190"/>
      <c r="E890" s="181"/>
      <c r="F890" s="181"/>
      <c r="G890" s="181"/>
      <c r="H890" s="181"/>
      <c r="I890" s="181"/>
      <c r="J890" s="181"/>
      <c r="K890" s="181"/>
      <c r="L890" s="181"/>
      <c r="M890" s="181"/>
      <c r="N890" s="181"/>
      <c r="O890" s="181"/>
      <c r="P890" s="181"/>
      <c r="Q890" s="181"/>
      <c r="R890" s="181"/>
      <c r="S890" s="181"/>
      <c r="T890" s="181"/>
      <c r="U890" s="181"/>
      <c r="V890" s="181"/>
      <c r="W890" s="181"/>
      <c r="X890" s="181"/>
      <c r="Y890" s="181"/>
      <c r="Z890" s="181"/>
    </row>
    <row r="891" spans="1:26" ht="14.25" customHeight="1" x14ac:dyDescent="0.2">
      <c r="A891" s="183"/>
      <c r="B891" s="182"/>
      <c r="C891" s="181"/>
      <c r="D891" s="190"/>
      <c r="E891" s="181"/>
      <c r="F891" s="181"/>
      <c r="G891" s="181"/>
      <c r="H891" s="181"/>
      <c r="I891" s="181"/>
      <c r="J891" s="181"/>
      <c r="K891" s="181"/>
      <c r="L891" s="181"/>
      <c r="M891" s="181"/>
      <c r="N891" s="181"/>
      <c r="O891" s="181"/>
      <c r="P891" s="181"/>
      <c r="Q891" s="181"/>
      <c r="R891" s="181"/>
      <c r="S891" s="181"/>
      <c r="T891" s="181"/>
      <c r="U891" s="181"/>
      <c r="V891" s="181"/>
      <c r="W891" s="181"/>
      <c r="X891" s="181"/>
      <c r="Y891" s="181"/>
      <c r="Z891" s="181"/>
    </row>
    <row r="892" spans="1:26" ht="14.25" customHeight="1" x14ac:dyDescent="0.2">
      <c r="A892" s="183"/>
      <c r="B892" s="182"/>
      <c r="C892" s="181"/>
      <c r="D892" s="190"/>
      <c r="E892" s="181"/>
      <c r="F892" s="181"/>
      <c r="G892" s="181"/>
      <c r="H892" s="181"/>
      <c r="I892" s="181"/>
      <c r="J892" s="181"/>
      <c r="K892" s="181"/>
      <c r="L892" s="181"/>
      <c r="M892" s="181"/>
      <c r="N892" s="181"/>
      <c r="O892" s="181"/>
      <c r="P892" s="181"/>
      <c r="Q892" s="181"/>
      <c r="R892" s="181"/>
      <c r="S892" s="181"/>
      <c r="T892" s="181"/>
      <c r="U892" s="181"/>
      <c r="V892" s="181"/>
      <c r="W892" s="181"/>
      <c r="X892" s="181"/>
      <c r="Y892" s="181"/>
      <c r="Z892" s="181"/>
    </row>
    <row r="893" spans="1:26" ht="14.25" customHeight="1" x14ac:dyDescent="0.2">
      <c r="A893" s="183"/>
      <c r="B893" s="182"/>
      <c r="C893" s="181"/>
      <c r="D893" s="190"/>
      <c r="E893" s="181"/>
      <c r="F893" s="181"/>
      <c r="G893" s="181"/>
      <c r="H893" s="181"/>
      <c r="I893" s="181"/>
      <c r="J893" s="181"/>
      <c r="K893" s="181"/>
      <c r="L893" s="181"/>
      <c r="M893" s="181"/>
      <c r="N893" s="181"/>
      <c r="O893" s="181"/>
      <c r="P893" s="181"/>
      <c r="Q893" s="181"/>
      <c r="R893" s="181"/>
      <c r="S893" s="181"/>
      <c r="T893" s="181"/>
      <c r="U893" s="181"/>
      <c r="V893" s="181"/>
      <c r="W893" s="181"/>
      <c r="X893" s="181"/>
      <c r="Y893" s="181"/>
      <c r="Z893" s="181"/>
    </row>
    <row r="894" spans="1:26" ht="14.25" customHeight="1" x14ac:dyDescent="0.2">
      <c r="A894" s="183"/>
      <c r="B894" s="182"/>
      <c r="C894" s="181"/>
      <c r="D894" s="190"/>
      <c r="E894" s="181"/>
      <c r="F894" s="181"/>
      <c r="G894" s="181"/>
      <c r="H894" s="181"/>
      <c r="I894" s="181"/>
      <c r="J894" s="181"/>
      <c r="K894" s="181"/>
      <c r="L894" s="181"/>
      <c r="M894" s="181"/>
      <c r="N894" s="181"/>
      <c r="O894" s="181"/>
      <c r="P894" s="181"/>
      <c r="Q894" s="181"/>
      <c r="R894" s="181"/>
      <c r="S894" s="181"/>
      <c r="T894" s="181"/>
      <c r="U894" s="181"/>
      <c r="V894" s="181"/>
      <c r="W894" s="181"/>
      <c r="X894" s="181"/>
      <c r="Y894" s="181"/>
      <c r="Z894" s="181"/>
    </row>
    <row r="895" spans="1:26" ht="14.25" customHeight="1" x14ac:dyDescent="0.2">
      <c r="A895" s="183"/>
      <c r="B895" s="182"/>
      <c r="C895" s="181"/>
      <c r="D895" s="190"/>
      <c r="E895" s="181"/>
      <c r="F895" s="181"/>
      <c r="G895" s="181"/>
      <c r="H895" s="181"/>
      <c r="I895" s="181"/>
      <c r="J895" s="181"/>
      <c r="K895" s="181"/>
      <c r="L895" s="181"/>
      <c r="M895" s="181"/>
      <c r="N895" s="181"/>
      <c r="O895" s="181"/>
      <c r="P895" s="181"/>
      <c r="Q895" s="181"/>
      <c r="R895" s="181"/>
      <c r="S895" s="181"/>
      <c r="T895" s="181"/>
      <c r="U895" s="181"/>
      <c r="V895" s="181"/>
      <c r="W895" s="181"/>
      <c r="X895" s="181"/>
      <c r="Y895" s="181"/>
      <c r="Z895" s="181"/>
    </row>
    <row r="896" spans="1:26" ht="14.25" customHeight="1" x14ac:dyDescent="0.2">
      <c r="A896" s="183"/>
      <c r="B896" s="182"/>
      <c r="C896" s="181"/>
      <c r="D896" s="190"/>
      <c r="E896" s="181"/>
      <c r="F896" s="181"/>
      <c r="G896" s="181"/>
      <c r="H896" s="181"/>
      <c r="I896" s="181"/>
      <c r="J896" s="181"/>
      <c r="K896" s="181"/>
      <c r="L896" s="181"/>
      <c r="M896" s="181"/>
      <c r="N896" s="181"/>
      <c r="O896" s="181"/>
      <c r="P896" s="181"/>
      <c r="Q896" s="181"/>
      <c r="R896" s="181"/>
      <c r="S896" s="181"/>
      <c r="T896" s="181"/>
      <c r="U896" s="181"/>
      <c r="V896" s="181"/>
      <c r="W896" s="181"/>
      <c r="X896" s="181"/>
      <c r="Y896" s="181"/>
      <c r="Z896" s="181"/>
    </row>
    <row r="897" spans="1:26" ht="14.25" customHeight="1" x14ac:dyDescent="0.2">
      <c r="A897" s="183"/>
      <c r="B897" s="182"/>
      <c r="C897" s="181"/>
      <c r="D897" s="190"/>
      <c r="E897" s="181"/>
      <c r="F897" s="181"/>
      <c r="G897" s="181"/>
      <c r="H897" s="181"/>
      <c r="I897" s="181"/>
      <c r="J897" s="181"/>
      <c r="K897" s="181"/>
      <c r="L897" s="181"/>
      <c r="M897" s="181"/>
      <c r="N897" s="181"/>
      <c r="O897" s="181"/>
      <c r="P897" s="181"/>
      <c r="Q897" s="181"/>
      <c r="R897" s="181"/>
      <c r="S897" s="181"/>
      <c r="T897" s="181"/>
      <c r="U897" s="181"/>
      <c r="V897" s="181"/>
      <c r="W897" s="181"/>
      <c r="X897" s="181"/>
      <c r="Y897" s="181"/>
      <c r="Z897" s="181"/>
    </row>
    <row r="898" spans="1:26" ht="14.25" customHeight="1" x14ac:dyDescent="0.2">
      <c r="A898" s="183"/>
      <c r="B898" s="182"/>
      <c r="C898" s="181"/>
      <c r="D898" s="190"/>
      <c r="E898" s="181"/>
      <c r="F898" s="181"/>
      <c r="G898" s="181"/>
      <c r="H898" s="181"/>
      <c r="I898" s="181"/>
      <c r="J898" s="181"/>
      <c r="K898" s="181"/>
      <c r="L898" s="181"/>
      <c r="M898" s="181"/>
      <c r="N898" s="181"/>
      <c r="O898" s="181"/>
      <c r="P898" s="181"/>
      <c r="Q898" s="181"/>
      <c r="R898" s="181"/>
      <c r="S898" s="181"/>
      <c r="T898" s="181"/>
      <c r="U898" s="181"/>
      <c r="V898" s="181"/>
      <c r="W898" s="181"/>
      <c r="X898" s="181"/>
      <c r="Y898" s="181"/>
      <c r="Z898" s="181"/>
    </row>
    <row r="899" spans="1:26" ht="14.25" customHeight="1" x14ac:dyDescent="0.2">
      <c r="A899" s="183"/>
      <c r="B899" s="182"/>
      <c r="C899" s="181"/>
      <c r="D899" s="190"/>
      <c r="E899" s="181"/>
      <c r="F899" s="181"/>
      <c r="G899" s="181"/>
      <c r="H899" s="181"/>
      <c r="I899" s="181"/>
      <c r="J899" s="181"/>
      <c r="K899" s="181"/>
      <c r="L899" s="181"/>
      <c r="M899" s="181"/>
      <c r="N899" s="181"/>
      <c r="O899" s="181"/>
      <c r="P899" s="181"/>
      <c r="Q899" s="181"/>
      <c r="R899" s="181"/>
      <c r="S899" s="181"/>
      <c r="T899" s="181"/>
      <c r="U899" s="181"/>
      <c r="V899" s="181"/>
      <c r="W899" s="181"/>
      <c r="X899" s="181"/>
      <c r="Y899" s="181"/>
      <c r="Z899" s="181"/>
    </row>
    <row r="900" spans="1:26" ht="14.25" customHeight="1" x14ac:dyDescent="0.2">
      <c r="A900" s="183"/>
      <c r="B900" s="182"/>
      <c r="C900" s="181"/>
      <c r="D900" s="190"/>
      <c r="E900" s="181"/>
      <c r="F900" s="181"/>
      <c r="G900" s="181"/>
      <c r="H900" s="181"/>
      <c r="I900" s="181"/>
      <c r="J900" s="181"/>
      <c r="K900" s="181"/>
      <c r="L900" s="181"/>
      <c r="M900" s="181"/>
      <c r="N900" s="181"/>
      <c r="O900" s="181"/>
      <c r="P900" s="181"/>
      <c r="Q900" s="181"/>
      <c r="R900" s="181"/>
      <c r="S900" s="181"/>
      <c r="T900" s="181"/>
      <c r="U900" s="181"/>
      <c r="V900" s="181"/>
      <c r="W900" s="181"/>
      <c r="X900" s="181"/>
      <c r="Y900" s="181"/>
      <c r="Z900" s="181"/>
    </row>
    <row r="901" spans="1:26" ht="14.25" customHeight="1" x14ac:dyDescent="0.2">
      <c r="A901" s="183"/>
      <c r="B901" s="182"/>
      <c r="C901" s="181"/>
      <c r="D901" s="190"/>
      <c r="E901" s="181"/>
      <c r="F901" s="181"/>
      <c r="G901" s="181"/>
      <c r="H901" s="181"/>
      <c r="I901" s="181"/>
      <c r="J901" s="181"/>
      <c r="K901" s="181"/>
      <c r="L901" s="181"/>
      <c r="M901" s="181"/>
      <c r="N901" s="181"/>
      <c r="O901" s="181"/>
      <c r="P901" s="181"/>
      <c r="Q901" s="181"/>
      <c r="R901" s="181"/>
      <c r="S901" s="181"/>
      <c r="T901" s="181"/>
      <c r="U901" s="181"/>
      <c r="V901" s="181"/>
      <c r="W901" s="181"/>
      <c r="X901" s="181"/>
      <c r="Y901" s="181"/>
      <c r="Z901" s="181"/>
    </row>
    <row r="902" spans="1:26" ht="14.25" customHeight="1" x14ac:dyDescent="0.2">
      <c r="A902" s="183"/>
      <c r="B902" s="182"/>
      <c r="C902" s="181"/>
      <c r="D902" s="190"/>
      <c r="E902" s="181"/>
      <c r="F902" s="181"/>
      <c r="G902" s="181"/>
      <c r="H902" s="181"/>
      <c r="I902" s="181"/>
      <c r="J902" s="181"/>
      <c r="K902" s="181"/>
      <c r="L902" s="181"/>
      <c r="M902" s="181"/>
      <c r="N902" s="181"/>
      <c r="O902" s="181"/>
      <c r="P902" s="181"/>
      <c r="Q902" s="181"/>
      <c r="R902" s="181"/>
      <c r="S902" s="181"/>
      <c r="T902" s="181"/>
      <c r="U902" s="181"/>
      <c r="V902" s="181"/>
      <c r="W902" s="181"/>
      <c r="X902" s="181"/>
      <c r="Y902" s="181"/>
      <c r="Z902" s="181"/>
    </row>
    <row r="903" spans="1:26" ht="14.25" customHeight="1" x14ac:dyDescent="0.2">
      <c r="A903" s="183"/>
      <c r="B903" s="182"/>
      <c r="C903" s="181"/>
      <c r="D903" s="190"/>
      <c r="E903" s="181"/>
      <c r="F903" s="181"/>
      <c r="G903" s="181"/>
      <c r="H903" s="181"/>
      <c r="I903" s="181"/>
      <c r="J903" s="181"/>
      <c r="K903" s="181"/>
      <c r="L903" s="181"/>
      <c r="M903" s="181"/>
      <c r="N903" s="181"/>
      <c r="O903" s="181"/>
      <c r="P903" s="181"/>
      <c r="Q903" s="181"/>
      <c r="R903" s="181"/>
      <c r="S903" s="181"/>
      <c r="T903" s="181"/>
      <c r="U903" s="181"/>
      <c r="V903" s="181"/>
      <c r="W903" s="181"/>
      <c r="X903" s="181"/>
      <c r="Y903" s="181"/>
      <c r="Z903" s="181"/>
    </row>
    <row r="904" spans="1:26" ht="14.25" customHeight="1" x14ac:dyDescent="0.2">
      <c r="A904" s="183"/>
      <c r="B904" s="182"/>
      <c r="C904" s="181"/>
      <c r="D904" s="190"/>
      <c r="E904" s="181"/>
      <c r="F904" s="181"/>
      <c r="G904" s="181"/>
      <c r="H904" s="181"/>
      <c r="I904" s="181"/>
      <c r="J904" s="181"/>
      <c r="K904" s="181"/>
      <c r="L904" s="181"/>
      <c r="M904" s="181"/>
      <c r="N904" s="181"/>
      <c r="O904" s="181"/>
      <c r="P904" s="181"/>
      <c r="Q904" s="181"/>
      <c r="R904" s="181"/>
      <c r="S904" s="181"/>
      <c r="T904" s="181"/>
      <c r="U904" s="181"/>
      <c r="V904" s="181"/>
      <c r="W904" s="181"/>
      <c r="X904" s="181"/>
      <c r="Y904" s="181"/>
      <c r="Z904" s="181"/>
    </row>
    <row r="905" spans="1:26" ht="14.25" customHeight="1" x14ac:dyDescent="0.2">
      <c r="A905" s="183"/>
      <c r="B905" s="182"/>
      <c r="C905" s="181"/>
      <c r="D905" s="190"/>
      <c r="E905" s="181"/>
      <c r="F905" s="181"/>
      <c r="G905" s="181"/>
      <c r="H905" s="181"/>
      <c r="I905" s="181"/>
      <c r="J905" s="181"/>
      <c r="K905" s="181"/>
      <c r="L905" s="181"/>
      <c r="M905" s="181"/>
      <c r="N905" s="181"/>
      <c r="O905" s="181"/>
      <c r="P905" s="181"/>
      <c r="Q905" s="181"/>
      <c r="R905" s="181"/>
      <c r="S905" s="181"/>
      <c r="T905" s="181"/>
      <c r="U905" s="181"/>
      <c r="V905" s="181"/>
      <c r="W905" s="181"/>
      <c r="X905" s="181"/>
      <c r="Y905" s="181"/>
      <c r="Z905" s="181"/>
    </row>
    <row r="906" spans="1:26" ht="14.25" customHeight="1" x14ac:dyDescent="0.2">
      <c r="A906" s="183"/>
      <c r="B906" s="182"/>
      <c r="C906" s="181"/>
      <c r="D906" s="190"/>
      <c r="E906" s="181"/>
      <c r="F906" s="181"/>
      <c r="G906" s="181"/>
      <c r="H906" s="181"/>
      <c r="I906" s="181"/>
      <c r="J906" s="181"/>
      <c r="K906" s="181"/>
      <c r="L906" s="181"/>
      <c r="M906" s="181"/>
      <c r="N906" s="181"/>
      <c r="O906" s="181"/>
      <c r="P906" s="181"/>
      <c r="Q906" s="181"/>
      <c r="R906" s="181"/>
      <c r="S906" s="181"/>
      <c r="T906" s="181"/>
      <c r="U906" s="181"/>
      <c r="V906" s="181"/>
      <c r="W906" s="181"/>
      <c r="X906" s="181"/>
      <c r="Y906" s="181"/>
      <c r="Z906" s="181"/>
    </row>
    <row r="907" spans="1:26" ht="14.25" customHeight="1" x14ac:dyDescent="0.2">
      <c r="A907" s="183"/>
      <c r="B907" s="182"/>
      <c r="C907" s="181"/>
      <c r="D907" s="190"/>
      <c r="E907" s="181"/>
      <c r="F907" s="181"/>
      <c r="G907" s="181"/>
      <c r="H907" s="181"/>
      <c r="I907" s="181"/>
      <c r="J907" s="181"/>
      <c r="K907" s="181"/>
      <c r="L907" s="181"/>
      <c r="M907" s="181"/>
      <c r="N907" s="181"/>
      <c r="O907" s="181"/>
      <c r="P907" s="181"/>
      <c r="Q907" s="181"/>
      <c r="R907" s="181"/>
      <c r="S907" s="181"/>
      <c r="T907" s="181"/>
      <c r="U907" s="181"/>
      <c r="V907" s="181"/>
      <c r="W907" s="181"/>
      <c r="X907" s="181"/>
      <c r="Y907" s="181"/>
      <c r="Z907" s="181"/>
    </row>
    <row r="908" spans="1:26" ht="14.25" customHeight="1" x14ac:dyDescent="0.2">
      <c r="A908" s="183"/>
      <c r="B908" s="182"/>
      <c r="C908" s="181"/>
      <c r="D908" s="190"/>
      <c r="E908" s="181"/>
      <c r="F908" s="181"/>
      <c r="G908" s="181"/>
      <c r="H908" s="181"/>
      <c r="I908" s="181"/>
      <c r="J908" s="181"/>
      <c r="K908" s="181"/>
      <c r="L908" s="181"/>
      <c r="M908" s="181"/>
      <c r="N908" s="181"/>
      <c r="O908" s="181"/>
      <c r="P908" s="181"/>
      <c r="Q908" s="181"/>
      <c r="R908" s="181"/>
      <c r="S908" s="181"/>
      <c r="T908" s="181"/>
      <c r="U908" s="181"/>
      <c r="V908" s="181"/>
      <c r="W908" s="181"/>
      <c r="X908" s="181"/>
      <c r="Y908" s="181"/>
      <c r="Z908" s="181"/>
    </row>
    <row r="909" spans="1:26" ht="14.25" customHeight="1" x14ac:dyDescent="0.2">
      <c r="A909" s="183"/>
      <c r="B909" s="182"/>
      <c r="C909" s="181"/>
      <c r="D909" s="190"/>
      <c r="E909" s="181"/>
      <c r="F909" s="181"/>
      <c r="G909" s="181"/>
      <c r="H909" s="181"/>
      <c r="I909" s="181"/>
      <c r="J909" s="181"/>
      <c r="K909" s="181"/>
      <c r="L909" s="181"/>
      <c r="M909" s="181"/>
      <c r="N909" s="181"/>
      <c r="O909" s="181"/>
      <c r="P909" s="181"/>
      <c r="Q909" s="181"/>
      <c r="R909" s="181"/>
      <c r="S909" s="181"/>
      <c r="T909" s="181"/>
      <c r="U909" s="181"/>
      <c r="V909" s="181"/>
      <c r="W909" s="181"/>
      <c r="X909" s="181"/>
      <c r="Y909" s="181"/>
      <c r="Z909" s="181"/>
    </row>
    <row r="910" spans="1:26" ht="14.25" customHeight="1" x14ac:dyDescent="0.2">
      <c r="A910" s="183"/>
      <c r="B910" s="182"/>
      <c r="C910" s="181"/>
      <c r="D910" s="190"/>
      <c r="E910" s="181"/>
      <c r="F910" s="181"/>
      <c r="G910" s="181"/>
      <c r="H910" s="181"/>
      <c r="I910" s="181"/>
      <c r="J910" s="181"/>
      <c r="K910" s="181"/>
      <c r="L910" s="181"/>
      <c r="M910" s="181"/>
      <c r="N910" s="181"/>
      <c r="O910" s="181"/>
      <c r="P910" s="181"/>
      <c r="Q910" s="181"/>
      <c r="R910" s="181"/>
      <c r="S910" s="181"/>
      <c r="T910" s="181"/>
      <c r="U910" s="181"/>
      <c r="V910" s="181"/>
      <c r="W910" s="181"/>
      <c r="X910" s="181"/>
      <c r="Y910" s="181"/>
      <c r="Z910" s="181"/>
    </row>
    <row r="911" spans="1:26" ht="14.25" customHeight="1" x14ac:dyDescent="0.2">
      <c r="A911" s="183"/>
      <c r="B911" s="182"/>
      <c r="C911" s="181"/>
      <c r="D911" s="190"/>
      <c r="E911" s="181"/>
      <c r="F911" s="181"/>
      <c r="G911" s="181"/>
      <c r="H911" s="181"/>
      <c r="I911" s="181"/>
      <c r="J911" s="181"/>
      <c r="K911" s="181"/>
      <c r="L911" s="181"/>
      <c r="M911" s="181"/>
      <c r="N911" s="181"/>
      <c r="O911" s="181"/>
      <c r="P911" s="181"/>
      <c r="Q911" s="181"/>
      <c r="R911" s="181"/>
      <c r="S911" s="181"/>
      <c r="T911" s="181"/>
      <c r="U911" s="181"/>
      <c r="V911" s="181"/>
      <c r="W911" s="181"/>
      <c r="X911" s="181"/>
      <c r="Y911" s="181"/>
      <c r="Z911" s="181"/>
    </row>
    <row r="912" spans="1:26" ht="14.25" customHeight="1" x14ac:dyDescent="0.2">
      <c r="A912" s="183"/>
      <c r="B912" s="182"/>
      <c r="C912" s="181"/>
      <c r="D912" s="190"/>
      <c r="E912" s="181"/>
      <c r="F912" s="181"/>
      <c r="G912" s="181"/>
      <c r="H912" s="181"/>
      <c r="I912" s="181"/>
      <c r="J912" s="181"/>
      <c r="K912" s="181"/>
      <c r="L912" s="181"/>
      <c r="M912" s="181"/>
      <c r="N912" s="181"/>
      <c r="O912" s="181"/>
      <c r="P912" s="181"/>
      <c r="Q912" s="181"/>
      <c r="R912" s="181"/>
      <c r="S912" s="181"/>
      <c r="T912" s="181"/>
      <c r="U912" s="181"/>
      <c r="V912" s="181"/>
      <c r="W912" s="181"/>
      <c r="X912" s="181"/>
      <c r="Y912" s="181"/>
      <c r="Z912" s="181"/>
    </row>
    <row r="913" spans="1:26" ht="14.25" customHeight="1" x14ac:dyDescent="0.2">
      <c r="A913" s="183"/>
      <c r="B913" s="182"/>
      <c r="C913" s="181"/>
      <c r="D913" s="190"/>
      <c r="E913" s="181"/>
      <c r="F913" s="181"/>
      <c r="G913" s="181"/>
      <c r="H913" s="181"/>
      <c r="I913" s="181"/>
      <c r="J913" s="181"/>
      <c r="K913" s="181"/>
      <c r="L913" s="181"/>
      <c r="M913" s="181"/>
      <c r="N913" s="181"/>
      <c r="O913" s="181"/>
      <c r="P913" s="181"/>
      <c r="Q913" s="181"/>
      <c r="R913" s="181"/>
      <c r="S913" s="181"/>
      <c r="T913" s="181"/>
      <c r="U913" s="181"/>
      <c r="V913" s="181"/>
      <c r="W913" s="181"/>
      <c r="X913" s="181"/>
      <c r="Y913" s="181"/>
      <c r="Z913" s="181"/>
    </row>
    <row r="914" spans="1:26" ht="14.25" customHeight="1" x14ac:dyDescent="0.2">
      <c r="A914" s="183"/>
      <c r="B914" s="182"/>
      <c r="C914" s="181"/>
      <c r="D914" s="190"/>
      <c r="E914" s="181"/>
      <c r="F914" s="181"/>
      <c r="G914" s="181"/>
      <c r="H914" s="181"/>
      <c r="I914" s="181"/>
      <c r="J914" s="181"/>
      <c r="K914" s="181"/>
      <c r="L914" s="181"/>
      <c r="M914" s="181"/>
      <c r="N914" s="181"/>
      <c r="O914" s="181"/>
      <c r="P914" s="181"/>
      <c r="Q914" s="181"/>
      <c r="R914" s="181"/>
      <c r="S914" s="181"/>
      <c r="T914" s="181"/>
      <c r="U914" s="181"/>
      <c r="V914" s="181"/>
      <c r="W914" s="181"/>
      <c r="X914" s="181"/>
      <c r="Y914" s="181"/>
      <c r="Z914" s="181"/>
    </row>
    <row r="915" spans="1:26" ht="14.25" customHeight="1" x14ac:dyDescent="0.2">
      <c r="A915" s="183"/>
      <c r="B915" s="182"/>
      <c r="C915" s="181"/>
      <c r="D915" s="190"/>
      <c r="E915" s="181"/>
      <c r="F915" s="181"/>
      <c r="G915" s="181"/>
      <c r="H915" s="181"/>
      <c r="I915" s="181"/>
      <c r="J915" s="181"/>
      <c r="K915" s="181"/>
      <c r="L915" s="181"/>
      <c r="M915" s="181"/>
      <c r="N915" s="181"/>
      <c r="O915" s="181"/>
      <c r="P915" s="181"/>
      <c r="Q915" s="181"/>
      <c r="R915" s="181"/>
      <c r="S915" s="181"/>
      <c r="T915" s="181"/>
      <c r="U915" s="181"/>
      <c r="V915" s="181"/>
      <c r="W915" s="181"/>
      <c r="X915" s="181"/>
      <c r="Y915" s="181"/>
      <c r="Z915" s="181"/>
    </row>
    <row r="916" spans="1:26" ht="14.25" customHeight="1" x14ac:dyDescent="0.2">
      <c r="A916" s="183"/>
      <c r="B916" s="182"/>
      <c r="C916" s="181"/>
      <c r="D916" s="190"/>
      <c r="E916" s="181"/>
      <c r="F916" s="181"/>
      <c r="G916" s="181"/>
      <c r="H916" s="181"/>
      <c r="I916" s="181"/>
      <c r="J916" s="181"/>
      <c r="K916" s="181"/>
      <c r="L916" s="181"/>
      <c r="M916" s="181"/>
      <c r="N916" s="181"/>
      <c r="O916" s="181"/>
      <c r="P916" s="181"/>
      <c r="Q916" s="181"/>
      <c r="R916" s="181"/>
      <c r="S916" s="181"/>
      <c r="T916" s="181"/>
      <c r="U916" s="181"/>
      <c r="V916" s="181"/>
      <c r="W916" s="181"/>
      <c r="X916" s="181"/>
      <c r="Y916" s="181"/>
      <c r="Z916" s="181"/>
    </row>
    <row r="917" spans="1:26" ht="14.25" customHeight="1" x14ac:dyDescent="0.2">
      <c r="A917" s="183"/>
      <c r="B917" s="182"/>
      <c r="C917" s="181"/>
      <c r="D917" s="190"/>
      <c r="E917" s="181"/>
      <c r="F917" s="181"/>
      <c r="G917" s="181"/>
      <c r="H917" s="181"/>
      <c r="I917" s="181"/>
      <c r="J917" s="181"/>
      <c r="K917" s="181"/>
      <c r="L917" s="181"/>
      <c r="M917" s="181"/>
      <c r="N917" s="181"/>
      <c r="O917" s="181"/>
      <c r="P917" s="181"/>
      <c r="Q917" s="181"/>
      <c r="R917" s="181"/>
      <c r="S917" s="181"/>
      <c r="T917" s="181"/>
      <c r="U917" s="181"/>
      <c r="V917" s="181"/>
      <c r="W917" s="181"/>
      <c r="X917" s="181"/>
      <c r="Y917" s="181"/>
      <c r="Z917" s="181"/>
    </row>
    <row r="918" spans="1:26" ht="14.25" customHeight="1" x14ac:dyDescent="0.2">
      <c r="A918" s="183"/>
      <c r="B918" s="182"/>
      <c r="C918" s="181"/>
      <c r="D918" s="190"/>
      <c r="E918" s="181"/>
      <c r="F918" s="181"/>
      <c r="G918" s="181"/>
      <c r="H918" s="181"/>
      <c r="I918" s="181"/>
      <c r="J918" s="181"/>
      <c r="K918" s="181"/>
      <c r="L918" s="181"/>
      <c r="M918" s="181"/>
      <c r="N918" s="181"/>
      <c r="O918" s="181"/>
      <c r="P918" s="181"/>
      <c r="Q918" s="181"/>
      <c r="R918" s="181"/>
      <c r="S918" s="181"/>
      <c r="T918" s="181"/>
      <c r="U918" s="181"/>
      <c r="V918" s="181"/>
      <c r="W918" s="181"/>
      <c r="X918" s="181"/>
      <c r="Y918" s="181"/>
      <c r="Z918" s="181"/>
    </row>
    <row r="919" spans="1:26" ht="14.25" customHeight="1" x14ac:dyDescent="0.2">
      <c r="A919" s="183"/>
      <c r="B919" s="182"/>
      <c r="C919" s="181"/>
      <c r="D919" s="190"/>
      <c r="E919" s="181"/>
      <c r="F919" s="181"/>
      <c r="G919" s="181"/>
      <c r="H919" s="181"/>
      <c r="I919" s="181"/>
      <c r="J919" s="181"/>
      <c r="K919" s="181"/>
      <c r="L919" s="181"/>
      <c r="M919" s="181"/>
      <c r="N919" s="181"/>
      <c r="O919" s="181"/>
      <c r="P919" s="181"/>
      <c r="Q919" s="181"/>
      <c r="R919" s="181"/>
      <c r="S919" s="181"/>
      <c r="T919" s="181"/>
      <c r="U919" s="181"/>
      <c r="V919" s="181"/>
      <c r="W919" s="181"/>
      <c r="X919" s="181"/>
      <c r="Y919" s="181"/>
      <c r="Z919" s="181"/>
    </row>
    <row r="920" spans="1:26" ht="14.25" customHeight="1" x14ac:dyDescent="0.2">
      <c r="A920" s="183"/>
      <c r="B920" s="182"/>
      <c r="C920" s="181"/>
      <c r="D920" s="190"/>
      <c r="E920" s="181"/>
      <c r="F920" s="181"/>
      <c r="G920" s="181"/>
      <c r="H920" s="181"/>
      <c r="I920" s="181"/>
      <c r="J920" s="181"/>
      <c r="K920" s="181"/>
      <c r="L920" s="181"/>
      <c r="M920" s="181"/>
      <c r="N920" s="181"/>
      <c r="O920" s="181"/>
      <c r="P920" s="181"/>
      <c r="Q920" s="181"/>
      <c r="R920" s="181"/>
      <c r="S920" s="181"/>
      <c r="T920" s="181"/>
      <c r="U920" s="181"/>
      <c r="V920" s="181"/>
      <c r="W920" s="181"/>
      <c r="X920" s="181"/>
      <c r="Y920" s="181"/>
      <c r="Z920" s="181"/>
    </row>
    <row r="921" spans="1:26" ht="14.25" customHeight="1" x14ac:dyDescent="0.2">
      <c r="A921" s="183"/>
      <c r="B921" s="182"/>
      <c r="C921" s="181"/>
      <c r="D921" s="190"/>
      <c r="E921" s="181"/>
      <c r="F921" s="181"/>
      <c r="G921" s="181"/>
      <c r="H921" s="181"/>
      <c r="I921" s="181"/>
      <c r="J921" s="181"/>
      <c r="K921" s="181"/>
      <c r="L921" s="181"/>
      <c r="M921" s="181"/>
      <c r="N921" s="181"/>
      <c r="O921" s="181"/>
      <c r="P921" s="181"/>
      <c r="Q921" s="181"/>
      <c r="R921" s="181"/>
      <c r="S921" s="181"/>
      <c r="T921" s="181"/>
      <c r="U921" s="181"/>
      <c r="V921" s="181"/>
      <c r="W921" s="181"/>
      <c r="X921" s="181"/>
      <c r="Y921" s="181"/>
      <c r="Z921" s="181"/>
    </row>
    <row r="922" spans="1:26" ht="14.25" customHeight="1" x14ac:dyDescent="0.2">
      <c r="A922" s="183"/>
      <c r="B922" s="182"/>
      <c r="C922" s="181"/>
      <c r="D922" s="190"/>
      <c r="E922" s="181"/>
      <c r="F922" s="181"/>
      <c r="G922" s="181"/>
      <c r="H922" s="181"/>
      <c r="I922" s="181"/>
      <c r="J922" s="181"/>
      <c r="K922" s="181"/>
      <c r="L922" s="181"/>
      <c r="M922" s="181"/>
      <c r="N922" s="181"/>
      <c r="O922" s="181"/>
      <c r="P922" s="181"/>
      <c r="Q922" s="181"/>
      <c r="R922" s="181"/>
      <c r="S922" s="181"/>
      <c r="T922" s="181"/>
      <c r="U922" s="181"/>
      <c r="V922" s="181"/>
      <c r="W922" s="181"/>
      <c r="X922" s="181"/>
      <c r="Y922" s="181"/>
      <c r="Z922" s="181"/>
    </row>
    <row r="923" spans="1:26" ht="14.25" customHeight="1" x14ac:dyDescent="0.2">
      <c r="A923" s="183"/>
      <c r="B923" s="182"/>
      <c r="C923" s="181"/>
      <c r="D923" s="190"/>
      <c r="E923" s="181"/>
      <c r="F923" s="181"/>
      <c r="G923" s="181"/>
      <c r="H923" s="181"/>
      <c r="I923" s="181"/>
      <c r="J923" s="181"/>
      <c r="K923" s="181"/>
      <c r="L923" s="181"/>
      <c r="M923" s="181"/>
      <c r="N923" s="181"/>
      <c r="O923" s="181"/>
      <c r="P923" s="181"/>
      <c r="Q923" s="181"/>
      <c r="R923" s="181"/>
      <c r="S923" s="181"/>
      <c r="T923" s="181"/>
      <c r="U923" s="181"/>
      <c r="V923" s="181"/>
      <c r="W923" s="181"/>
      <c r="X923" s="181"/>
      <c r="Y923" s="181"/>
      <c r="Z923" s="181"/>
    </row>
    <row r="924" spans="1:26" ht="14.25" customHeight="1" x14ac:dyDescent="0.2">
      <c r="A924" s="183"/>
      <c r="B924" s="182"/>
      <c r="C924" s="181"/>
      <c r="D924" s="190"/>
      <c r="E924" s="181"/>
      <c r="F924" s="181"/>
      <c r="G924" s="181"/>
      <c r="H924" s="181"/>
      <c r="I924" s="181"/>
      <c r="J924" s="181"/>
      <c r="K924" s="181"/>
      <c r="L924" s="181"/>
      <c r="M924" s="181"/>
      <c r="N924" s="181"/>
      <c r="O924" s="181"/>
      <c r="P924" s="181"/>
      <c r="Q924" s="181"/>
      <c r="R924" s="181"/>
      <c r="S924" s="181"/>
      <c r="T924" s="181"/>
      <c r="U924" s="181"/>
      <c r="V924" s="181"/>
      <c r="W924" s="181"/>
      <c r="X924" s="181"/>
      <c r="Y924" s="181"/>
      <c r="Z924" s="181"/>
    </row>
    <row r="925" spans="1:26" ht="14.25" customHeight="1" x14ac:dyDescent="0.2">
      <c r="A925" s="183"/>
      <c r="B925" s="182"/>
      <c r="C925" s="181"/>
      <c r="D925" s="190"/>
      <c r="E925" s="181"/>
      <c r="F925" s="181"/>
      <c r="G925" s="181"/>
      <c r="H925" s="181"/>
      <c r="I925" s="181"/>
      <c r="J925" s="181"/>
      <c r="K925" s="181"/>
      <c r="L925" s="181"/>
      <c r="M925" s="181"/>
      <c r="N925" s="181"/>
      <c r="O925" s="181"/>
      <c r="P925" s="181"/>
      <c r="Q925" s="181"/>
      <c r="R925" s="181"/>
      <c r="S925" s="181"/>
      <c r="T925" s="181"/>
      <c r="U925" s="181"/>
      <c r="V925" s="181"/>
      <c r="W925" s="181"/>
      <c r="X925" s="181"/>
      <c r="Y925" s="181"/>
      <c r="Z925" s="181"/>
    </row>
    <row r="926" spans="1:26" ht="14.25" customHeight="1" x14ac:dyDescent="0.2">
      <c r="A926" s="183"/>
      <c r="B926" s="182"/>
      <c r="C926" s="181"/>
      <c r="D926" s="190"/>
      <c r="E926" s="181"/>
      <c r="F926" s="181"/>
      <c r="G926" s="181"/>
      <c r="H926" s="181"/>
      <c r="I926" s="181"/>
      <c r="J926" s="181"/>
      <c r="K926" s="181"/>
      <c r="L926" s="181"/>
      <c r="M926" s="181"/>
      <c r="N926" s="181"/>
      <c r="O926" s="181"/>
      <c r="P926" s="181"/>
      <c r="Q926" s="181"/>
      <c r="R926" s="181"/>
      <c r="S926" s="181"/>
      <c r="T926" s="181"/>
      <c r="U926" s="181"/>
      <c r="V926" s="181"/>
      <c r="W926" s="181"/>
      <c r="X926" s="181"/>
      <c r="Y926" s="181"/>
      <c r="Z926" s="181"/>
    </row>
    <row r="927" spans="1:26" ht="14.25" customHeight="1" x14ac:dyDescent="0.2">
      <c r="A927" s="183"/>
      <c r="B927" s="182"/>
      <c r="C927" s="181"/>
      <c r="D927" s="190"/>
      <c r="E927" s="181"/>
      <c r="F927" s="181"/>
      <c r="G927" s="181"/>
      <c r="H927" s="181"/>
      <c r="I927" s="181"/>
      <c r="J927" s="181"/>
      <c r="K927" s="181"/>
      <c r="L927" s="181"/>
      <c r="M927" s="181"/>
      <c r="N927" s="181"/>
      <c r="O927" s="181"/>
      <c r="P927" s="181"/>
      <c r="Q927" s="181"/>
      <c r="R927" s="181"/>
      <c r="S927" s="181"/>
      <c r="T927" s="181"/>
      <c r="U927" s="181"/>
      <c r="V927" s="181"/>
      <c r="W927" s="181"/>
      <c r="X927" s="181"/>
      <c r="Y927" s="181"/>
      <c r="Z927" s="181"/>
    </row>
    <row r="928" spans="1:26" ht="14.25" customHeight="1" x14ac:dyDescent="0.2">
      <c r="A928" s="183"/>
      <c r="B928" s="182"/>
      <c r="C928" s="181"/>
      <c r="D928" s="190"/>
      <c r="E928" s="181"/>
      <c r="F928" s="181"/>
      <c r="G928" s="181"/>
      <c r="H928" s="181"/>
      <c r="I928" s="181"/>
      <c r="J928" s="181"/>
      <c r="K928" s="181"/>
      <c r="L928" s="181"/>
      <c r="M928" s="181"/>
      <c r="N928" s="181"/>
      <c r="O928" s="181"/>
      <c r="P928" s="181"/>
      <c r="Q928" s="181"/>
      <c r="R928" s="181"/>
      <c r="S928" s="181"/>
      <c r="T928" s="181"/>
      <c r="U928" s="181"/>
      <c r="V928" s="181"/>
      <c r="W928" s="181"/>
      <c r="X928" s="181"/>
      <c r="Y928" s="181"/>
      <c r="Z928" s="181"/>
    </row>
    <row r="929" spans="1:26" ht="14.25" customHeight="1" x14ac:dyDescent="0.2">
      <c r="A929" s="183"/>
      <c r="B929" s="182"/>
      <c r="C929" s="181"/>
      <c r="D929" s="190"/>
      <c r="E929" s="181"/>
      <c r="F929" s="181"/>
      <c r="G929" s="181"/>
      <c r="H929" s="181"/>
      <c r="I929" s="181"/>
      <c r="J929" s="181"/>
      <c r="K929" s="181"/>
      <c r="L929" s="181"/>
      <c r="M929" s="181"/>
      <c r="N929" s="181"/>
      <c r="O929" s="181"/>
      <c r="P929" s="181"/>
      <c r="Q929" s="181"/>
      <c r="R929" s="181"/>
      <c r="S929" s="181"/>
      <c r="T929" s="181"/>
      <c r="U929" s="181"/>
      <c r="V929" s="181"/>
      <c r="W929" s="181"/>
      <c r="X929" s="181"/>
      <c r="Y929" s="181"/>
      <c r="Z929" s="181"/>
    </row>
    <row r="930" spans="1:26" ht="14.25" customHeight="1" x14ac:dyDescent="0.2">
      <c r="A930" s="183"/>
      <c r="B930" s="182"/>
      <c r="C930" s="181"/>
      <c r="D930" s="190"/>
      <c r="E930" s="181"/>
      <c r="F930" s="181"/>
      <c r="G930" s="181"/>
      <c r="H930" s="181"/>
      <c r="I930" s="181"/>
      <c r="J930" s="181"/>
      <c r="K930" s="181"/>
      <c r="L930" s="181"/>
      <c r="M930" s="181"/>
      <c r="N930" s="181"/>
      <c r="O930" s="181"/>
      <c r="P930" s="181"/>
      <c r="Q930" s="181"/>
      <c r="R930" s="181"/>
      <c r="S930" s="181"/>
      <c r="T930" s="181"/>
      <c r="U930" s="181"/>
      <c r="V930" s="181"/>
      <c r="W930" s="181"/>
      <c r="X930" s="181"/>
      <c r="Y930" s="181"/>
      <c r="Z930" s="181"/>
    </row>
    <row r="931" spans="1:26" ht="14.25" customHeight="1" x14ac:dyDescent="0.2">
      <c r="A931" s="183"/>
      <c r="B931" s="182"/>
      <c r="C931" s="181"/>
      <c r="D931" s="190"/>
      <c r="E931" s="181"/>
      <c r="F931" s="181"/>
      <c r="G931" s="181"/>
      <c r="H931" s="181"/>
      <c r="I931" s="181"/>
      <c r="J931" s="181"/>
      <c r="K931" s="181"/>
      <c r="L931" s="181"/>
      <c r="M931" s="181"/>
      <c r="N931" s="181"/>
      <c r="O931" s="181"/>
      <c r="P931" s="181"/>
      <c r="Q931" s="181"/>
      <c r="R931" s="181"/>
      <c r="S931" s="181"/>
      <c r="T931" s="181"/>
      <c r="U931" s="181"/>
      <c r="V931" s="181"/>
      <c r="W931" s="181"/>
      <c r="X931" s="181"/>
      <c r="Y931" s="181"/>
      <c r="Z931" s="181"/>
    </row>
    <row r="932" spans="1:26" ht="14.25" customHeight="1" x14ac:dyDescent="0.2">
      <c r="A932" s="183"/>
      <c r="B932" s="182"/>
      <c r="C932" s="181"/>
      <c r="D932" s="190"/>
      <c r="E932" s="181"/>
      <c r="F932" s="181"/>
      <c r="G932" s="181"/>
      <c r="H932" s="181"/>
      <c r="I932" s="181"/>
      <c r="J932" s="181"/>
      <c r="K932" s="181"/>
      <c r="L932" s="181"/>
      <c r="M932" s="181"/>
      <c r="N932" s="181"/>
      <c r="O932" s="181"/>
      <c r="P932" s="181"/>
      <c r="Q932" s="181"/>
      <c r="R932" s="181"/>
      <c r="S932" s="181"/>
      <c r="T932" s="181"/>
      <c r="U932" s="181"/>
      <c r="V932" s="181"/>
      <c r="W932" s="181"/>
      <c r="X932" s="181"/>
      <c r="Y932" s="181"/>
      <c r="Z932" s="181"/>
    </row>
    <row r="933" spans="1:26" ht="14.25" customHeight="1" x14ac:dyDescent="0.2">
      <c r="A933" s="183"/>
      <c r="B933" s="182"/>
      <c r="C933" s="181"/>
      <c r="D933" s="190"/>
      <c r="E933" s="181"/>
      <c r="F933" s="181"/>
      <c r="G933" s="181"/>
      <c r="H933" s="181"/>
      <c r="I933" s="181"/>
      <c r="J933" s="181"/>
      <c r="K933" s="181"/>
      <c r="L933" s="181"/>
      <c r="M933" s="181"/>
      <c r="N933" s="181"/>
      <c r="O933" s="181"/>
      <c r="P933" s="181"/>
      <c r="Q933" s="181"/>
      <c r="R933" s="181"/>
      <c r="S933" s="181"/>
      <c r="T933" s="181"/>
      <c r="U933" s="181"/>
      <c r="V933" s="181"/>
      <c r="W933" s="181"/>
      <c r="X933" s="181"/>
      <c r="Y933" s="181"/>
      <c r="Z933" s="181"/>
    </row>
    <row r="934" spans="1:26" ht="14.25" customHeight="1" x14ac:dyDescent="0.2">
      <c r="A934" s="183"/>
      <c r="B934" s="182"/>
      <c r="C934" s="181"/>
      <c r="D934" s="190"/>
      <c r="E934" s="181"/>
      <c r="F934" s="181"/>
      <c r="G934" s="181"/>
      <c r="H934" s="181"/>
      <c r="I934" s="181"/>
      <c r="J934" s="181"/>
      <c r="K934" s="181"/>
      <c r="L934" s="181"/>
      <c r="M934" s="181"/>
      <c r="N934" s="181"/>
      <c r="O934" s="181"/>
      <c r="P934" s="181"/>
      <c r="Q934" s="181"/>
      <c r="R934" s="181"/>
      <c r="S934" s="181"/>
      <c r="T934" s="181"/>
      <c r="U934" s="181"/>
      <c r="V934" s="181"/>
      <c r="W934" s="181"/>
      <c r="X934" s="181"/>
      <c r="Y934" s="181"/>
      <c r="Z934" s="181"/>
    </row>
    <row r="935" spans="1:26" ht="14.25" customHeight="1" x14ac:dyDescent="0.2">
      <c r="A935" s="183"/>
      <c r="B935" s="182"/>
      <c r="C935" s="181"/>
      <c r="D935" s="190"/>
      <c r="E935" s="181"/>
      <c r="F935" s="181"/>
      <c r="G935" s="181"/>
      <c r="H935" s="181"/>
      <c r="I935" s="181"/>
      <c r="J935" s="181"/>
      <c r="K935" s="181"/>
      <c r="L935" s="181"/>
      <c r="M935" s="181"/>
      <c r="N935" s="181"/>
      <c r="O935" s="181"/>
      <c r="P935" s="181"/>
      <c r="Q935" s="181"/>
      <c r="R935" s="181"/>
      <c r="S935" s="181"/>
      <c r="T935" s="181"/>
      <c r="U935" s="181"/>
      <c r="V935" s="181"/>
      <c r="W935" s="181"/>
      <c r="X935" s="181"/>
      <c r="Y935" s="181"/>
      <c r="Z935" s="181"/>
    </row>
    <row r="936" spans="1:26" ht="14.25" customHeight="1" x14ac:dyDescent="0.2">
      <c r="A936" s="183"/>
      <c r="B936" s="182"/>
      <c r="C936" s="181"/>
      <c r="D936" s="190"/>
      <c r="E936" s="181"/>
      <c r="F936" s="181"/>
      <c r="G936" s="181"/>
      <c r="H936" s="181"/>
      <c r="I936" s="181"/>
      <c r="J936" s="181"/>
      <c r="K936" s="181"/>
      <c r="L936" s="181"/>
      <c r="M936" s="181"/>
      <c r="N936" s="181"/>
      <c r="O936" s="181"/>
      <c r="P936" s="181"/>
      <c r="Q936" s="181"/>
      <c r="R936" s="181"/>
      <c r="S936" s="181"/>
      <c r="T936" s="181"/>
      <c r="U936" s="181"/>
      <c r="V936" s="181"/>
      <c r="W936" s="181"/>
      <c r="X936" s="181"/>
      <c r="Y936" s="181"/>
      <c r="Z936" s="181"/>
    </row>
    <row r="937" spans="1:26" ht="14.25" customHeight="1" x14ac:dyDescent="0.2">
      <c r="A937" s="183"/>
      <c r="B937" s="182"/>
      <c r="C937" s="181"/>
      <c r="D937" s="190"/>
      <c r="E937" s="181"/>
      <c r="F937" s="181"/>
      <c r="G937" s="181"/>
      <c r="H937" s="181"/>
      <c r="I937" s="181"/>
      <c r="J937" s="181"/>
      <c r="K937" s="181"/>
      <c r="L937" s="181"/>
      <c r="M937" s="181"/>
      <c r="N937" s="181"/>
      <c r="O937" s="181"/>
      <c r="P937" s="181"/>
      <c r="Q937" s="181"/>
      <c r="R937" s="181"/>
      <c r="S937" s="181"/>
      <c r="T937" s="181"/>
      <c r="U937" s="181"/>
      <c r="V937" s="181"/>
      <c r="W937" s="181"/>
      <c r="X937" s="181"/>
      <c r="Y937" s="181"/>
      <c r="Z937" s="181"/>
    </row>
    <row r="938" spans="1:26" ht="14.25" customHeight="1" x14ac:dyDescent="0.2">
      <c r="A938" s="183"/>
      <c r="B938" s="182"/>
      <c r="C938" s="181"/>
      <c r="D938" s="190"/>
      <c r="E938" s="181"/>
      <c r="F938" s="181"/>
      <c r="G938" s="181"/>
      <c r="H938" s="181"/>
      <c r="I938" s="181"/>
      <c r="J938" s="181"/>
      <c r="K938" s="181"/>
      <c r="L938" s="181"/>
      <c r="M938" s="181"/>
      <c r="N938" s="181"/>
      <c r="O938" s="181"/>
      <c r="P938" s="181"/>
      <c r="Q938" s="181"/>
      <c r="R938" s="181"/>
      <c r="S938" s="181"/>
      <c r="T938" s="181"/>
      <c r="U938" s="181"/>
      <c r="V938" s="181"/>
      <c r="W938" s="181"/>
      <c r="X938" s="181"/>
      <c r="Y938" s="181"/>
      <c r="Z938" s="181"/>
    </row>
    <row r="939" spans="1:26" ht="14.25" customHeight="1" x14ac:dyDescent="0.2">
      <c r="A939" s="183"/>
      <c r="B939" s="182"/>
      <c r="C939" s="181"/>
      <c r="D939" s="190"/>
      <c r="E939" s="181"/>
      <c r="F939" s="181"/>
      <c r="G939" s="181"/>
      <c r="H939" s="181"/>
      <c r="I939" s="181"/>
      <c r="J939" s="181"/>
      <c r="K939" s="181"/>
      <c r="L939" s="181"/>
      <c r="M939" s="181"/>
      <c r="N939" s="181"/>
      <c r="O939" s="181"/>
      <c r="P939" s="181"/>
      <c r="Q939" s="181"/>
      <c r="R939" s="181"/>
      <c r="S939" s="181"/>
      <c r="T939" s="181"/>
      <c r="U939" s="181"/>
      <c r="V939" s="181"/>
      <c r="W939" s="181"/>
      <c r="X939" s="181"/>
      <c r="Y939" s="181"/>
      <c r="Z939" s="181"/>
    </row>
    <row r="940" spans="1:26" ht="14.25" customHeight="1" x14ac:dyDescent="0.2">
      <c r="A940" s="183"/>
      <c r="B940" s="182"/>
      <c r="C940" s="181"/>
      <c r="D940" s="190"/>
      <c r="E940" s="181"/>
      <c r="F940" s="181"/>
      <c r="G940" s="181"/>
      <c r="H940" s="181"/>
      <c r="I940" s="181"/>
      <c r="J940" s="181"/>
      <c r="K940" s="181"/>
      <c r="L940" s="181"/>
      <c r="M940" s="181"/>
      <c r="N940" s="181"/>
      <c r="O940" s="181"/>
      <c r="P940" s="181"/>
      <c r="Q940" s="181"/>
      <c r="R940" s="181"/>
      <c r="S940" s="181"/>
      <c r="T940" s="181"/>
      <c r="U940" s="181"/>
      <c r="V940" s="181"/>
      <c r="W940" s="181"/>
      <c r="X940" s="181"/>
      <c r="Y940" s="181"/>
      <c r="Z940" s="181"/>
    </row>
    <row r="941" spans="1:26" ht="14.25" customHeight="1" x14ac:dyDescent="0.2">
      <c r="A941" s="183"/>
      <c r="B941" s="182"/>
      <c r="C941" s="181"/>
      <c r="D941" s="190"/>
      <c r="E941" s="181"/>
      <c r="F941" s="181"/>
      <c r="G941" s="181"/>
      <c r="H941" s="181"/>
      <c r="I941" s="181"/>
      <c r="J941" s="181"/>
      <c r="K941" s="181"/>
      <c r="L941" s="181"/>
      <c r="M941" s="181"/>
      <c r="N941" s="181"/>
      <c r="O941" s="181"/>
      <c r="P941" s="181"/>
      <c r="Q941" s="181"/>
      <c r="R941" s="181"/>
      <c r="S941" s="181"/>
      <c r="T941" s="181"/>
      <c r="U941" s="181"/>
      <c r="V941" s="181"/>
      <c r="W941" s="181"/>
      <c r="X941" s="181"/>
      <c r="Y941" s="181"/>
      <c r="Z941" s="181"/>
    </row>
    <row r="942" spans="1:26" ht="14.25" customHeight="1" x14ac:dyDescent="0.2">
      <c r="A942" s="183"/>
      <c r="B942" s="182"/>
      <c r="C942" s="181"/>
      <c r="D942" s="190"/>
      <c r="E942" s="181"/>
      <c r="F942" s="181"/>
      <c r="G942" s="181"/>
      <c r="H942" s="181"/>
      <c r="I942" s="181"/>
      <c r="J942" s="181"/>
      <c r="K942" s="181"/>
      <c r="L942" s="181"/>
      <c r="M942" s="181"/>
      <c r="N942" s="181"/>
      <c r="O942" s="181"/>
      <c r="P942" s="181"/>
      <c r="Q942" s="181"/>
      <c r="R942" s="181"/>
      <c r="S942" s="181"/>
      <c r="T942" s="181"/>
      <c r="U942" s="181"/>
      <c r="V942" s="181"/>
      <c r="W942" s="181"/>
      <c r="X942" s="181"/>
      <c r="Y942" s="181"/>
      <c r="Z942" s="181"/>
    </row>
    <row r="943" spans="1:26" ht="14.25" customHeight="1" x14ac:dyDescent="0.2">
      <c r="A943" s="183"/>
      <c r="B943" s="182"/>
      <c r="C943" s="181"/>
      <c r="D943" s="190"/>
      <c r="E943" s="181"/>
      <c r="F943" s="181"/>
      <c r="G943" s="181"/>
      <c r="H943" s="181"/>
      <c r="I943" s="181"/>
      <c r="J943" s="181"/>
      <c r="K943" s="181"/>
      <c r="L943" s="181"/>
      <c r="M943" s="181"/>
      <c r="N943" s="181"/>
      <c r="O943" s="181"/>
      <c r="P943" s="181"/>
      <c r="Q943" s="181"/>
      <c r="R943" s="181"/>
      <c r="S943" s="181"/>
      <c r="T943" s="181"/>
      <c r="U943" s="181"/>
      <c r="V943" s="181"/>
      <c r="W943" s="181"/>
      <c r="X943" s="181"/>
      <c r="Y943" s="181"/>
      <c r="Z943" s="181"/>
    </row>
    <row r="944" spans="1:26" ht="14.25" customHeight="1" x14ac:dyDescent="0.2">
      <c r="A944" s="183"/>
      <c r="B944" s="182"/>
      <c r="C944" s="181"/>
      <c r="D944" s="190"/>
      <c r="E944" s="181"/>
      <c r="F944" s="181"/>
      <c r="G944" s="181"/>
      <c r="H944" s="181"/>
      <c r="I944" s="181"/>
      <c r="J944" s="181"/>
      <c r="K944" s="181"/>
      <c r="L944" s="181"/>
      <c r="M944" s="181"/>
      <c r="N944" s="181"/>
      <c r="O944" s="181"/>
      <c r="P944" s="181"/>
      <c r="Q944" s="181"/>
      <c r="R944" s="181"/>
      <c r="S944" s="181"/>
      <c r="T944" s="181"/>
      <c r="U944" s="181"/>
      <c r="V944" s="181"/>
      <c r="W944" s="181"/>
      <c r="X944" s="181"/>
      <c r="Y944" s="181"/>
      <c r="Z944" s="181"/>
    </row>
    <row r="945" spans="1:26" ht="14.25" customHeight="1" x14ac:dyDescent="0.2">
      <c r="A945" s="183"/>
      <c r="B945" s="182"/>
      <c r="C945" s="181"/>
      <c r="D945" s="190"/>
      <c r="E945" s="181"/>
      <c r="F945" s="181"/>
      <c r="G945" s="181"/>
      <c r="H945" s="181"/>
      <c r="I945" s="181"/>
      <c r="J945" s="181"/>
      <c r="K945" s="181"/>
      <c r="L945" s="181"/>
      <c r="M945" s="181"/>
      <c r="N945" s="181"/>
      <c r="O945" s="181"/>
      <c r="P945" s="181"/>
      <c r="Q945" s="181"/>
      <c r="R945" s="181"/>
      <c r="S945" s="181"/>
      <c r="T945" s="181"/>
      <c r="U945" s="181"/>
      <c r="V945" s="181"/>
      <c r="W945" s="181"/>
      <c r="X945" s="181"/>
      <c r="Y945" s="181"/>
      <c r="Z945" s="181"/>
    </row>
    <row r="946" spans="1:26" ht="14.25" customHeight="1" x14ac:dyDescent="0.2">
      <c r="A946" s="183"/>
      <c r="B946" s="182"/>
      <c r="C946" s="181"/>
      <c r="D946" s="190"/>
      <c r="E946" s="181"/>
      <c r="F946" s="181"/>
      <c r="G946" s="181"/>
      <c r="H946" s="181"/>
      <c r="I946" s="181"/>
      <c r="J946" s="181"/>
      <c r="K946" s="181"/>
      <c r="L946" s="181"/>
      <c r="M946" s="181"/>
      <c r="N946" s="181"/>
      <c r="O946" s="181"/>
      <c r="P946" s="181"/>
      <c r="Q946" s="181"/>
      <c r="R946" s="181"/>
      <c r="S946" s="181"/>
      <c r="T946" s="181"/>
      <c r="U946" s="181"/>
      <c r="V946" s="181"/>
      <c r="W946" s="181"/>
      <c r="X946" s="181"/>
      <c r="Y946" s="181"/>
      <c r="Z946" s="181"/>
    </row>
    <row r="947" spans="1:26" ht="14.25" customHeight="1" x14ac:dyDescent="0.2">
      <c r="A947" s="183"/>
      <c r="B947" s="182"/>
      <c r="C947" s="181"/>
      <c r="D947" s="190"/>
      <c r="E947" s="181"/>
      <c r="F947" s="181"/>
      <c r="G947" s="181"/>
      <c r="H947" s="181"/>
      <c r="I947" s="181"/>
      <c r="J947" s="181"/>
      <c r="K947" s="181"/>
      <c r="L947" s="181"/>
      <c r="M947" s="181"/>
      <c r="N947" s="181"/>
      <c r="O947" s="181"/>
      <c r="P947" s="181"/>
      <c r="Q947" s="181"/>
      <c r="R947" s="181"/>
      <c r="S947" s="181"/>
      <c r="T947" s="181"/>
      <c r="U947" s="181"/>
      <c r="V947" s="181"/>
      <c r="W947" s="181"/>
      <c r="X947" s="181"/>
      <c r="Y947" s="181"/>
      <c r="Z947" s="181"/>
    </row>
    <row r="948" spans="1:26" ht="14.25" customHeight="1" x14ac:dyDescent="0.2">
      <c r="A948" s="183"/>
      <c r="B948" s="182"/>
      <c r="C948" s="181"/>
      <c r="D948" s="190"/>
      <c r="E948" s="181"/>
      <c r="F948" s="181"/>
      <c r="G948" s="181"/>
      <c r="H948" s="181"/>
      <c r="I948" s="181"/>
      <c r="J948" s="181"/>
      <c r="K948" s="181"/>
      <c r="L948" s="181"/>
      <c r="M948" s="181"/>
      <c r="N948" s="181"/>
      <c r="O948" s="181"/>
      <c r="P948" s="181"/>
      <c r="Q948" s="181"/>
      <c r="R948" s="181"/>
      <c r="S948" s="181"/>
      <c r="T948" s="181"/>
      <c r="U948" s="181"/>
      <c r="V948" s="181"/>
      <c r="W948" s="181"/>
      <c r="X948" s="181"/>
      <c r="Y948" s="181"/>
      <c r="Z948" s="181"/>
    </row>
    <row r="949" spans="1:26" ht="14.25" customHeight="1" x14ac:dyDescent="0.2">
      <c r="A949" s="183"/>
      <c r="B949" s="182"/>
      <c r="C949" s="181"/>
      <c r="D949" s="190"/>
      <c r="E949" s="181"/>
      <c r="F949" s="181"/>
      <c r="G949" s="181"/>
      <c r="H949" s="181"/>
      <c r="I949" s="181"/>
      <c r="J949" s="181"/>
      <c r="K949" s="181"/>
      <c r="L949" s="181"/>
      <c r="M949" s="181"/>
      <c r="N949" s="181"/>
      <c r="O949" s="181"/>
      <c r="P949" s="181"/>
      <c r="Q949" s="181"/>
      <c r="R949" s="181"/>
      <c r="S949" s="181"/>
      <c r="T949" s="181"/>
      <c r="U949" s="181"/>
      <c r="V949" s="181"/>
      <c r="W949" s="181"/>
      <c r="X949" s="181"/>
      <c r="Y949" s="181"/>
      <c r="Z949" s="181"/>
    </row>
    <row r="950" spans="1:26" ht="14.25" customHeight="1" x14ac:dyDescent="0.2">
      <c r="A950" s="183"/>
      <c r="B950" s="182"/>
      <c r="C950" s="181"/>
      <c r="D950" s="190"/>
      <c r="E950" s="181"/>
      <c r="F950" s="181"/>
      <c r="G950" s="181"/>
      <c r="H950" s="181"/>
      <c r="I950" s="181"/>
      <c r="J950" s="181"/>
      <c r="K950" s="181"/>
      <c r="L950" s="181"/>
      <c r="M950" s="181"/>
      <c r="N950" s="181"/>
      <c r="O950" s="181"/>
      <c r="P950" s="181"/>
      <c r="Q950" s="181"/>
      <c r="R950" s="181"/>
      <c r="S950" s="181"/>
      <c r="T950" s="181"/>
      <c r="U950" s="181"/>
      <c r="V950" s="181"/>
      <c r="W950" s="181"/>
      <c r="X950" s="181"/>
      <c r="Y950" s="181"/>
      <c r="Z950" s="181"/>
    </row>
    <row r="951" spans="1:26" ht="14.25" customHeight="1" x14ac:dyDescent="0.2">
      <c r="A951" s="183"/>
      <c r="B951" s="182"/>
      <c r="C951" s="181"/>
      <c r="D951" s="190"/>
      <c r="E951" s="181"/>
      <c r="F951" s="181"/>
      <c r="G951" s="181"/>
      <c r="H951" s="181"/>
      <c r="I951" s="181"/>
      <c r="J951" s="181"/>
      <c r="K951" s="181"/>
      <c r="L951" s="181"/>
      <c r="M951" s="181"/>
      <c r="N951" s="181"/>
      <c r="O951" s="181"/>
      <c r="P951" s="181"/>
      <c r="Q951" s="181"/>
      <c r="R951" s="181"/>
      <c r="S951" s="181"/>
      <c r="T951" s="181"/>
      <c r="U951" s="181"/>
      <c r="V951" s="181"/>
      <c r="W951" s="181"/>
      <c r="X951" s="181"/>
      <c r="Y951" s="181"/>
      <c r="Z951" s="181"/>
    </row>
    <row r="952" spans="1:26" ht="14.25" customHeight="1" x14ac:dyDescent="0.2">
      <c r="A952" s="183"/>
      <c r="B952" s="182"/>
      <c r="C952" s="181"/>
      <c r="D952" s="190"/>
      <c r="E952" s="181"/>
      <c r="F952" s="181"/>
      <c r="G952" s="181"/>
      <c r="H952" s="181"/>
      <c r="I952" s="181"/>
      <c r="J952" s="181"/>
      <c r="K952" s="181"/>
      <c r="L952" s="181"/>
      <c r="M952" s="181"/>
      <c r="N952" s="181"/>
      <c r="O952" s="181"/>
      <c r="P952" s="181"/>
      <c r="Q952" s="181"/>
      <c r="R952" s="181"/>
      <c r="S952" s="181"/>
      <c r="T952" s="181"/>
      <c r="U952" s="181"/>
      <c r="V952" s="181"/>
      <c r="W952" s="181"/>
      <c r="X952" s="181"/>
      <c r="Y952" s="181"/>
      <c r="Z952" s="181"/>
    </row>
    <row r="953" spans="1:26" ht="14.25" customHeight="1" x14ac:dyDescent="0.2">
      <c r="A953" s="183"/>
      <c r="B953" s="182"/>
      <c r="C953" s="181"/>
      <c r="D953" s="190"/>
      <c r="E953" s="181"/>
      <c r="F953" s="181"/>
      <c r="G953" s="181"/>
      <c r="H953" s="181"/>
      <c r="I953" s="181"/>
      <c r="J953" s="181"/>
      <c r="K953" s="181"/>
      <c r="L953" s="181"/>
      <c r="M953" s="181"/>
      <c r="N953" s="181"/>
      <c r="O953" s="181"/>
      <c r="P953" s="181"/>
      <c r="Q953" s="181"/>
      <c r="R953" s="181"/>
      <c r="S953" s="181"/>
      <c r="T953" s="181"/>
      <c r="U953" s="181"/>
      <c r="V953" s="181"/>
      <c r="W953" s="181"/>
      <c r="X953" s="181"/>
      <c r="Y953" s="181"/>
      <c r="Z953" s="181"/>
    </row>
    <row r="954" spans="1:26" ht="14.25" customHeight="1" x14ac:dyDescent="0.2">
      <c r="A954" s="183"/>
      <c r="B954" s="182"/>
      <c r="C954" s="181"/>
      <c r="D954" s="190"/>
      <c r="E954" s="181"/>
      <c r="F954" s="181"/>
      <c r="G954" s="181"/>
      <c r="H954" s="181"/>
      <c r="I954" s="181"/>
      <c r="J954" s="181"/>
      <c r="K954" s="181"/>
      <c r="L954" s="181"/>
      <c r="M954" s="181"/>
      <c r="N954" s="181"/>
      <c r="O954" s="181"/>
      <c r="P954" s="181"/>
      <c r="Q954" s="181"/>
      <c r="R954" s="181"/>
      <c r="S954" s="181"/>
      <c r="T954" s="181"/>
      <c r="U954" s="181"/>
      <c r="V954" s="181"/>
      <c r="W954" s="181"/>
      <c r="X954" s="181"/>
      <c r="Y954" s="181"/>
      <c r="Z954" s="181"/>
    </row>
    <row r="955" spans="1:26" ht="14.25" customHeight="1" x14ac:dyDescent="0.2">
      <c r="A955" s="183"/>
      <c r="B955" s="182"/>
      <c r="C955" s="181"/>
      <c r="D955" s="190"/>
      <c r="E955" s="181"/>
      <c r="F955" s="181"/>
      <c r="G955" s="181"/>
      <c r="H955" s="181"/>
      <c r="I955" s="181"/>
      <c r="J955" s="181"/>
      <c r="K955" s="181"/>
      <c r="L955" s="181"/>
      <c r="M955" s="181"/>
      <c r="N955" s="181"/>
      <c r="O955" s="181"/>
      <c r="P955" s="181"/>
      <c r="Q955" s="181"/>
      <c r="R955" s="181"/>
      <c r="S955" s="181"/>
      <c r="T955" s="181"/>
      <c r="U955" s="181"/>
      <c r="V955" s="181"/>
      <c r="W955" s="181"/>
      <c r="X955" s="181"/>
      <c r="Y955" s="181"/>
      <c r="Z955" s="181"/>
    </row>
    <row r="956" spans="1:26" ht="14.25" customHeight="1" x14ac:dyDescent="0.2">
      <c r="A956" s="183"/>
      <c r="B956" s="182"/>
      <c r="C956" s="181"/>
      <c r="D956" s="190"/>
      <c r="E956" s="181"/>
      <c r="F956" s="181"/>
      <c r="G956" s="181"/>
      <c r="H956" s="181"/>
      <c r="I956" s="181"/>
      <c r="J956" s="181"/>
      <c r="K956" s="181"/>
      <c r="L956" s="181"/>
      <c r="M956" s="181"/>
      <c r="N956" s="181"/>
      <c r="O956" s="181"/>
      <c r="P956" s="181"/>
      <c r="Q956" s="181"/>
      <c r="R956" s="181"/>
      <c r="S956" s="181"/>
      <c r="T956" s="181"/>
      <c r="U956" s="181"/>
      <c r="V956" s="181"/>
      <c r="W956" s="181"/>
      <c r="X956" s="181"/>
      <c r="Y956" s="181"/>
      <c r="Z956" s="181"/>
    </row>
    <row r="957" spans="1:26" ht="14.25" customHeight="1" x14ac:dyDescent="0.2">
      <c r="A957" s="183"/>
      <c r="B957" s="182"/>
      <c r="C957" s="181"/>
      <c r="D957" s="190"/>
      <c r="E957" s="181"/>
      <c r="F957" s="181"/>
      <c r="G957" s="181"/>
      <c r="H957" s="181"/>
      <c r="I957" s="181"/>
      <c r="J957" s="181"/>
      <c r="K957" s="181"/>
      <c r="L957" s="181"/>
      <c r="M957" s="181"/>
      <c r="N957" s="181"/>
      <c r="O957" s="181"/>
      <c r="P957" s="181"/>
      <c r="Q957" s="181"/>
      <c r="R957" s="181"/>
      <c r="S957" s="181"/>
      <c r="T957" s="181"/>
      <c r="U957" s="181"/>
      <c r="V957" s="181"/>
      <c r="W957" s="181"/>
      <c r="X957" s="181"/>
      <c r="Y957" s="181"/>
      <c r="Z957" s="181"/>
    </row>
    <row r="958" spans="1:26" ht="14.25" customHeight="1" x14ac:dyDescent="0.2">
      <c r="A958" s="183"/>
      <c r="B958" s="182"/>
      <c r="C958" s="181"/>
      <c r="D958" s="190"/>
      <c r="E958" s="181"/>
      <c r="F958" s="181"/>
      <c r="G958" s="181"/>
      <c r="H958" s="181"/>
      <c r="I958" s="181"/>
      <c r="J958" s="181"/>
      <c r="K958" s="181"/>
      <c r="L958" s="181"/>
      <c r="M958" s="181"/>
      <c r="N958" s="181"/>
      <c r="O958" s="181"/>
      <c r="P958" s="181"/>
      <c r="Q958" s="181"/>
      <c r="R958" s="181"/>
      <c r="S958" s="181"/>
      <c r="T958" s="181"/>
      <c r="U958" s="181"/>
      <c r="V958" s="181"/>
      <c r="W958" s="181"/>
      <c r="X958" s="181"/>
      <c r="Y958" s="181"/>
      <c r="Z958" s="181"/>
    </row>
    <row r="959" spans="1:26" ht="14.25" customHeight="1" x14ac:dyDescent="0.2">
      <c r="A959" s="183"/>
      <c r="B959" s="182"/>
      <c r="C959" s="181"/>
      <c r="D959" s="190"/>
      <c r="E959" s="181"/>
      <c r="F959" s="181"/>
      <c r="G959" s="181"/>
      <c r="H959" s="181"/>
      <c r="I959" s="181"/>
      <c r="J959" s="181"/>
      <c r="K959" s="181"/>
      <c r="L959" s="181"/>
      <c r="M959" s="181"/>
      <c r="N959" s="181"/>
      <c r="O959" s="181"/>
      <c r="P959" s="181"/>
      <c r="Q959" s="181"/>
      <c r="R959" s="181"/>
      <c r="S959" s="181"/>
      <c r="T959" s="181"/>
      <c r="U959" s="181"/>
      <c r="V959" s="181"/>
      <c r="W959" s="181"/>
      <c r="X959" s="181"/>
      <c r="Y959" s="181"/>
      <c r="Z959" s="181"/>
    </row>
    <row r="960" spans="1:26" ht="14.25" customHeight="1" x14ac:dyDescent="0.2">
      <c r="A960" s="183"/>
      <c r="B960" s="182"/>
      <c r="C960" s="181"/>
      <c r="D960" s="190"/>
      <c r="E960" s="181"/>
      <c r="F960" s="181"/>
      <c r="G960" s="181"/>
      <c r="H960" s="181"/>
      <c r="I960" s="181"/>
      <c r="J960" s="181"/>
      <c r="K960" s="181"/>
      <c r="L960" s="181"/>
      <c r="M960" s="181"/>
      <c r="N960" s="181"/>
      <c r="O960" s="181"/>
      <c r="P960" s="181"/>
      <c r="Q960" s="181"/>
      <c r="R960" s="181"/>
      <c r="S960" s="181"/>
      <c r="T960" s="181"/>
      <c r="U960" s="181"/>
      <c r="V960" s="181"/>
      <c r="W960" s="181"/>
      <c r="X960" s="181"/>
      <c r="Y960" s="181"/>
      <c r="Z960" s="181"/>
    </row>
    <row r="961" spans="1:26" ht="14.25" customHeight="1" x14ac:dyDescent="0.2">
      <c r="A961" s="183"/>
      <c r="B961" s="182"/>
      <c r="C961" s="181"/>
      <c r="D961" s="190"/>
      <c r="E961" s="181"/>
      <c r="F961" s="181"/>
      <c r="G961" s="181"/>
      <c r="H961" s="181"/>
      <c r="I961" s="181"/>
      <c r="J961" s="181"/>
      <c r="K961" s="181"/>
      <c r="L961" s="181"/>
      <c r="M961" s="181"/>
      <c r="N961" s="181"/>
      <c r="O961" s="181"/>
      <c r="P961" s="181"/>
      <c r="Q961" s="181"/>
      <c r="R961" s="181"/>
      <c r="S961" s="181"/>
      <c r="T961" s="181"/>
      <c r="U961" s="181"/>
      <c r="V961" s="181"/>
      <c r="W961" s="181"/>
      <c r="X961" s="181"/>
      <c r="Y961" s="181"/>
      <c r="Z961" s="181"/>
    </row>
    <row r="962" spans="1:26" ht="14.25" customHeight="1" x14ac:dyDescent="0.2">
      <c r="A962" s="183"/>
      <c r="B962" s="182"/>
      <c r="C962" s="181"/>
      <c r="D962" s="190"/>
      <c r="E962" s="181"/>
      <c r="F962" s="181"/>
      <c r="G962" s="181"/>
      <c r="H962" s="181"/>
      <c r="I962" s="181"/>
      <c r="J962" s="181"/>
      <c r="K962" s="181"/>
      <c r="L962" s="181"/>
      <c r="M962" s="181"/>
      <c r="N962" s="181"/>
      <c r="O962" s="181"/>
      <c r="P962" s="181"/>
      <c r="Q962" s="181"/>
      <c r="R962" s="181"/>
      <c r="S962" s="181"/>
      <c r="T962" s="181"/>
      <c r="U962" s="181"/>
      <c r="V962" s="181"/>
      <c r="W962" s="181"/>
      <c r="X962" s="181"/>
      <c r="Y962" s="181"/>
      <c r="Z962" s="181"/>
    </row>
    <row r="963" spans="1:26" ht="14.25" customHeight="1" x14ac:dyDescent="0.2">
      <c r="A963" s="183"/>
      <c r="B963" s="182"/>
      <c r="C963" s="181"/>
      <c r="D963" s="190"/>
      <c r="E963" s="181"/>
      <c r="F963" s="181"/>
      <c r="G963" s="181"/>
      <c r="H963" s="181"/>
      <c r="I963" s="181"/>
      <c r="J963" s="181"/>
      <c r="K963" s="181"/>
      <c r="L963" s="181"/>
      <c r="M963" s="181"/>
      <c r="N963" s="181"/>
      <c r="O963" s="181"/>
      <c r="P963" s="181"/>
      <c r="Q963" s="181"/>
      <c r="R963" s="181"/>
      <c r="S963" s="181"/>
      <c r="T963" s="181"/>
      <c r="U963" s="181"/>
      <c r="V963" s="181"/>
      <c r="W963" s="181"/>
      <c r="X963" s="181"/>
      <c r="Y963" s="181"/>
      <c r="Z963" s="181"/>
    </row>
    <row r="964" spans="1:26" ht="14.25" customHeight="1" x14ac:dyDescent="0.2">
      <c r="A964" s="183"/>
      <c r="B964" s="182"/>
      <c r="C964" s="181"/>
      <c r="D964" s="190"/>
      <c r="E964" s="181"/>
      <c r="F964" s="181"/>
      <c r="G964" s="181"/>
      <c r="H964" s="181"/>
      <c r="I964" s="181"/>
      <c r="J964" s="181"/>
      <c r="K964" s="181"/>
      <c r="L964" s="181"/>
      <c r="M964" s="181"/>
      <c r="N964" s="181"/>
      <c r="O964" s="181"/>
      <c r="P964" s="181"/>
      <c r="Q964" s="181"/>
      <c r="R964" s="181"/>
      <c r="S964" s="181"/>
      <c r="T964" s="181"/>
      <c r="U964" s="181"/>
      <c r="V964" s="181"/>
      <c r="W964" s="181"/>
      <c r="X964" s="181"/>
      <c r="Y964" s="181"/>
      <c r="Z964" s="181"/>
    </row>
    <row r="965" spans="1:26" ht="14.25" customHeight="1" x14ac:dyDescent="0.2">
      <c r="A965" s="183"/>
      <c r="B965" s="182"/>
      <c r="C965" s="181"/>
      <c r="D965" s="190"/>
      <c r="E965" s="181"/>
      <c r="F965" s="181"/>
      <c r="G965" s="181"/>
      <c r="H965" s="181"/>
      <c r="I965" s="181"/>
      <c r="J965" s="181"/>
      <c r="K965" s="181"/>
      <c r="L965" s="181"/>
      <c r="M965" s="181"/>
      <c r="N965" s="181"/>
      <c r="O965" s="181"/>
      <c r="P965" s="181"/>
      <c r="Q965" s="181"/>
      <c r="R965" s="181"/>
      <c r="S965" s="181"/>
      <c r="T965" s="181"/>
      <c r="U965" s="181"/>
      <c r="V965" s="181"/>
      <c r="W965" s="181"/>
      <c r="X965" s="181"/>
      <c r="Y965" s="181"/>
      <c r="Z965" s="181"/>
    </row>
    <row r="966" spans="1:26" ht="14.25" customHeight="1" x14ac:dyDescent="0.2">
      <c r="A966" s="183"/>
      <c r="B966" s="182"/>
      <c r="C966" s="181"/>
      <c r="D966" s="190"/>
      <c r="E966" s="181"/>
      <c r="F966" s="181"/>
      <c r="G966" s="181"/>
      <c r="H966" s="181"/>
      <c r="I966" s="181"/>
      <c r="J966" s="181"/>
      <c r="K966" s="181"/>
      <c r="L966" s="181"/>
      <c r="M966" s="181"/>
      <c r="N966" s="181"/>
      <c r="O966" s="181"/>
      <c r="P966" s="181"/>
      <c r="Q966" s="181"/>
      <c r="R966" s="181"/>
      <c r="S966" s="181"/>
      <c r="T966" s="181"/>
      <c r="U966" s="181"/>
      <c r="V966" s="181"/>
      <c r="W966" s="181"/>
      <c r="X966" s="181"/>
      <c r="Y966" s="181"/>
      <c r="Z966" s="181"/>
    </row>
    <row r="967" spans="1:26" ht="14.25" customHeight="1" x14ac:dyDescent="0.2">
      <c r="A967" s="183"/>
      <c r="B967" s="182"/>
      <c r="C967" s="181"/>
      <c r="D967" s="190"/>
      <c r="E967" s="181"/>
      <c r="F967" s="181"/>
      <c r="G967" s="181"/>
      <c r="H967" s="181"/>
      <c r="I967" s="181"/>
      <c r="J967" s="181"/>
      <c r="K967" s="181"/>
      <c r="L967" s="181"/>
      <c r="M967" s="181"/>
      <c r="N967" s="181"/>
      <c r="O967" s="181"/>
      <c r="P967" s="181"/>
      <c r="Q967" s="181"/>
      <c r="R967" s="181"/>
      <c r="S967" s="181"/>
      <c r="T967" s="181"/>
      <c r="U967" s="181"/>
      <c r="V967" s="181"/>
      <c r="W967" s="181"/>
      <c r="X967" s="181"/>
      <c r="Y967" s="181"/>
      <c r="Z967" s="181"/>
    </row>
    <row r="968" spans="1:26" ht="14.25" customHeight="1" x14ac:dyDescent="0.2">
      <c r="A968" s="183"/>
      <c r="B968" s="182"/>
      <c r="C968" s="181"/>
      <c r="D968" s="190"/>
      <c r="E968" s="181"/>
      <c r="F968" s="181"/>
      <c r="G968" s="181"/>
      <c r="H968" s="181"/>
      <c r="I968" s="181"/>
      <c r="J968" s="181"/>
      <c r="K968" s="181"/>
      <c r="L968" s="181"/>
      <c r="M968" s="181"/>
      <c r="N968" s="181"/>
      <c r="O968" s="181"/>
      <c r="P968" s="181"/>
      <c r="Q968" s="181"/>
      <c r="R968" s="181"/>
      <c r="S968" s="181"/>
      <c r="T968" s="181"/>
      <c r="U968" s="181"/>
      <c r="V968" s="181"/>
      <c r="W968" s="181"/>
      <c r="X968" s="181"/>
      <c r="Y968" s="181"/>
      <c r="Z968" s="181"/>
    </row>
    <row r="969" spans="1:26" ht="14.25" customHeight="1" x14ac:dyDescent="0.2">
      <c r="A969" s="183"/>
      <c r="B969" s="182"/>
      <c r="C969" s="181"/>
      <c r="D969" s="190"/>
      <c r="E969" s="181"/>
      <c r="F969" s="181"/>
      <c r="G969" s="181"/>
      <c r="H969" s="181"/>
      <c r="I969" s="181"/>
      <c r="J969" s="181"/>
      <c r="K969" s="181"/>
      <c r="L969" s="181"/>
      <c r="M969" s="181"/>
      <c r="N969" s="181"/>
      <c r="O969" s="181"/>
      <c r="P969" s="181"/>
      <c r="Q969" s="181"/>
      <c r="R969" s="181"/>
      <c r="S969" s="181"/>
      <c r="T969" s="181"/>
      <c r="U969" s="181"/>
      <c r="V969" s="181"/>
      <c r="W969" s="181"/>
      <c r="X969" s="181"/>
      <c r="Y969" s="181"/>
      <c r="Z969" s="181"/>
    </row>
    <row r="970" spans="1:26" ht="14.25" customHeight="1" x14ac:dyDescent="0.2">
      <c r="A970" s="183"/>
      <c r="B970" s="182"/>
      <c r="C970" s="181"/>
      <c r="D970" s="190"/>
      <c r="E970" s="181"/>
      <c r="F970" s="181"/>
      <c r="G970" s="181"/>
      <c r="H970" s="181"/>
      <c r="I970" s="181"/>
      <c r="J970" s="181"/>
      <c r="K970" s="181"/>
      <c r="L970" s="181"/>
      <c r="M970" s="181"/>
      <c r="N970" s="181"/>
      <c r="O970" s="181"/>
      <c r="P970" s="181"/>
      <c r="Q970" s="181"/>
      <c r="R970" s="181"/>
      <c r="S970" s="181"/>
      <c r="T970" s="181"/>
      <c r="U970" s="181"/>
      <c r="V970" s="181"/>
      <c r="W970" s="181"/>
      <c r="X970" s="181"/>
      <c r="Y970" s="181"/>
      <c r="Z970" s="181"/>
    </row>
    <row r="971" spans="1:26" ht="14.25" customHeight="1" x14ac:dyDescent="0.2">
      <c r="A971" s="183"/>
      <c r="B971" s="182"/>
      <c r="C971" s="181"/>
      <c r="D971" s="190"/>
      <c r="E971" s="181"/>
      <c r="F971" s="181"/>
      <c r="G971" s="181"/>
      <c r="H971" s="181"/>
      <c r="I971" s="181"/>
      <c r="J971" s="181"/>
      <c r="K971" s="181"/>
      <c r="L971" s="181"/>
      <c r="M971" s="181"/>
      <c r="N971" s="181"/>
      <c r="O971" s="181"/>
      <c r="P971" s="181"/>
      <c r="Q971" s="181"/>
      <c r="R971" s="181"/>
      <c r="S971" s="181"/>
      <c r="T971" s="181"/>
      <c r="U971" s="181"/>
      <c r="V971" s="181"/>
      <c r="W971" s="181"/>
      <c r="X971" s="181"/>
      <c r="Y971" s="181"/>
      <c r="Z971" s="181"/>
    </row>
    <row r="972" spans="1:26" ht="14.25" customHeight="1" x14ac:dyDescent="0.2">
      <c r="A972" s="183"/>
      <c r="B972" s="182"/>
      <c r="C972" s="181"/>
      <c r="D972" s="190"/>
      <c r="E972" s="181"/>
      <c r="F972" s="181"/>
      <c r="G972" s="181"/>
      <c r="H972" s="181"/>
      <c r="I972" s="181"/>
      <c r="J972" s="181"/>
      <c r="K972" s="181"/>
      <c r="L972" s="181"/>
      <c r="M972" s="181"/>
      <c r="N972" s="181"/>
      <c r="O972" s="181"/>
      <c r="P972" s="181"/>
      <c r="Q972" s="181"/>
      <c r="R972" s="181"/>
      <c r="S972" s="181"/>
      <c r="T972" s="181"/>
      <c r="U972" s="181"/>
      <c r="V972" s="181"/>
      <c r="W972" s="181"/>
      <c r="X972" s="181"/>
      <c r="Y972" s="181"/>
      <c r="Z972" s="181"/>
    </row>
    <row r="973" spans="1:26" ht="14.25" customHeight="1" x14ac:dyDescent="0.2">
      <c r="A973" s="183"/>
      <c r="B973" s="182"/>
      <c r="C973" s="181"/>
      <c r="D973" s="190"/>
      <c r="E973" s="181"/>
      <c r="F973" s="181"/>
      <c r="G973" s="181"/>
      <c r="H973" s="181"/>
      <c r="I973" s="181"/>
      <c r="J973" s="181"/>
      <c r="K973" s="181"/>
      <c r="L973" s="181"/>
      <c r="M973" s="181"/>
      <c r="N973" s="181"/>
      <c r="O973" s="181"/>
      <c r="P973" s="181"/>
      <c r="Q973" s="181"/>
      <c r="R973" s="181"/>
      <c r="S973" s="181"/>
      <c r="T973" s="181"/>
      <c r="U973" s="181"/>
      <c r="V973" s="181"/>
      <c r="W973" s="181"/>
      <c r="X973" s="181"/>
      <c r="Y973" s="181"/>
      <c r="Z973" s="181"/>
    </row>
    <row r="974" spans="1:26" ht="14.25" customHeight="1" x14ac:dyDescent="0.2">
      <c r="A974" s="183"/>
      <c r="B974" s="182"/>
      <c r="C974" s="181"/>
      <c r="D974" s="190"/>
      <c r="E974" s="181"/>
      <c r="F974" s="181"/>
      <c r="G974" s="181"/>
      <c r="H974" s="181"/>
      <c r="I974" s="181"/>
      <c r="J974" s="181"/>
      <c r="K974" s="181"/>
      <c r="L974" s="181"/>
      <c r="M974" s="181"/>
      <c r="N974" s="181"/>
      <c r="O974" s="181"/>
      <c r="P974" s="181"/>
      <c r="Q974" s="181"/>
      <c r="R974" s="181"/>
      <c r="S974" s="181"/>
      <c r="T974" s="181"/>
      <c r="U974" s="181"/>
      <c r="V974" s="181"/>
      <c r="W974" s="181"/>
      <c r="X974" s="181"/>
      <c r="Y974" s="181"/>
      <c r="Z974" s="181"/>
    </row>
    <row r="975" spans="1:26" ht="14.25" customHeight="1" x14ac:dyDescent="0.2">
      <c r="A975" s="183"/>
      <c r="B975" s="182"/>
      <c r="C975" s="181"/>
      <c r="D975" s="190"/>
      <c r="E975" s="181"/>
      <c r="F975" s="181"/>
      <c r="G975" s="181"/>
      <c r="H975" s="181"/>
      <c r="I975" s="181"/>
      <c r="J975" s="181"/>
      <c r="K975" s="181"/>
      <c r="L975" s="181"/>
      <c r="M975" s="181"/>
      <c r="N975" s="181"/>
      <c r="O975" s="181"/>
      <c r="P975" s="181"/>
      <c r="Q975" s="181"/>
      <c r="R975" s="181"/>
      <c r="S975" s="181"/>
      <c r="T975" s="181"/>
      <c r="U975" s="181"/>
      <c r="V975" s="181"/>
      <c r="W975" s="181"/>
      <c r="X975" s="181"/>
      <c r="Y975" s="181"/>
      <c r="Z975" s="181"/>
    </row>
    <row r="976" spans="1:26" ht="14.25" customHeight="1" x14ac:dyDescent="0.2">
      <c r="A976" s="183"/>
      <c r="B976" s="182"/>
      <c r="C976" s="181"/>
      <c r="D976" s="190"/>
      <c r="E976" s="181"/>
      <c r="F976" s="181"/>
      <c r="G976" s="181"/>
      <c r="H976" s="181"/>
      <c r="I976" s="181"/>
      <c r="J976" s="181"/>
      <c r="K976" s="181"/>
      <c r="L976" s="181"/>
      <c r="M976" s="181"/>
      <c r="N976" s="181"/>
      <c r="O976" s="181"/>
      <c r="P976" s="181"/>
      <c r="Q976" s="181"/>
      <c r="R976" s="181"/>
      <c r="S976" s="181"/>
      <c r="T976" s="181"/>
      <c r="U976" s="181"/>
      <c r="V976" s="181"/>
      <c r="W976" s="181"/>
      <c r="X976" s="181"/>
      <c r="Y976" s="181"/>
      <c r="Z976" s="181"/>
    </row>
    <row r="977" spans="1:26" ht="14.25" customHeight="1" x14ac:dyDescent="0.2">
      <c r="A977" s="183"/>
      <c r="B977" s="182"/>
      <c r="C977" s="181"/>
      <c r="D977" s="190"/>
      <c r="E977" s="181"/>
      <c r="F977" s="181"/>
      <c r="G977" s="181"/>
      <c r="H977" s="181"/>
      <c r="I977" s="181"/>
      <c r="J977" s="181"/>
      <c r="K977" s="181"/>
      <c r="L977" s="181"/>
      <c r="M977" s="181"/>
      <c r="N977" s="181"/>
      <c r="O977" s="181"/>
      <c r="P977" s="181"/>
      <c r="Q977" s="181"/>
      <c r="R977" s="181"/>
      <c r="S977" s="181"/>
      <c r="T977" s="181"/>
      <c r="U977" s="181"/>
      <c r="V977" s="181"/>
      <c r="W977" s="181"/>
      <c r="X977" s="181"/>
      <c r="Y977" s="181"/>
      <c r="Z977" s="181"/>
    </row>
    <row r="978" spans="1:26" ht="14.25" customHeight="1" x14ac:dyDescent="0.2">
      <c r="A978" s="183"/>
      <c r="B978" s="182"/>
      <c r="C978" s="181"/>
      <c r="D978" s="190"/>
      <c r="E978" s="181"/>
      <c r="F978" s="181"/>
      <c r="G978" s="181"/>
      <c r="H978" s="181"/>
      <c r="I978" s="181"/>
      <c r="J978" s="181"/>
      <c r="K978" s="181"/>
      <c r="L978" s="181"/>
      <c r="M978" s="181"/>
      <c r="N978" s="181"/>
      <c r="O978" s="181"/>
      <c r="P978" s="181"/>
      <c r="Q978" s="181"/>
      <c r="R978" s="181"/>
      <c r="S978" s="181"/>
      <c r="T978" s="181"/>
      <c r="U978" s="181"/>
      <c r="V978" s="181"/>
      <c r="W978" s="181"/>
      <c r="X978" s="181"/>
      <c r="Y978" s="181"/>
      <c r="Z978" s="181"/>
    </row>
    <row r="979" spans="1:26" ht="14.25" customHeight="1" x14ac:dyDescent="0.2">
      <c r="A979" s="183"/>
      <c r="B979" s="182"/>
      <c r="C979" s="181"/>
      <c r="D979" s="190"/>
      <c r="E979" s="181"/>
      <c r="F979" s="181"/>
      <c r="G979" s="181"/>
      <c r="H979" s="181"/>
      <c r="I979" s="181"/>
      <c r="J979" s="181"/>
      <c r="K979" s="181"/>
      <c r="L979" s="181"/>
      <c r="M979" s="181"/>
      <c r="N979" s="181"/>
      <c r="O979" s="181"/>
      <c r="P979" s="181"/>
      <c r="Q979" s="181"/>
      <c r="R979" s="181"/>
      <c r="S979" s="181"/>
      <c r="T979" s="181"/>
      <c r="U979" s="181"/>
      <c r="V979" s="181"/>
      <c r="W979" s="181"/>
      <c r="X979" s="181"/>
      <c r="Y979" s="181"/>
      <c r="Z979" s="181"/>
    </row>
    <row r="980" spans="1:26" ht="14.25" customHeight="1" x14ac:dyDescent="0.2">
      <c r="A980" s="183"/>
      <c r="B980" s="182"/>
      <c r="C980" s="181"/>
      <c r="D980" s="190"/>
      <c r="E980" s="181"/>
      <c r="F980" s="181"/>
      <c r="G980" s="181"/>
      <c r="H980" s="181"/>
      <c r="I980" s="181"/>
      <c r="J980" s="181"/>
      <c r="K980" s="181"/>
      <c r="L980" s="181"/>
      <c r="M980" s="181"/>
      <c r="N980" s="181"/>
      <c r="O980" s="181"/>
      <c r="P980" s="181"/>
      <c r="Q980" s="181"/>
      <c r="R980" s="181"/>
      <c r="S980" s="181"/>
      <c r="T980" s="181"/>
      <c r="U980" s="181"/>
      <c r="V980" s="181"/>
      <c r="W980" s="181"/>
      <c r="X980" s="181"/>
      <c r="Y980" s="181"/>
      <c r="Z980" s="181"/>
    </row>
    <row r="981" spans="1:26" ht="14.25" customHeight="1" x14ac:dyDescent="0.2">
      <c r="A981" s="183"/>
      <c r="B981" s="182"/>
      <c r="C981" s="181"/>
      <c r="D981" s="190"/>
      <c r="E981" s="181"/>
      <c r="F981" s="181"/>
      <c r="G981" s="181"/>
      <c r="H981" s="181"/>
      <c r="I981" s="181"/>
      <c r="J981" s="181"/>
      <c r="K981" s="181"/>
      <c r="L981" s="181"/>
      <c r="M981" s="181"/>
      <c r="N981" s="181"/>
      <c r="O981" s="181"/>
      <c r="P981" s="181"/>
      <c r="Q981" s="181"/>
      <c r="R981" s="181"/>
      <c r="S981" s="181"/>
      <c r="T981" s="181"/>
      <c r="U981" s="181"/>
      <c r="V981" s="181"/>
      <c r="W981" s="181"/>
      <c r="X981" s="181"/>
      <c r="Y981" s="181"/>
      <c r="Z981" s="181"/>
    </row>
    <row r="982" spans="1:26" ht="14.25" customHeight="1" x14ac:dyDescent="0.2">
      <c r="A982" s="183"/>
      <c r="B982" s="182"/>
      <c r="C982" s="181"/>
      <c r="D982" s="190"/>
      <c r="E982" s="181"/>
      <c r="F982" s="181"/>
      <c r="G982" s="181"/>
      <c r="H982" s="181"/>
      <c r="I982" s="181"/>
      <c r="J982" s="181"/>
      <c r="K982" s="181"/>
      <c r="L982" s="181"/>
      <c r="M982" s="181"/>
      <c r="N982" s="181"/>
      <c r="O982" s="181"/>
      <c r="P982" s="181"/>
      <c r="Q982" s="181"/>
      <c r="R982" s="181"/>
      <c r="S982" s="181"/>
      <c r="T982" s="181"/>
      <c r="U982" s="181"/>
      <c r="V982" s="181"/>
      <c r="W982" s="181"/>
      <c r="X982" s="181"/>
      <c r="Y982" s="181"/>
      <c r="Z982" s="181"/>
    </row>
    <row r="983" spans="1:26" ht="14.25" customHeight="1" x14ac:dyDescent="0.2">
      <c r="A983" s="183"/>
      <c r="B983" s="182"/>
      <c r="C983" s="181"/>
      <c r="D983" s="190"/>
      <c r="E983" s="181"/>
      <c r="F983" s="181"/>
      <c r="G983" s="181"/>
      <c r="H983" s="181"/>
      <c r="I983" s="181"/>
      <c r="J983" s="181"/>
      <c r="K983" s="181"/>
      <c r="L983" s="181"/>
      <c r="M983" s="181"/>
      <c r="N983" s="181"/>
      <c r="O983" s="181"/>
      <c r="P983" s="181"/>
      <c r="Q983" s="181"/>
      <c r="R983" s="181"/>
      <c r="S983" s="181"/>
      <c r="T983" s="181"/>
      <c r="U983" s="181"/>
      <c r="V983" s="181"/>
      <c r="W983" s="181"/>
      <c r="X983" s="181"/>
      <c r="Y983" s="181"/>
      <c r="Z983" s="181"/>
    </row>
    <row r="984" spans="1:26" ht="14.25" customHeight="1" x14ac:dyDescent="0.2">
      <c r="A984" s="183"/>
      <c r="B984" s="182"/>
      <c r="C984" s="181"/>
      <c r="D984" s="190"/>
      <c r="E984" s="181"/>
      <c r="F984" s="181"/>
      <c r="G984" s="181"/>
      <c r="H984" s="181"/>
      <c r="I984" s="181"/>
      <c r="J984" s="181"/>
      <c r="K984" s="181"/>
      <c r="L984" s="181"/>
      <c r="M984" s="181"/>
      <c r="N984" s="181"/>
      <c r="O984" s="181"/>
      <c r="P984" s="181"/>
      <c r="Q984" s="181"/>
      <c r="R984" s="181"/>
      <c r="S984" s="181"/>
      <c r="T984" s="181"/>
      <c r="U984" s="181"/>
      <c r="V984" s="181"/>
      <c r="W984" s="181"/>
      <c r="X984" s="181"/>
      <c r="Y984" s="181"/>
      <c r="Z984" s="181"/>
    </row>
    <row r="985" spans="1:26" ht="14.25" customHeight="1" x14ac:dyDescent="0.2">
      <c r="A985" s="183"/>
      <c r="B985" s="182"/>
      <c r="C985" s="181"/>
      <c r="D985" s="190"/>
      <c r="E985" s="181"/>
      <c r="F985" s="181"/>
      <c r="G985" s="181"/>
      <c r="H985" s="181"/>
      <c r="I985" s="181"/>
      <c r="J985" s="181"/>
      <c r="K985" s="181"/>
      <c r="L985" s="181"/>
      <c r="M985" s="181"/>
      <c r="N985" s="181"/>
      <c r="O985" s="181"/>
      <c r="P985" s="181"/>
      <c r="Q985" s="181"/>
      <c r="R985" s="181"/>
      <c r="S985" s="181"/>
      <c r="T985" s="181"/>
      <c r="U985" s="181"/>
      <c r="V985" s="181"/>
      <c r="W985" s="181"/>
      <c r="X985" s="181"/>
      <c r="Y985" s="181"/>
      <c r="Z985" s="181"/>
    </row>
    <row r="986" spans="1:26" ht="14.25" customHeight="1" x14ac:dyDescent="0.2">
      <c r="A986" s="183"/>
      <c r="B986" s="182"/>
      <c r="C986" s="181"/>
      <c r="D986" s="190"/>
      <c r="E986" s="181"/>
      <c r="F986" s="181"/>
      <c r="G986" s="181"/>
      <c r="H986" s="181"/>
      <c r="I986" s="181"/>
      <c r="J986" s="181"/>
      <c r="K986" s="181"/>
      <c r="L986" s="181"/>
      <c r="M986" s="181"/>
      <c r="N986" s="181"/>
      <c r="O986" s="181"/>
      <c r="P986" s="181"/>
      <c r="Q986" s="181"/>
      <c r="R986" s="181"/>
      <c r="S986" s="181"/>
      <c r="T986" s="181"/>
      <c r="U986" s="181"/>
      <c r="V986" s="181"/>
      <c r="W986" s="181"/>
      <c r="X986" s="181"/>
      <c r="Y986" s="181"/>
      <c r="Z986" s="181"/>
    </row>
    <row r="987" spans="1:26" ht="14.25" customHeight="1" x14ac:dyDescent="0.2">
      <c r="A987" s="183"/>
      <c r="B987" s="182"/>
      <c r="C987" s="181"/>
      <c r="D987" s="190"/>
      <c r="E987" s="181"/>
      <c r="F987" s="181"/>
      <c r="G987" s="181"/>
      <c r="H987" s="181"/>
      <c r="I987" s="181"/>
      <c r="J987" s="181"/>
      <c r="K987" s="181"/>
      <c r="L987" s="181"/>
      <c r="M987" s="181"/>
      <c r="N987" s="181"/>
      <c r="O987" s="181"/>
      <c r="P987" s="181"/>
      <c r="Q987" s="181"/>
      <c r="R987" s="181"/>
      <c r="S987" s="181"/>
      <c r="T987" s="181"/>
      <c r="U987" s="181"/>
      <c r="V987" s="181"/>
      <c r="W987" s="181"/>
      <c r="X987" s="181"/>
      <c r="Y987" s="181"/>
      <c r="Z987" s="181"/>
    </row>
    <row r="988" spans="1:26" ht="14.25" customHeight="1" x14ac:dyDescent="0.2">
      <c r="A988" s="183"/>
      <c r="B988" s="182"/>
      <c r="C988" s="181"/>
      <c r="D988" s="190"/>
      <c r="E988" s="181"/>
      <c r="F988" s="181"/>
      <c r="G988" s="181"/>
      <c r="H988" s="181"/>
      <c r="I988" s="181"/>
      <c r="J988" s="181"/>
      <c r="K988" s="181"/>
      <c r="L988" s="181"/>
      <c r="M988" s="181"/>
      <c r="N988" s="181"/>
      <c r="O988" s="181"/>
      <c r="P988" s="181"/>
      <c r="Q988" s="181"/>
      <c r="R988" s="181"/>
      <c r="S988" s="181"/>
      <c r="T988" s="181"/>
      <c r="U988" s="181"/>
      <c r="V988" s="181"/>
      <c r="W988" s="181"/>
      <c r="X988" s="181"/>
      <c r="Y988" s="181"/>
      <c r="Z988" s="181"/>
    </row>
    <row r="989" spans="1:26" ht="14.25" customHeight="1" x14ac:dyDescent="0.2">
      <c r="A989" s="183"/>
      <c r="B989" s="182"/>
      <c r="C989" s="181"/>
      <c r="D989" s="190"/>
      <c r="E989" s="181"/>
      <c r="F989" s="181"/>
      <c r="G989" s="181"/>
      <c r="H989" s="181"/>
      <c r="I989" s="181"/>
      <c r="J989" s="181"/>
      <c r="K989" s="181"/>
      <c r="L989" s="181"/>
      <c r="M989" s="181"/>
      <c r="N989" s="181"/>
      <c r="O989" s="181"/>
      <c r="P989" s="181"/>
      <c r="Q989" s="181"/>
      <c r="R989" s="181"/>
      <c r="S989" s="181"/>
      <c r="T989" s="181"/>
      <c r="U989" s="181"/>
      <c r="V989" s="181"/>
      <c r="W989" s="181"/>
      <c r="X989" s="181"/>
      <c r="Y989" s="181"/>
      <c r="Z989" s="181"/>
    </row>
    <row r="990" spans="1:26" ht="14.25" customHeight="1" x14ac:dyDescent="0.2">
      <c r="A990" s="183"/>
      <c r="B990" s="182"/>
      <c r="C990" s="181"/>
      <c r="D990" s="190"/>
      <c r="E990" s="181"/>
      <c r="F990" s="181"/>
      <c r="G990" s="181"/>
      <c r="H990" s="181"/>
      <c r="I990" s="181"/>
      <c r="J990" s="181"/>
      <c r="K990" s="181"/>
      <c r="L990" s="181"/>
      <c r="M990" s="181"/>
      <c r="N990" s="181"/>
      <c r="O990" s="181"/>
      <c r="P990" s="181"/>
      <c r="Q990" s="181"/>
      <c r="R990" s="181"/>
      <c r="S990" s="181"/>
      <c r="T990" s="181"/>
      <c r="U990" s="181"/>
      <c r="V990" s="181"/>
      <c r="W990" s="181"/>
      <c r="X990" s="181"/>
      <c r="Y990" s="181"/>
      <c r="Z990" s="181"/>
    </row>
    <row r="991" spans="1:26" ht="14.25" customHeight="1" x14ac:dyDescent="0.2">
      <c r="A991" s="183"/>
      <c r="B991" s="182"/>
      <c r="C991" s="181"/>
      <c r="D991" s="190"/>
      <c r="E991" s="181"/>
      <c r="F991" s="181"/>
      <c r="G991" s="181"/>
      <c r="H991" s="181"/>
      <c r="I991" s="181"/>
      <c r="J991" s="181"/>
      <c r="K991" s="181"/>
      <c r="L991" s="181"/>
      <c r="M991" s="181"/>
      <c r="N991" s="181"/>
      <c r="O991" s="181"/>
      <c r="P991" s="181"/>
      <c r="Q991" s="181"/>
      <c r="R991" s="181"/>
      <c r="S991" s="181"/>
      <c r="T991" s="181"/>
      <c r="U991" s="181"/>
      <c r="V991" s="181"/>
      <c r="W991" s="181"/>
      <c r="X991" s="181"/>
      <c r="Y991" s="181"/>
      <c r="Z991" s="181"/>
    </row>
    <row r="992" spans="1:26" ht="14.25" customHeight="1" x14ac:dyDescent="0.2">
      <c r="A992" s="183"/>
      <c r="B992" s="182"/>
      <c r="C992" s="181"/>
      <c r="D992" s="190"/>
      <c r="E992" s="181"/>
      <c r="F992" s="181"/>
      <c r="G992" s="181"/>
      <c r="H992" s="181"/>
      <c r="I992" s="181"/>
      <c r="J992" s="181"/>
      <c r="K992" s="181"/>
      <c r="L992" s="181"/>
      <c r="M992" s="181"/>
      <c r="N992" s="181"/>
      <c r="O992" s="181"/>
      <c r="P992" s="181"/>
      <c r="Q992" s="181"/>
      <c r="R992" s="181"/>
      <c r="S992" s="181"/>
      <c r="T992" s="181"/>
      <c r="U992" s="181"/>
      <c r="V992" s="181"/>
      <c r="W992" s="181"/>
      <c r="X992" s="181"/>
      <c r="Y992" s="181"/>
      <c r="Z992" s="181"/>
    </row>
    <row r="993" spans="1:26" ht="14.25" customHeight="1" x14ac:dyDescent="0.2">
      <c r="A993" s="183"/>
      <c r="B993" s="182"/>
      <c r="C993" s="181"/>
      <c r="D993" s="190"/>
      <c r="E993" s="181"/>
      <c r="F993" s="181"/>
      <c r="G993" s="181"/>
      <c r="H993" s="181"/>
      <c r="I993" s="181"/>
      <c r="J993" s="181"/>
      <c r="K993" s="181"/>
      <c r="L993" s="181"/>
      <c r="M993" s="181"/>
      <c r="N993" s="181"/>
      <c r="O993" s="181"/>
      <c r="P993" s="181"/>
      <c r="Q993" s="181"/>
      <c r="R993" s="181"/>
      <c r="S993" s="181"/>
      <c r="T993" s="181"/>
      <c r="U993" s="181"/>
      <c r="V993" s="181"/>
      <c r="W993" s="181"/>
      <c r="X993" s="181"/>
      <c r="Y993" s="181"/>
      <c r="Z993" s="181"/>
    </row>
    <row r="994" spans="1:26" ht="14.25" customHeight="1" x14ac:dyDescent="0.2">
      <c r="A994" s="183"/>
      <c r="B994" s="182"/>
      <c r="C994" s="181"/>
      <c r="D994" s="190"/>
      <c r="E994" s="181"/>
      <c r="F994" s="181"/>
      <c r="G994" s="181"/>
      <c r="H994" s="181"/>
      <c r="I994" s="181"/>
      <c r="J994" s="181"/>
      <c r="K994" s="181"/>
      <c r="L994" s="181"/>
      <c r="M994" s="181"/>
      <c r="N994" s="181"/>
      <c r="O994" s="181"/>
      <c r="P994" s="181"/>
      <c r="Q994" s="181"/>
      <c r="R994" s="181"/>
      <c r="S994" s="181"/>
      <c r="T994" s="181"/>
      <c r="U994" s="181"/>
      <c r="V994" s="181"/>
      <c r="W994" s="181"/>
      <c r="X994" s="181"/>
      <c r="Y994" s="181"/>
      <c r="Z994" s="181"/>
    </row>
    <row r="995" spans="1:26" ht="14.25" customHeight="1" x14ac:dyDescent="0.2">
      <c r="A995" s="183"/>
      <c r="B995" s="182"/>
      <c r="C995" s="181"/>
      <c r="D995" s="190"/>
      <c r="E995" s="181"/>
      <c r="F995" s="181"/>
      <c r="G995" s="181"/>
      <c r="H995" s="181"/>
      <c r="I995" s="181"/>
      <c r="J995" s="181"/>
      <c r="K995" s="181"/>
      <c r="L995" s="181"/>
      <c r="M995" s="181"/>
      <c r="N995" s="181"/>
      <c r="O995" s="181"/>
      <c r="P995" s="181"/>
      <c r="Q995" s="181"/>
      <c r="R995" s="181"/>
      <c r="S995" s="181"/>
      <c r="T995" s="181"/>
      <c r="U995" s="181"/>
      <c r="V995" s="181"/>
      <c r="W995" s="181"/>
      <c r="X995" s="181"/>
      <c r="Y995" s="181"/>
      <c r="Z995" s="181"/>
    </row>
    <row r="996" spans="1:26" ht="14.25" customHeight="1" x14ac:dyDescent="0.2">
      <c r="A996" s="183"/>
      <c r="B996" s="182"/>
      <c r="C996" s="181"/>
      <c r="D996" s="190"/>
      <c r="E996" s="181"/>
      <c r="F996" s="181"/>
      <c r="G996" s="181"/>
      <c r="H996" s="181"/>
      <c r="I996" s="181"/>
      <c r="J996" s="181"/>
      <c r="K996" s="181"/>
      <c r="L996" s="181"/>
      <c r="M996" s="181"/>
      <c r="N996" s="181"/>
      <c r="O996" s="181"/>
      <c r="P996" s="181"/>
      <c r="Q996" s="181"/>
      <c r="R996" s="181"/>
      <c r="S996" s="181"/>
      <c r="T996" s="181"/>
      <c r="U996" s="181"/>
      <c r="V996" s="181"/>
      <c r="W996" s="181"/>
      <c r="X996" s="181"/>
      <c r="Y996" s="181"/>
      <c r="Z996" s="181"/>
    </row>
    <row r="997" spans="1:26" ht="14.25" customHeight="1" x14ac:dyDescent="0.2">
      <c r="A997" s="183"/>
      <c r="B997" s="182"/>
      <c r="C997" s="181"/>
      <c r="D997" s="190"/>
      <c r="E997" s="181"/>
      <c r="F997" s="181"/>
      <c r="G997" s="181"/>
      <c r="H997" s="181"/>
      <c r="I997" s="181"/>
      <c r="J997" s="181"/>
      <c r="K997" s="181"/>
      <c r="L997" s="181"/>
      <c r="M997" s="181"/>
      <c r="N997" s="181"/>
      <c r="O997" s="181"/>
      <c r="P997" s="181"/>
      <c r="Q997" s="181"/>
      <c r="R997" s="181"/>
      <c r="S997" s="181"/>
      <c r="T997" s="181"/>
      <c r="U997" s="181"/>
      <c r="V997" s="181"/>
      <c r="W997" s="181"/>
      <c r="X997" s="181"/>
      <c r="Y997" s="181"/>
      <c r="Z997" s="181"/>
    </row>
    <row r="998" spans="1:26" ht="14.25" customHeight="1" x14ac:dyDescent="0.2">
      <c r="A998" s="183"/>
      <c r="B998" s="182"/>
      <c r="C998" s="181"/>
      <c r="D998" s="190"/>
      <c r="E998" s="181"/>
      <c r="F998" s="181"/>
      <c r="G998" s="181"/>
      <c r="H998" s="181"/>
      <c r="I998" s="181"/>
      <c r="J998" s="181"/>
      <c r="K998" s="181"/>
      <c r="L998" s="181"/>
      <c r="M998" s="181"/>
      <c r="N998" s="181"/>
      <c r="O998" s="181"/>
      <c r="P998" s="181"/>
      <c r="Q998" s="181"/>
      <c r="R998" s="181"/>
      <c r="S998" s="181"/>
      <c r="T998" s="181"/>
      <c r="U998" s="181"/>
      <c r="V998" s="181"/>
      <c r="W998" s="181"/>
      <c r="X998" s="181"/>
      <c r="Y998" s="181"/>
      <c r="Z998" s="181"/>
    </row>
    <row r="999" spans="1:26" ht="14.25" customHeight="1" x14ac:dyDescent="0.2">
      <c r="A999" s="183"/>
      <c r="B999" s="182"/>
      <c r="C999" s="181"/>
      <c r="D999" s="190"/>
      <c r="E999" s="181"/>
      <c r="F999" s="181"/>
      <c r="G999" s="181"/>
      <c r="H999" s="181"/>
      <c r="I999" s="181"/>
      <c r="J999" s="181"/>
      <c r="K999" s="181"/>
      <c r="L999" s="181"/>
      <c r="M999" s="181"/>
      <c r="N999" s="181"/>
      <c r="O999" s="181"/>
      <c r="P999" s="181"/>
      <c r="Q999" s="181"/>
      <c r="R999" s="181"/>
      <c r="S999" s="181"/>
      <c r="T999" s="181"/>
      <c r="U999" s="181"/>
      <c r="V999" s="181"/>
      <c r="W999" s="181"/>
      <c r="X999" s="181"/>
      <c r="Y999" s="181"/>
      <c r="Z999" s="181"/>
    </row>
    <row r="1000" spans="1:26" ht="14.25" customHeight="1" x14ac:dyDescent="0.2">
      <c r="A1000" s="183"/>
      <c r="B1000" s="182"/>
      <c r="C1000" s="181"/>
      <c r="D1000" s="190"/>
      <c r="E1000" s="181"/>
      <c r="F1000" s="181"/>
      <c r="G1000" s="181"/>
      <c r="H1000" s="181"/>
      <c r="I1000" s="181"/>
      <c r="J1000" s="181"/>
      <c r="K1000" s="181"/>
      <c r="L1000" s="181"/>
      <c r="M1000" s="181"/>
      <c r="N1000" s="181"/>
      <c r="O1000" s="181"/>
      <c r="P1000" s="181"/>
      <c r="Q1000" s="181"/>
      <c r="R1000" s="181"/>
      <c r="S1000" s="181"/>
      <c r="T1000" s="181"/>
      <c r="U1000" s="181"/>
      <c r="V1000" s="181"/>
      <c r="W1000" s="181"/>
      <c r="X1000" s="181"/>
      <c r="Y1000" s="181"/>
      <c r="Z1000" s="181"/>
    </row>
    <row r="1001" spans="1:26" ht="14.25" customHeight="1" x14ac:dyDescent="0.2">
      <c r="A1001" s="183"/>
      <c r="B1001" s="182"/>
      <c r="C1001" s="181"/>
      <c r="D1001" s="190"/>
      <c r="E1001" s="181"/>
      <c r="F1001" s="181"/>
      <c r="G1001" s="181"/>
      <c r="H1001" s="181"/>
      <c r="I1001" s="181"/>
      <c r="J1001" s="181"/>
      <c r="K1001" s="181"/>
      <c r="L1001" s="181"/>
      <c r="M1001" s="181"/>
      <c r="N1001" s="181"/>
      <c r="O1001" s="181"/>
      <c r="P1001" s="181"/>
      <c r="Q1001" s="181"/>
      <c r="R1001" s="181"/>
      <c r="S1001" s="181"/>
      <c r="T1001" s="181"/>
      <c r="U1001" s="181"/>
      <c r="V1001" s="181"/>
      <c r="W1001" s="181"/>
      <c r="X1001" s="181"/>
      <c r="Y1001" s="181"/>
      <c r="Z1001" s="181"/>
    </row>
    <row r="1002" spans="1:26" ht="14.25" customHeight="1" x14ac:dyDescent="0.2">
      <c r="A1002" s="183"/>
      <c r="B1002" s="182"/>
      <c r="C1002" s="181"/>
      <c r="D1002" s="190"/>
      <c r="E1002" s="181"/>
      <c r="F1002" s="181"/>
      <c r="G1002" s="181"/>
      <c r="H1002" s="181"/>
      <c r="I1002" s="181"/>
      <c r="J1002" s="181"/>
      <c r="K1002" s="181"/>
      <c r="L1002" s="181"/>
      <c r="M1002" s="181"/>
      <c r="N1002" s="181"/>
      <c r="O1002" s="181"/>
      <c r="P1002" s="181"/>
      <c r="Q1002" s="181"/>
      <c r="R1002" s="181"/>
      <c r="S1002" s="181"/>
      <c r="T1002" s="181"/>
      <c r="U1002" s="181"/>
      <c r="V1002" s="181"/>
      <c r="W1002" s="181"/>
      <c r="X1002" s="181"/>
      <c r="Y1002" s="181"/>
      <c r="Z1002" s="181"/>
    </row>
    <row r="1003" spans="1:26" ht="14.25" customHeight="1" x14ac:dyDescent="0.2">
      <c r="A1003" s="183"/>
      <c r="B1003" s="182"/>
      <c r="C1003" s="181"/>
      <c r="D1003" s="190"/>
      <c r="E1003" s="181"/>
      <c r="F1003" s="181"/>
      <c r="G1003" s="181"/>
      <c r="H1003" s="181"/>
      <c r="I1003" s="181"/>
      <c r="J1003" s="181"/>
      <c r="K1003" s="181"/>
      <c r="L1003" s="181"/>
      <c r="M1003" s="181"/>
      <c r="N1003" s="181"/>
      <c r="O1003" s="181"/>
      <c r="P1003" s="181"/>
      <c r="Q1003" s="181"/>
      <c r="R1003" s="181"/>
      <c r="S1003" s="181"/>
      <c r="T1003" s="181"/>
      <c r="U1003" s="181"/>
      <c r="V1003" s="181"/>
      <c r="W1003" s="181"/>
      <c r="X1003" s="181"/>
      <c r="Y1003" s="181"/>
      <c r="Z1003" s="181"/>
    </row>
  </sheetData>
  <mergeCells count="17">
    <mergeCell ref="A1:A4"/>
    <mergeCell ref="B1:E4"/>
    <mergeCell ref="A5:F6"/>
    <mergeCell ref="A7:A8"/>
    <mergeCell ref="B7:B8"/>
    <mergeCell ref="C7:C8"/>
    <mergeCell ref="D7:D8"/>
    <mergeCell ref="E7:E8"/>
    <mergeCell ref="F7:F8"/>
    <mergeCell ref="A10:A11"/>
    <mergeCell ref="B10:B11"/>
    <mergeCell ref="C10:C11"/>
    <mergeCell ref="D10:D11"/>
    <mergeCell ref="A30:A35"/>
    <mergeCell ref="B30:B35"/>
    <mergeCell ref="C30:C35"/>
    <mergeCell ref="D30:D35"/>
  </mergeCells>
  <hyperlinks>
    <hyperlink ref="E9" r:id="rId1"/>
    <hyperlink ref="E10" r:id="rId2"/>
    <hyperlink ref="E11" r:id="rId3"/>
    <hyperlink ref="E12" r:id="rId4"/>
    <hyperlink ref="E14" r:id="rId5"/>
    <hyperlink ref="E15" r:id="rId6"/>
    <hyperlink ref="E16" r:id="rId7"/>
    <hyperlink ref="E17" r:id="rId8"/>
    <hyperlink ref="E18" r:id="rId9"/>
    <hyperlink ref="E19" r:id="rId10"/>
    <hyperlink ref="E20" r:id="rId11"/>
    <hyperlink ref="E21" r:id="rId12"/>
    <hyperlink ref="F21" r:id="rId13" location="L.2.P.2.T.3.C.12"/>
    <hyperlink ref="E22" r:id="rId14"/>
    <hyperlink ref="E23" r:id="rId15"/>
    <hyperlink ref="E24" r:id="rId16"/>
    <hyperlink ref="E25" r:id="rId17"/>
    <hyperlink ref="E26" r:id="rId18"/>
    <hyperlink ref="E27" r:id="rId19"/>
    <hyperlink ref="E28" r:id="rId20"/>
    <hyperlink ref="E29" r:id="rId21"/>
    <hyperlink ref="E30" r:id="rId22"/>
    <hyperlink ref="E31" r:id="rId23"/>
    <hyperlink ref="E32" r:id="rId24"/>
    <hyperlink ref="E33" r:id="rId25"/>
    <hyperlink ref="E34" r:id="rId26"/>
    <hyperlink ref="E35" r:id="rId27"/>
    <hyperlink ref="E36" r:id="rId28"/>
    <hyperlink ref="E37" r:id="rId29"/>
    <hyperlink ref="E38" r:id="rId30"/>
    <hyperlink ref="E39" r:id="rId31"/>
    <hyperlink ref="E40" r:id="rId32"/>
    <hyperlink ref="E41" r:id="rId33"/>
    <hyperlink ref="E42" r:id="rId34"/>
    <hyperlink ref="E43" r:id="rId35"/>
    <hyperlink ref="E44" r:id="rId36"/>
    <hyperlink ref="E45" r:id="rId37"/>
    <hyperlink ref="E46" r:id="rId38"/>
    <hyperlink ref="E47" r:id="rId39"/>
    <hyperlink ref="E48" r:id="rId40"/>
    <hyperlink ref="E49" r:id="rId41"/>
    <hyperlink ref="E51" r:id="rId42"/>
    <hyperlink ref="E52" r:id="rId43"/>
    <hyperlink ref="E53" r:id="rId44"/>
    <hyperlink ref="E54" r:id="rId45"/>
    <hyperlink ref="E55" r:id="rId46" display="Todos"/>
    <hyperlink ref="E56" r:id="rId47" display="Todos"/>
    <hyperlink ref="E13" r:id="rId48"/>
  </hyperlinks>
  <pageMargins left="0.7" right="0.7" top="0.75" bottom="0.75" header="0.3" footer="0.3"/>
  <pageSetup paperSize="9" orientation="portrait" r:id="rId49"/>
  <drawing r:id="rId5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Z1011"/>
  <sheetViews>
    <sheetView showGridLines="0" zoomScale="90" zoomScaleNormal="90" workbookViewId="0">
      <selection sqref="A1:A4"/>
    </sheetView>
  </sheetViews>
  <sheetFormatPr baseColWidth="10" defaultColWidth="12.5703125" defaultRowHeight="15" customHeight="1" x14ac:dyDescent="0.2"/>
  <cols>
    <col min="1" max="1" width="23.85546875" style="225" customWidth="1"/>
    <col min="2" max="2" width="22.28515625" style="225" customWidth="1"/>
    <col min="3" max="3" width="10" style="225" customWidth="1"/>
    <col min="4" max="4" width="51.5703125" style="226" customWidth="1"/>
    <col min="5" max="5" width="20.42578125" style="225" customWidth="1"/>
    <col min="6" max="6" width="57.140625" style="225" customWidth="1"/>
    <col min="7" max="7" width="24.5703125" style="225" customWidth="1"/>
    <col min="8" max="8" width="21.85546875" style="225" customWidth="1"/>
    <col min="9" max="9" width="23.85546875" style="225" customWidth="1"/>
    <col min="10" max="10" width="1.7109375" style="225" customWidth="1"/>
    <col min="11" max="11" width="24.5703125" style="225" customWidth="1"/>
    <col min="12" max="12" width="39.42578125" style="225" customWidth="1"/>
    <col min="13" max="13" width="25.85546875" style="225" customWidth="1"/>
    <col min="14" max="14" width="22.85546875" style="225" customWidth="1"/>
    <col min="15" max="15" width="20.140625" style="225" customWidth="1"/>
    <col min="16" max="18" width="11.42578125" style="225" customWidth="1"/>
    <col min="19" max="19" width="58.42578125" style="225" hidden="1" customWidth="1"/>
    <col min="20" max="20" width="10.7109375" style="225" hidden="1" customWidth="1"/>
    <col min="21" max="25" width="10.7109375" style="225" customWidth="1"/>
    <col min="26" max="26" width="14.42578125" style="225" customWidth="1"/>
    <col min="27" max="16384" width="12.5703125" style="225"/>
  </cols>
  <sheetData>
    <row r="1" spans="1:26" ht="24" customHeight="1" x14ac:dyDescent="0.2">
      <c r="A1" s="465"/>
      <c r="B1" s="467" t="s">
        <v>551</v>
      </c>
      <c r="C1" s="468"/>
      <c r="D1" s="468"/>
      <c r="E1" s="469"/>
      <c r="F1" s="252" t="s">
        <v>552</v>
      </c>
      <c r="G1" s="229"/>
      <c r="H1" s="227"/>
      <c r="I1" s="227"/>
      <c r="J1" s="227"/>
      <c r="K1" s="227"/>
      <c r="L1" s="227"/>
      <c r="M1" s="227"/>
      <c r="N1" s="227"/>
      <c r="O1" s="227"/>
      <c r="P1" s="227"/>
      <c r="Q1" s="227"/>
      <c r="R1" s="227"/>
      <c r="S1" s="227"/>
      <c r="T1" s="227"/>
      <c r="U1" s="227"/>
      <c r="V1" s="227"/>
      <c r="W1" s="227"/>
      <c r="X1" s="227"/>
      <c r="Y1" s="227"/>
      <c r="Z1" s="227"/>
    </row>
    <row r="2" spans="1:26" ht="24" customHeight="1" x14ac:dyDescent="0.2">
      <c r="A2" s="466"/>
      <c r="B2" s="470"/>
      <c r="C2" s="471"/>
      <c r="D2" s="471"/>
      <c r="E2" s="466"/>
      <c r="F2" s="252" t="s">
        <v>553</v>
      </c>
      <c r="G2" s="229"/>
      <c r="H2" s="227"/>
      <c r="I2" s="227"/>
      <c r="J2" s="227"/>
      <c r="K2" s="227"/>
      <c r="L2" s="227"/>
      <c r="M2" s="227"/>
      <c r="N2" s="227"/>
      <c r="O2" s="227"/>
      <c r="P2" s="227"/>
      <c r="Q2" s="227"/>
      <c r="R2" s="227"/>
      <c r="S2" s="227"/>
      <c r="T2" s="227"/>
      <c r="U2" s="227"/>
      <c r="V2" s="227"/>
      <c r="W2" s="227"/>
      <c r="X2" s="227"/>
      <c r="Y2" s="227"/>
      <c r="Z2" s="227"/>
    </row>
    <row r="3" spans="1:26" ht="24" customHeight="1" x14ac:dyDescent="0.2">
      <c r="A3" s="466"/>
      <c r="B3" s="470"/>
      <c r="C3" s="471"/>
      <c r="D3" s="471"/>
      <c r="E3" s="466"/>
      <c r="F3" s="252" t="s">
        <v>554</v>
      </c>
      <c r="G3" s="229"/>
      <c r="H3" s="227"/>
      <c r="I3" s="227"/>
      <c r="J3" s="227"/>
      <c r="K3" s="227"/>
      <c r="L3" s="227"/>
      <c r="M3" s="227"/>
      <c r="N3" s="227"/>
      <c r="O3" s="227"/>
      <c r="P3" s="227"/>
      <c r="Q3" s="227"/>
      <c r="R3" s="227"/>
      <c r="S3" s="227"/>
      <c r="T3" s="227"/>
      <c r="U3" s="227"/>
      <c r="V3" s="227"/>
      <c r="W3" s="227"/>
      <c r="X3" s="227"/>
      <c r="Y3" s="227"/>
      <c r="Z3" s="227"/>
    </row>
    <row r="4" spans="1:26" ht="24" customHeight="1" x14ac:dyDescent="0.2">
      <c r="A4" s="466"/>
      <c r="B4" s="470"/>
      <c r="C4" s="471"/>
      <c r="D4" s="471"/>
      <c r="E4" s="466"/>
      <c r="F4" s="252" t="s">
        <v>570</v>
      </c>
      <c r="G4" s="229"/>
      <c r="H4" s="227"/>
      <c r="I4" s="227"/>
      <c r="J4" s="227"/>
      <c r="K4" s="227"/>
      <c r="L4" s="227"/>
      <c r="M4" s="227"/>
      <c r="N4" s="227"/>
      <c r="O4" s="227"/>
      <c r="P4" s="227"/>
      <c r="Q4" s="227"/>
      <c r="R4" s="227"/>
      <c r="S4" s="227"/>
      <c r="T4" s="227"/>
      <c r="U4" s="227"/>
      <c r="V4" s="227"/>
      <c r="W4" s="227"/>
      <c r="X4" s="227"/>
      <c r="Y4" s="227"/>
      <c r="Z4" s="227"/>
    </row>
    <row r="5" spans="1:26" ht="12" customHeight="1" x14ac:dyDescent="0.2">
      <c r="A5" s="472" t="s">
        <v>603</v>
      </c>
      <c r="B5" s="468"/>
      <c r="C5" s="468"/>
      <c r="D5" s="468"/>
      <c r="E5" s="468"/>
      <c r="F5" s="469"/>
      <c r="G5" s="229"/>
      <c r="H5" s="229"/>
      <c r="I5" s="229"/>
      <c r="J5" s="229"/>
      <c r="K5" s="249"/>
      <c r="L5" s="249"/>
      <c r="M5" s="249"/>
      <c r="N5" s="249"/>
      <c r="O5" s="249"/>
      <c r="P5" s="247"/>
      <c r="Q5" s="247"/>
      <c r="R5" s="247"/>
      <c r="S5" s="247"/>
      <c r="T5" s="248"/>
      <c r="U5" s="247"/>
      <c r="V5" s="247"/>
      <c r="W5" s="247"/>
      <c r="X5" s="247"/>
      <c r="Y5" s="247"/>
      <c r="Z5" s="227"/>
    </row>
    <row r="6" spans="1:26" ht="21.75" customHeight="1" x14ac:dyDescent="0.2">
      <c r="A6" s="473"/>
      <c r="B6" s="474"/>
      <c r="C6" s="474"/>
      <c r="D6" s="474"/>
      <c r="E6" s="474"/>
      <c r="F6" s="475"/>
      <c r="G6" s="229"/>
      <c r="H6" s="251"/>
      <c r="I6" s="250"/>
      <c r="J6" s="250"/>
      <c r="K6" s="249"/>
      <c r="L6" s="249"/>
      <c r="M6" s="249"/>
      <c r="N6" s="249"/>
      <c r="O6" s="249"/>
      <c r="P6" s="247"/>
      <c r="Q6" s="247"/>
      <c r="R6" s="247"/>
      <c r="S6" s="247"/>
      <c r="T6" s="248"/>
      <c r="U6" s="247"/>
      <c r="V6" s="247"/>
      <c r="W6" s="247"/>
      <c r="X6" s="247"/>
      <c r="Y6" s="247"/>
      <c r="Z6" s="227"/>
    </row>
    <row r="7" spans="1:26" ht="14.25" customHeight="1" x14ac:dyDescent="0.2">
      <c r="A7" s="463" t="s">
        <v>8</v>
      </c>
      <c r="B7" s="463" t="s">
        <v>9</v>
      </c>
      <c r="C7" s="463" t="s">
        <v>10</v>
      </c>
      <c r="D7" s="476" t="s">
        <v>87</v>
      </c>
      <c r="E7" s="463" t="s">
        <v>11</v>
      </c>
      <c r="F7" s="463" t="s">
        <v>555</v>
      </c>
      <c r="G7" s="229"/>
      <c r="H7" s="229"/>
      <c r="I7" s="229"/>
      <c r="J7" s="229"/>
      <c r="K7" s="229"/>
      <c r="L7" s="229"/>
      <c r="M7" s="229"/>
      <c r="N7" s="229"/>
      <c r="O7" s="229"/>
      <c r="P7" s="229"/>
      <c r="Q7" s="229"/>
      <c r="R7" s="229"/>
      <c r="S7" s="229"/>
      <c r="T7" s="229"/>
      <c r="U7" s="229"/>
      <c r="V7" s="229"/>
      <c r="W7" s="229"/>
      <c r="X7" s="229"/>
      <c r="Y7" s="229"/>
      <c r="Z7" s="227"/>
    </row>
    <row r="8" spans="1:26" ht="41.25" customHeight="1" thickBot="1" x14ac:dyDescent="0.25">
      <c r="A8" s="464"/>
      <c r="B8" s="464"/>
      <c r="C8" s="464"/>
      <c r="D8" s="477"/>
      <c r="E8" s="464"/>
      <c r="F8" s="464"/>
      <c r="G8" s="229"/>
      <c r="H8" s="229"/>
      <c r="I8" s="229"/>
      <c r="J8" s="229"/>
      <c r="K8" s="229"/>
      <c r="L8" s="229"/>
      <c r="M8" s="229"/>
      <c r="N8" s="229"/>
      <c r="O8" s="229"/>
      <c r="P8" s="229"/>
      <c r="Q8" s="229"/>
      <c r="R8" s="229"/>
      <c r="S8" s="229"/>
      <c r="T8" s="229"/>
      <c r="U8" s="229"/>
      <c r="V8" s="229"/>
      <c r="W8" s="229"/>
      <c r="X8" s="229"/>
      <c r="Y8" s="229"/>
      <c r="Z8" s="227"/>
    </row>
    <row r="9" spans="1:26" ht="97.5" customHeight="1" thickTop="1" x14ac:dyDescent="0.2">
      <c r="A9" s="237" t="s">
        <v>44</v>
      </c>
      <c r="B9" s="237">
        <v>2232</v>
      </c>
      <c r="C9" s="237">
        <v>2022</v>
      </c>
      <c r="D9" s="236" t="s">
        <v>1771</v>
      </c>
      <c r="E9" s="235" t="s">
        <v>1770</v>
      </c>
      <c r="F9" s="234" t="s">
        <v>1769</v>
      </c>
      <c r="G9" s="229"/>
      <c r="H9" s="229"/>
      <c r="I9" s="229"/>
      <c r="J9" s="229"/>
      <c r="K9" s="229"/>
      <c r="L9" s="229"/>
      <c r="M9" s="229"/>
      <c r="N9" s="229"/>
      <c r="O9" s="229"/>
      <c r="P9" s="229"/>
      <c r="Q9" s="229"/>
      <c r="R9" s="229"/>
      <c r="S9" s="229"/>
      <c r="T9" s="229"/>
      <c r="U9" s="229"/>
      <c r="V9" s="229"/>
      <c r="W9" s="229"/>
      <c r="X9" s="229"/>
      <c r="Y9" s="229"/>
      <c r="Z9" s="233"/>
    </row>
    <row r="10" spans="1:26" ht="64.5" customHeight="1" x14ac:dyDescent="0.2">
      <c r="A10" s="237" t="s">
        <v>44</v>
      </c>
      <c r="B10" s="237">
        <v>1811</v>
      </c>
      <c r="C10" s="237">
        <v>2016</v>
      </c>
      <c r="D10" s="236" t="s">
        <v>604</v>
      </c>
      <c r="E10" s="235" t="s">
        <v>953</v>
      </c>
      <c r="F10" s="234" t="s">
        <v>605</v>
      </c>
      <c r="G10" s="229"/>
      <c r="H10" s="229"/>
      <c r="I10" s="229"/>
      <c r="J10" s="229"/>
      <c r="K10" s="229"/>
      <c r="L10" s="229"/>
      <c r="M10" s="229"/>
      <c r="N10" s="229"/>
      <c r="O10" s="229"/>
      <c r="P10" s="229"/>
      <c r="Q10" s="229"/>
      <c r="R10" s="229"/>
      <c r="S10" s="229"/>
      <c r="T10" s="229"/>
      <c r="U10" s="229"/>
      <c r="V10" s="229"/>
      <c r="W10" s="229"/>
      <c r="X10" s="229"/>
      <c r="Y10" s="229"/>
      <c r="Z10" s="233"/>
    </row>
    <row r="11" spans="1:26" ht="64.5" customHeight="1" x14ac:dyDescent="0.2">
      <c r="A11" s="237" t="s">
        <v>44</v>
      </c>
      <c r="B11" s="237">
        <v>1801</v>
      </c>
      <c r="C11" s="237">
        <v>2016</v>
      </c>
      <c r="D11" s="236" t="s">
        <v>1768</v>
      </c>
      <c r="E11" s="235">
        <v>100</v>
      </c>
      <c r="F11" s="234" t="s">
        <v>1767</v>
      </c>
      <c r="G11" s="229"/>
      <c r="H11" s="229"/>
      <c r="I11" s="229"/>
      <c r="J11" s="229"/>
      <c r="K11" s="229"/>
      <c r="L11" s="229"/>
      <c r="M11" s="229"/>
      <c r="N11" s="229"/>
      <c r="O11" s="229"/>
      <c r="P11" s="229"/>
      <c r="Q11" s="229"/>
      <c r="R11" s="229"/>
      <c r="S11" s="229"/>
      <c r="T11" s="229"/>
      <c r="U11" s="229"/>
      <c r="V11" s="229"/>
      <c r="W11" s="229"/>
      <c r="X11" s="229"/>
      <c r="Y11" s="229"/>
      <c r="Z11" s="233"/>
    </row>
    <row r="12" spans="1:26" ht="75.75" customHeight="1" x14ac:dyDescent="0.2">
      <c r="A12" s="238" t="s">
        <v>102</v>
      </c>
      <c r="B12" s="237">
        <v>1672</v>
      </c>
      <c r="C12" s="237">
        <v>2013</v>
      </c>
      <c r="D12" s="236" t="s">
        <v>1660</v>
      </c>
      <c r="E12" s="235" t="s">
        <v>100</v>
      </c>
      <c r="F12" s="234" t="s">
        <v>1660</v>
      </c>
      <c r="G12" s="229"/>
      <c r="H12" s="229"/>
      <c r="I12" s="229"/>
      <c r="J12" s="229"/>
      <c r="K12" s="229"/>
      <c r="L12" s="229"/>
      <c r="M12" s="229"/>
      <c r="N12" s="229"/>
      <c r="O12" s="229"/>
      <c r="P12" s="229"/>
      <c r="Q12" s="229"/>
      <c r="R12" s="229"/>
      <c r="S12" s="229"/>
      <c r="T12" s="229"/>
      <c r="U12" s="229"/>
      <c r="V12" s="229"/>
      <c r="W12" s="229"/>
      <c r="X12" s="229"/>
      <c r="Y12" s="229"/>
      <c r="Z12" s="227"/>
    </row>
    <row r="13" spans="1:26" ht="108.75" customHeight="1" x14ac:dyDescent="0.2">
      <c r="A13" s="237" t="s">
        <v>44</v>
      </c>
      <c r="B13" s="237">
        <v>1383</v>
      </c>
      <c r="C13" s="237">
        <v>2010</v>
      </c>
      <c r="D13" s="236" t="s">
        <v>421</v>
      </c>
      <c r="E13" s="235" t="s">
        <v>954</v>
      </c>
      <c r="F13" s="234" t="s">
        <v>671</v>
      </c>
      <c r="G13" s="229"/>
      <c r="H13" s="229"/>
      <c r="I13" s="229"/>
      <c r="J13" s="229"/>
      <c r="K13" s="229"/>
      <c r="L13" s="229"/>
      <c r="M13" s="229"/>
      <c r="N13" s="229"/>
      <c r="O13" s="229"/>
      <c r="P13" s="229"/>
      <c r="Q13" s="229"/>
      <c r="R13" s="229"/>
      <c r="S13" s="229"/>
      <c r="T13" s="229"/>
      <c r="U13" s="229"/>
      <c r="V13" s="229"/>
      <c r="W13" s="229"/>
      <c r="X13" s="229"/>
      <c r="Y13" s="229"/>
      <c r="Z13" s="233"/>
    </row>
    <row r="14" spans="1:26" ht="120" customHeight="1" x14ac:dyDescent="0.2">
      <c r="A14" s="237" t="s">
        <v>44</v>
      </c>
      <c r="B14" s="237">
        <v>1314</v>
      </c>
      <c r="C14" s="237">
        <v>2009</v>
      </c>
      <c r="D14" s="236" t="s">
        <v>606</v>
      </c>
      <c r="E14" s="239" t="s">
        <v>100</v>
      </c>
      <c r="F14" s="234" t="s">
        <v>1782</v>
      </c>
      <c r="G14" s="229"/>
      <c r="H14" s="229"/>
      <c r="I14" s="229"/>
      <c r="J14" s="229"/>
      <c r="K14" s="229"/>
      <c r="L14" s="229"/>
      <c r="M14" s="229"/>
      <c r="N14" s="229"/>
      <c r="O14" s="229"/>
      <c r="P14" s="229"/>
      <c r="Q14" s="229"/>
      <c r="R14" s="229"/>
      <c r="S14" s="229"/>
      <c r="T14" s="229"/>
      <c r="U14" s="229"/>
      <c r="V14" s="229"/>
      <c r="W14" s="229"/>
      <c r="X14" s="229"/>
      <c r="Y14" s="229"/>
      <c r="Z14" s="233"/>
    </row>
    <row r="15" spans="1:26" ht="102" customHeight="1" x14ac:dyDescent="0.2">
      <c r="A15" s="237" t="s">
        <v>44</v>
      </c>
      <c r="B15" s="237">
        <v>1252</v>
      </c>
      <c r="C15" s="237">
        <v>2008</v>
      </c>
      <c r="D15" s="236" t="s">
        <v>607</v>
      </c>
      <c r="E15" s="235" t="s">
        <v>608</v>
      </c>
      <c r="F15" s="234" t="s">
        <v>609</v>
      </c>
      <c r="G15" s="229"/>
      <c r="H15" s="229"/>
      <c r="I15" s="229"/>
      <c r="J15" s="229"/>
      <c r="K15" s="229"/>
      <c r="L15" s="229"/>
      <c r="M15" s="229"/>
      <c r="N15" s="229"/>
      <c r="O15" s="229"/>
      <c r="P15" s="229"/>
      <c r="Q15" s="229"/>
      <c r="R15" s="229"/>
      <c r="S15" s="229"/>
      <c r="T15" s="229"/>
      <c r="U15" s="229"/>
      <c r="V15" s="229"/>
      <c r="W15" s="229"/>
      <c r="X15" s="229"/>
      <c r="Y15" s="229"/>
      <c r="Z15" s="233"/>
    </row>
    <row r="16" spans="1:26" ht="111" customHeight="1" x14ac:dyDescent="0.2">
      <c r="A16" s="237" t="s">
        <v>44</v>
      </c>
      <c r="B16" s="237">
        <v>697</v>
      </c>
      <c r="C16" s="237">
        <v>2001</v>
      </c>
      <c r="D16" s="236" t="s">
        <v>403</v>
      </c>
      <c r="E16" s="235" t="s">
        <v>117</v>
      </c>
      <c r="F16" s="234" t="s">
        <v>610</v>
      </c>
      <c r="G16" s="229"/>
      <c r="H16" s="229"/>
      <c r="I16" s="229"/>
      <c r="J16" s="229"/>
      <c r="K16" s="229"/>
      <c r="L16" s="229"/>
      <c r="M16" s="229"/>
      <c r="N16" s="229"/>
      <c r="O16" s="229"/>
      <c r="P16" s="229"/>
      <c r="Q16" s="229"/>
      <c r="R16" s="229"/>
      <c r="S16" s="229"/>
      <c r="T16" s="229"/>
      <c r="U16" s="229"/>
      <c r="V16" s="229"/>
      <c r="W16" s="229"/>
      <c r="X16" s="229"/>
      <c r="Y16" s="229"/>
      <c r="Z16" s="233"/>
    </row>
    <row r="17" spans="1:26" ht="57.75" customHeight="1" x14ac:dyDescent="0.2">
      <c r="A17" s="237" t="s">
        <v>44</v>
      </c>
      <c r="B17" s="237">
        <v>373</v>
      </c>
      <c r="C17" s="237">
        <v>1997</v>
      </c>
      <c r="D17" s="236" t="s">
        <v>389</v>
      </c>
      <c r="E17" s="235" t="s">
        <v>117</v>
      </c>
      <c r="F17" s="234" t="s">
        <v>611</v>
      </c>
      <c r="G17" s="229"/>
      <c r="H17" s="229"/>
      <c r="I17" s="229"/>
      <c r="J17" s="229"/>
      <c r="K17" s="229"/>
      <c r="L17" s="229"/>
      <c r="M17" s="229"/>
      <c r="N17" s="229"/>
      <c r="O17" s="229"/>
      <c r="P17" s="229"/>
      <c r="Q17" s="229"/>
      <c r="R17" s="229"/>
      <c r="S17" s="229"/>
      <c r="T17" s="229"/>
      <c r="U17" s="229"/>
      <c r="V17" s="229"/>
      <c r="W17" s="229"/>
      <c r="X17" s="229"/>
      <c r="Y17" s="229"/>
      <c r="Z17" s="233"/>
    </row>
    <row r="18" spans="1:26" ht="42" customHeight="1" x14ac:dyDescent="0.2">
      <c r="A18" s="237" t="s">
        <v>44</v>
      </c>
      <c r="B18" s="237">
        <v>61</v>
      </c>
      <c r="C18" s="237">
        <v>1990</v>
      </c>
      <c r="D18" s="236" t="s">
        <v>1564</v>
      </c>
      <c r="E18" s="235" t="s">
        <v>117</v>
      </c>
      <c r="F18" s="234" t="s">
        <v>1565</v>
      </c>
      <c r="G18" s="229"/>
      <c r="H18" s="229"/>
      <c r="I18" s="229"/>
      <c r="J18" s="229"/>
      <c r="K18" s="229"/>
      <c r="L18" s="229"/>
      <c r="M18" s="229"/>
      <c r="N18" s="229"/>
      <c r="O18" s="229"/>
      <c r="P18" s="229"/>
      <c r="Q18" s="229"/>
      <c r="R18" s="229"/>
      <c r="S18" s="229"/>
      <c r="T18" s="229"/>
      <c r="U18" s="229"/>
      <c r="V18" s="229"/>
      <c r="W18" s="229"/>
      <c r="X18" s="229"/>
      <c r="Y18" s="229"/>
      <c r="Z18" s="233"/>
    </row>
    <row r="19" spans="1:26" ht="42" customHeight="1" x14ac:dyDescent="0.2">
      <c r="A19" s="237" t="s">
        <v>44</v>
      </c>
      <c r="B19" s="237">
        <v>9</v>
      </c>
      <c r="C19" s="237">
        <v>1979</v>
      </c>
      <c r="D19" s="236" t="s">
        <v>414</v>
      </c>
      <c r="E19" s="235" t="s">
        <v>955</v>
      </c>
      <c r="F19" s="234" t="s">
        <v>612</v>
      </c>
      <c r="G19" s="229"/>
      <c r="H19" s="229"/>
      <c r="I19" s="229"/>
      <c r="J19" s="229"/>
      <c r="K19" s="229"/>
      <c r="L19" s="229"/>
      <c r="M19" s="229"/>
      <c r="N19" s="229"/>
      <c r="O19" s="229"/>
      <c r="P19" s="229"/>
      <c r="Q19" s="229"/>
      <c r="R19" s="229"/>
      <c r="S19" s="229"/>
      <c r="T19" s="229"/>
      <c r="U19" s="229"/>
      <c r="V19" s="229"/>
      <c r="W19" s="229"/>
      <c r="X19" s="229"/>
      <c r="Y19" s="229"/>
      <c r="Z19" s="233"/>
    </row>
    <row r="20" spans="1:26" ht="67.5" customHeight="1" x14ac:dyDescent="0.2">
      <c r="A20" s="237" t="s">
        <v>67</v>
      </c>
      <c r="B20" s="237">
        <v>221</v>
      </c>
      <c r="C20" s="237">
        <v>2023</v>
      </c>
      <c r="D20" s="236" t="s">
        <v>1766</v>
      </c>
      <c r="E20" s="235" t="s">
        <v>1765</v>
      </c>
      <c r="F20" s="234" t="s">
        <v>1764</v>
      </c>
      <c r="G20" s="229"/>
      <c r="H20" s="229"/>
      <c r="I20" s="229"/>
      <c r="J20" s="229"/>
      <c r="K20" s="229"/>
      <c r="L20" s="229"/>
      <c r="M20" s="229"/>
      <c r="N20" s="229"/>
      <c r="O20" s="229"/>
      <c r="P20" s="229"/>
      <c r="Q20" s="229"/>
      <c r="R20" s="229"/>
      <c r="S20" s="229"/>
      <c r="T20" s="229"/>
      <c r="U20" s="229"/>
      <c r="V20" s="229"/>
      <c r="W20" s="229"/>
      <c r="X20" s="229"/>
      <c r="Y20" s="229"/>
      <c r="Z20" s="233"/>
    </row>
    <row r="21" spans="1:26" ht="93" customHeight="1" x14ac:dyDescent="0.2">
      <c r="A21" s="237" t="s">
        <v>94</v>
      </c>
      <c r="B21" s="237">
        <v>14</v>
      </c>
      <c r="C21" s="237">
        <v>2023</v>
      </c>
      <c r="D21" s="236" t="s">
        <v>1763</v>
      </c>
      <c r="E21" s="235">
        <v>3</v>
      </c>
      <c r="F21" s="234" t="s">
        <v>1762</v>
      </c>
      <c r="G21" s="229"/>
      <c r="H21" s="229"/>
      <c r="I21" s="229"/>
      <c r="J21" s="229"/>
      <c r="K21" s="229"/>
      <c r="L21" s="229"/>
      <c r="M21" s="229"/>
      <c r="N21" s="229"/>
      <c r="O21" s="229"/>
      <c r="P21" s="229"/>
      <c r="Q21" s="229"/>
      <c r="R21" s="229"/>
      <c r="S21" s="229"/>
      <c r="T21" s="229"/>
      <c r="U21" s="229"/>
      <c r="V21" s="229"/>
      <c r="W21" s="229"/>
      <c r="X21" s="229"/>
      <c r="Y21" s="229"/>
      <c r="Z21" s="233"/>
    </row>
    <row r="22" spans="1:26" ht="76.5" customHeight="1" x14ac:dyDescent="0.2">
      <c r="A22" s="237" t="s">
        <v>67</v>
      </c>
      <c r="B22" s="237">
        <v>317</v>
      </c>
      <c r="C22" s="237">
        <v>2021</v>
      </c>
      <c r="D22" s="236" t="s">
        <v>1492</v>
      </c>
      <c r="E22" s="235" t="s">
        <v>100</v>
      </c>
      <c r="F22" s="234" t="s">
        <v>1493</v>
      </c>
      <c r="G22" s="229"/>
      <c r="H22" s="229"/>
      <c r="I22" s="229"/>
      <c r="J22" s="229"/>
      <c r="K22" s="229"/>
      <c r="L22" s="229"/>
      <c r="M22" s="229"/>
      <c r="N22" s="229"/>
      <c r="O22" s="229"/>
      <c r="P22" s="229"/>
      <c r="Q22" s="229"/>
      <c r="R22" s="229"/>
      <c r="S22" s="229"/>
      <c r="T22" s="229"/>
      <c r="U22" s="229"/>
      <c r="V22" s="229"/>
      <c r="W22" s="229"/>
      <c r="X22" s="229"/>
      <c r="Y22" s="229"/>
      <c r="Z22" s="233"/>
    </row>
    <row r="23" spans="1:26" ht="76.5" customHeight="1" x14ac:dyDescent="0.2">
      <c r="A23" s="237" t="s">
        <v>67</v>
      </c>
      <c r="B23" s="237">
        <v>345</v>
      </c>
      <c r="C23" s="237">
        <v>2020</v>
      </c>
      <c r="D23" s="236" t="s">
        <v>1566</v>
      </c>
      <c r="E23" s="235" t="s">
        <v>100</v>
      </c>
      <c r="F23" s="234" t="s">
        <v>1567</v>
      </c>
      <c r="G23" s="229"/>
      <c r="H23" s="229"/>
      <c r="I23" s="229"/>
      <c r="J23" s="229"/>
      <c r="K23" s="229"/>
      <c r="L23" s="229"/>
      <c r="M23" s="229"/>
      <c r="N23" s="229"/>
      <c r="O23" s="229"/>
      <c r="P23" s="229"/>
      <c r="Q23" s="229"/>
      <c r="R23" s="229"/>
      <c r="S23" s="229"/>
      <c r="T23" s="229"/>
      <c r="U23" s="229"/>
      <c r="V23" s="229"/>
      <c r="W23" s="229"/>
      <c r="X23" s="229"/>
      <c r="Y23" s="229"/>
      <c r="Z23" s="233"/>
    </row>
    <row r="24" spans="1:26" ht="76.5" customHeight="1" x14ac:dyDescent="0.2">
      <c r="A24" s="237" t="s">
        <v>67</v>
      </c>
      <c r="B24" s="237">
        <v>492</v>
      </c>
      <c r="C24" s="237">
        <v>2019</v>
      </c>
      <c r="D24" s="236" t="s">
        <v>1322</v>
      </c>
      <c r="E24" s="235" t="s">
        <v>100</v>
      </c>
      <c r="F24" s="234" t="s">
        <v>1323</v>
      </c>
      <c r="G24" s="229"/>
      <c r="H24" s="229"/>
      <c r="I24" s="229"/>
      <c r="J24" s="229"/>
      <c r="K24" s="229"/>
      <c r="L24" s="229"/>
      <c r="M24" s="229"/>
      <c r="N24" s="229"/>
      <c r="O24" s="229"/>
      <c r="P24" s="229"/>
      <c r="Q24" s="229"/>
      <c r="R24" s="229"/>
      <c r="S24" s="229"/>
      <c r="T24" s="229"/>
      <c r="U24" s="229"/>
      <c r="V24" s="229"/>
      <c r="W24" s="229"/>
      <c r="X24" s="229"/>
      <c r="Y24" s="229"/>
      <c r="Z24" s="233"/>
    </row>
    <row r="25" spans="1:26" ht="118.5" customHeight="1" x14ac:dyDescent="0.2">
      <c r="A25" s="237" t="s">
        <v>67</v>
      </c>
      <c r="B25" s="237">
        <v>37</v>
      </c>
      <c r="C25" s="237">
        <v>2019</v>
      </c>
      <c r="D25" s="236" t="s">
        <v>1324</v>
      </c>
      <c r="E25" s="235" t="s">
        <v>100</v>
      </c>
      <c r="F25" s="234" t="s">
        <v>1325</v>
      </c>
      <c r="G25" s="229"/>
      <c r="H25" s="229"/>
      <c r="I25" s="229"/>
      <c r="J25" s="229"/>
      <c r="K25" s="229"/>
      <c r="L25" s="229"/>
      <c r="M25" s="229"/>
      <c r="N25" s="229"/>
      <c r="O25" s="229"/>
      <c r="P25" s="229"/>
      <c r="Q25" s="229"/>
      <c r="R25" s="229"/>
      <c r="S25" s="229"/>
      <c r="T25" s="229"/>
      <c r="U25" s="229"/>
      <c r="V25" s="229"/>
      <c r="W25" s="229"/>
      <c r="X25" s="229"/>
      <c r="Y25" s="229"/>
      <c r="Z25" s="233"/>
    </row>
    <row r="26" spans="1:26" ht="93" customHeight="1" x14ac:dyDescent="0.2">
      <c r="A26" s="237" t="s">
        <v>67</v>
      </c>
      <c r="B26" s="237">
        <v>284</v>
      </c>
      <c r="C26" s="237">
        <v>2018</v>
      </c>
      <c r="D26" s="236" t="s">
        <v>613</v>
      </c>
      <c r="E26" s="235" t="s">
        <v>956</v>
      </c>
      <c r="F26" s="234" t="s">
        <v>614</v>
      </c>
      <c r="G26" s="229"/>
      <c r="H26" s="229"/>
      <c r="I26" s="229"/>
      <c r="J26" s="229"/>
      <c r="K26" s="229"/>
      <c r="L26" s="229"/>
      <c r="M26" s="229"/>
      <c r="N26" s="229"/>
      <c r="O26" s="229"/>
      <c r="P26" s="229"/>
      <c r="Q26" s="229"/>
      <c r="R26" s="229"/>
      <c r="S26" s="229"/>
      <c r="T26" s="229"/>
      <c r="U26" s="229"/>
      <c r="V26" s="229"/>
      <c r="W26" s="229"/>
      <c r="X26" s="229"/>
      <c r="Y26" s="229"/>
      <c r="Z26" s="233"/>
    </row>
    <row r="27" spans="1:26" ht="90" customHeight="1" x14ac:dyDescent="0.2">
      <c r="A27" s="237" t="s">
        <v>67</v>
      </c>
      <c r="B27" s="237">
        <v>1499</v>
      </c>
      <c r="C27" s="237">
        <v>2017</v>
      </c>
      <c r="D27" s="236" t="s">
        <v>369</v>
      </c>
      <c r="E27" s="246" t="s">
        <v>922</v>
      </c>
      <c r="F27" s="234" t="s">
        <v>615</v>
      </c>
      <c r="G27" s="229"/>
      <c r="H27" s="229"/>
      <c r="I27" s="229"/>
      <c r="J27" s="229"/>
      <c r="K27" s="229"/>
      <c r="L27" s="229"/>
      <c r="M27" s="229"/>
      <c r="N27" s="229"/>
      <c r="O27" s="229"/>
      <c r="P27" s="229"/>
      <c r="Q27" s="229"/>
      <c r="R27" s="229"/>
      <c r="S27" s="229"/>
      <c r="T27" s="229"/>
      <c r="U27" s="229"/>
      <c r="V27" s="229"/>
      <c r="W27" s="229"/>
      <c r="X27" s="229"/>
      <c r="Y27" s="229"/>
      <c r="Z27" s="233"/>
    </row>
    <row r="28" spans="1:26" ht="93" customHeight="1" x14ac:dyDescent="0.2">
      <c r="A28" s="237" t="s">
        <v>67</v>
      </c>
      <c r="B28" s="237">
        <v>815</v>
      </c>
      <c r="C28" s="237">
        <v>2017</v>
      </c>
      <c r="D28" s="236" t="s">
        <v>616</v>
      </c>
      <c r="E28" s="235" t="s">
        <v>957</v>
      </c>
      <c r="F28" s="234" t="s">
        <v>617</v>
      </c>
      <c r="G28" s="229"/>
      <c r="H28" s="229"/>
      <c r="I28" s="229"/>
      <c r="J28" s="229"/>
      <c r="K28" s="229"/>
      <c r="L28" s="229"/>
      <c r="M28" s="229"/>
      <c r="N28" s="229"/>
      <c r="O28" s="229"/>
      <c r="P28" s="229"/>
      <c r="Q28" s="229"/>
      <c r="R28" s="229"/>
      <c r="S28" s="229"/>
      <c r="T28" s="229"/>
      <c r="U28" s="229"/>
      <c r="V28" s="229"/>
      <c r="W28" s="229"/>
      <c r="X28" s="229"/>
      <c r="Y28" s="229"/>
      <c r="Z28" s="233"/>
    </row>
    <row r="29" spans="1:26" ht="96.75" customHeight="1" x14ac:dyDescent="0.2">
      <c r="A29" s="237" t="s">
        <v>67</v>
      </c>
      <c r="B29" s="237">
        <v>596</v>
      </c>
      <c r="C29" s="237">
        <v>2016</v>
      </c>
      <c r="D29" s="236" t="s">
        <v>618</v>
      </c>
      <c r="E29" s="235" t="s">
        <v>958</v>
      </c>
      <c r="F29" s="234" t="s">
        <v>619</v>
      </c>
      <c r="G29" s="229"/>
      <c r="H29" s="229"/>
      <c r="I29" s="229"/>
      <c r="J29" s="229"/>
      <c r="K29" s="229"/>
      <c r="L29" s="229"/>
      <c r="M29" s="229"/>
      <c r="N29" s="229"/>
      <c r="O29" s="229"/>
      <c r="P29" s="229"/>
      <c r="Q29" s="229"/>
      <c r="R29" s="229"/>
      <c r="S29" s="229"/>
      <c r="T29" s="229"/>
      <c r="U29" s="229"/>
      <c r="V29" s="229"/>
      <c r="W29" s="229"/>
      <c r="X29" s="229"/>
      <c r="Y29" s="229"/>
      <c r="Z29" s="233"/>
    </row>
    <row r="30" spans="1:26" ht="69" customHeight="1" x14ac:dyDescent="0.2">
      <c r="A30" s="237" t="s">
        <v>94</v>
      </c>
      <c r="B30" s="237">
        <v>265</v>
      </c>
      <c r="C30" s="237">
        <v>2016</v>
      </c>
      <c r="D30" s="236" t="s">
        <v>1761</v>
      </c>
      <c r="E30" s="235">
        <v>2</v>
      </c>
      <c r="F30" s="234" t="s">
        <v>1760</v>
      </c>
      <c r="G30" s="229"/>
      <c r="H30" s="229"/>
      <c r="I30" s="229"/>
      <c r="J30" s="229"/>
      <c r="K30" s="229"/>
      <c r="L30" s="229"/>
      <c r="M30" s="229"/>
      <c r="N30" s="229"/>
      <c r="O30" s="229"/>
      <c r="P30" s="229"/>
      <c r="Q30" s="229"/>
      <c r="R30" s="229"/>
      <c r="S30" s="229"/>
      <c r="T30" s="229"/>
      <c r="U30" s="229"/>
      <c r="V30" s="229"/>
      <c r="W30" s="229"/>
      <c r="X30" s="229"/>
      <c r="Y30" s="229"/>
      <c r="Z30" s="233"/>
    </row>
    <row r="31" spans="1:26" ht="80.25" customHeight="1" x14ac:dyDescent="0.2">
      <c r="A31" s="237" t="s">
        <v>67</v>
      </c>
      <c r="B31" s="237">
        <v>1079</v>
      </c>
      <c r="C31" s="237">
        <v>2015</v>
      </c>
      <c r="D31" s="236" t="s">
        <v>620</v>
      </c>
      <c r="E31" s="235" t="s">
        <v>959</v>
      </c>
      <c r="F31" s="234" t="s">
        <v>621</v>
      </c>
      <c r="G31" s="229"/>
      <c r="H31" s="229"/>
      <c r="I31" s="229"/>
      <c r="J31" s="229"/>
      <c r="K31" s="229"/>
      <c r="L31" s="229"/>
      <c r="M31" s="229"/>
      <c r="N31" s="229"/>
      <c r="O31" s="229"/>
      <c r="P31" s="229"/>
      <c r="Q31" s="229"/>
      <c r="R31" s="229"/>
      <c r="S31" s="229"/>
      <c r="T31" s="229"/>
      <c r="U31" s="229"/>
      <c r="V31" s="229"/>
      <c r="W31" s="229"/>
      <c r="X31" s="229"/>
      <c r="Y31" s="229"/>
      <c r="Z31" s="233"/>
    </row>
    <row r="32" spans="1:26" ht="108.75" customHeight="1" x14ac:dyDescent="0.2">
      <c r="A32" s="237" t="s">
        <v>67</v>
      </c>
      <c r="B32" s="237">
        <v>1077</v>
      </c>
      <c r="C32" s="237">
        <v>2015</v>
      </c>
      <c r="D32" s="236" t="s">
        <v>1568</v>
      </c>
      <c r="E32" s="235" t="s">
        <v>1569</v>
      </c>
      <c r="F32" s="234" t="s">
        <v>1570</v>
      </c>
      <c r="G32" s="229"/>
      <c r="H32" s="229"/>
      <c r="I32" s="229"/>
      <c r="J32" s="229"/>
      <c r="K32" s="229"/>
      <c r="L32" s="229"/>
      <c r="M32" s="229"/>
      <c r="N32" s="229"/>
      <c r="O32" s="229"/>
      <c r="P32" s="229"/>
      <c r="Q32" s="229"/>
      <c r="R32" s="229"/>
      <c r="S32" s="229"/>
      <c r="T32" s="229"/>
      <c r="U32" s="229"/>
      <c r="V32" s="229"/>
      <c r="W32" s="229"/>
      <c r="X32" s="229"/>
      <c r="Y32" s="229"/>
      <c r="Z32" s="233"/>
    </row>
    <row r="33" spans="1:26" ht="108.75" customHeight="1" x14ac:dyDescent="0.2">
      <c r="A33" s="237" t="s">
        <v>67</v>
      </c>
      <c r="B33" s="237">
        <v>1076</v>
      </c>
      <c r="C33" s="237">
        <v>2015</v>
      </c>
      <c r="D33" s="236" t="s">
        <v>387</v>
      </c>
      <c r="E33" s="235" t="s">
        <v>622</v>
      </c>
      <c r="F33" s="234" t="s">
        <v>672</v>
      </c>
      <c r="G33" s="229"/>
      <c r="H33" s="229"/>
      <c r="I33" s="229"/>
      <c r="J33" s="229"/>
      <c r="K33" s="229"/>
      <c r="L33" s="229"/>
      <c r="M33" s="229"/>
      <c r="N33" s="229"/>
      <c r="O33" s="229"/>
      <c r="P33" s="229"/>
      <c r="Q33" s="229"/>
      <c r="R33" s="229"/>
      <c r="S33" s="229"/>
      <c r="T33" s="229"/>
      <c r="U33" s="229"/>
      <c r="V33" s="229"/>
      <c r="W33" s="229"/>
      <c r="X33" s="229"/>
      <c r="Y33" s="229"/>
      <c r="Z33" s="233"/>
    </row>
    <row r="34" spans="1:26" ht="78.75" customHeight="1" x14ac:dyDescent="0.2">
      <c r="A34" s="237" t="s">
        <v>67</v>
      </c>
      <c r="B34" s="237">
        <v>442</v>
      </c>
      <c r="C34" s="237">
        <v>2015</v>
      </c>
      <c r="D34" s="236" t="s">
        <v>419</v>
      </c>
      <c r="E34" s="235" t="s">
        <v>960</v>
      </c>
      <c r="F34" s="234" t="s">
        <v>623</v>
      </c>
      <c r="G34" s="229"/>
      <c r="H34" s="229"/>
      <c r="I34" s="229"/>
      <c r="J34" s="229"/>
      <c r="K34" s="229"/>
      <c r="L34" s="229"/>
      <c r="M34" s="229"/>
      <c r="N34" s="229"/>
      <c r="O34" s="229"/>
      <c r="P34" s="229"/>
      <c r="Q34" s="229"/>
      <c r="R34" s="229"/>
      <c r="S34" s="229"/>
      <c r="T34" s="229"/>
      <c r="U34" s="229"/>
      <c r="V34" s="229"/>
      <c r="W34" s="229"/>
      <c r="X34" s="229"/>
      <c r="Y34" s="229"/>
      <c r="Z34" s="233"/>
    </row>
    <row r="35" spans="1:26" ht="78.75" customHeight="1" x14ac:dyDescent="0.2">
      <c r="A35" s="237" t="s">
        <v>67</v>
      </c>
      <c r="B35" s="237">
        <v>165</v>
      </c>
      <c r="C35" s="237">
        <v>2015</v>
      </c>
      <c r="D35" s="236" t="s">
        <v>410</v>
      </c>
      <c r="E35" s="235" t="s">
        <v>961</v>
      </c>
      <c r="F35" s="234" t="s">
        <v>624</v>
      </c>
      <c r="G35" s="229"/>
      <c r="H35" s="229"/>
      <c r="I35" s="229"/>
      <c r="J35" s="229"/>
      <c r="K35" s="229"/>
      <c r="L35" s="229"/>
      <c r="M35" s="229"/>
      <c r="N35" s="229"/>
      <c r="O35" s="229"/>
      <c r="P35" s="229"/>
      <c r="Q35" s="229"/>
      <c r="R35" s="229"/>
      <c r="S35" s="229"/>
      <c r="T35" s="229"/>
      <c r="U35" s="229"/>
      <c r="V35" s="229"/>
      <c r="W35" s="229"/>
      <c r="X35" s="229"/>
      <c r="Y35" s="229"/>
      <c r="Z35" s="233"/>
    </row>
    <row r="36" spans="1:26" ht="87" customHeight="1" x14ac:dyDescent="0.2">
      <c r="A36" s="237" t="s">
        <v>67</v>
      </c>
      <c r="B36" s="237">
        <v>2981</v>
      </c>
      <c r="C36" s="237">
        <v>2013</v>
      </c>
      <c r="D36" s="236" t="s">
        <v>396</v>
      </c>
      <c r="E36" s="235" t="s">
        <v>962</v>
      </c>
      <c r="F36" s="234" t="s">
        <v>625</v>
      </c>
      <c r="G36" s="229"/>
      <c r="H36" s="229"/>
      <c r="I36" s="229"/>
      <c r="J36" s="229"/>
      <c r="K36" s="229"/>
      <c r="L36" s="229"/>
      <c r="M36" s="229"/>
      <c r="N36" s="229"/>
      <c r="O36" s="229"/>
      <c r="P36" s="229"/>
      <c r="Q36" s="229"/>
      <c r="R36" s="229"/>
      <c r="S36" s="229"/>
      <c r="T36" s="229"/>
      <c r="U36" s="229"/>
      <c r="V36" s="229"/>
      <c r="W36" s="229"/>
      <c r="X36" s="229"/>
      <c r="Y36" s="229"/>
      <c r="Z36" s="233"/>
    </row>
    <row r="37" spans="1:26" ht="63.75" customHeight="1" x14ac:dyDescent="0.2">
      <c r="A37" s="237" t="s">
        <v>67</v>
      </c>
      <c r="B37" s="237">
        <v>19</v>
      </c>
      <c r="C37" s="237">
        <v>2012</v>
      </c>
      <c r="D37" s="236" t="s">
        <v>153</v>
      </c>
      <c r="E37" s="235" t="s">
        <v>963</v>
      </c>
      <c r="F37" s="234" t="s">
        <v>626</v>
      </c>
      <c r="G37" s="229"/>
      <c r="H37" s="229"/>
      <c r="I37" s="229"/>
      <c r="J37" s="229"/>
      <c r="K37" s="229"/>
      <c r="L37" s="229"/>
      <c r="M37" s="229"/>
      <c r="N37" s="229"/>
      <c r="O37" s="229"/>
      <c r="P37" s="229"/>
      <c r="Q37" s="229"/>
      <c r="R37" s="229"/>
      <c r="S37" s="229"/>
      <c r="T37" s="229"/>
      <c r="U37" s="229"/>
      <c r="V37" s="229"/>
      <c r="W37" s="229"/>
      <c r="X37" s="229"/>
      <c r="Y37" s="229"/>
      <c r="Z37" s="233"/>
    </row>
    <row r="38" spans="1:26" ht="87.75" customHeight="1" x14ac:dyDescent="0.2">
      <c r="A38" s="237" t="s">
        <v>67</v>
      </c>
      <c r="B38" s="237">
        <v>895</v>
      </c>
      <c r="C38" s="237">
        <v>2008</v>
      </c>
      <c r="D38" s="236" t="s">
        <v>404</v>
      </c>
      <c r="E38" s="235" t="s">
        <v>964</v>
      </c>
      <c r="F38" s="234" t="s">
        <v>627</v>
      </c>
      <c r="G38" s="229"/>
      <c r="H38" s="229"/>
      <c r="I38" s="229"/>
      <c r="J38" s="229"/>
      <c r="K38" s="229"/>
      <c r="L38" s="229"/>
      <c r="M38" s="229"/>
      <c r="N38" s="229"/>
      <c r="O38" s="229"/>
      <c r="P38" s="229"/>
      <c r="Q38" s="229"/>
      <c r="R38" s="229"/>
      <c r="S38" s="229"/>
      <c r="T38" s="229"/>
      <c r="U38" s="229"/>
      <c r="V38" s="229"/>
      <c r="W38" s="229"/>
      <c r="X38" s="229"/>
      <c r="Y38" s="229"/>
      <c r="Z38" s="233"/>
    </row>
    <row r="39" spans="1:26" ht="54.75" customHeight="1" x14ac:dyDescent="0.2">
      <c r="A39" s="237" t="s">
        <v>67</v>
      </c>
      <c r="B39" s="237">
        <v>456</v>
      </c>
      <c r="C39" s="237">
        <v>2008</v>
      </c>
      <c r="D39" s="236" t="s">
        <v>406</v>
      </c>
      <c r="E39" s="235" t="s">
        <v>336</v>
      </c>
      <c r="F39" s="234" t="s">
        <v>628</v>
      </c>
      <c r="G39" s="229"/>
      <c r="H39" s="229"/>
      <c r="I39" s="229"/>
      <c r="J39" s="229"/>
      <c r="K39" s="229"/>
      <c r="L39" s="229"/>
      <c r="M39" s="229"/>
      <c r="N39" s="229"/>
      <c r="O39" s="229"/>
      <c r="P39" s="229"/>
      <c r="Q39" s="229"/>
      <c r="R39" s="229"/>
      <c r="S39" s="229"/>
      <c r="T39" s="229"/>
      <c r="U39" s="229"/>
      <c r="V39" s="229"/>
      <c r="W39" s="229"/>
      <c r="X39" s="229"/>
      <c r="Y39" s="229"/>
      <c r="Z39" s="233"/>
    </row>
    <row r="40" spans="1:26" ht="60" customHeight="1" x14ac:dyDescent="0.2">
      <c r="A40" s="237" t="s">
        <v>67</v>
      </c>
      <c r="B40" s="237">
        <v>2331</v>
      </c>
      <c r="C40" s="237">
        <v>2007</v>
      </c>
      <c r="D40" s="236" t="s">
        <v>418</v>
      </c>
      <c r="E40" s="245" t="s">
        <v>965</v>
      </c>
      <c r="F40" s="234" t="s">
        <v>629</v>
      </c>
      <c r="G40" s="229"/>
      <c r="H40" s="229"/>
      <c r="I40" s="229"/>
      <c r="J40" s="229"/>
      <c r="K40" s="229"/>
      <c r="L40" s="229"/>
      <c r="M40" s="229"/>
      <c r="N40" s="229"/>
      <c r="O40" s="229"/>
      <c r="P40" s="229"/>
      <c r="Q40" s="229"/>
      <c r="R40" s="229"/>
      <c r="S40" s="229"/>
      <c r="T40" s="229"/>
      <c r="U40" s="229"/>
      <c r="V40" s="229"/>
      <c r="W40" s="229"/>
      <c r="X40" s="229"/>
      <c r="Y40" s="229"/>
      <c r="Z40" s="233"/>
    </row>
    <row r="41" spans="1:26" ht="45" customHeight="1" x14ac:dyDescent="0.2">
      <c r="A41" s="237" t="s">
        <v>67</v>
      </c>
      <c r="B41" s="237">
        <v>1575</v>
      </c>
      <c r="C41" s="237">
        <v>2007</v>
      </c>
      <c r="D41" s="236" t="s">
        <v>390</v>
      </c>
      <c r="E41" s="235" t="s">
        <v>336</v>
      </c>
      <c r="F41" s="234" t="s">
        <v>391</v>
      </c>
      <c r="G41" s="229"/>
      <c r="H41" s="229"/>
      <c r="I41" s="229"/>
      <c r="J41" s="229"/>
      <c r="K41" s="229"/>
      <c r="L41" s="229"/>
      <c r="M41" s="229"/>
      <c r="N41" s="229"/>
      <c r="O41" s="229"/>
      <c r="P41" s="229"/>
      <c r="Q41" s="229"/>
      <c r="R41" s="229"/>
      <c r="S41" s="229"/>
      <c r="T41" s="229"/>
      <c r="U41" s="229"/>
      <c r="V41" s="229"/>
      <c r="W41" s="229"/>
      <c r="X41" s="229"/>
      <c r="Y41" s="229"/>
      <c r="Z41" s="233"/>
    </row>
    <row r="42" spans="1:26" ht="55.5" customHeight="1" x14ac:dyDescent="0.2">
      <c r="A42" s="237" t="s">
        <v>67</v>
      </c>
      <c r="B42" s="237">
        <v>381</v>
      </c>
      <c r="C42" s="237">
        <v>2006</v>
      </c>
      <c r="D42" s="236" t="s">
        <v>630</v>
      </c>
      <c r="E42" s="235" t="s">
        <v>100</v>
      </c>
      <c r="F42" s="234"/>
      <c r="G42" s="229"/>
      <c r="H42" s="229"/>
      <c r="I42" s="229"/>
      <c r="J42" s="229"/>
      <c r="K42" s="229"/>
      <c r="L42" s="229"/>
      <c r="M42" s="229"/>
      <c r="N42" s="229"/>
      <c r="O42" s="229"/>
      <c r="P42" s="229"/>
      <c r="Q42" s="229"/>
      <c r="R42" s="229"/>
      <c r="S42" s="229"/>
      <c r="T42" s="229"/>
      <c r="U42" s="229"/>
      <c r="V42" s="229"/>
      <c r="W42" s="229"/>
      <c r="X42" s="229"/>
      <c r="Y42" s="229"/>
      <c r="Z42" s="233"/>
    </row>
    <row r="43" spans="1:26" ht="55.5" customHeight="1" x14ac:dyDescent="0.2">
      <c r="A43" s="237" t="s">
        <v>94</v>
      </c>
      <c r="B43" s="237">
        <v>312</v>
      </c>
      <c r="C43" s="237">
        <v>2006</v>
      </c>
      <c r="D43" s="236" t="s">
        <v>1759</v>
      </c>
      <c r="E43" s="235" t="s">
        <v>1758</v>
      </c>
      <c r="F43" s="234" t="s">
        <v>1757</v>
      </c>
      <c r="G43" s="229"/>
      <c r="H43" s="229"/>
      <c r="I43" s="229"/>
      <c r="J43" s="229"/>
      <c r="K43" s="229"/>
      <c r="L43" s="229"/>
      <c r="M43" s="229"/>
      <c r="N43" s="229"/>
      <c r="O43" s="229"/>
      <c r="P43" s="229"/>
      <c r="Q43" s="229"/>
      <c r="R43" s="229"/>
      <c r="S43" s="229"/>
      <c r="T43" s="229"/>
      <c r="U43" s="229"/>
      <c r="V43" s="229"/>
      <c r="W43" s="229"/>
      <c r="X43" s="229"/>
      <c r="Y43" s="229"/>
      <c r="Z43" s="233"/>
    </row>
    <row r="44" spans="1:26" ht="55.5" customHeight="1" x14ac:dyDescent="0.2">
      <c r="A44" s="237" t="s">
        <v>67</v>
      </c>
      <c r="B44" s="237">
        <v>4741</v>
      </c>
      <c r="C44" s="237">
        <v>2005</v>
      </c>
      <c r="D44" s="236" t="s">
        <v>420</v>
      </c>
      <c r="E44" s="235" t="s">
        <v>59</v>
      </c>
      <c r="F44" s="234" t="s">
        <v>631</v>
      </c>
      <c r="G44" s="229"/>
      <c r="H44" s="229"/>
      <c r="I44" s="229"/>
      <c r="J44" s="229"/>
      <c r="K44" s="229"/>
      <c r="L44" s="229"/>
      <c r="M44" s="229"/>
      <c r="N44" s="229"/>
      <c r="O44" s="229"/>
      <c r="P44" s="229"/>
      <c r="Q44" s="229"/>
      <c r="R44" s="229"/>
      <c r="S44" s="229"/>
      <c r="T44" s="229"/>
      <c r="U44" s="229"/>
      <c r="V44" s="229"/>
      <c r="W44" s="229"/>
      <c r="X44" s="229"/>
      <c r="Y44" s="229"/>
      <c r="Z44" s="233"/>
    </row>
    <row r="45" spans="1:26" ht="52.5" customHeight="1" x14ac:dyDescent="0.2">
      <c r="A45" s="237" t="s">
        <v>67</v>
      </c>
      <c r="B45" s="237">
        <v>400</v>
      </c>
      <c r="C45" s="237">
        <v>2004</v>
      </c>
      <c r="D45" s="236" t="s">
        <v>393</v>
      </c>
      <c r="E45" s="235" t="s">
        <v>966</v>
      </c>
      <c r="F45" s="234" t="s">
        <v>632</v>
      </c>
      <c r="G45" s="229"/>
      <c r="H45" s="229"/>
      <c r="I45" s="229"/>
      <c r="J45" s="229"/>
      <c r="K45" s="229"/>
      <c r="L45" s="229"/>
      <c r="M45" s="229"/>
      <c r="N45" s="229"/>
      <c r="O45" s="229"/>
      <c r="P45" s="229"/>
      <c r="Q45" s="229"/>
      <c r="R45" s="229"/>
      <c r="S45" s="229"/>
      <c r="T45" s="229"/>
      <c r="U45" s="229"/>
      <c r="V45" s="229"/>
      <c r="W45" s="229"/>
      <c r="X45" s="229"/>
      <c r="Y45" s="229"/>
      <c r="Z45" s="233"/>
    </row>
    <row r="46" spans="1:26" ht="62.25" customHeight="1" x14ac:dyDescent="0.2">
      <c r="A46" s="237" t="s">
        <v>67</v>
      </c>
      <c r="B46" s="237">
        <v>1609</v>
      </c>
      <c r="C46" s="237">
        <v>2002</v>
      </c>
      <c r="D46" s="236" t="s">
        <v>415</v>
      </c>
      <c r="E46" s="235" t="s">
        <v>95</v>
      </c>
      <c r="F46" s="234" t="s">
        <v>633</v>
      </c>
      <c r="G46" s="229"/>
      <c r="H46" s="229"/>
      <c r="I46" s="229"/>
      <c r="J46" s="229"/>
      <c r="K46" s="229"/>
      <c r="L46" s="229"/>
      <c r="M46" s="229"/>
      <c r="N46" s="229"/>
      <c r="O46" s="229"/>
      <c r="P46" s="229"/>
      <c r="Q46" s="229"/>
      <c r="R46" s="229"/>
      <c r="S46" s="229"/>
      <c r="T46" s="229"/>
      <c r="U46" s="229"/>
      <c r="V46" s="229"/>
      <c r="W46" s="229"/>
      <c r="X46" s="229"/>
      <c r="Y46" s="229"/>
      <c r="Z46" s="233"/>
    </row>
    <row r="47" spans="1:26" ht="63.75" customHeight="1" x14ac:dyDescent="0.2">
      <c r="A47" s="237" t="s">
        <v>67</v>
      </c>
      <c r="B47" s="237">
        <v>3102</v>
      </c>
      <c r="C47" s="237">
        <v>1997</v>
      </c>
      <c r="D47" s="236" t="s">
        <v>392</v>
      </c>
      <c r="E47" s="235" t="s">
        <v>967</v>
      </c>
      <c r="F47" s="234" t="s">
        <v>634</v>
      </c>
      <c r="G47" s="229"/>
      <c r="H47" s="229"/>
      <c r="I47" s="229"/>
      <c r="J47" s="229"/>
      <c r="K47" s="229"/>
      <c r="L47" s="229"/>
      <c r="M47" s="229"/>
      <c r="N47" s="229"/>
      <c r="O47" s="229"/>
      <c r="P47" s="229"/>
      <c r="Q47" s="229"/>
      <c r="R47" s="229"/>
      <c r="S47" s="229"/>
      <c r="T47" s="229"/>
      <c r="U47" s="229"/>
      <c r="V47" s="229"/>
      <c r="W47" s="229"/>
      <c r="X47" s="229"/>
      <c r="Y47" s="229"/>
      <c r="Z47" s="233"/>
    </row>
    <row r="48" spans="1:26" ht="75" customHeight="1" x14ac:dyDescent="0.2">
      <c r="A48" s="237" t="s">
        <v>67</v>
      </c>
      <c r="B48" s="237">
        <v>948</v>
      </c>
      <c r="C48" s="237">
        <v>1995</v>
      </c>
      <c r="D48" s="236" t="s">
        <v>635</v>
      </c>
      <c r="E48" s="235" t="s">
        <v>117</v>
      </c>
      <c r="F48" s="234" t="s">
        <v>636</v>
      </c>
      <c r="G48" s="229"/>
      <c r="H48" s="229"/>
      <c r="I48" s="229"/>
      <c r="J48" s="229"/>
      <c r="K48" s="229"/>
      <c r="L48" s="229"/>
      <c r="M48" s="229"/>
      <c r="N48" s="229"/>
      <c r="O48" s="229"/>
      <c r="P48" s="229"/>
      <c r="Q48" s="229"/>
      <c r="R48" s="229"/>
      <c r="S48" s="229"/>
      <c r="T48" s="229"/>
      <c r="U48" s="229"/>
      <c r="V48" s="229"/>
      <c r="W48" s="229"/>
      <c r="X48" s="229"/>
      <c r="Y48" s="229"/>
      <c r="Z48" s="233"/>
    </row>
    <row r="49" spans="1:26" ht="139.5" customHeight="1" x14ac:dyDescent="0.2">
      <c r="A49" s="237" t="s">
        <v>75</v>
      </c>
      <c r="B49" s="237">
        <v>811</v>
      </c>
      <c r="C49" s="237">
        <v>2021</v>
      </c>
      <c r="D49" s="236" t="s">
        <v>1494</v>
      </c>
      <c r="E49" s="239" t="s">
        <v>1495</v>
      </c>
      <c r="F49" s="234" t="s">
        <v>1571</v>
      </c>
      <c r="G49" s="229"/>
      <c r="H49" s="229"/>
      <c r="I49" s="229"/>
      <c r="J49" s="229"/>
      <c r="K49" s="229"/>
      <c r="L49" s="229"/>
      <c r="M49" s="229"/>
      <c r="N49" s="229"/>
      <c r="O49" s="229"/>
      <c r="P49" s="229"/>
      <c r="Q49" s="229"/>
      <c r="R49" s="229"/>
      <c r="S49" s="229"/>
      <c r="T49" s="229"/>
      <c r="U49" s="229"/>
      <c r="V49" s="229"/>
      <c r="W49" s="229"/>
      <c r="X49" s="229"/>
      <c r="Y49" s="229"/>
      <c r="Z49" s="233"/>
    </row>
    <row r="50" spans="1:26" ht="110.25" customHeight="1" x14ac:dyDescent="0.2">
      <c r="A50" s="237" t="s">
        <v>125</v>
      </c>
      <c r="B50" s="237">
        <v>808</v>
      </c>
      <c r="C50" s="237">
        <v>2021</v>
      </c>
      <c r="D50" s="236" t="s">
        <v>1326</v>
      </c>
      <c r="E50" s="239" t="s">
        <v>100</v>
      </c>
      <c r="F50" s="234" t="s">
        <v>1327</v>
      </c>
      <c r="G50" s="229"/>
      <c r="H50" s="229"/>
      <c r="I50" s="229"/>
      <c r="J50" s="229"/>
      <c r="K50" s="229"/>
      <c r="L50" s="229"/>
      <c r="M50" s="229"/>
      <c r="N50" s="229"/>
      <c r="O50" s="229"/>
      <c r="P50" s="229"/>
      <c r="Q50" s="229"/>
      <c r="R50" s="229"/>
      <c r="S50" s="229"/>
      <c r="T50" s="229"/>
      <c r="U50" s="229"/>
      <c r="V50" s="229"/>
      <c r="W50" s="229"/>
      <c r="X50" s="229"/>
      <c r="Y50" s="229"/>
      <c r="Z50" s="233"/>
    </row>
    <row r="51" spans="1:26" ht="57" customHeight="1" x14ac:dyDescent="0.2">
      <c r="A51" s="237" t="s">
        <v>75</v>
      </c>
      <c r="B51" s="237">
        <v>663</v>
      </c>
      <c r="C51" s="237">
        <v>2017</v>
      </c>
      <c r="D51" s="236" t="s">
        <v>637</v>
      </c>
      <c r="E51" s="235" t="s">
        <v>100</v>
      </c>
      <c r="F51" s="234" t="s">
        <v>638</v>
      </c>
      <c r="G51" s="229"/>
      <c r="H51" s="229"/>
      <c r="I51" s="229"/>
      <c r="J51" s="229"/>
      <c r="K51" s="229"/>
      <c r="L51" s="229"/>
      <c r="M51" s="229"/>
      <c r="N51" s="229"/>
      <c r="O51" s="229"/>
      <c r="P51" s="229"/>
      <c r="Q51" s="229"/>
      <c r="R51" s="229"/>
      <c r="S51" s="229"/>
      <c r="T51" s="229"/>
      <c r="U51" s="229"/>
      <c r="V51" s="229"/>
      <c r="W51" s="229"/>
      <c r="X51" s="229"/>
      <c r="Y51" s="229"/>
      <c r="Z51" s="233"/>
    </row>
    <row r="52" spans="1:26" ht="101.25" customHeight="1" x14ac:dyDescent="0.2">
      <c r="A52" s="237" t="s">
        <v>75</v>
      </c>
      <c r="B52" s="237">
        <v>668</v>
      </c>
      <c r="C52" s="237">
        <v>2017</v>
      </c>
      <c r="D52" s="236" t="s">
        <v>639</v>
      </c>
      <c r="E52" s="235" t="s">
        <v>46</v>
      </c>
      <c r="F52" s="234" t="s">
        <v>640</v>
      </c>
      <c r="G52" s="229"/>
      <c r="H52" s="229"/>
      <c r="I52" s="229"/>
      <c r="J52" s="229"/>
      <c r="K52" s="229"/>
      <c r="L52" s="229"/>
      <c r="M52" s="229"/>
      <c r="N52" s="229"/>
      <c r="O52" s="229"/>
      <c r="P52" s="229"/>
      <c r="Q52" s="229"/>
      <c r="R52" s="229"/>
      <c r="S52" s="229"/>
      <c r="T52" s="229"/>
      <c r="U52" s="229"/>
      <c r="V52" s="229"/>
      <c r="W52" s="229"/>
      <c r="X52" s="229"/>
      <c r="Y52" s="229"/>
      <c r="Z52" s="233"/>
    </row>
    <row r="53" spans="1:26" ht="65.25" customHeight="1" x14ac:dyDescent="0.2">
      <c r="A53" s="237" t="s">
        <v>75</v>
      </c>
      <c r="B53" s="237">
        <v>660</v>
      </c>
      <c r="C53" s="237">
        <v>2016</v>
      </c>
      <c r="D53" s="236" t="s">
        <v>641</v>
      </c>
      <c r="E53" s="235" t="s">
        <v>968</v>
      </c>
      <c r="F53" s="234" t="s">
        <v>642</v>
      </c>
      <c r="G53" s="229"/>
      <c r="H53" s="229"/>
      <c r="I53" s="229"/>
      <c r="J53" s="229"/>
      <c r="K53" s="229"/>
      <c r="L53" s="229"/>
      <c r="M53" s="229"/>
      <c r="N53" s="229"/>
      <c r="O53" s="229"/>
      <c r="P53" s="229"/>
      <c r="Q53" s="229"/>
      <c r="R53" s="229"/>
      <c r="S53" s="229"/>
      <c r="T53" s="229"/>
      <c r="U53" s="229"/>
      <c r="V53" s="229"/>
      <c r="W53" s="229"/>
      <c r="X53" s="229"/>
      <c r="Y53" s="229"/>
      <c r="Z53" s="233"/>
    </row>
    <row r="54" spans="1:26" ht="58.5" customHeight="1" x14ac:dyDescent="0.2">
      <c r="A54" s="237" t="s">
        <v>75</v>
      </c>
      <c r="B54" s="237">
        <v>600</v>
      </c>
      <c r="C54" s="237">
        <v>2015</v>
      </c>
      <c r="D54" s="236" t="s">
        <v>643</v>
      </c>
      <c r="E54" s="235" t="s">
        <v>61</v>
      </c>
      <c r="F54" s="234" t="s">
        <v>644</v>
      </c>
      <c r="G54" s="229"/>
      <c r="H54" s="229"/>
      <c r="I54" s="229"/>
      <c r="J54" s="229"/>
      <c r="K54" s="229"/>
      <c r="L54" s="229"/>
      <c r="M54" s="229"/>
      <c r="N54" s="229"/>
      <c r="O54" s="229"/>
      <c r="P54" s="229"/>
      <c r="Q54" s="229"/>
      <c r="R54" s="229"/>
      <c r="S54" s="229"/>
      <c r="T54" s="229"/>
      <c r="U54" s="229"/>
      <c r="V54" s="229"/>
      <c r="W54" s="229"/>
      <c r="X54" s="229"/>
      <c r="Y54" s="229"/>
      <c r="Z54" s="233"/>
    </row>
    <row r="55" spans="1:26" ht="54" customHeight="1" x14ac:dyDescent="0.2">
      <c r="A55" s="237" t="s">
        <v>75</v>
      </c>
      <c r="B55" s="237">
        <v>540</v>
      </c>
      <c r="C55" s="237">
        <v>2013</v>
      </c>
      <c r="D55" s="236" t="s">
        <v>645</v>
      </c>
      <c r="E55" s="235" t="s">
        <v>969</v>
      </c>
      <c r="F55" s="234" t="s">
        <v>646</v>
      </c>
      <c r="G55" s="229"/>
      <c r="H55" s="229"/>
      <c r="I55" s="229"/>
      <c r="J55" s="229"/>
      <c r="K55" s="229"/>
      <c r="L55" s="229"/>
      <c r="M55" s="229"/>
      <c r="N55" s="229"/>
      <c r="O55" s="229"/>
      <c r="P55" s="229"/>
      <c r="Q55" s="229"/>
      <c r="R55" s="229"/>
      <c r="S55" s="229"/>
      <c r="T55" s="229"/>
      <c r="U55" s="229"/>
      <c r="V55" s="229"/>
      <c r="W55" s="229"/>
      <c r="X55" s="229"/>
      <c r="Y55" s="229"/>
      <c r="Z55" s="233"/>
    </row>
    <row r="56" spans="1:26" ht="61.5" customHeight="1" x14ac:dyDescent="0.2">
      <c r="A56" s="237" t="s">
        <v>75</v>
      </c>
      <c r="B56" s="237">
        <v>418</v>
      </c>
      <c r="C56" s="237">
        <v>2009</v>
      </c>
      <c r="D56" s="236" t="s">
        <v>416</v>
      </c>
      <c r="E56" s="235" t="s">
        <v>117</v>
      </c>
      <c r="F56" s="234" t="s">
        <v>647</v>
      </c>
      <c r="G56" s="229"/>
      <c r="H56" s="229"/>
      <c r="I56" s="229"/>
      <c r="J56" s="229"/>
      <c r="K56" s="229"/>
      <c r="L56" s="229"/>
      <c r="M56" s="229"/>
      <c r="N56" s="229"/>
      <c r="O56" s="229"/>
      <c r="P56" s="229"/>
      <c r="Q56" s="229"/>
      <c r="R56" s="229"/>
      <c r="S56" s="229"/>
      <c r="T56" s="229"/>
      <c r="U56" s="229"/>
      <c r="V56" s="229"/>
      <c r="W56" s="229"/>
      <c r="X56" s="229"/>
      <c r="Y56" s="229"/>
      <c r="Z56" s="233"/>
    </row>
    <row r="57" spans="1:26" ht="55.5" customHeight="1" x14ac:dyDescent="0.2">
      <c r="A57" s="237" t="s">
        <v>75</v>
      </c>
      <c r="B57" s="237">
        <v>407</v>
      </c>
      <c r="C57" s="237">
        <v>2009</v>
      </c>
      <c r="D57" s="236" t="s">
        <v>1572</v>
      </c>
      <c r="E57" s="235" t="s">
        <v>117</v>
      </c>
      <c r="F57" s="234" t="s">
        <v>1573</v>
      </c>
      <c r="G57" s="229"/>
      <c r="H57" s="229"/>
      <c r="I57" s="229"/>
      <c r="J57" s="229"/>
      <c r="K57" s="229"/>
      <c r="L57" s="229"/>
      <c r="M57" s="229"/>
      <c r="N57" s="229"/>
      <c r="O57" s="229"/>
      <c r="P57" s="229"/>
      <c r="Q57" s="229"/>
      <c r="R57" s="229"/>
      <c r="S57" s="229"/>
      <c r="T57" s="229"/>
      <c r="U57" s="229"/>
      <c r="V57" s="229"/>
      <c r="W57" s="229"/>
      <c r="X57" s="229"/>
      <c r="Y57" s="229"/>
      <c r="Z57" s="233"/>
    </row>
    <row r="58" spans="1:26" ht="55.5" customHeight="1" x14ac:dyDescent="0.2">
      <c r="A58" s="237" t="s">
        <v>75</v>
      </c>
      <c r="B58" s="237">
        <v>333</v>
      </c>
      <c r="C58" s="237">
        <v>2008</v>
      </c>
      <c r="D58" s="236" t="s">
        <v>407</v>
      </c>
      <c r="E58" s="235" t="s">
        <v>970</v>
      </c>
      <c r="F58" s="234" t="s">
        <v>648</v>
      </c>
      <c r="G58" s="229"/>
      <c r="H58" s="229"/>
      <c r="I58" s="229"/>
      <c r="J58" s="229"/>
      <c r="K58" s="229"/>
      <c r="L58" s="229"/>
      <c r="M58" s="229"/>
      <c r="N58" s="229"/>
      <c r="O58" s="229"/>
      <c r="P58" s="229"/>
      <c r="Q58" s="229"/>
      <c r="R58" s="229"/>
      <c r="S58" s="229"/>
      <c r="T58" s="229"/>
      <c r="U58" s="229"/>
      <c r="V58" s="229"/>
      <c r="W58" s="229"/>
      <c r="X58" s="229"/>
      <c r="Y58" s="229"/>
      <c r="Z58" s="233"/>
    </row>
    <row r="59" spans="1:26" ht="91.5" customHeight="1" x14ac:dyDescent="0.2">
      <c r="A59" s="237" t="s">
        <v>75</v>
      </c>
      <c r="B59" s="237">
        <v>287</v>
      </c>
      <c r="C59" s="237">
        <v>2007</v>
      </c>
      <c r="D59" s="236" t="s">
        <v>402</v>
      </c>
      <c r="E59" s="235" t="s">
        <v>971</v>
      </c>
      <c r="F59" s="234" t="s">
        <v>649</v>
      </c>
      <c r="G59" s="229"/>
      <c r="H59" s="229"/>
      <c r="I59" s="229"/>
      <c r="J59" s="229"/>
      <c r="K59" s="229"/>
      <c r="L59" s="229"/>
      <c r="M59" s="229"/>
      <c r="N59" s="229"/>
      <c r="O59" s="229"/>
      <c r="P59" s="229"/>
      <c r="Q59" s="229"/>
      <c r="R59" s="229"/>
      <c r="S59" s="229"/>
      <c r="T59" s="229"/>
      <c r="U59" s="229"/>
      <c r="V59" s="229"/>
      <c r="W59" s="229"/>
      <c r="X59" s="229"/>
      <c r="Y59" s="229"/>
      <c r="Z59" s="233"/>
    </row>
    <row r="60" spans="1:26" ht="84.75" customHeight="1" x14ac:dyDescent="0.2">
      <c r="A60" s="237" t="s">
        <v>75</v>
      </c>
      <c r="B60" s="237">
        <v>197</v>
      </c>
      <c r="C60" s="237">
        <v>2005</v>
      </c>
      <c r="D60" s="236" t="s">
        <v>405</v>
      </c>
      <c r="E60" s="235" t="s">
        <v>970</v>
      </c>
      <c r="F60" s="234" t="s">
        <v>650</v>
      </c>
      <c r="G60" s="229"/>
      <c r="H60" s="229"/>
      <c r="I60" s="229"/>
      <c r="J60" s="229"/>
      <c r="K60" s="229"/>
      <c r="L60" s="229"/>
      <c r="M60" s="229"/>
      <c r="N60" s="229"/>
      <c r="O60" s="229"/>
      <c r="P60" s="229"/>
      <c r="Q60" s="229"/>
      <c r="R60" s="229"/>
      <c r="S60" s="229"/>
      <c r="T60" s="229"/>
      <c r="U60" s="229"/>
      <c r="V60" s="229"/>
      <c r="W60" s="229"/>
      <c r="X60" s="229"/>
      <c r="Y60" s="229"/>
      <c r="Z60" s="233"/>
    </row>
    <row r="61" spans="1:26" ht="90" customHeight="1" x14ac:dyDescent="0.2">
      <c r="A61" s="237" t="s">
        <v>75</v>
      </c>
      <c r="B61" s="237">
        <v>114</v>
      </c>
      <c r="C61" s="237">
        <v>2003</v>
      </c>
      <c r="D61" s="236" t="s">
        <v>394</v>
      </c>
      <c r="E61" s="235" t="s">
        <v>100</v>
      </c>
      <c r="F61" s="234" t="s">
        <v>651</v>
      </c>
      <c r="G61" s="229"/>
      <c r="H61" s="229"/>
      <c r="I61" s="229"/>
      <c r="J61" s="229"/>
      <c r="K61" s="229"/>
      <c r="L61" s="229"/>
      <c r="M61" s="229"/>
      <c r="N61" s="229"/>
      <c r="O61" s="229"/>
      <c r="P61" s="229"/>
      <c r="Q61" s="229"/>
      <c r="R61" s="229"/>
      <c r="S61" s="229"/>
      <c r="T61" s="229"/>
      <c r="U61" s="229"/>
      <c r="V61" s="229"/>
      <c r="W61" s="229"/>
      <c r="X61" s="229"/>
      <c r="Y61" s="229"/>
      <c r="Z61" s="233"/>
    </row>
    <row r="62" spans="1:26" ht="90" customHeight="1" x14ac:dyDescent="0.2">
      <c r="A62" s="237" t="s">
        <v>80</v>
      </c>
      <c r="B62" s="237">
        <v>25</v>
      </c>
      <c r="C62" s="237">
        <v>2023</v>
      </c>
      <c r="D62" s="236" t="s">
        <v>1756</v>
      </c>
      <c r="E62" s="239" t="s">
        <v>100</v>
      </c>
      <c r="F62" s="234" t="s">
        <v>1755</v>
      </c>
      <c r="G62" s="229"/>
      <c r="H62" s="229"/>
      <c r="I62" s="229"/>
      <c r="J62" s="229"/>
      <c r="K62" s="229"/>
      <c r="L62" s="229"/>
      <c r="M62" s="229"/>
      <c r="N62" s="229"/>
      <c r="O62" s="229"/>
      <c r="P62" s="229"/>
      <c r="Q62" s="229"/>
      <c r="R62" s="229"/>
      <c r="S62" s="229"/>
      <c r="T62" s="229"/>
      <c r="U62" s="229"/>
      <c r="V62" s="229"/>
      <c r="W62" s="229"/>
      <c r="X62" s="229"/>
      <c r="Y62" s="229"/>
      <c r="Z62" s="233"/>
    </row>
    <row r="63" spans="1:26" ht="114.75" customHeight="1" x14ac:dyDescent="0.2">
      <c r="A63" s="237" t="s">
        <v>80</v>
      </c>
      <c r="B63" s="237">
        <v>2191</v>
      </c>
      <c r="C63" s="237">
        <v>2022</v>
      </c>
      <c r="D63" s="236" t="s">
        <v>1754</v>
      </c>
      <c r="E63" s="239" t="s">
        <v>1753</v>
      </c>
      <c r="F63" s="234" t="s">
        <v>1752</v>
      </c>
      <c r="G63" s="229"/>
      <c r="H63" s="229"/>
      <c r="I63" s="229"/>
      <c r="J63" s="229"/>
      <c r="K63" s="229"/>
      <c r="L63" s="229"/>
      <c r="M63" s="229"/>
      <c r="N63" s="229"/>
      <c r="O63" s="229"/>
      <c r="P63" s="229"/>
      <c r="Q63" s="229"/>
      <c r="R63" s="229"/>
      <c r="S63" s="229"/>
      <c r="T63" s="229"/>
      <c r="U63" s="229"/>
      <c r="V63" s="229"/>
      <c r="W63" s="229"/>
      <c r="X63" s="229"/>
      <c r="Y63" s="229"/>
      <c r="Z63" s="233"/>
    </row>
    <row r="64" spans="1:26" ht="114.75" customHeight="1" x14ac:dyDescent="0.2">
      <c r="A64" s="237" t="s">
        <v>1146</v>
      </c>
      <c r="B64" s="237">
        <v>762</v>
      </c>
      <c r="C64" s="237">
        <v>2022</v>
      </c>
      <c r="D64" s="236" t="s">
        <v>1751</v>
      </c>
      <c r="E64" s="239">
        <v>1</v>
      </c>
      <c r="F64" s="234" t="s">
        <v>1750</v>
      </c>
      <c r="G64" s="229"/>
      <c r="H64" s="229"/>
      <c r="I64" s="229"/>
      <c r="J64" s="229"/>
      <c r="K64" s="229"/>
      <c r="L64" s="229"/>
      <c r="M64" s="229"/>
      <c r="N64" s="229"/>
      <c r="O64" s="229"/>
      <c r="P64" s="229"/>
      <c r="Q64" s="229"/>
      <c r="R64" s="229"/>
      <c r="S64" s="229"/>
      <c r="T64" s="229"/>
      <c r="U64" s="229"/>
      <c r="V64" s="229"/>
      <c r="W64" s="229"/>
      <c r="X64" s="229"/>
      <c r="Y64" s="229"/>
      <c r="Z64" s="233"/>
    </row>
    <row r="65" spans="1:26" ht="72" customHeight="1" x14ac:dyDescent="0.2">
      <c r="A65" s="237" t="s">
        <v>229</v>
      </c>
      <c r="B65" s="237">
        <v>133</v>
      </c>
      <c r="C65" s="237">
        <v>2020</v>
      </c>
      <c r="D65" s="236" t="s">
        <v>1330</v>
      </c>
      <c r="E65" s="239" t="s">
        <v>100</v>
      </c>
      <c r="F65" s="234" t="s">
        <v>1331</v>
      </c>
      <c r="G65" s="229"/>
      <c r="H65" s="229"/>
      <c r="I65" s="229"/>
      <c r="J65" s="229"/>
      <c r="K65" s="229"/>
      <c r="L65" s="229"/>
      <c r="M65" s="229"/>
      <c r="N65" s="229"/>
      <c r="O65" s="229"/>
      <c r="P65" s="229"/>
      <c r="Q65" s="229"/>
      <c r="R65" s="229"/>
      <c r="S65" s="229"/>
      <c r="T65" s="229"/>
      <c r="U65" s="229"/>
      <c r="V65" s="229"/>
      <c r="W65" s="229"/>
      <c r="X65" s="229"/>
      <c r="Y65" s="229"/>
      <c r="Z65" s="233"/>
    </row>
    <row r="66" spans="1:26" ht="90" customHeight="1" x14ac:dyDescent="0.2">
      <c r="A66" s="237" t="s">
        <v>80</v>
      </c>
      <c r="B66" s="237">
        <v>2184</v>
      </c>
      <c r="C66" s="237">
        <v>2019</v>
      </c>
      <c r="D66" s="236" t="s">
        <v>1328</v>
      </c>
      <c r="E66" s="239">
        <v>4</v>
      </c>
      <c r="F66" s="234" t="s">
        <v>1329</v>
      </c>
      <c r="G66" s="229"/>
      <c r="H66" s="229"/>
      <c r="I66" s="229"/>
      <c r="J66" s="229"/>
      <c r="K66" s="229"/>
      <c r="L66" s="229"/>
      <c r="M66" s="229"/>
      <c r="N66" s="229"/>
      <c r="O66" s="229"/>
      <c r="P66" s="229"/>
      <c r="Q66" s="229"/>
      <c r="R66" s="229"/>
      <c r="S66" s="229"/>
      <c r="T66" s="229"/>
      <c r="U66" s="229"/>
      <c r="V66" s="229"/>
      <c r="W66" s="229"/>
      <c r="X66" s="229"/>
      <c r="Y66" s="229"/>
      <c r="Z66" s="233"/>
    </row>
    <row r="67" spans="1:26" ht="57.75" customHeight="1" x14ac:dyDescent="0.2">
      <c r="A67" s="237" t="s">
        <v>1781</v>
      </c>
      <c r="B67" s="244" t="s">
        <v>281</v>
      </c>
      <c r="C67" s="237">
        <v>2019</v>
      </c>
      <c r="D67" s="236" t="s">
        <v>1780</v>
      </c>
      <c r="E67" s="243" t="s">
        <v>1779</v>
      </c>
      <c r="F67" s="242" t="s">
        <v>1778</v>
      </c>
      <c r="G67" s="229"/>
      <c r="H67" s="229"/>
      <c r="I67" s="229"/>
      <c r="J67" s="229"/>
      <c r="K67" s="229"/>
      <c r="L67" s="229"/>
      <c r="M67" s="229"/>
      <c r="N67" s="229"/>
      <c r="O67" s="229"/>
      <c r="P67" s="229"/>
      <c r="Q67" s="229"/>
      <c r="R67" s="229"/>
      <c r="S67" s="229"/>
      <c r="T67" s="229"/>
      <c r="U67" s="229"/>
      <c r="V67" s="229"/>
      <c r="W67" s="229"/>
      <c r="X67" s="229"/>
      <c r="Y67" s="229"/>
      <c r="Z67" s="233"/>
    </row>
    <row r="68" spans="1:26" ht="133.5" customHeight="1" x14ac:dyDescent="0.2">
      <c r="A68" s="237" t="s">
        <v>229</v>
      </c>
      <c r="B68" s="237">
        <v>24</v>
      </c>
      <c r="C68" s="237">
        <v>2019</v>
      </c>
      <c r="D68" s="236" t="s">
        <v>1000</v>
      </c>
      <c r="E68" s="239" t="s">
        <v>100</v>
      </c>
      <c r="F68" s="234" t="s">
        <v>1332</v>
      </c>
      <c r="G68" s="229"/>
      <c r="H68" s="229"/>
      <c r="I68" s="229"/>
      <c r="J68" s="229"/>
      <c r="K68" s="229"/>
      <c r="L68" s="229"/>
      <c r="M68" s="229"/>
      <c r="N68" s="229"/>
      <c r="O68" s="229"/>
      <c r="P68" s="229"/>
      <c r="Q68" s="229"/>
      <c r="R68" s="229"/>
      <c r="S68" s="229"/>
      <c r="T68" s="229"/>
      <c r="U68" s="229"/>
      <c r="V68" s="229"/>
      <c r="W68" s="229"/>
      <c r="X68" s="229"/>
      <c r="Y68" s="229"/>
      <c r="Z68" s="233"/>
    </row>
    <row r="69" spans="1:26" ht="74.25" customHeight="1" x14ac:dyDescent="0.2">
      <c r="A69" s="237" t="s">
        <v>229</v>
      </c>
      <c r="B69" s="237">
        <v>155</v>
      </c>
      <c r="C69" s="237">
        <v>2018</v>
      </c>
      <c r="D69" s="236" t="s">
        <v>652</v>
      </c>
      <c r="E69" s="239" t="s">
        <v>100</v>
      </c>
      <c r="F69" s="234" t="s">
        <v>653</v>
      </c>
      <c r="G69" s="229"/>
      <c r="H69" s="229"/>
      <c r="I69" s="229"/>
      <c r="J69" s="229"/>
      <c r="K69" s="229"/>
      <c r="L69" s="229"/>
      <c r="M69" s="229"/>
      <c r="N69" s="229"/>
      <c r="O69" s="229"/>
      <c r="P69" s="229"/>
      <c r="Q69" s="229"/>
      <c r="R69" s="229"/>
      <c r="S69" s="229"/>
      <c r="T69" s="229"/>
      <c r="U69" s="229"/>
      <c r="V69" s="229"/>
      <c r="W69" s="229"/>
      <c r="X69" s="229"/>
      <c r="Y69" s="229"/>
      <c r="Z69" s="233"/>
    </row>
    <row r="70" spans="1:26" ht="84" customHeight="1" x14ac:dyDescent="0.2">
      <c r="A70" s="237" t="s">
        <v>80</v>
      </c>
      <c r="B70" s="237">
        <v>1407</v>
      </c>
      <c r="C70" s="237">
        <v>2018</v>
      </c>
      <c r="D70" s="236" t="s">
        <v>1574</v>
      </c>
      <c r="E70" s="235" t="s">
        <v>1575</v>
      </c>
      <c r="F70" s="234" t="s">
        <v>1576</v>
      </c>
      <c r="G70" s="229"/>
      <c r="H70" s="229"/>
      <c r="I70" s="229"/>
      <c r="J70" s="229"/>
      <c r="K70" s="229"/>
      <c r="L70" s="229"/>
      <c r="M70" s="229"/>
      <c r="N70" s="229"/>
      <c r="O70" s="229"/>
      <c r="P70" s="229"/>
      <c r="Q70" s="229"/>
      <c r="R70" s="229"/>
      <c r="S70" s="229"/>
      <c r="T70" s="229"/>
      <c r="U70" s="229"/>
      <c r="V70" s="229"/>
      <c r="W70" s="229"/>
      <c r="X70" s="229"/>
      <c r="Y70" s="229"/>
      <c r="Z70" s="233"/>
    </row>
    <row r="71" spans="1:26" ht="112.5" customHeight="1" x14ac:dyDescent="0.2">
      <c r="A71" s="237" t="s">
        <v>80</v>
      </c>
      <c r="B71" s="237">
        <v>523</v>
      </c>
      <c r="C71" s="237">
        <v>2018</v>
      </c>
      <c r="D71" s="236" t="s">
        <v>670</v>
      </c>
      <c r="E71" s="239" t="s">
        <v>100</v>
      </c>
      <c r="F71" s="241" t="s">
        <v>985</v>
      </c>
      <c r="G71" s="229"/>
      <c r="H71" s="229"/>
      <c r="I71" s="229"/>
      <c r="J71" s="229"/>
      <c r="K71" s="229"/>
      <c r="L71" s="229"/>
      <c r="M71" s="229"/>
      <c r="N71" s="229"/>
      <c r="O71" s="229"/>
      <c r="P71" s="229"/>
      <c r="Q71" s="229"/>
      <c r="R71" s="229"/>
      <c r="S71" s="229"/>
      <c r="T71" s="229"/>
      <c r="U71" s="229"/>
      <c r="V71" s="229"/>
      <c r="W71" s="229"/>
      <c r="X71" s="229"/>
      <c r="Y71" s="229"/>
      <c r="Z71" s="233"/>
    </row>
    <row r="72" spans="1:26" ht="57.75" customHeight="1" x14ac:dyDescent="0.2">
      <c r="A72" s="237" t="s">
        <v>80</v>
      </c>
      <c r="B72" s="237">
        <v>1326</v>
      </c>
      <c r="C72" s="237">
        <v>2017</v>
      </c>
      <c r="D72" s="236" t="s">
        <v>397</v>
      </c>
      <c r="E72" s="235" t="s">
        <v>972</v>
      </c>
      <c r="F72" s="234" t="s">
        <v>654</v>
      </c>
      <c r="G72" s="229"/>
      <c r="H72" s="229"/>
      <c r="I72" s="229"/>
      <c r="J72" s="229"/>
      <c r="K72" s="229"/>
      <c r="L72" s="229"/>
      <c r="M72" s="229"/>
      <c r="N72" s="229"/>
      <c r="O72" s="229"/>
      <c r="P72" s="229"/>
      <c r="Q72" s="229"/>
      <c r="R72" s="229"/>
      <c r="S72" s="229"/>
      <c r="T72" s="229"/>
      <c r="U72" s="229"/>
      <c r="V72" s="229"/>
      <c r="W72" s="229"/>
      <c r="X72" s="229"/>
      <c r="Y72" s="229"/>
      <c r="Z72" s="233"/>
    </row>
    <row r="73" spans="1:26" ht="74.25" customHeight="1" x14ac:dyDescent="0.2">
      <c r="A73" s="237" t="s">
        <v>80</v>
      </c>
      <c r="B73" s="237">
        <v>631</v>
      </c>
      <c r="C73" s="237">
        <v>2015</v>
      </c>
      <c r="D73" s="236" t="s">
        <v>1749</v>
      </c>
      <c r="E73" s="235" t="s">
        <v>1748</v>
      </c>
      <c r="F73" s="240" t="s">
        <v>1747</v>
      </c>
      <c r="G73" s="229"/>
      <c r="H73" s="229"/>
      <c r="I73" s="229"/>
      <c r="J73" s="229"/>
      <c r="K73" s="229"/>
      <c r="L73" s="229"/>
      <c r="M73" s="229"/>
      <c r="N73" s="229"/>
      <c r="O73" s="229"/>
      <c r="P73" s="229"/>
      <c r="Q73" s="229"/>
      <c r="R73" s="229"/>
      <c r="S73" s="229"/>
      <c r="T73" s="229"/>
      <c r="U73" s="229"/>
      <c r="V73" s="229"/>
      <c r="W73" s="229"/>
      <c r="X73" s="229"/>
      <c r="Y73" s="229"/>
      <c r="Z73" s="233"/>
    </row>
    <row r="74" spans="1:26" ht="75.75" customHeight="1" x14ac:dyDescent="0.2">
      <c r="A74" s="237" t="s">
        <v>80</v>
      </c>
      <c r="B74" s="237">
        <v>242</v>
      </c>
      <c r="C74" s="237">
        <v>2014</v>
      </c>
      <c r="D74" s="236" t="s">
        <v>408</v>
      </c>
      <c r="E74" s="235" t="s">
        <v>100</v>
      </c>
      <c r="F74" s="234" t="s">
        <v>409</v>
      </c>
      <c r="G74" s="229"/>
      <c r="H74" s="229"/>
      <c r="I74" s="229"/>
      <c r="J74" s="229"/>
      <c r="K74" s="229"/>
      <c r="L74" s="229"/>
      <c r="M74" s="229"/>
      <c r="N74" s="229"/>
      <c r="O74" s="229"/>
      <c r="P74" s="229"/>
      <c r="Q74" s="229"/>
      <c r="R74" s="229"/>
      <c r="S74" s="229"/>
      <c r="T74" s="229"/>
      <c r="U74" s="229"/>
      <c r="V74" s="229"/>
      <c r="W74" s="229"/>
      <c r="X74" s="229"/>
      <c r="Y74" s="229"/>
      <c r="Z74" s="233"/>
    </row>
    <row r="75" spans="1:26" ht="75.75" customHeight="1" x14ac:dyDescent="0.2">
      <c r="A75" s="237" t="s">
        <v>80</v>
      </c>
      <c r="B75" s="237">
        <v>51</v>
      </c>
      <c r="C75" s="237">
        <v>2014</v>
      </c>
      <c r="D75" s="236" t="s">
        <v>1746</v>
      </c>
      <c r="E75" s="239">
        <v>1</v>
      </c>
      <c r="F75" s="234" t="s">
        <v>1745</v>
      </c>
      <c r="G75" s="229"/>
      <c r="H75" s="229"/>
      <c r="I75" s="229"/>
      <c r="J75" s="229"/>
      <c r="K75" s="229"/>
      <c r="L75" s="229"/>
      <c r="M75" s="229"/>
      <c r="N75" s="229"/>
      <c r="O75" s="229"/>
      <c r="P75" s="229"/>
      <c r="Q75" s="229"/>
      <c r="R75" s="229"/>
      <c r="S75" s="229"/>
      <c r="T75" s="229"/>
      <c r="U75" s="229"/>
      <c r="V75" s="229"/>
      <c r="W75" s="229"/>
      <c r="X75" s="229"/>
      <c r="Y75" s="229"/>
      <c r="Z75" s="233"/>
    </row>
    <row r="76" spans="1:26" ht="75.75" customHeight="1" x14ac:dyDescent="0.2">
      <c r="A76" s="237" t="s">
        <v>80</v>
      </c>
      <c r="B76" s="237">
        <v>701</v>
      </c>
      <c r="C76" s="237">
        <v>2013</v>
      </c>
      <c r="D76" s="236" t="s">
        <v>1744</v>
      </c>
      <c r="E76" s="239" t="s">
        <v>1743</v>
      </c>
      <c r="F76" s="234" t="s">
        <v>1741</v>
      </c>
      <c r="G76" s="229"/>
      <c r="H76" s="229"/>
      <c r="I76" s="229"/>
      <c r="J76" s="229"/>
      <c r="K76" s="229"/>
      <c r="L76" s="229"/>
      <c r="M76" s="229"/>
      <c r="N76" s="229"/>
      <c r="O76" s="229"/>
      <c r="P76" s="229"/>
      <c r="Q76" s="229"/>
      <c r="R76" s="229"/>
      <c r="S76" s="229"/>
      <c r="T76" s="229"/>
      <c r="U76" s="229"/>
      <c r="V76" s="229"/>
      <c r="W76" s="229"/>
      <c r="X76" s="229"/>
      <c r="Y76" s="229"/>
      <c r="Z76" s="233"/>
    </row>
    <row r="77" spans="1:26" ht="113.25" customHeight="1" x14ac:dyDescent="0.2">
      <c r="A77" s="237" t="s">
        <v>80</v>
      </c>
      <c r="B77" s="237">
        <v>11</v>
      </c>
      <c r="C77" s="237">
        <v>2013</v>
      </c>
      <c r="D77" s="236" t="s">
        <v>666</v>
      </c>
      <c r="E77" s="239" t="s">
        <v>100</v>
      </c>
      <c r="F77" s="234"/>
      <c r="G77" s="229"/>
      <c r="H77" s="229"/>
      <c r="I77" s="229"/>
      <c r="J77" s="229"/>
      <c r="K77" s="229"/>
      <c r="L77" s="229"/>
      <c r="M77" s="229"/>
      <c r="N77" s="229"/>
      <c r="O77" s="229"/>
      <c r="P77" s="229"/>
      <c r="Q77" s="229"/>
      <c r="R77" s="229"/>
      <c r="S77" s="229"/>
      <c r="T77" s="229"/>
      <c r="U77" s="229"/>
      <c r="V77" s="229"/>
      <c r="W77" s="229"/>
      <c r="X77" s="229"/>
      <c r="Y77" s="229"/>
      <c r="Z77" s="233"/>
    </row>
    <row r="78" spans="1:26" ht="92.25" customHeight="1" x14ac:dyDescent="0.2">
      <c r="A78" s="237" t="s">
        <v>80</v>
      </c>
      <c r="B78" s="237">
        <v>1115</v>
      </c>
      <c r="C78" s="237">
        <v>2012</v>
      </c>
      <c r="D78" s="236" t="s">
        <v>417</v>
      </c>
      <c r="E78" s="235" t="s">
        <v>46</v>
      </c>
      <c r="F78" s="234" t="s">
        <v>655</v>
      </c>
      <c r="G78" s="229"/>
      <c r="H78" s="229"/>
      <c r="I78" s="229"/>
      <c r="J78" s="229"/>
      <c r="K78" s="229"/>
      <c r="L78" s="229"/>
      <c r="M78" s="229"/>
      <c r="N78" s="229"/>
      <c r="O78" s="229"/>
      <c r="P78" s="229"/>
      <c r="Q78" s="229"/>
      <c r="R78" s="229"/>
      <c r="S78" s="229"/>
      <c r="T78" s="229"/>
      <c r="U78" s="229"/>
      <c r="V78" s="229"/>
      <c r="W78" s="229"/>
      <c r="X78" s="229"/>
      <c r="Y78" s="229"/>
      <c r="Z78" s="233"/>
    </row>
    <row r="79" spans="1:26" ht="92.25" customHeight="1" x14ac:dyDescent="0.2">
      <c r="A79" s="237" t="s">
        <v>1146</v>
      </c>
      <c r="B79" s="237">
        <v>799</v>
      </c>
      <c r="C79" s="237">
        <v>2012</v>
      </c>
      <c r="D79" s="236" t="s">
        <v>1742</v>
      </c>
      <c r="E79" s="235" t="s">
        <v>100</v>
      </c>
      <c r="F79" s="234" t="s">
        <v>1741</v>
      </c>
      <c r="G79" s="229"/>
      <c r="H79" s="229"/>
      <c r="I79" s="229"/>
      <c r="J79" s="229"/>
      <c r="K79" s="229"/>
      <c r="L79" s="229"/>
      <c r="M79" s="229"/>
      <c r="N79" s="229"/>
      <c r="O79" s="229"/>
      <c r="P79" s="229"/>
      <c r="Q79" s="229"/>
      <c r="R79" s="229"/>
      <c r="S79" s="229"/>
      <c r="T79" s="229"/>
      <c r="U79" s="229"/>
      <c r="V79" s="229"/>
      <c r="W79" s="229"/>
      <c r="X79" s="229"/>
      <c r="Y79" s="229"/>
      <c r="Z79" s="233"/>
    </row>
    <row r="80" spans="1:26" ht="57.75" customHeight="1" x14ac:dyDescent="0.2">
      <c r="A80" s="237" t="s">
        <v>80</v>
      </c>
      <c r="B80" s="237">
        <v>1511</v>
      </c>
      <c r="C80" s="237">
        <v>2010</v>
      </c>
      <c r="D80" s="236" t="s">
        <v>398</v>
      </c>
      <c r="E80" s="235" t="s">
        <v>973</v>
      </c>
      <c r="F80" s="234" t="s">
        <v>656</v>
      </c>
      <c r="G80" s="229"/>
      <c r="H80" s="229"/>
      <c r="I80" s="229"/>
      <c r="J80" s="229"/>
      <c r="K80" s="229"/>
      <c r="L80" s="229"/>
      <c r="M80" s="229"/>
      <c r="N80" s="229"/>
      <c r="O80" s="229"/>
      <c r="P80" s="229"/>
      <c r="Q80" s="229"/>
      <c r="R80" s="229"/>
      <c r="S80" s="229"/>
      <c r="T80" s="229"/>
      <c r="U80" s="229"/>
      <c r="V80" s="229"/>
      <c r="W80" s="229"/>
      <c r="X80" s="229"/>
      <c r="Y80" s="229"/>
      <c r="Z80" s="233"/>
    </row>
    <row r="81" spans="1:26" ht="96" customHeight="1" x14ac:dyDescent="0.2">
      <c r="A81" s="237" t="s">
        <v>80</v>
      </c>
      <c r="B81" s="237">
        <v>1512</v>
      </c>
      <c r="C81" s="237">
        <v>2010</v>
      </c>
      <c r="D81" s="236" t="s">
        <v>399</v>
      </c>
      <c r="E81" s="235" t="s">
        <v>974</v>
      </c>
      <c r="F81" s="234" t="s">
        <v>657</v>
      </c>
      <c r="G81" s="229"/>
      <c r="H81" s="229"/>
      <c r="I81" s="229"/>
      <c r="J81" s="229"/>
      <c r="K81" s="229"/>
      <c r="L81" s="229"/>
      <c r="M81" s="229"/>
      <c r="N81" s="229"/>
      <c r="O81" s="229"/>
      <c r="P81" s="229"/>
      <c r="Q81" s="229"/>
      <c r="R81" s="229"/>
      <c r="S81" s="229"/>
      <c r="T81" s="229"/>
      <c r="U81" s="229"/>
      <c r="V81" s="229"/>
      <c r="W81" s="229"/>
      <c r="X81" s="229"/>
      <c r="Y81" s="229"/>
      <c r="Z81" s="233"/>
    </row>
    <row r="82" spans="1:26" ht="57.75" customHeight="1" x14ac:dyDescent="0.2">
      <c r="A82" s="237" t="s">
        <v>80</v>
      </c>
      <c r="B82" s="237">
        <v>1297</v>
      </c>
      <c r="C82" s="237">
        <v>2010</v>
      </c>
      <c r="D82" s="236" t="s">
        <v>401</v>
      </c>
      <c r="E82" s="235" t="s">
        <v>593</v>
      </c>
      <c r="F82" s="234" t="s">
        <v>658</v>
      </c>
      <c r="G82" s="229"/>
      <c r="H82" s="229"/>
      <c r="I82" s="229"/>
      <c r="J82" s="229"/>
      <c r="K82" s="229"/>
      <c r="L82" s="229"/>
      <c r="M82" s="229"/>
      <c r="N82" s="229"/>
      <c r="O82" s="229"/>
      <c r="P82" s="229"/>
      <c r="Q82" s="229"/>
      <c r="R82" s="229"/>
      <c r="S82" s="229"/>
      <c r="T82" s="229"/>
      <c r="U82" s="229"/>
      <c r="V82" s="229"/>
      <c r="W82" s="229"/>
      <c r="X82" s="229"/>
      <c r="Y82" s="229"/>
      <c r="Z82" s="233"/>
    </row>
    <row r="83" spans="1:26" ht="57.75" customHeight="1" x14ac:dyDescent="0.2">
      <c r="A83" s="237" t="s">
        <v>80</v>
      </c>
      <c r="B83" s="237">
        <v>3957</v>
      </c>
      <c r="C83" s="237">
        <v>2009</v>
      </c>
      <c r="D83" s="236" t="s">
        <v>1740</v>
      </c>
      <c r="E83" s="235" t="s">
        <v>1739</v>
      </c>
      <c r="F83" s="234" t="s">
        <v>1738</v>
      </c>
      <c r="G83" s="229"/>
      <c r="H83" s="229"/>
      <c r="I83" s="229"/>
      <c r="J83" s="229"/>
      <c r="K83" s="229"/>
      <c r="L83" s="229"/>
      <c r="M83" s="229"/>
      <c r="N83" s="229"/>
      <c r="O83" s="229"/>
      <c r="P83" s="229"/>
      <c r="Q83" s="229"/>
      <c r="R83" s="229"/>
      <c r="S83" s="229"/>
      <c r="T83" s="229"/>
      <c r="U83" s="229"/>
      <c r="V83" s="229"/>
      <c r="W83" s="229"/>
      <c r="X83" s="229"/>
      <c r="Y83" s="229"/>
      <c r="Z83" s="233"/>
    </row>
    <row r="84" spans="1:26" ht="86.25" customHeight="1" x14ac:dyDescent="0.2">
      <c r="A84" s="237" t="s">
        <v>80</v>
      </c>
      <c r="B84" s="237">
        <v>1362</v>
      </c>
      <c r="C84" s="237">
        <v>2007</v>
      </c>
      <c r="D84" s="236" t="s">
        <v>413</v>
      </c>
      <c r="E84" s="235" t="s">
        <v>975</v>
      </c>
      <c r="F84" s="234" t="s">
        <v>659</v>
      </c>
      <c r="G84" s="229"/>
      <c r="H84" s="229"/>
      <c r="I84" s="229"/>
      <c r="J84" s="229"/>
      <c r="K84" s="229"/>
      <c r="L84" s="229"/>
      <c r="M84" s="229"/>
      <c r="N84" s="229"/>
      <c r="O84" s="229"/>
      <c r="P84" s="229"/>
      <c r="Q84" s="229"/>
      <c r="R84" s="229"/>
      <c r="S84" s="229"/>
      <c r="T84" s="229"/>
      <c r="U84" s="229"/>
      <c r="V84" s="229"/>
      <c r="W84" s="229"/>
      <c r="X84" s="229"/>
      <c r="Y84" s="229"/>
      <c r="Z84" s="233"/>
    </row>
    <row r="85" spans="1:26" ht="66" customHeight="1" x14ac:dyDescent="0.2">
      <c r="A85" s="237" t="s">
        <v>80</v>
      </c>
      <c r="B85" s="237">
        <v>1023</v>
      </c>
      <c r="C85" s="237">
        <v>2005</v>
      </c>
      <c r="D85" s="236" t="s">
        <v>660</v>
      </c>
      <c r="E85" s="235" t="s">
        <v>976</v>
      </c>
      <c r="F85" s="234" t="s">
        <v>661</v>
      </c>
      <c r="G85" s="229"/>
      <c r="H85" s="229"/>
      <c r="I85" s="229"/>
      <c r="J85" s="229"/>
      <c r="K85" s="229"/>
      <c r="L85" s="229"/>
      <c r="M85" s="229"/>
      <c r="N85" s="229"/>
      <c r="O85" s="229"/>
      <c r="P85" s="229"/>
      <c r="Q85" s="229"/>
      <c r="R85" s="229"/>
      <c r="S85" s="229"/>
      <c r="T85" s="229"/>
      <c r="U85" s="229"/>
      <c r="V85" s="229"/>
      <c r="W85" s="229"/>
      <c r="X85" s="229"/>
      <c r="Y85" s="229"/>
      <c r="Z85" s="233"/>
    </row>
    <row r="86" spans="1:26" ht="45" customHeight="1" x14ac:dyDescent="0.2">
      <c r="A86" s="237" t="s">
        <v>80</v>
      </c>
      <c r="B86" s="237">
        <v>556</v>
      </c>
      <c r="C86" s="237">
        <v>2003</v>
      </c>
      <c r="D86" s="236" t="s">
        <v>388</v>
      </c>
      <c r="E86" s="235" t="s">
        <v>977</v>
      </c>
      <c r="F86" s="234" t="s">
        <v>662</v>
      </c>
      <c r="G86" s="229"/>
      <c r="H86" s="229"/>
      <c r="I86" s="229"/>
      <c r="J86" s="229"/>
      <c r="K86" s="229"/>
      <c r="L86" s="229"/>
      <c r="M86" s="229"/>
      <c r="N86" s="229"/>
      <c r="O86" s="229"/>
      <c r="P86" s="229"/>
      <c r="Q86" s="229"/>
      <c r="R86" s="229"/>
      <c r="S86" s="229"/>
      <c r="T86" s="229"/>
      <c r="U86" s="229"/>
      <c r="V86" s="229"/>
      <c r="W86" s="229"/>
      <c r="X86" s="229"/>
      <c r="Y86" s="229"/>
      <c r="Z86" s="233"/>
    </row>
    <row r="87" spans="1:26" ht="48" customHeight="1" x14ac:dyDescent="0.2">
      <c r="A87" s="237" t="s">
        <v>80</v>
      </c>
      <c r="B87" s="237">
        <v>1188</v>
      </c>
      <c r="C87" s="237">
        <v>2003</v>
      </c>
      <c r="D87" s="236" t="s">
        <v>400</v>
      </c>
      <c r="E87" s="235" t="s">
        <v>969</v>
      </c>
      <c r="F87" s="234" t="s">
        <v>663</v>
      </c>
      <c r="G87" s="229"/>
      <c r="H87" s="229"/>
      <c r="I87" s="229"/>
      <c r="J87" s="229"/>
      <c r="K87" s="229"/>
      <c r="L87" s="229"/>
      <c r="M87" s="229"/>
      <c r="N87" s="229"/>
      <c r="O87" s="229"/>
      <c r="P87" s="229"/>
      <c r="Q87" s="229"/>
      <c r="R87" s="229"/>
      <c r="S87" s="229"/>
      <c r="T87" s="229"/>
      <c r="U87" s="229"/>
      <c r="V87" s="229"/>
      <c r="W87" s="229"/>
      <c r="X87" s="229"/>
      <c r="Y87" s="229"/>
      <c r="Z87" s="233"/>
    </row>
    <row r="88" spans="1:26" ht="57.75" customHeight="1" x14ac:dyDescent="0.2">
      <c r="A88" s="237" t="s">
        <v>230</v>
      </c>
      <c r="B88" s="237">
        <v>2</v>
      </c>
      <c r="C88" s="237">
        <v>2016</v>
      </c>
      <c r="D88" s="236" t="s">
        <v>664</v>
      </c>
      <c r="E88" s="235" t="s">
        <v>100</v>
      </c>
      <c r="F88" s="234" t="s">
        <v>665</v>
      </c>
      <c r="G88" s="229"/>
      <c r="H88" s="229"/>
      <c r="I88" s="229"/>
      <c r="J88" s="229"/>
      <c r="K88" s="229"/>
      <c r="L88" s="229"/>
      <c r="M88" s="229"/>
      <c r="N88" s="229"/>
      <c r="O88" s="229"/>
      <c r="P88" s="229"/>
      <c r="Q88" s="229"/>
      <c r="R88" s="229"/>
      <c r="S88" s="229"/>
      <c r="T88" s="229"/>
      <c r="U88" s="229"/>
      <c r="V88" s="229"/>
      <c r="W88" s="229"/>
      <c r="X88" s="229"/>
      <c r="Y88" s="229"/>
      <c r="Z88" s="233"/>
    </row>
    <row r="89" spans="1:26" ht="74.25" customHeight="1" x14ac:dyDescent="0.2">
      <c r="A89" s="238" t="s">
        <v>230</v>
      </c>
      <c r="B89" s="237">
        <v>4</v>
      </c>
      <c r="C89" s="237">
        <v>2012</v>
      </c>
      <c r="D89" s="236" t="s">
        <v>411</v>
      </c>
      <c r="E89" s="235" t="s">
        <v>978</v>
      </c>
      <c r="F89" s="234" t="s">
        <v>667</v>
      </c>
      <c r="G89" s="229"/>
      <c r="H89" s="229"/>
      <c r="I89" s="229"/>
      <c r="J89" s="229"/>
      <c r="K89" s="229"/>
      <c r="L89" s="229"/>
      <c r="M89" s="229"/>
      <c r="N89" s="229"/>
      <c r="O89" s="229"/>
      <c r="P89" s="229"/>
      <c r="Q89" s="229"/>
      <c r="R89" s="229"/>
      <c r="S89" s="229"/>
      <c r="T89" s="229"/>
      <c r="U89" s="229"/>
      <c r="V89" s="229"/>
      <c r="W89" s="229"/>
      <c r="X89" s="229"/>
      <c r="Y89" s="229"/>
      <c r="Z89" s="233"/>
    </row>
    <row r="90" spans="1:26" ht="74.25" customHeight="1" x14ac:dyDescent="0.2">
      <c r="A90" s="238" t="s">
        <v>230</v>
      </c>
      <c r="B90" s="237">
        <v>8</v>
      </c>
      <c r="C90" s="237">
        <v>2009</v>
      </c>
      <c r="D90" s="236" t="s">
        <v>412</v>
      </c>
      <c r="E90" s="235" t="s">
        <v>979</v>
      </c>
      <c r="F90" s="234" t="s">
        <v>668</v>
      </c>
      <c r="G90" s="229"/>
      <c r="H90" s="229"/>
      <c r="I90" s="229"/>
      <c r="J90" s="229"/>
      <c r="K90" s="229"/>
      <c r="L90" s="229"/>
      <c r="M90" s="229"/>
      <c r="N90" s="229"/>
      <c r="O90" s="229"/>
      <c r="P90" s="229"/>
      <c r="Q90" s="229"/>
      <c r="R90" s="229"/>
      <c r="S90" s="229"/>
      <c r="T90" s="229"/>
      <c r="U90" s="229"/>
      <c r="V90" s="229"/>
      <c r="W90" s="229"/>
      <c r="X90" s="229"/>
      <c r="Y90" s="229"/>
      <c r="Z90" s="233"/>
    </row>
    <row r="91" spans="1:26" ht="74.25" customHeight="1" x14ac:dyDescent="0.2">
      <c r="A91" s="238" t="s">
        <v>230</v>
      </c>
      <c r="B91" s="237">
        <v>9</v>
      </c>
      <c r="C91" s="237">
        <v>2006</v>
      </c>
      <c r="D91" s="236" t="s">
        <v>395</v>
      </c>
      <c r="E91" s="235" t="s">
        <v>100</v>
      </c>
      <c r="F91" s="234" t="s">
        <v>669</v>
      </c>
      <c r="G91" s="229"/>
      <c r="H91" s="229"/>
      <c r="I91" s="229"/>
      <c r="J91" s="229"/>
      <c r="K91" s="229"/>
      <c r="L91" s="229"/>
      <c r="M91" s="229"/>
      <c r="N91" s="229"/>
      <c r="O91" s="229"/>
      <c r="P91" s="229"/>
      <c r="Q91" s="229"/>
      <c r="R91" s="229"/>
      <c r="S91" s="229"/>
      <c r="T91" s="229"/>
      <c r="U91" s="229"/>
      <c r="V91" s="229"/>
      <c r="W91" s="229"/>
      <c r="X91" s="229"/>
      <c r="Y91" s="229"/>
      <c r="Z91" s="233"/>
    </row>
    <row r="92" spans="1:26" ht="14.25" customHeight="1" x14ac:dyDescent="0.2">
      <c r="A92" s="232"/>
      <c r="B92" s="231"/>
      <c r="C92" s="229"/>
      <c r="D92" s="230"/>
      <c r="E92" s="229"/>
      <c r="F92" s="229"/>
      <c r="G92" s="229"/>
      <c r="H92" s="229"/>
      <c r="I92" s="229"/>
      <c r="J92" s="229"/>
      <c r="K92" s="229"/>
      <c r="L92" s="229"/>
      <c r="M92" s="229"/>
      <c r="N92" s="229"/>
      <c r="O92" s="229"/>
      <c r="P92" s="229"/>
      <c r="Q92" s="229"/>
      <c r="R92" s="229"/>
      <c r="S92" s="229"/>
      <c r="T92" s="229"/>
      <c r="U92" s="229"/>
      <c r="V92" s="229"/>
      <c r="W92" s="229"/>
      <c r="X92" s="229"/>
      <c r="Y92" s="229"/>
      <c r="Z92" s="227"/>
    </row>
    <row r="93" spans="1:26" ht="14.25" customHeight="1" x14ac:dyDescent="0.2">
      <c r="A93" s="232"/>
      <c r="B93" s="231"/>
      <c r="C93" s="229"/>
      <c r="D93" s="230"/>
      <c r="E93" s="229"/>
      <c r="F93" s="229"/>
      <c r="G93" s="229"/>
      <c r="H93" s="229"/>
      <c r="I93" s="229"/>
      <c r="J93" s="229"/>
      <c r="K93" s="229"/>
      <c r="L93" s="229"/>
      <c r="M93" s="229"/>
      <c r="N93" s="229"/>
      <c r="O93" s="229"/>
      <c r="P93" s="229"/>
      <c r="Q93" s="229"/>
      <c r="R93" s="229"/>
      <c r="S93" s="229"/>
      <c r="T93" s="229"/>
      <c r="U93" s="229"/>
      <c r="V93" s="229"/>
      <c r="W93" s="229"/>
      <c r="X93" s="229"/>
      <c r="Y93" s="229"/>
      <c r="Z93" s="227"/>
    </row>
    <row r="94" spans="1:26" ht="14.25" customHeight="1" x14ac:dyDescent="0.2">
      <c r="A94" s="232"/>
      <c r="B94" s="231"/>
      <c r="C94" s="229"/>
      <c r="D94" s="230"/>
      <c r="E94" s="229"/>
      <c r="F94" s="229"/>
      <c r="G94" s="229"/>
      <c r="H94" s="229"/>
      <c r="I94" s="229"/>
      <c r="J94" s="229"/>
      <c r="K94" s="229"/>
      <c r="L94" s="229"/>
      <c r="M94" s="229"/>
      <c r="N94" s="229"/>
      <c r="O94" s="229"/>
      <c r="P94" s="229"/>
      <c r="Q94" s="229"/>
      <c r="R94" s="229"/>
      <c r="S94" s="229"/>
      <c r="T94" s="229"/>
      <c r="U94" s="229"/>
      <c r="V94" s="229"/>
      <c r="W94" s="229"/>
      <c r="X94" s="229"/>
      <c r="Y94" s="229"/>
      <c r="Z94" s="227"/>
    </row>
    <row r="95" spans="1:26" ht="14.25" customHeight="1" x14ac:dyDescent="0.2">
      <c r="A95" s="232"/>
      <c r="B95" s="231"/>
      <c r="C95" s="229"/>
      <c r="D95" s="230"/>
      <c r="E95" s="229"/>
      <c r="F95" s="229"/>
      <c r="G95" s="229"/>
      <c r="H95" s="229"/>
      <c r="I95" s="229"/>
      <c r="J95" s="229"/>
      <c r="K95" s="229"/>
      <c r="L95" s="229"/>
      <c r="M95" s="229"/>
      <c r="N95" s="229"/>
      <c r="O95" s="229"/>
      <c r="P95" s="229"/>
      <c r="Q95" s="229"/>
      <c r="R95" s="229"/>
      <c r="S95" s="229"/>
      <c r="T95" s="229"/>
      <c r="U95" s="229"/>
      <c r="V95" s="229"/>
      <c r="W95" s="229"/>
      <c r="X95" s="229"/>
      <c r="Y95" s="229"/>
      <c r="Z95" s="227"/>
    </row>
    <row r="96" spans="1:26" ht="14.25" customHeight="1" x14ac:dyDescent="0.2">
      <c r="A96" s="232"/>
      <c r="B96" s="231"/>
      <c r="C96" s="229"/>
      <c r="D96" s="230"/>
      <c r="E96" s="229"/>
      <c r="F96" s="229"/>
      <c r="G96" s="229"/>
      <c r="H96" s="229"/>
      <c r="I96" s="229"/>
      <c r="J96" s="229"/>
      <c r="K96" s="229"/>
      <c r="L96" s="229"/>
      <c r="M96" s="229"/>
      <c r="N96" s="229"/>
      <c r="O96" s="229"/>
      <c r="P96" s="229"/>
      <c r="Q96" s="229"/>
      <c r="R96" s="229"/>
      <c r="S96" s="229"/>
      <c r="T96" s="229"/>
      <c r="U96" s="229"/>
      <c r="V96" s="229"/>
      <c r="W96" s="229"/>
      <c r="X96" s="229"/>
      <c r="Y96" s="229"/>
      <c r="Z96" s="227"/>
    </row>
    <row r="97" spans="1:26" ht="14.25" customHeight="1" x14ac:dyDescent="0.2">
      <c r="A97" s="232"/>
      <c r="B97" s="231"/>
      <c r="C97" s="229"/>
      <c r="D97" s="230"/>
      <c r="E97" s="229"/>
      <c r="F97" s="229"/>
      <c r="G97" s="229"/>
      <c r="H97" s="229"/>
      <c r="I97" s="229"/>
      <c r="J97" s="229"/>
      <c r="K97" s="229"/>
      <c r="L97" s="229"/>
      <c r="M97" s="229"/>
      <c r="N97" s="229"/>
      <c r="O97" s="229"/>
      <c r="P97" s="229"/>
      <c r="Q97" s="229"/>
      <c r="R97" s="229"/>
      <c r="S97" s="229"/>
      <c r="T97" s="229"/>
      <c r="U97" s="229"/>
      <c r="V97" s="229"/>
      <c r="W97" s="229"/>
      <c r="X97" s="229"/>
      <c r="Y97" s="229"/>
      <c r="Z97" s="227"/>
    </row>
    <row r="98" spans="1:26" ht="14.25" customHeight="1" x14ac:dyDescent="0.2">
      <c r="A98" s="232"/>
      <c r="B98" s="231"/>
      <c r="C98" s="229"/>
      <c r="D98" s="230"/>
      <c r="E98" s="229"/>
      <c r="F98" s="229"/>
      <c r="G98" s="229"/>
      <c r="H98" s="229"/>
      <c r="I98" s="229"/>
      <c r="J98" s="229"/>
      <c r="K98" s="229"/>
      <c r="L98" s="229"/>
      <c r="M98" s="229"/>
      <c r="N98" s="229"/>
      <c r="O98" s="229"/>
      <c r="P98" s="229"/>
      <c r="Q98" s="229"/>
      <c r="R98" s="229"/>
      <c r="S98" s="229"/>
      <c r="T98" s="229"/>
      <c r="U98" s="229"/>
      <c r="V98" s="229"/>
      <c r="W98" s="229"/>
      <c r="X98" s="229"/>
      <c r="Y98" s="229"/>
      <c r="Z98" s="227"/>
    </row>
    <row r="99" spans="1:26" ht="14.25" customHeight="1" x14ac:dyDescent="0.2">
      <c r="A99" s="232"/>
      <c r="B99" s="231"/>
      <c r="C99" s="229"/>
      <c r="D99" s="230"/>
      <c r="E99" s="229"/>
      <c r="F99" s="229"/>
      <c r="G99" s="229"/>
      <c r="H99" s="229"/>
      <c r="I99" s="229"/>
      <c r="J99" s="229"/>
      <c r="K99" s="229"/>
      <c r="L99" s="229"/>
      <c r="M99" s="229"/>
      <c r="N99" s="229"/>
      <c r="O99" s="229"/>
      <c r="P99" s="229"/>
      <c r="Q99" s="229"/>
      <c r="R99" s="229"/>
      <c r="S99" s="229"/>
      <c r="T99" s="229"/>
      <c r="U99" s="229"/>
      <c r="V99" s="229"/>
      <c r="W99" s="229"/>
      <c r="X99" s="229"/>
      <c r="Y99" s="229"/>
      <c r="Z99" s="227"/>
    </row>
    <row r="100" spans="1:26" ht="14.25" customHeight="1" x14ac:dyDescent="0.2">
      <c r="A100" s="232"/>
      <c r="B100" s="231"/>
      <c r="C100" s="229"/>
      <c r="D100" s="230"/>
      <c r="E100" s="229"/>
      <c r="F100" s="229"/>
      <c r="G100" s="229"/>
      <c r="H100" s="229"/>
      <c r="I100" s="229"/>
      <c r="J100" s="229"/>
      <c r="K100" s="229"/>
      <c r="L100" s="229"/>
      <c r="M100" s="229"/>
      <c r="N100" s="229"/>
      <c r="O100" s="229"/>
      <c r="P100" s="229"/>
      <c r="Q100" s="229"/>
      <c r="R100" s="229"/>
      <c r="S100" s="229"/>
      <c r="T100" s="229"/>
      <c r="U100" s="229"/>
      <c r="V100" s="229"/>
      <c r="W100" s="229"/>
      <c r="X100" s="229"/>
      <c r="Y100" s="229"/>
      <c r="Z100" s="227"/>
    </row>
    <row r="101" spans="1:26" ht="14.25" customHeight="1" x14ac:dyDescent="0.2">
      <c r="A101" s="232"/>
      <c r="B101" s="231"/>
      <c r="C101" s="229"/>
      <c r="D101" s="230"/>
      <c r="E101" s="229"/>
      <c r="F101" s="229"/>
      <c r="G101" s="229"/>
      <c r="H101" s="229"/>
      <c r="I101" s="229"/>
      <c r="J101" s="229"/>
      <c r="K101" s="229"/>
      <c r="L101" s="229"/>
      <c r="M101" s="229"/>
      <c r="N101" s="229"/>
      <c r="O101" s="229"/>
      <c r="P101" s="229"/>
      <c r="Q101" s="229"/>
      <c r="R101" s="229"/>
      <c r="S101" s="229"/>
      <c r="T101" s="229"/>
      <c r="U101" s="229"/>
      <c r="V101" s="229"/>
      <c r="W101" s="229"/>
      <c r="X101" s="229"/>
      <c r="Y101" s="229"/>
      <c r="Z101" s="227"/>
    </row>
    <row r="102" spans="1:26" ht="14.25" customHeight="1" x14ac:dyDescent="0.2">
      <c r="A102" s="232"/>
      <c r="B102" s="231"/>
      <c r="C102" s="229"/>
      <c r="D102" s="230"/>
      <c r="E102" s="229"/>
      <c r="F102" s="229"/>
      <c r="G102" s="229"/>
      <c r="H102" s="229"/>
      <c r="I102" s="229"/>
      <c r="J102" s="229"/>
      <c r="K102" s="229"/>
      <c r="L102" s="229"/>
      <c r="M102" s="229"/>
      <c r="N102" s="229"/>
      <c r="O102" s="229"/>
      <c r="P102" s="229"/>
      <c r="Q102" s="229"/>
      <c r="R102" s="229"/>
      <c r="S102" s="229"/>
      <c r="T102" s="229"/>
      <c r="U102" s="229"/>
      <c r="V102" s="229"/>
      <c r="W102" s="229"/>
      <c r="X102" s="229"/>
      <c r="Y102" s="229"/>
      <c r="Z102" s="227"/>
    </row>
    <row r="103" spans="1:26" ht="14.25" customHeight="1" x14ac:dyDescent="0.2">
      <c r="A103" s="232"/>
      <c r="B103" s="231"/>
      <c r="C103" s="229"/>
      <c r="D103" s="230"/>
      <c r="E103" s="229"/>
      <c r="F103" s="229"/>
      <c r="G103" s="229"/>
      <c r="H103" s="229"/>
      <c r="I103" s="229"/>
      <c r="J103" s="229"/>
      <c r="K103" s="229"/>
      <c r="L103" s="229"/>
      <c r="M103" s="229"/>
      <c r="N103" s="229"/>
      <c r="O103" s="229"/>
      <c r="P103" s="229"/>
      <c r="Q103" s="229"/>
      <c r="R103" s="229"/>
      <c r="S103" s="229"/>
      <c r="T103" s="229"/>
      <c r="U103" s="229"/>
      <c r="V103" s="229"/>
      <c r="W103" s="229"/>
      <c r="X103" s="229"/>
      <c r="Y103" s="229"/>
      <c r="Z103" s="227"/>
    </row>
    <row r="104" spans="1:26" ht="14.25" customHeight="1" x14ac:dyDescent="0.2">
      <c r="A104" s="232"/>
      <c r="B104" s="231"/>
      <c r="C104" s="229"/>
      <c r="D104" s="230"/>
      <c r="E104" s="229"/>
      <c r="F104" s="229"/>
      <c r="G104" s="229"/>
      <c r="H104" s="229"/>
      <c r="I104" s="229"/>
      <c r="J104" s="229"/>
      <c r="K104" s="229"/>
      <c r="L104" s="229"/>
      <c r="M104" s="229"/>
      <c r="N104" s="229"/>
      <c r="O104" s="229"/>
      <c r="P104" s="229"/>
      <c r="Q104" s="229"/>
      <c r="R104" s="229"/>
      <c r="S104" s="229"/>
      <c r="T104" s="229"/>
      <c r="U104" s="229"/>
      <c r="V104" s="229"/>
      <c r="W104" s="229"/>
      <c r="X104" s="229"/>
      <c r="Y104" s="229"/>
      <c r="Z104" s="227"/>
    </row>
    <row r="105" spans="1:26" ht="14.25" customHeight="1" x14ac:dyDescent="0.2">
      <c r="A105" s="232"/>
      <c r="B105" s="231"/>
      <c r="C105" s="229"/>
      <c r="D105" s="230"/>
      <c r="E105" s="229"/>
      <c r="F105" s="229"/>
      <c r="G105" s="229"/>
      <c r="H105" s="229"/>
      <c r="I105" s="229"/>
      <c r="J105" s="229"/>
      <c r="K105" s="229"/>
      <c r="L105" s="229"/>
      <c r="M105" s="229"/>
      <c r="N105" s="229"/>
      <c r="O105" s="229"/>
      <c r="P105" s="229"/>
      <c r="Q105" s="229"/>
      <c r="R105" s="229"/>
      <c r="S105" s="229"/>
      <c r="T105" s="229"/>
      <c r="U105" s="229"/>
      <c r="V105" s="229"/>
      <c r="W105" s="229"/>
      <c r="X105" s="229"/>
      <c r="Y105" s="229"/>
      <c r="Z105" s="227"/>
    </row>
    <row r="106" spans="1:26" ht="14.25" customHeight="1" x14ac:dyDescent="0.2">
      <c r="A106" s="232"/>
      <c r="B106" s="231"/>
      <c r="C106" s="229"/>
      <c r="D106" s="230"/>
      <c r="E106" s="229"/>
      <c r="F106" s="229"/>
      <c r="G106" s="229"/>
      <c r="H106" s="229"/>
      <c r="I106" s="229"/>
      <c r="J106" s="229"/>
      <c r="K106" s="229"/>
      <c r="L106" s="229"/>
      <c r="M106" s="229"/>
      <c r="N106" s="229"/>
      <c r="O106" s="229"/>
      <c r="P106" s="229"/>
      <c r="Q106" s="229"/>
      <c r="R106" s="229"/>
      <c r="S106" s="229"/>
      <c r="T106" s="229"/>
      <c r="U106" s="229"/>
      <c r="V106" s="229"/>
      <c r="W106" s="229"/>
      <c r="X106" s="229"/>
      <c r="Y106" s="229"/>
      <c r="Z106" s="227"/>
    </row>
    <row r="107" spans="1:26" ht="14.25" customHeight="1" x14ac:dyDescent="0.2">
      <c r="A107" s="232"/>
      <c r="B107" s="231"/>
      <c r="C107" s="229"/>
      <c r="D107" s="230"/>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7"/>
    </row>
    <row r="108" spans="1:26" ht="14.25" customHeight="1" x14ac:dyDescent="0.2">
      <c r="A108" s="232"/>
      <c r="B108" s="231"/>
      <c r="C108" s="229"/>
      <c r="D108" s="230"/>
      <c r="E108" s="229"/>
      <c r="F108" s="229"/>
      <c r="G108" s="229"/>
      <c r="H108" s="229"/>
      <c r="I108" s="229"/>
      <c r="J108" s="229"/>
      <c r="K108" s="229"/>
      <c r="L108" s="229"/>
      <c r="M108" s="229"/>
      <c r="N108" s="229"/>
      <c r="O108" s="229"/>
      <c r="P108" s="229"/>
      <c r="Q108" s="229"/>
      <c r="R108" s="229"/>
      <c r="S108" s="229"/>
      <c r="T108" s="229"/>
      <c r="U108" s="229"/>
      <c r="V108" s="229"/>
      <c r="W108" s="229"/>
      <c r="X108" s="229"/>
      <c r="Y108" s="229"/>
      <c r="Z108" s="227"/>
    </row>
    <row r="109" spans="1:26" ht="14.25" customHeight="1" x14ac:dyDescent="0.2">
      <c r="A109" s="232"/>
      <c r="B109" s="231"/>
      <c r="C109" s="229"/>
      <c r="D109" s="230"/>
      <c r="E109" s="229"/>
      <c r="F109" s="229"/>
      <c r="G109" s="229"/>
      <c r="H109" s="229"/>
      <c r="I109" s="229"/>
      <c r="J109" s="229"/>
      <c r="K109" s="229"/>
      <c r="L109" s="229"/>
      <c r="M109" s="229"/>
      <c r="N109" s="229"/>
      <c r="O109" s="229"/>
      <c r="P109" s="229"/>
      <c r="Q109" s="229"/>
      <c r="R109" s="229"/>
      <c r="S109" s="229"/>
      <c r="T109" s="229"/>
      <c r="U109" s="229"/>
      <c r="V109" s="229"/>
      <c r="W109" s="229"/>
      <c r="X109" s="229"/>
      <c r="Y109" s="229"/>
      <c r="Z109" s="227"/>
    </row>
    <row r="110" spans="1:26" ht="14.25" customHeight="1" x14ac:dyDescent="0.2">
      <c r="A110" s="232"/>
      <c r="B110" s="231"/>
      <c r="C110" s="229"/>
      <c r="D110" s="230"/>
      <c r="E110" s="229"/>
      <c r="F110" s="229"/>
      <c r="G110" s="229"/>
      <c r="H110" s="229"/>
      <c r="I110" s="229"/>
      <c r="J110" s="229"/>
      <c r="K110" s="229"/>
      <c r="L110" s="229"/>
      <c r="M110" s="229"/>
      <c r="N110" s="229"/>
      <c r="O110" s="229"/>
      <c r="P110" s="229"/>
      <c r="Q110" s="229"/>
      <c r="R110" s="229"/>
      <c r="S110" s="229"/>
      <c r="T110" s="229"/>
      <c r="U110" s="229"/>
      <c r="V110" s="229"/>
      <c r="W110" s="229"/>
      <c r="X110" s="229"/>
      <c r="Y110" s="229"/>
      <c r="Z110" s="227"/>
    </row>
    <row r="111" spans="1:26" ht="14.25" customHeight="1" x14ac:dyDescent="0.2">
      <c r="A111" s="232"/>
      <c r="B111" s="231"/>
      <c r="C111" s="229"/>
      <c r="D111" s="230"/>
      <c r="E111" s="229"/>
      <c r="F111" s="229"/>
      <c r="G111" s="229"/>
      <c r="H111" s="229"/>
      <c r="I111" s="229"/>
      <c r="J111" s="229"/>
      <c r="K111" s="229"/>
      <c r="L111" s="229"/>
      <c r="M111" s="229"/>
      <c r="N111" s="229"/>
      <c r="O111" s="229"/>
      <c r="P111" s="229"/>
      <c r="Q111" s="229"/>
      <c r="R111" s="229"/>
      <c r="S111" s="229"/>
      <c r="T111" s="229"/>
      <c r="U111" s="229"/>
      <c r="V111" s="229"/>
      <c r="W111" s="229"/>
      <c r="X111" s="229"/>
      <c r="Y111" s="229"/>
      <c r="Z111" s="227"/>
    </row>
    <row r="112" spans="1:26" ht="14.25" customHeight="1" x14ac:dyDescent="0.2">
      <c r="A112" s="232"/>
      <c r="B112" s="231"/>
      <c r="C112" s="229"/>
      <c r="D112" s="230"/>
      <c r="E112" s="229"/>
      <c r="F112" s="229"/>
      <c r="G112" s="229"/>
      <c r="H112" s="229"/>
      <c r="I112" s="229"/>
      <c r="J112" s="229"/>
      <c r="K112" s="229"/>
      <c r="L112" s="229"/>
      <c r="M112" s="229"/>
      <c r="N112" s="229"/>
      <c r="O112" s="229"/>
      <c r="P112" s="229"/>
      <c r="Q112" s="229"/>
      <c r="R112" s="229"/>
      <c r="S112" s="229"/>
      <c r="T112" s="229"/>
      <c r="U112" s="229"/>
      <c r="V112" s="229"/>
      <c r="W112" s="229"/>
      <c r="X112" s="229"/>
      <c r="Y112" s="229"/>
      <c r="Z112" s="227"/>
    </row>
    <row r="113" spans="1:26" ht="14.25" customHeight="1" x14ac:dyDescent="0.2">
      <c r="A113" s="232"/>
      <c r="B113" s="231"/>
      <c r="C113" s="229"/>
      <c r="D113" s="230"/>
      <c r="E113" s="229"/>
      <c r="F113" s="229"/>
      <c r="G113" s="229"/>
      <c r="H113" s="229"/>
      <c r="I113" s="229"/>
      <c r="J113" s="229"/>
      <c r="K113" s="229"/>
      <c r="L113" s="229"/>
      <c r="M113" s="229"/>
      <c r="N113" s="229"/>
      <c r="O113" s="229"/>
      <c r="P113" s="229"/>
      <c r="Q113" s="229"/>
      <c r="R113" s="229"/>
      <c r="S113" s="229"/>
      <c r="T113" s="229"/>
      <c r="U113" s="229"/>
      <c r="V113" s="229"/>
      <c r="W113" s="229"/>
      <c r="X113" s="229"/>
      <c r="Y113" s="229"/>
      <c r="Z113" s="227"/>
    </row>
    <row r="114" spans="1:26" ht="14.25" customHeight="1" x14ac:dyDescent="0.2">
      <c r="A114" s="232"/>
      <c r="B114" s="231"/>
      <c r="C114" s="229"/>
      <c r="D114" s="230"/>
      <c r="E114" s="229"/>
      <c r="F114" s="229"/>
      <c r="G114" s="229"/>
      <c r="H114" s="229"/>
      <c r="I114" s="229"/>
      <c r="J114" s="229"/>
      <c r="K114" s="229"/>
      <c r="L114" s="229"/>
      <c r="M114" s="229"/>
      <c r="N114" s="229"/>
      <c r="O114" s="229"/>
      <c r="P114" s="229"/>
      <c r="Q114" s="229"/>
      <c r="R114" s="229"/>
      <c r="S114" s="229"/>
      <c r="T114" s="229"/>
      <c r="U114" s="229"/>
      <c r="V114" s="229"/>
      <c r="W114" s="229"/>
      <c r="X114" s="229"/>
      <c r="Y114" s="229"/>
      <c r="Z114" s="227"/>
    </row>
    <row r="115" spans="1:26" ht="14.25" customHeight="1" x14ac:dyDescent="0.2">
      <c r="A115" s="232"/>
      <c r="B115" s="231"/>
      <c r="C115" s="229"/>
      <c r="D115" s="230"/>
      <c r="E115" s="229"/>
      <c r="F115" s="229"/>
      <c r="G115" s="229"/>
      <c r="H115" s="229"/>
      <c r="I115" s="229"/>
      <c r="J115" s="229"/>
      <c r="K115" s="229"/>
      <c r="L115" s="229"/>
      <c r="M115" s="229"/>
      <c r="N115" s="229"/>
      <c r="O115" s="229"/>
      <c r="P115" s="229"/>
      <c r="Q115" s="229"/>
      <c r="R115" s="229"/>
      <c r="S115" s="229"/>
      <c r="T115" s="229"/>
      <c r="U115" s="229"/>
      <c r="V115" s="229"/>
      <c r="W115" s="229"/>
      <c r="X115" s="229"/>
      <c r="Y115" s="229"/>
      <c r="Z115" s="227"/>
    </row>
    <row r="116" spans="1:26" ht="14.25" customHeight="1" x14ac:dyDescent="0.2">
      <c r="A116" s="232"/>
      <c r="B116" s="231"/>
      <c r="C116" s="229"/>
      <c r="D116" s="230"/>
      <c r="E116" s="229"/>
      <c r="F116" s="229"/>
      <c r="G116" s="229"/>
      <c r="H116" s="229"/>
      <c r="I116" s="229"/>
      <c r="J116" s="229"/>
      <c r="K116" s="229"/>
      <c r="L116" s="229"/>
      <c r="M116" s="229"/>
      <c r="N116" s="229"/>
      <c r="O116" s="229"/>
      <c r="P116" s="229"/>
      <c r="Q116" s="229"/>
      <c r="R116" s="229"/>
      <c r="S116" s="229"/>
      <c r="T116" s="229"/>
      <c r="U116" s="229"/>
      <c r="V116" s="229"/>
      <c r="W116" s="229"/>
      <c r="X116" s="229"/>
      <c r="Y116" s="229"/>
      <c r="Z116" s="227"/>
    </row>
    <row r="117" spans="1:26" ht="14.25" customHeight="1" x14ac:dyDescent="0.2">
      <c r="A117" s="232"/>
      <c r="B117" s="231"/>
      <c r="C117" s="229"/>
      <c r="D117" s="230"/>
      <c r="E117" s="229"/>
      <c r="F117" s="229"/>
      <c r="G117" s="229"/>
      <c r="H117" s="229"/>
      <c r="I117" s="229"/>
      <c r="J117" s="229"/>
      <c r="K117" s="229"/>
      <c r="L117" s="229"/>
      <c r="M117" s="229"/>
      <c r="N117" s="229"/>
      <c r="O117" s="229"/>
      <c r="P117" s="229"/>
      <c r="Q117" s="229"/>
      <c r="R117" s="229"/>
      <c r="S117" s="229"/>
      <c r="T117" s="229"/>
      <c r="U117" s="229"/>
      <c r="V117" s="229"/>
      <c r="W117" s="229"/>
      <c r="X117" s="229"/>
      <c r="Y117" s="229"/>
      <c r="Z117" s="227"/>
    </row>
    <row r="118" spans="1:26" ht="14.25" customHeight="1" x14ac:dyDescent="0.2">
      <c r="A118" s="232"/>
      <c r="B118" s="231"/>
      <c r="C118" s="229"/>
      <c r="D118" s="230"/>
      <c r="E118" s="229"/>
      <c r="F118" s="229"/>
      <c r="G118" s="229"/>
      <c r="H118" s="229"/>
      <c r="I118" s="229"/>
      <c r="J118" s="229"/>
      <c r="K118" s="229"/>
      <c r="L118" s="229"/>
      <c r="M118" s="229"/>
      <c r="N118" s="229"/>
      <c r="O118" s="229"/>
      <c r="P118" s="229"/>
      <c r="Q118" s="229"/>
      <c r="R118" s="229"/>
      <c r="S118" s="229"/>
      <c r="T118" s="229"/>
      <c r="U118" s="229"/>
      <c r="V118" s="229"/>
      <c r="W118" s="229"/>
      <c r="X118" s="229"/>
      <c r="Y118" s="229"/>
      <c r="Z118" s="227"/>
    </row>
    <row r="119" spans="1:26" ht="14.25" customHeight="1" x14ac:dyDescent="0.2">
      <c r="A119" s="232"/>
      <c r="B119" s="231"/>
      <c r="C119" s="229"/>
      <c r="D119" s="230"/>
      <c r="E119" s="229"/>
      <c r="F119" s="229"/>
      <c r="G119" s="229"/>
      <c r="H119" s="229"/>
      <c r="I119" s="229"/>
      <c r="J119" s="229"/>
      <c r="K119" s="229"/>
      <c r="L119" s="229"/>
      <c r="M119" s="229"/>
      <c r="N119" s="229"/>
      <c r="O119" s="229"/>
      <c r="P119" s="229"/>
      <c r="Q119" s="229"/>
      <c r="R119" s="229"/>
      <c r="S119" s="229"/>
      <c r="T119" s="229"/>
      <c r="U119" s="229"/>
      <c r="V119" s="229"/>
      <c r="W119" s="229"/>
      <c r="X119" s="229"/>
      <c r="Y119" s="229"/>
      <c r="Z119" s="227"/>
    </row>
    <row r="120" spans="1:26" ht="14.25" customHeight="1" x14ac:dyDescent="0.2">
      <c r="A120" s="232"/>
      <c r="B120" s="231"/>
      <c r="C120" s="229"/>
      <c r="D120" s="230"/>
      <c r="E120" s="229"/>
      <c r="F120" s="229"/>
      <c r="G120" s="229"/>
      <c r="H120" s="229"/>
      <c r="I120" s="229"/>
      <c r="J120" s="229"/>
      <c r="K120" s="229"/>
      <c r="L120" s="229"/>
      <c r="M120" s="229"/>
      <c r="N120" s="229"/>
      <c r="O120" s="229"/>
      <c r="P120" s="229"/>
      <c r="Q120" s="229"/>
      <c r="R120" s="229"/>
      <c r="S120" s="229"/>
      <c r="T120" s="229"/>
      <c r="U120" s="229"/>
      <c r="V120" s="229"/>
      <c r="W120" s="229"/>
      <c r="X120" s="229"/>
      <c r="Y120" s="229"/>
      <c r="Z120" s="227"/>
    </row>
    <row r="121" spans="1:26" ht="14.25" customHeight="1" x14ac:dyDescent="0.2">
      <c r="A121" s="232"/>
      <c r="B121" s="231"/>
      <c r="C121" s="229"/>
      <c r="D121" s="230"/>
      <c r="E121" s="229"/>
      <c r="F121" s="229"/>
      <c r="G121" s="229"/>
      <c r="H121" s="229"/>
      <c r="I121" s="229"/>
      <c r="J121" s="229"/>
      <c r="K121" s="229"/>
      <c r="L121" s="229"/>
      <c r="M121" s="229"/>
      <c r="N121" s="229"/>
      <c r="O121" s="229"/>
      <c r="P121" s="229"/>
      <c r="Q121" s="229"/>
      <c r="R121" s="229"/>
      <c r="S121" s="229"/>
      <c r="T121" s="229"/>
      <c r="U121" s="229"/>
      <c r="V121" s="229"/>
      <c r="W121" s="229"/>
      <c r="X121" s="229"/>
      <c r="Y121" s="229"/>
      <c r="Z121" s="227"/>
    </row>
    <row r="122" spans="1:26" ht="14.25" customHeight="1" x14ac:dyDescent="0.2">
      <c r="A122" s="232"/>
      <c r="B122" s="231"/>
      <c r="C122" s="229"/>
      <c r="D122" s="230"/>
      <c r="E122" s="229"/>
      <c r="F122" s="229"/>
      <c r="G122" s="229"/>
      <c r="H122" s="229"/>
      <c r="I122" s="229"/>
      <c r="J122" s="229"/>
      <c r="K122" s="229"/>
      <c r="L122" s="229"/>
      <c r="M122" s="229"/>
      <c r="N122" s="229"/>
      <c r="O122" s="229"/>
      <c r="P122" s="229"/>
      <c r="Q122" s="229"/>
      <c r="R122" s="229"/>
      <c r="S122" s="229"/>
      <c r="T122" s="229"/>
      <c r="U122" s="229"/>
      <c r="V122" s="229"/>
      <c r="W122" s="229"/>
      <c r="X122" s="229"/>
      <c r="Y122" s="229"/>
      <c r="Z122" s="227"/>
    </row>
    <row r="123" spans="1:26" ht="14.25" customHeight="1" x14ac:dyDescent="0.2">
      <c r="A123" s="232"/>
      <c r="B123" s="231"/>
      <c r="C123" s="229"/>
      <c r="D123" s="230"/>
      <c r="E123" s="229"/>
      <c r="F123" s="229"/>
      <c r="G123" s="229"/>
      <c r="H123" s="229"/>
      <c r="I123" s="229"/>
      <c r="J123" s="229"/>
      <c r="K123" s="229"/>
      <c r="L123" s="229"/>
      <c r="M123" s="229"/>
      <c r="N123" s="229"/>
      <c r="O123" s="229"/>
      <c r="P123" s="229"/>
      <c r="Q123" s="229"/>
      <c r="R123" s="229"/>
      <c r="S123" s="229"/>
      <c r="T123" s="229"/>
      <c r="U123" s="229"/>
      <c r="V123" s="229"/>
      <c r="W123" s="229"/>
      <c r="X123" s="229"/>
      <c r="Y123" s="229"/>
      <c r="Z123" s="227"/>
    </row>
    <row r="124" spans="1:26" ht="14.25" customHeight="1" x14ac:dyDescent="0.2">
      <c r="A124" s="232"/>
      <c r="B124" s="231"/>
      <c r="C124" s="229"/>
      <c r="D124" s="230"/>
      <c r="E124" s="229"/>
      <c r="F124" s="229"/>
      <c r="G124" s="229"/>
      <c r="H124" s="229"/>
      <c r="I124" s="229"/>
      <c r="J124" s="229"/>
      <c r="K124" s="229"/>
      <c r="L124" s="229"/>
      <c r="M124" s="229"/>
      <c r="N124" s="229"/>
      <c r="O124" s="229"/>
      <c r="P124" s="229"/>
      <c r="Q124" s="229"/>
      <c r="R124" s="229"/>
      <c r="S124" s="229"/>
      <c r="T124" s="229"/>
      <c r="U124" s="229"/>
      <c r="V124" s="229"/>
      <c r="W124" s="229"/>
      <c r="X124" s="229"/>
      <c r="Y124" s="229"/>
      <c r="Z124" s="227"/>
    </row>
    <row r="125" spans="1:26" ht="14.25" customHeight="1" x14ac:dyDescent="0.2">
      <c r="A125" s="232"/>
      <c r="B125" s="231"/>
      <c r="C125" s="229"/>
      <c r="D125" s="230"/>
      <c r="E125" s="229"/>
      <c r="F125" s="229"/>
      <c r="G125" s="229"/>
      <c r="H125" s="229"/>
      <c r="I125" s="229"/>
      <c r="J125" s="229"/>
      <c r="K125" s="229"/>
      <c r="L125" s="229"/>
      <c r="M125" s="229"/>
      <c r="N125" s="229"/>
      <c r="O125" s="229"/>
      <c r="P125" s="229"/>
      <c r="Q125" s="229"/>
      <c r="R125" s="229"/>
      <c r="S125" s="229"/>
      <c r="T125" s="229"/>
      <c r="U125" s="229"/>
      <c r="V125" s="229"/>
      <c r="W125" s="229"/>
      <c r="X125" s="229"/>
      <c r="Y125" s="229"/>
      <c r="Z125" s="227"/>
    </row>
    <row r="126" spans="1:26" ht="14.25" customHeight="1" x14ac:dyDescent="0.2">
      <c r="A126" s="232"/>
      <c r="B126" s="231"/>
      <c r="C126" s="229"/>
      <c r="D126" s="230"/>
      <c r="E126" s="229"/>
      <c r="F126" s="229"/>
      <c r="G126" s="229"/>
      <c r="H126" s="229"/>
      <c r="I126" s="229"/>
      <c r="J126" s="229"/>
      <c r="K126" s="229"/>
      <c r="L126" s="229"/>
      <c r="M126" s="229"/>
      <c r="N126" s="229"/>
      <c r="O126" s="229"/>
      <c r="P126" s="229"/>
      <c r="Q126" s="229"/>
      <c r="R126" s="229"/>
      <c r="S126" s="229"/>
      <c r="T126" s="229"/>
      <c r="U126" s="229"/>
      <c r="V126" s="229"/>
      <c r="W126" s="229"/>
      <c r="X126" s="229"/>
      <c r="Y126" s="229"/>
      <c r="Z126" s="227"/>
    </row>
    <row r="127" spans="1:26" ht="14.25" customHeight="1" x14ac:dyDescent="0.2">
      <c r="A127" s="232"/>
      <c r="B127" s="231"/>
      <c r="C127" s="229"/>
      <c r="D127" s="230"/>
      <c r="E127" s="229"/>
      <c r="F127" s="229"/>
      <c r="G127" s="229"/>
      <c r="H127" s="229"/>
      <c r="I127" s="229"/>
      <c r="J127" s="229"/>
      <c r="K127" s="229"/>
      <c r="L127" s="229"/>
      <c r="M127" s="229"/>
      <c r="N127" s="229"/>
      <c r="O127" s="229"/>
      <c r="P127" s="229"/>
      <c r="Q127" s="229"/>
      <c r="R127" s="229"/>
      <c r="S127" s="229"/>
      <c r="T127" s="229"/>
      <c r="U127" s="229"/>
      <c r="V127" s="229"/>
      <c r="W127" s="229"/>
      <c r="X127" s="229"/>
      <c r="Y127" s="229"/>
      <c r="Z127" s="227"/>
    </row>
    <row r="128" spans="1:26" ht="14.25" customHeight="1" x14ac:dyDescent="0.2">
      <c r="A128" s="232"/>
      <c r="B128" s="231"/>
      <c r="C128" s="229"/>
      <c r="D128" s="230"/>
      <c r="E128" s="229"/>
      <c r="F128" s="229"/>
      <c r="G128" s="229"/>
      <c r="H128" s="229"/>
      <c r="I128" s="229"/>
      <c r="J128" s="229"/>
      <c r="K128" s="229"/>
      <c r="L128" s="229"/>
      <c r="M128" s="229"/>
      <c r="N128" s="229"/>
      <c r="O128" s="229"/>
      <c r="P128" s="229"/>
      <c r="Q128" s="229"/>
      <c r="R128" s="229"/>
      <c r="S128" s="229"/>
      <c r="T128" s="229"/>
      <c r="U128" s="229"/>
      <c r="V128" s="229"/>
      <c r="W128" s="229"/>
      <c r="X128" s="229"/>
      <c r="Y128" s="229"/>
      <c r="Z128" s="227"/>
    </row>
    <row r="129" spans="1:26" ht="14.25" customHeight="1" x14ac:dyDescent="0.2">
      <c r="A129" s="232"/>
      <c r="B129" s="231"/>
      <c r="C129" s="229"/>
      <c r="D129" s="230"/>
      <c r="E129" s="229"/>
      <c r="F129" s="229"/>
      <c r="G129" s="229"/>
      <c r="H129" s="229"/>
      <c r="I129" s="229"/>
      <c r="J129" s="229"/>
      <c r="K129" s="229"/>
      <c r="L129" s="229"/>
      <c r="M129" s="229"/>
      <c r="N129" s="229"/>
      <c r="O129" s="229"/>
      <c r="P129" s="229"/>
      <c r="Q129" s="229"/>
      <c r="R129" s="229"/>
      <c r="S129" s="229"/>
      <c r="T129" s="229"/>
      <c r="U129" s="229"/>
      <c r="V129" s="229"/>
      <c r="W129" s="229"/>
      <c r="X129" s="229"/>
      <c r="Y129" s="229"/>
      <c r="Z129" s="227"/>
    </row>
    <row r="130" spans="1:26" ht="14.25" customHeight="1" x14ac:dyDescent="0.2">
      <c r="A130" s="232"/>
      <c r="B130" s="231"/>
      <c r="C130" s="229"/>
      <c r="D130" s="230"/>
      <c r="E130" s="229"/>
      <c r="F130" s="229"/>
      <c r="G130" s="229"/>
      <c r="H130" s="229"/>
      <c r="I130" s="229"/>
      <c r="J130" s="229"/>
      <c r="K130" s="229"/>
      <c r="L130" s="229"/>
      <c r="M130" s="229"/>
      <c r="N130" s="229"/>
      <c r="O130" s="229"/>
      <c r="P130" s="229"/>
      <c r="Q130" s="229"/>
      <c r="R130" s="229"/>
      <c r="S130" s="229"/>
      <c r="T130" s="229"/>
      <c r="U130" s="229"/>
      <c r="V130" s="229"/>
      <c r="W130" s="229"/>
      <c r="X130" s="229"/>
      <c r="Y130" s="229"/>
      <c r="Z130" s="227"/>
    </row>
    <row r="131" spans="1:26" ht="14.25" customHeight="1" x14ac:dyDescent="0.2">
      <c r="A131" s="232"/>
      <c r="B131" s="231"/>
      <c r="C131" s="229"/>
      <c r="D131" s="230"/>
      <c r="E131" s="229"/>
      <c r="F131" s="229"/>
      <c r="G131" s="229"/>
      <c r="H131" s="229"/>
      <c r="I131" s="229"/>
      <c r="J131" s="229"/>
      <c r="K131" s="229"/>
      <c r="L131" s="229"/>
      <c r="M131" s="229"/>
      <c r="N131" s="229"/>
      <c r="O131" s="229"/>
      <c r="P131" s="229"/>
      <c r="Q131" s="229"/>
      <c r="R131" s="229"/>
      <c r="S131" s="229"/>
      <c r="T131" s="229"/>
      <c r="U131" s="229"/>
      <c r="V131" s="229"/>
      <c r="W131" s="229"/>
      <c r="X131" s="229"/>
      <c r="Y131" s="229"/>
      <c r="Z131" s="227"/>
    </row>
    <row r="132" spans="1:26" ht="14.25" customHeight="1" x14ac:dyDescent="0.2">
      <c r="A132" s="232"/>
      <c r="B132" s="231"/>
      <c r="C132" s="229"/>
      <c r="D132" s="230"/>
      <c r="E132" s="229"/>
      <c r="F132" s="229"/>
      <c r="G132" s="229"/>
      <c r="H132" s="229"/>
      <c r="I132" s="229"/>
      <c r="J132" s="229"/>
      <c r="K132" s="229"/>
      <c r="L132" s="229"/>
      <c r="M132" s="229"/>
      <c r="N132" s="229"/>
      <c r="O132" s="229"/>
      <c r="P132" s="229"/>
      <c r="Q132" s="229"/>
      <c r="R132" s="229"/>
      <c r="S132" s="229"/>
      <c r="T132" s="229"/>
      <c r="U132" s="229"/>
      <c r="V132" s="229"/>
      <c r="W132" s="229"/>
      <c r="X132" s="229"/>
      <c r="Y132" s="229"/>
      <c r="Z132" s="227"/>
    </row>
    <row r="133" spans="1:26" ht="14.25" customHeight="1" x14ac:dyDescent="0.2">
      <c r="A133" s="232"/>
      <c r="B133" s="231"/>
      <c r="C133" s="229"/>
      <c r="D133" s="230"/>
      <c r="E133" s="229"/>
      <c r="F133" s="229"/>
      <c r="G133" s="229"/>
      <c r="H133" s="229"/>
      <c r="I133" s="229"/>
      <c r="J133" s="229"/>
      <c r="K133" s="229"/>
      <c r="L133" s="229"/>
      <c r="M133" s="229"/>
      <c r="N133" s="229"/>
      <c r="O133" s="229"/>
      <c r="P133" s="229"/>
      <c r="Q133" s="229"/>
      <c r="R133" s="229"/>
      <c r="S133" s="229"/>
      <c r="T133" s="229"/>
      <c r="U133" s="229"/>
      <c r="V133" s="229"/>
      <c r="W133" s="229"/>
      <c r="X133" s="229"/>
      <c r="Y133" s="229"/>
      <c r="Z133" s="227"/>
    </row>
    <row r="134" spans="1:26" ht="14.25" customHeight="1" x14ac:dyDescent="0.2">
      <c r="A134" s="232"/>
      <c r="B134" s="231"/>
      <c r="C134" s="229"/>
      <c r="D134" s="230"/>
      <c r="E134" s="229"/>
      <c r="F134" s="229"/>
      <c r="G134" s="229"/>
      <c r="H134" s="229"/>
      <c r="I134" s="229"/>
      <c r="J134" s="229"/>
      <c r="K134" s="229"/>
      <c r="L134" s="229"/>
      <c r="M134" s="229"/>
      <c r="N134" s="229"/>
      <c r="O134" s="229"/>
      <c r="P134" s="229"/>
      <c r="Q134" s="229"/>
      <c r="R134" s="229"/>
      <c r="S134" s="229"/>
      <c r="T134" s="229"/>
      <c r="U134" s="229"/>
      <c r="V134" s="229"/>
      <c r="W134" s="229"/>
      <c r="X134" s="229"/>
      <c r="Y134" s="229"/>
      <c r="Z134" s="227"/>
    </row>
    <row r="135" spans="1:26" ht="14.25" customHeight="1" x14ac:dyDescent="0.2">
      <c r="A135" s="232"/>
      <c r="B135" s="231"/>
      <c r="C135" s="229"/>
      <c r="D135" s="230"/>
      <c r="E135" s="229"/>
      <c r="F135" s="229"/>
      <c r="G135" s="229"/>
      <c r="H135" s="229"/>
      <c r="I135" s="229"/>
      <c r="J135" s="229"/>
      <c r="K135" s="229"/>
      <c r="L135" s="229"/>
      <c r="M135" s="229"/>
      <c r="N135" s="229"/>
      <c r="O135" s="229"/>
      <c r="P135" s="229"/>
      <c r="Q135" s="229"/>
      <c r="R135" s="229"/>
      <c r="S135" s="229"/>
      <c r="T135" s="229"/>
      <c r="U135" s="229"/>
      <c r="V135" s="229"/>
      <c r="W135" s="229"/>
      <c r="X135" s="229"/>
      <c r="Y135" s="229"/>
      <c r="Z135" s="227"/>
    </row>
    <row r="136" spans="1:26" ht="14.25" customHeight="1" x14ac:dyDescent="0.2">
      <c r="A136" s="232"/>
      <c r="B136" s="231"/>
      <c r="C136" s="229"/>
      <c r="D136" s="230"/>
      <c r="E136" s="229"/>
      <c r="F136" s="229"/>
      <c r="G136" s="229"/>
      <c r="H136" s="229"/>
      <c r="I136" s="229"/>
      <c r="J136" s="229"/>
      <c r="K136" s="229"/>
      <c r="L136" s="229"/>
      <c r="M136" s="229"/>
      <c r="N136" s="229"/>
      <c r="O136" s="229"/>
      <c r="P136" s="229"/>
      <c r="Q136" s="229"/>
      <c r="R136" s="229"/>
      <c r="S136" s="229"/>
      <c r="T136" s="229"/>
      <c r="U136" s="229"/>
      <c r="V136" s="229"/>
      <c r="W136" s="229"/>
      <c r="X136" s="229"/>
      <c r="Y136" s="229"/>
      <c r="Z136" s="227"/>
    </row>
    <row r="137" spans="1:26" ht="14.25" customHeight="1" x14ac:dyDescent="0.2">
      <c r="A137" s="232"/>
      <c r="B137" s="231"/>
      <c r="C137" s="229"/>
      <c r="D137" s="230"/>
      <c r="E137" s="229"/>
      <c r="F137" s="229"/>
      <c r="G137" s="229"/>
      <c r="H137" s="229"/>
      <c r="I137" s="229"/>
      <c r="J137" s="229"/>
      <c r="K137" s="229"/>
      <c r="L137" s="229"/>
      <c r="M137" s="229"/>
      <c r="N137" s="229"/>
      <c r="O137" s="229"/>
      <c r="P137" s="229"/>
      <c r="Q137" s="229"/>
      <c r="R137" s="229"/>
      <c r="S137" s="229"/>
      <c r="T137" s="229"/>
      <c r="U137" s="229"/>
      <c r="V137" s="229"/>
      <c r="W137" s="229"/>
      <c r="X137" s="229"/>
      <c r="Y137" s="229"/>
      <c r="Z137" s="227"/>
    </row>
    <row r="138" spans="1:26" ht="14.25" customHeight="1" x14ac:dyDescent="0.2">
      <c r="A138" s="232"/>
      <c r="B138" s="231"/>
      <c r="C138" s="229"/>
      <c r="D138" s="230"/>
      <c r="E138" s="229"/>
      <c r="F138" s="229"/>
      <c r="G138" s="229"/>
      <c r="H138" s="229"/>
      <c r="I138" s="229"/>
      <c r="J138" s="229"/>
      <c r="K138" s="229"/>
      <c r="L138" s="229"/>
      <c r="M138" s="229"/>
      <c r="N138" s="229"/>
      <c r="O138" s="229"/>
      <c r="P138" s="229"/>
      <c r="Q138" s="229"/>
      <c r="R138" s="229"/>
      <c r="S138" s="229"/>
      <c r="T138" s="229"/>
      <c r="U138" s="229"/>
      <c r="V138" s="229"/>
      <c r="W138" s="229"/>
      <c r="X138" s="229"/>
      <c r="Y138" s="229"/>
      <c r="Z138" s="227"/>
    </row>
    <row r="139" spans="1:26" ht="14.25" customHeight="1" x14ac:dyDescent="0.2">
      <c r="A139" s="232"/>
      <c r="B139" s="231"/>
      <c r="C139" s="229"/>
      <c r="D139" s="230"/>
      <c r="E139" s="229"/>
      <c r="F139" s="229"/>
      <c r="G139" s="229"/>
      <c r="H139" s="229"/>
      <c r="I139" s="229"/>
      <c r="J139" s="229"/>
      <c r="K139" s="229"/>
      <c r="L139" s="229"/>
      <c r="M139" s="229"/>
      <c r="N139" s="229"/>
      <c r="O139" s="229"/>
      <c r="P139" s="229"/>
      <c r="Q139" s="229"/>
      <c r="R139" s="229"/>
      <c r="S139" s="229"/>
      <c r="T139" s="229"/>
      <c r="U139" s="229"/>
      <c r="V139" s="229"/>
      <c r="W139" s="229"/>
      <c r="X139" s="229"/>
      <c r="Y139" s="229"/>
      <c r="Z139" s="227"/>
    </row>
    <row r="140" spans="1:26" ht="14.25" customHeight="1" x14ac:dyDescent="0.2">
      <c r="A140" s="232"/>
      <c r="B140" s="231"/>
      <c r="C140" s="229"/>
      <c r="D140" s="230"/>
      <c r="E140" s="229"/>
      <c r="F140" s="229"/>
      <c r="G140" s="229"/>
      <c r="H140" s="229"/>
      <c r="I140" s="229"/>
      <c r="J140" s="229"/>
      <c r="K140" s="229"/>
      <c r="L140" s="229"/>
      <c r="M140" s="229"/>
      <c r="N140" s="229"/>
      <c r="O140" s="229"/>
      <c r="P140" s="229"/>
      <c r="Q140" s="229"/>
      <c r="R140" s="229"/>
      <c r="S140" s="229"/>
      <c r="T140" s="229"/>
      <c r="U140" s="229"/>
      <c r="V140" s="229"/>
      <c r="W140" s="229"/>
      <c r="X140" s="229"/>
      <c r="Y140" s="229"/>
      <c r="Z140" s="227"/>
    </row>
    <row r="141" spans="1:26" ht="14.25" customHeight="1" x14ac:dyDescent="0.2">
      <c r="A141" s="232"/>
      <c r="B141" s="231"/>
      <c r="C141" s="229"/>
      <c r="D141" s="230"/>
      <c r="E141" s="229"/>
      <c r="F141" s="229"/>
      <c r="G141" s="229"/>
      <c r="H141" s="229"/>
      <c r="I141" s="229"/>
      <c r="J141" s="229"/>
      <c r="K141" s="229"/>
      <c r="L141" s="229"/>
      <c r="M141" s="229"/>
      <c r="N141" s="229"/>
      <c r="O141" s="229"/>
      <c r="P141" s="229"/>
      <c r="Q141" s="229"/>
      <c r="R141" s="229"/>
      <c r="S141" s="229"/>
      <c r="T141" s="229"/>
      <c r="U141" s="229"/>
      <c r="V141" s="229"/>
      <c r="W141" s="229"/>
      <c r="X141" s="229"/>
      <c r="Y141" s="229"/>
      <c r="Z141" s="227"/>
    </row>
    <row r="142" spans="1:26" ht="14.25" customHeight="1" x14ac:dyDescent="0.2">
      <c r="A142" s="232"/>
      <c r="B142" s="231"/>
      <c r="C142" s="229"/>
      <c r="D142" s="230"/>
      <c r="E142" s="229"/>
      <c r="F142" s="229"/>
      <c r="G142" s="229"/>
      <c r="H142" s="229"/>
      <c r="I142" s="229"/>
      <c r="J142" s="229"/>
      <c r="K142" s="229"/>
      <c r="L142" s="229"/>
      <c r="M142" s="229"/>
      <c r="N142" s="229"/>
      <c r="O142" s="229"/>
      <c r="P142" s="229"/>
      <c r="Q142" s="229"/>
      <c r="R142" s="229"/>
      <c r="S142" s="229"/>
      <c r="T142" s="229"/>
      <c r="U142" s="229"/>
      <c r="V142" s="229"/>
      <c r="W142" s="229"/>
      <c r="X142" s="229"/>
      <c r="Y142" s="229"/>
      <c r="Z142" s="227"/>
    </row>
    <row r="143" spans="1:26" ht="14.25" customHeight="1" x14ac:dyDescent="0.2">
      <c r="A143" s="232"/>
      <c r="B143" s="231"/>
      <c r="C143" s="229"/>
      <c r="D143" s="230"/>
      <c r="E143" s="229"/>
      <c r="F143" s="229"/>
      <c r="G143" s="229"/>
      <c r="H143" s="229"/>
      <c r="I143" s="229"/>
      <c r="J143" s="229"/>
      <c r="K143" s="229"/>
      <c r="L143" s="229"/>
      <c r="M143" s="229"/>
      <c r="N143" s="229"/>
      <c r="O143" s="229"/>
      <c r="P143" s="229"/>
      <c r="Q143" s="229"/>
      <c r="R143" s="229"/>
      <c r="S143" s="229"/>
      <c r="T143" s="229"/>
      <c r="U143" s="229"/>
      <c r="V143" s="229"/>
      <c r="W143" s="229"/>
      <c r="X143" s="229"/>
      <c r="Y143" s="229"/>
      <c r="Z143" s="227"/>
    </row>
    <row r="144" spans="1:26" ht="14.25" customHeight="1" x14ac:dyDescent="0.2">
      <c r="A144" s="232"/>
      <c r="B144" s="231"/>
      <c r="C144" s="229"/>
      <c r="D144" s="230"/>
      <c r="E144" s="229"/>
      <c r="F144" s="229"/>
      <c r="G144" s="229"/>
      <c r="H144" s="229"/>
      <c r="I144" s="229"/>
      <c r="J144" s="229"/>
      <c r="K144" s="229"/>
      <c r="L144" s="229"/>
      <c r="M144" s="229"/>
      <c r="N144" s="229"/>
      <c r="O144" s="229"/>
      <c r="P144" s="229"/>
      <c r="Q144" s="229"/>
      <c r="R144" s="229"/>
      <c r="S144" s="229"/>
      <c r="T144" s="229"/>
      <c r="U144" s="229"/>
      <c r="V144" s="229"/>
      <c r="W144" s="229"/>
      <c r="X144" s="229"/>
      <c r="Y144" s="229"/>
      <c r="Z144" s="227"/>
    </row>
    <row r="145" spans="1:26" ht="14.25" customHeight="1" x14ac:dyDescent="0.2">
      <c r="A145" s="232"/>
      <c r="B145" s="231"/>
      <c r="C145" s="229"/>
      <c r="D145" s="230"/>
      <c r="E145" s="229"/>
      <c r="F145" s="229"/>
      <c r="G145" s="229"/>
      <c r="H145" s="229"/>
      <c r="I145" s="229"/>
      <c r="J145" s="229"/>
      <c r="K145" s="229"/>
      <c r="L145" s="229"/>
      <c r="M145" s="229"/>
      <c r="N145" s="229"/>
      <c r="O145" s="229"/>
      <c r="P145" s="229"/>
      <c r="Q145" s="229"/>
      <c r="R145" s="229"/>
      <c r="S145" s="229"/>
      <c r="T145" s="229"/>
      <c r="U145" s="229"/>
      <c r="V145" s="229"/>
      <c r="W145" s="229"/>
      <c r="X145" s="229"/>
      <c r="Y145" s="229"/>
      <c r="Z145" s="227"/>
    </row>
    <row r="146" spans="1:26" ht="14.25" customHeight="1" x14ac:dyDescent="0.2">
      <c r="A146" s="232"/>
      <c r="B146" s="231"/>
      <c r="C146" s="229"/>
      <c r="D146" s="230"/>
      <c r="E146" s="229"/>
      <c r="F146" s="229"/>
      <c r="G146" s="229"/>
      <c r="H146" s="229"/>
      <c r="I146" s="229"/>
      <c r="J146" s="229"/>
      <c r="K146" s="229"/>
      <c r="L146" s="229"/>
      <c r="M146" s="229"/>
      <c r="N146" s="229"/>
      <c r="O146" s="229"/>
      <c r="P146" s="229"/>
      <c r="Q146" s="229"/>
      <c r="R146" s="229"/>
      <c r="S146" s="229"/>
      <c r="T146" s="229"/>
      <c r="U146" s="229"/>
      <c r="V146" s="229"/>
      <c r="W146" s="229"/>
      <c r="X146" s="229"/>
      <c r="Y146" s="229"/>
      <c r="Z146" s="227"/>
    </row>
    <row r="147" spans="1:26" ht="14.25" customHeight="1" x14ac:dyDescent="0.2">
      <c r="A147" s="232"/>
      <c r="B147" s="231"/>
      <c r="C147" s="229"/>
      <c r="D147" s="230"/>
      <c r="E147" s="229"/>
      <c r="F147" s="229"/>
      <c r="G147" s="229"/>
      <c r="H147" s="229"/>
      <c r="I147" s="229"/>
      <c r="J147" s="229"/>
      <c r="K147" s="229"/>
      <c r="L147" s="229"/>
      <c r="M147" s="229"/>
      <c r="N147" s="229"/>
      <c r="O147" s="229"/>
      <c r="P147" s="229"/>
      <c r="Q147" s="229"/>
      <c r="R147" s="229"/>
      <c r="S147" s="229"/>
      <c r="T147" s="229"/>
      <c r="U147" s="229"/>
      <c r="V147" s="229"/>
      <c r="W147" s="229"/>
      <c r="X147" s="229"/>
      <c r="Y147" s="229"/>
      <c r="Z147" s="227"/>
    </row>
    <row r="148" spans="1:26" ht="14.25" customHeight="1" x14ac:dyDescent="0.2">
      <c r="A148" s="232"/>
      <c r="B148" s="231"/>
      <c r="C148" s="229"/>
      <c r="D148" s="230"/>
      <c r="E148" s="229"/>
      <c r="F148" s="229"/>
      <c r="G148" s="229"/>
      <c r="H148" s="229"/>
      <c r="I148" s="229"/>
      <c r="J148" s="229"/>
      <c r="K148" s="229"/>
      <c r="L148" s="229"/>
      <c r="M148" s="229"/>
      <c r="N148" s="229"/>
      <c r="O148" s="229"/>
      <c r="P148" s="229"/>
      <c r="Q148" s="229"/>
      <c r="R148" s="229"/>
      <c r="S148" s="229"/>
      <c r="T148" s="229"/>
      <c r="U148" s="229"/>
      <c r="V148" s="229"/>
      <c r="W148" s="229"/>
      <c r="X148" s="229"/>
      <c r="Y148" s="229"/>
      <c r="Z148" s="227"/>
    </row>
    <row r="149" spans="1:26" ht="14.25" customHeight="1" x14ac:dyDescent="0.2">
      <c r="A149" s="232"/>
      <c r="B149" s="231"/>
      <c r="C149" s="229"/>
      <c r="D149" s="230"/>
      <c r="E149" s="229"/>
      <c r="F149" s="229"/>
      <c r="G149" s="229"/>
      <c r="H149" s="229"/>
      <c r="I149" s="229"/>
      <c r="J149" s="229"/>
      <c r="K149" s="229"/>
      <c r="L149" s="229"/>
      <c r="M149" s="229"/>
      <c r="N149" s="229"/>
      <c r="O149" s="229"/>
      <c r="P149" s="229"/>
      <c r="Q149" s="229"/>
      <c r="R149" s="229"/>
      <c r="S149" s="229"/>
      <c r="T149" s="229"/>
      <c r="U149" s="229"/>
      <c r="V149" s="229"/>
      <c r="W149" s="229"/>
      <c r="X149" s="229"/>
      <c r="Y149" s="229"/>
      <c r="Z149" s="227"/>
    </row>
    <row r="150" spans="1:26" ht="14.25" customHeight="1" x14ac:dyDescent="0.2">
      <c r="A150" s="232"/>
      <c r="B150" s="231"/>
      <c r="C150" s="229"/>
      <c r="D150" s="230"/>
      <c r="E150" s="229"/>
      <c r="F150" s="229"/>
      <c r="G150" s="229"/>
      <c r="H150" s="229"/>
      <c r="I150" s="229"/>
      <c r="J150" s="229"/>
      <c r="K150" s="229"/>
      <c r="L150" s="229"/>
      <c r="M150" s="229"/>
      <c r="N150" s="229"/>
      <c r="O150" s="229"/>
      <c r="P150" s="229"/>
      <c r="Q150" s="229"/>
      <c r="R150" s="229"/>
      <c r="S150" s="229"/>
      <c r="T150" s="229"/>
      <c r="U150" s="229"/>
      <c r="V150" s="229"/>
      <c r="W150" s="229"/>
      <c r="X150" s="229"/>
      <c r="Y150" s="229"/>
      <c r="Z150" s="227"/>
    </row>
    <row r="151" spans="1:26" ht="14.25" customHeight="1" x14ac:dyDescent="0.2">
      <c r="A151" s="232"/>
      <c r="B151" s="231"/>
      <c r="C151" s="229"/>
      <c r="D151" s="230"/>
      <c r="E151" s="229"/>
      <c r="F151" s="229"/>
      <c r="G151" s="229"/>
      <c r="H151" s="229"/>
      <c r="I151" s="229"/>
      <c r="J151" s="229"/>
      <c r="K151" s="229"/>
      <c r="L151" s="229"/>
      <c r="M151" s="229"/>
      <c r="N151" s="229"/>
      <c r="O151" s="229"/>
      <c r="P151" s="229"/>
      <c r="Q151" s="229"/>
      <c r="R151" s="229"/>
      <c r="S151" s="229"/>
      <c r="T151" s="229"/>
      <c r="U151" s="229"/>
      <c r="V151" s="229"/>
      <c r="W151" s="229"/>
      <c r="X151" s="229"/>
      <c r="Y151" s="229"/>
      <c r="Z151" s="227"/>
    </row>
    <row r="152" spans="1:26" ht="14.25" customHeight="1" x14ac:dyDescent="0.2">
      <c r="A152" s="232"/>
      <c r="B152" s="231"/>
      <c r="C152" s="229"/>
      <c r="D152" s="230"/>
      <c r="E152" s="229"/>
      <c r="F152" s="229"/>
      <c r="G152" s="229"/>
      <c r="H152" s="229"/>
      <c r="I152" s="229"/>
      <c r="J152" s="229"/>
      <c r="K152" s="229"/>
      <c r="L152" s="229"/>
      <c r="M152" s="229"/>
      <c r="N152" s="229"/>
      <c r="O152" s="229"/>
      <c r="P152" s="229"/>
      <c r="Q152" s="229"/>
      <c r="R152" s="229"/>
      <c r="S152" s="229"/>
      <c r="T152" s="229"/>
      <c r="U152" s="229"/>
      <c r="V152" s="229"/>
      <c r="W152" s="229"/>
      <c r="X152" s="229"/>
      <c r="Y152" s="229"/>
      <c r="Z152" s="227"/>
    </row>
    <row r="153" spans="1:26" ht="14.25" customHeight="1" x14ac:dyDescent="0.2">
      <c r="A153" s="232"/>
      <c r="B153" s="231"/>
      <c r="C153" s="229"/>
      <c r="D153" s="230"/>
      <c r="E153" s="229"/>
      <c r="F153" s="229"/>
      <c r="G153" s="229"/>
      <c r="H153" s="229"/>
      <c r="I153" s="229"/>
      <c r="J153" s="229"/>
      <c r="K153" s="229"/>
      <c r="L153" s="229"/>
      <c r="M153" s="229"/>
      <c r="N153" s="229"/>
      <c r="O153" s="229"/>
      <c r="P153" s="229"/>
      <c r="Q153" s="229"/>
      <c r="R153" s="229"/>
      <c r="S153" s="229"/>
      <c r="T153" s="229"/>
      <c r="U153" s="229"/>
      <c r="V153" s="229"/>
      <c r="W153" s="229"/>
      <c r="X153" s="229"/>
      <c r="Y153" s="229"/>
      <c r="Z153" s="227"/>
    </row>
    <row r="154" spans="1:26" ht="14.25" customHeight="1" x14ac:dyDescent="0.2">
      <c r="A154" s="232"/>
      <c r="B154" s="231"/>
      <c r="C154" s="229"/>
      <c r="D154" s="230"/>
      <c r="E154" s="229"/>
      <c r="F154" s="229"/>
      <c r="G154" s="229"/>
      <c r="H154" s="229"/>
      <c r="I154" s="229"/>
      <c r="J154" s="229"/>
      <c r="K154" s="229"/>
      <c r="L154" s="229"/>
      <c r="M154" s="229"/>
      <c r="N154" s="229"/>
      <c r="O154" s="229"/>
      <c r="P154" s="229"/>
      <c r="Q154" s="229"/>
      <c r="R154" s="229"/>
      <c r="S154" s="229"/>
      <c r="T154" s="229"/>
      <c r="U154" s="229"/>
      <c r="V154" s="229"/>
      <c r="W154" s="229"/>
      <c r="X154" s="229"/>
      <c r="Y154" s="229"/>
      <c r="Z154" s="227"/>
    </row>
    <row r="155" spans="1:26" ht="14.25" customHeight="1" x14ac:dyDescent="0.2">
      <c r="A155" s="232"/>
      <c r="B155" s="231"/>
      <c r="C155" s="229"/>
      <c r="D155" s="230"/>
      <c r="E155" s="229"/>
      <c r="F155" s="229"/>
      <c r="G155" s="229"/>
      <c r="H155" s="229"/>
      <c r="I155" s="229"/>
      <c r="J155" s="229"/>
      <c r="K155" s="229"/>
      <c r="L155" s="229"/>
      <c r="M155" s="229"/>
      <c r="N155" s="229"/>
      <c r="O155" s="229"/>
      <c r="P155" s="229"/>
      <c r="Q155" s="229"/>
      <c r="R155" s="229"/>
      <c r="S155" s="229"/>
      <c r="T155" s="229"/>
      <c r="U155" s="229"/>
      <c r="V155" s="229"/>
      <c r="W155" s="229"/>
      <c r="X155" s="229"/>
      <c r="Y155" s="229"/>
      <c r="Z155" s="227"/>
    </row>
    <row r="156" spans="1:26" ht="14.25" customHeight="1" x14ac:dyDescent="0.2">
      <c r="A156" s="232"/>
      <c r="B156" s="231"/>
      <c r="C156" s="229"/>
      <c r="D156" s="230"/>
      <c r="E156" s="229"/>
      <c r="F156" s="229"/>
      <c r="G156" s="229"/>
      <c r="H156" s="229"/>
      <c r="I156" s="229"/>
      <c r="J156" s="229"/>
      <c r="K156" s="229"/>
      <c r="L156" s="229"/>
      <c r="M156" s="229"/>
      <c r="N156" s="229"/>
      <c r="O156" s="229"/>
      <c r="P156" s="229"/>
      <c r="Q156" s="229"/>
      <c r="R156" s="229"/>
      <c r="S156" s="229"/>
      <c r="T156" s="229"/>
      <c r="U156" s="229"/>
      <c r="V156" s="229"/>
      <c r="W156" s="229"/>
      <c r="X156" s="229"/>
      <c r="Y156" s="229"/>
      <c r="Z156" s="227"/>
    </row>
    <row r="157" spans="1:26" ht="14.25" customHeight="1" x14ac:dyDescent="0.2">
      <c r="A157" s="232"/>
      <c r="B157" s="231"/>
      <c r="C157" s="229"/>
      <c r="D157" s="230"/>
      <c r="E157" s="229"/>
      <c r="F157" s="229"/>
      <c r="G157" s="229"/>
      <c r="H157" s="229"/>
      <c r="I157" s="229"/>
      <c r="J157" s="229"/>
      <c r="K157" s="229"/>
      <c r="L157" s="229"/>
      <c r="M157" s="229"/>
      <c r="N157" s="229"/>
      <c r="O157" s="229"/>
      <c r="P157" s="229"/>
      <c r="Q157" s="229"/>
      <c r="R157" s="229"/>
      <c r="S157" s="229"/>
      <c r="T157" s="229"/>
      <c r="U157" s="229"/>
      <c r="V157" s="229"/>
      <c r="W157" s="229"/>
      <c r="X157" s="229"/>
      <c r="Y157" s="229"/>
      <c r="Z157" s="227"/>
    </row>
    <row r="158" spans="1:26" ht="14.25" customHeight="1" x14ac:dyDescent="0.2">
      <c r="A158" s="232"/>
      <c r="B158" s="231"/>
      <c r="C158" s="229"/>
      <c r="D158" s="230"/>
      <c r="E158" s="229"/>
      <c r="F158" s="229"/>
      <c r="G158" s="229"/>
      <c r="H158" s="229"/>
      <c r="I158" s="229"/>
      <c r="J158" s="229"/>
      <c r="K158" s="229"/>
      <c r="L158" s="229"/>
      <c r="M158" s="229"/>
      <c r="N158" s="229"/>
      <c r="O158" s="229"/>
      <c r="P158" s="229"/>
      <c r="Q158" s="229"/>
      <c r="R158" s="229"/>
      <c r="S158" s="229"/>
      <c r="T158" s="229"/>
      <c r="U158" s="229"/>
      <c r="V158" s="229"/>
      <c r="W158" s="229"/>
      <c r="X158" s="229"/>
      <c r="Y158" s="229"/>
      <c r="Z158" s="227"/>
    </row>
    <row r="159" spans="1:26" ht="14.25" customHeight="1" x14ac:dyDescent="0.2">
      <c r="A159" s="232"/>
      <c r="B159" s="231"/>
      <c r="C159" s="229"/>
      <c r="D159" s="230"/>
      <c r="E159" s="229"/>
      <c r="F159" s="229"/>
      <c r="G159" s="229"/>
      <c r="H159" s="229"/>
      <c r="I159" s="229"/>
      <c r="J159" s="229"/>
      <c r="K159" s="229"/>
      <c r="L159" s="229"/>
      <c r="M159" s="229"/>
      <c r="N159" s="229"/>
      <c r="O159" s="229"/>
      <c r="P159" s="229"/>
      <c r="Q159" s="229"/>
      <c r="R159" s="229"/>
      <c r="S159" s="229"/>
      <c r="T159" s="229"/>
      <c r="U159" s="229"/>
      <c r="V159" s="229"/>
      <c r="W159" s="229"/>
      <c r="X159" s="229"/>
      <c r="Y159" s="229"/>
      <c r="Z159" s="227"/>
    </row>
    <row r="160" spans="1:26" ht="14.25" customHeight="1" x14ac:dyDescent="0.2">
      <c r="A160" s="232"/>
      <c r="B160" s="231"/>
      <c r="C160" s="229"/>
      <c r="D160" s="230"/>
      <c r="E160" s="229"/>
      <c r="F160" s="229"/>
      <c r="G160" s="229"/>
      <c r="H160" s="229"/>
      <c r="I160" s="229"/>
      <c r="J160" s="229"/>
      <c r="K160" s="229"/>
      <c r="L160" s="229"/>
      <c r="M160" s="229"/>
      <c r="N160" s="229"/>
      <c r="O160" s="229"/>
      <c r="P160" s="229"/>
      <c r="Q160" s="229"/>
      <c r="R160" s="229"/>
      <c r="S160" s="229"/>
      <c r="T160" s="229"/>
      <c r="U160" s="229"/>
      <c r="V160" s="229"/>
      <c r="W160" s="229"/>
      <c r="X160" s="229"/>
      <c r="Y160" s="229"/>
      <c r="Z160" s="227"/>
    </row>
    <row r="161" spans="1:26" ht="14.25" customHeight="1" x14ac:dyDescent="0.2">
      <c r="A161" s="232"/>
      <c r="B161" s="231"/>
      <c r="C161" s="229"/>
      <c r="D161" s="230"/>
      <c r="E161" s="229"/>
      <c r="F161" s="229"/>
      <c r="G161" s="229"/>
      <c r="H161" s="229"/>
      <c r="I161" s="229"/>
      <c r="J161" s="229"/>
      <c r="K161" s="229"/>
      <c r="L161" s="229"/>
      <c r="M161" s="229"/>
      <c r="N161" s="229"/>
      <c r="O161" s="229"/>
      <c r="P161" s="229"/>
      <c r="Q161" s="229"/>
      <c r="R161" s="229"/>
      <c r="S161" s="229"/>
      <c r="T161" s="229"/>
      <c r="U161" s="229"/>
      <c r="V161" s="229"/>
      <c r="W161" s="229"/>
      <c r="X161" s="229"/>
      <c r="Y161" s="229"/>
      <c r="Z161" s="227"/>
    </row>
    <row r="162" spans="1:26" ht="14.25" customHeight="1" x14ac:dyDescent="0.2">
      <c r="A162" s="232"/>
      <c r="B162" s="231"/>
      <c r="C162" s="229"/>
      <c r="D162" s="230"/>
      <c r="E162" s="229"/>
      <c r="F162" s="229"/>
      <c r="G162" s="229"/>
      <c r="H162" s="229"/>
      <c r="I162" s="229"/>
      <c r="J162" s="229"/>
      <c r="K162" s="229"/>
      <c r="L162" s="229"/>
      <c r="M162" s="229"/>
      <c r="N162" s="229"/>
      <c r="O162" s="229"/>
      <c r="P162" s="229"/>
      <c r="Q162" s="229"/>
      <c r="R162" s="229"/>
      <c r="S162" s="229"/>
      <c r="T162" s="229"/>
      <c r="U162" s="229"/>
      <c r="V162" s="229"/>
      <c r="W162" s="229"/>
      <c r="X162" s="229"/>
      <c r="Y162" s="229"/>
      <c r="Z162" s="227"/>
    </row>
    <row r="163" spans="1:26" ht="14.25" customHeight="1" x14ac:dyDescent="0.2">
      <c r="A163" s="232"/>
      <c r="B163" s="231"/>
      <c r="C163" s="229"/>
      <c r="D163" s="230"/>
      <c r="E163" s="229"/>
      <c r="F163" s="229"/>
      <c r="G163" s="229"/>
      <c r="H163" s="229"/>
      <c r="I163" s="229"/>
      <c r="J163" s="229"/>
      <c r="K163" s="229"/>
      <c r="L163" s="229"/>
      <c r="M163" s="229"/>
      <c r="N163" s="229"/>
      <c r="O163" s="229"/>
      <c r="P163" s="229"/>
      <c r="Q163" s="229"/>
      <c r="R163" s="229"/>
      <c r="S163" s="229"/>
      <c r="T163" s="229"/>
      <c r="U163" s="229"/>
      <c r="V163" s="229"/>
      <c r="W163" s="229"/>
      <c r="X163" s="229"/>
      <c r="Y163" s="229"/>
      <c r="Z163" s="227"/>
    </row>
    <row r="164" spans="1:26" ht="14.25" customHeight="1" x14ac:dyDescent="0.2">
      <c r="A164" s="232"/>
      <c r="B164" s="231"/>
      <c r="C164" s="229"/>
      <c r="D164" s="230"/>
      <c r="E164" s="229"/>
      <c r="F164" s="229"/>
      <c r="G164" s="229"/>
      <c r="H164" s="229"/>
      <c r="I164" s="229"/>
      <c r="J164" s="229"/>
      <c r="K164" s="229"/>
      <c r="L164" s="229"/>
      <c r="M164" s="229"/>
      <c r="N164" s="229"/>
      <c r="O164" s="229"/>
      <c r="P164" s="229"/>
      <c r="Q164" s="229"/>
      <c r="R164" s="229"/>
      <c r="S164" s="229"/>
      <c r="T164" s="229"/>
      <c r="U164" s="229"/>
      <c r="V164" s="229"/>
      <c r="W164" s="229"/>
      <c r="X164" s="229"/>
      <c r="Y164" s="229"/>
      <c r="Z164" s="227"/>
    </row>
    <row r="165" spans="1:26" ht="14.25" customHeight="1" x14ac:dyDescent="0.2">
      <c r="A165" s="232"/>
      <c r="B165" s="231"/>
      <c r="C165" s="229"/>
      <c r="D165" s="230"/>
      <c r="E165" s="229"/>
      <c r="F165" s="229"/>
      <c r="G165" s="229"/>
      <c r="H165" s="229"/>
      <c r="I165" s="229"/>
      <c r="J165" s="229"/>
      <c r="K165" s="229"/>
      <c r="L165" s="229"/>
      <c r="M165" s="229"/>
      <c r="N165" s="229"/>
      <c r="O165" s="229"/>
      <c r="P165" s="229"/>
      <c r="Q165" s="229"/>
      <c r="R165" s="229"/>
      <c r="S165" s="229"/>
      <c r="T165" s="229"/>
      <c r="U165" s="229"/>
      <c r="V165" s="229"/>
      <c r="W165" s="229"/>
      <c r="X165" s="229"/>
      <c r="Y165" s="229"/>
      <c r="Z165" s="227"/>
    </row>
    <row r="166" spans="1:26" ht="14.25" customHeight="1" x14ac:dyDescent="0.2">
      <c r="A166" s="232"/>
      <c r="B166" s="231"/>
      <c r="C166" s="229"/>
      <c r="D166" s="230"/>
      <c r="E166" s="229"/>
      <c r="F166" s="229"/>
      <c r="G166" s="229"/>
      <c r="H166" s="229"/>
      <c r="I166" s="229"/>
      <c r="J166" s="229"/>
      <c r="K166" s="229"/>
      <c r="L166" s="229"/>
      <c r="M166" s="229"/>
      <c r="N166" s="229"/>
      <c r="O166" s="229"/>
      <c r="P166" s="229"/>
      <c r="Q166" s="229"/>
      <c r="R166" s="229"/>
      <c r="S166" s="229"/>
      <c r="T166" s="229"/>
      <c r="U166" s="229"/>
      <c r="V166" s="229"/>
      <c r="W166" s="229"/>
      <c r="X166" s="229"/>
      <c r="Y166" s="229"/>
      <c r="Z166" s="227"/>
    </row>
    <row r="167" spans="1:26" ht="14.25" customHeight="1" x14ac:dyDescent="0.2">
      <c r="A167" s="232"/>
      <c r="B167" s="231"/>
      <c r="C167" s="229"/>
      <c r="D167" s="230"/>
      <c r="E167" s="229"/>
      <c r="F167" s="229"/>
      <c r="G167" s="229"/>
      <c r="H167" s="229"/>
      <c r="I167" s="229"/>
      <c r="J167" s="229"/>
      <c r="K167" s="229"/>
      <c r="L167" s="229"/>
      <c r="M167" s="229"/>
      <c r="N167" s="229"/>
      <c r="O167" s="229"/>
      <c r="P167" s="229"/>
      <c r="Q167" s="229"/>
      <c r="R167" s="229"/>
      <c r="S167" s="229"/>
      <c r="T167" s="229"/>
      <c r="U167" s="229"/>
      <c r="V167" s="229"/>
      <c r="W167" s="229"/>
      <c r="X167" s="229"/>
      <c r="Y167" s="229"/>
      <c r="Z167" s="227"/>
    </row>
    <row r="168" spans="1:26" ht="14.25" customHeight="1" x14ac:dyDescent="0.2">
      <c r="A168" s="232"/>
      <c r="B168" s="231"/>
      <c r="C168" s="229"/>
      <c r="D168" s="230"/>
      <c r="E168" s="229"/>
      <c r="F168" s="229"/>
      <c r="G168" s="229"/>
      <c r="H168" s="229"/>
      <c r="I168" s="229"/>
      <c r="J168" s="229"/>
      <c r="K168" s="229"/>
      <c r="L168" s="229"/>
      <c r="M168" s="229"/>
      <c r="N168" s="229"/>
      <c r="O168" s="229"/>
      <c r="P168" s="229"/>
      <c r="Q168" s="229"/>
      <c r="R168" s="229"/>
      <c r="S168" s="229"/>
      <c r="T168" s="229"/>
      <c r="U168" s="229"/>
      <c r="V168" s="229"/>
      <c r="W168" s="229"/>
      <c r="X168" s="229"/>
      <c r="Y168" s="229"/>
      <c r="Z168" s="227"/>
    </row>
    <row r="169" spans="1:26" ht="14.25" customHeight="1" x14ac:dyDescent="0.2">
      <c r="A169" s="232"/>
      <c r="B169" s="231"/>
      <c r="C169" s="229"/>
      <c r="D169" s="230"/>
      <c r="E169" s="229"/>
      <c r="F169" s="229"/>
      <c r="G169" s="229"/>
      <c r="H169" s="229"/>
      <c r="I169" s="229"/>
      <c r="J169" s="229"/>
      <c r="K169" s="229"/>
      <c r="L169" s="229"/>
      <c r="M169" s="229"/>
      <c r="N169" s="229"/>
      <c r="O169" s="229"/>
      <c r="P169" s="229"/>
      <c r="Q169" s="229"/>
      <c r="R169" s="229"/>
      <c r="S169" s="229"/>
      <c r="T169" s="229"/>
      <c r="U169" s="229"/>
      <c r="V169" s="229"/>
      <c r="W169" s="229"/>
      <c r="X169" s="229"/>
      <c r="Y169" s="229"/>
      <c r="Z169" s="227"/>
    </row>
    <row r="170" spans="1:26" ht="14.25" customHeight="1" x14ac:dyDescent="0.2">
      <c r="A170" s="232"/>
      <c r="B170" s="231"/>
      <c r="C170" s="229"/>
      <c r="D170" s="230"/>
      <c r="E170" s="229"/>
      <c r="F170" s="229"/>
      <c r="G170" s="229"/>
      <c r="H170" s="229"/>
      <c r="I170" s="229"/>
      <c r="J170" s="229"/>
      <c r="K170" s="229"/>
      <c r="L170" s="229"/>
      <c r="M170" s="229"/>
      <c r="N170" s="229"/>
      <c r="O170" s="229"/>
      <c r="P170" s="229"/>
      <c r="Q170" s="229"/>
      <c r="R170" s="229"/>
      <c r="S170" s="229"/>
      <c r="T170" s="229"/>
      <c r="U170" s="229"/>
      <c r="V170" s="229"/>
      <c r="W170" s="229"/>
      <c r="X170" s="229"/>
      <c r="Y170" s="229"/>
      <c r="Z170" s="227"/>
    </row>
    <row r="171" spans="1:26" ht="14.25" customHeight="1" x14ac:dyDescent="0.2">
      <c r="A171" s="232"/>
      <c r="B171" s="231"/>
      <c r="C171" s="229"/>
      <c r="D171" s="230"/>
      <c r="E171" s="229"/>
      <c r="F171" s="229"/>
      <c r="G171" s="229"/>
      <c r="H171" s="229"/>
      <c r="I171" s="229"/>
      <c r="J171" s="229"/>
      <c r="K171" s="229"/>
      <c r="L171" s="229"/>
      <c r="M171" s="229"/>
      <c r="N171" s="229"/>
      <c r="O171" s="229"/>
      <c r="P171" s="229"/>
      <c r="Q171" s="229"/>
      <c r="R171" s="229"/>
      <c r="S171" s="229"/>
      <c r="T171" s="229"/>
      <c r="U171" s="229"/>
      <c r="V171" s="229"/>
      <c r="W171" s="229"/>
      <c r="X171" s="229"/>
      <c r="Y171" s="229"/>
      <c r="Z171" s="227"/>
    </row>
    <row r="172" spans="1:26" ht="14.25" customHeight="1" x14ac:dyDescent="0.2">
      <c r="A172" s="232"/>
      <c r="B172" s="231"/>
      <c r="C172" s="229"/>
      <c r="D172" s="230"/>
      <c r="E172" s="229"/>
      <c r="F172" s="229"/>
      <c r="G172" s="229"/>
      <c r="H172" s="229"/>
      <c r="I172" s="229"/>
      <c r="J172" s="229"/>
      <c r="K172" s="229"/>
      <c r="L172" s="229"/>
      <c r="M172" s="229"/>
      <c r="N172" s="229"/>
      <c r="O172" s="229"/>
      <c r="P172" s="229"/>
      <c r="Q172" s="229"/>
      <c r="R172" s="229"/>
      <c r="S172" s="229"/>
      <c r="T172" s="229"/>
      <c r="U172" s="229"/>
      <c r="V172" s="229"/>
      <c r="W172" s="229"/>
      <c r="X172" s="229"/>
      <c r="Y172" s="229"/>
      <c r="Z172" s="227"/>
    </row>
    <row r="173" spans="1:26" ht="14.25" customHeight="1" x14ac:dyDescent="0.2">
      <c r="A173" s="232"/>
      <c r="B173" s="231"/>
      <c r="C173" s="229"/>
      <c r="D173" s="230"/>
      <c r="E173" s="229"/>
      <c r="F173" s="229"/>
      <c r="G173" s="229"/>
      <c r="H173" s="229"/>
      <c r="I173" s="229"/>
      <c r="J173" s="229"/>
      <c r="K173" s="229"/>
      <c r="L173" s="229"/>
      <c r="M173" s="229"/>
      <c r="N173" s="229"/>
      <c r="O173" s="229"/>
      <c r="P173" s="229"/>
      <c r="Q173" s="229"/>
      <c r="R173" s="229"/>
      <c r="S173" s="229"/>
      <c r="T173" s="229"/>
      <c r="U173" s="229"/>
      <c r="V173" s="229"/>
      <c r="W173" s="229"/>
      <c r="X173" s="229"/>
      <c r="Y173" s="229"/>
      <c r="Z173" s="227"/>
    </row>
    <row r="174" spans="1:26" ht="14.25" customHeight="1" x14ac:dyDescent="0.2">
      <c r="A174" s="232"/>
      <c r="B174" s="231"/>
      <c r="C174" s="229"/>
      <c r="D174" s="230"/>
      <c r="E174" s="229"/>
      <c r="F174" s="229"/>
      <c r="G174" s="229"/>
      <c r="H174" s="229"/>
      <c r="I174" s="229"/>
      <c r="J174" s="229"/>
      <c r="K174" s="229"/>
      <c r="L174" s="229"/>
      <c r="M174" s="229"/>
      <c r="N174" s="229"/>
      <c r="O174" s="229"/>
      <c r="P174" s="229"/>
      <c r="Q174" s="229"/>
      <c r="R174" s="229"/>
      <c r="S174" s="229"/>
      <c r="T174" s="229"/>
      <c r="U174" s="229"/>
      <c r="V174" s="229"/>
      <c r="W174" s="229"/>
      <c r="X174" s="229"/>
      <c r="Y174" s="229"/>
      <c r="Z174" s="227"/>
    </row>
    <row r="175" spans="1:26" ht="14.25" customHeight="1" x14ac:dyDescent="0.2">
      <c r="A175" s="232"/>
      <c r="B175" s="231"/>
      <c r="C175" s="229"/>
      <c r="D175" s="230"/>
      <c r="E175" s="229"/>
      <c r="F175" s="229"/>
      <c r="G175" s="229"/>
      <c r="H175" s="229"/>
      <c r="I175" s="229"/>
      <c r="J175" s="229"/>
      <c r="K175" s="229"/>
      <c r="L175" s="229"/>
      <c r="M175" s="229"/>
      <c r="N175" s="229"/>
      <c r="O175" s="229"/>
      <c r="P175" s="229"/>
      <c r="Q175" s="229"/>
      <c r="R175" s="229"/>
      <c r="S175" s="229"/>
      <c r="T175" s="229"/>
      <c r="U175" s="229"/>
      <c r="V175" s="229"/>
      <c r="W175" s="229"/>
      <c r="X175" s="229"/>
      <c r="Y175" s="229"/>
      <c r="Z175" s="227"/>
    </row>
    <row r="176" spans="1:26" ht="14.25" customHeight="1" x14ac:dyDescent="0.2">
      <c r="A176" s="232"/>
      <c r="B176" s="231"/>
      <c r="C176" s="229"/>
      <c r="D176" s="230"/>
      <c r="E176" s="229"/>
      <c r="F176" s="229"/>
      <c r="G176" s="229"/>
      <c r="H176" s="229"/>
      <c r="I176" s="229"/>
      <c r="J176" s="229"/>
      <c r="K176" s="229"/>
      <c r="L176" s="229"/>
      <c r="M176" s="229"/>
      <c r="N176" s="229"/>
      <c r="O176" s="229"/>
      <c r="P176" s="229"/>
      <c r="Q176" s="229"/>
      <c r="R176" s="229"/>
      <c r="S176" s="229"/>
      <c r="T176" s="229"/>
      <c r="U176" s="229"/>
      <c r="V176" s="229"/>
      <c r="W176" s="229"/>
      <c r="X176" s="229"/>
      <c r="Y176" s="229"/>
      <c r="Z176" s="227"/>
    </row>
    <row r="177" spans="1:26" ht="14.25" customHeight="1" x14ac:dyDescent="0.2">
      <c r="A177" s="232"/>
      <c r="B177" s="231"/>
      <c r="C177" s="229"/>
      <c r="D177" s="230"/>
      <c r="E177" s="229"/>
      <c r="F177" s="229"/>
      <c r="G177" s="229"/>
      <c r="H177" s="229"/>
      <c r="I177" s="229"/>
      <c r="J177" s="229"/>
      <c r="K177" s="229"/>
      <c r="L177" s="229"/>
      <c r="M177" s="229"/>
      <c r="N177" s="229"/>
      <c r="O177" s="229"/>
      <c r="P177" s="229"/>
      <c r="Q177" s="229"/>
      <c r="R177" s="229"/>
      <c r="S177" s="229"/>
      <c r="T177" s="229"/>
      <c r="U177" s="229"/>
      <c r="V177" s="229"/>
      <c r="W177" s="229"/>
      <c r="X177" s="229"/>
      <c r="Y177" s="229"/>
      <c r="Z177" s="227"/>
    </row>
    <row r="178" spans="1:26" ht="14.25" customHeight="1" x14ac:dyDescent="0.2">
      <c r="A178" s="232"/>
      <c r="B178" s="231"/>
      <c r="C178" s="229"/>
      <c r="D178" s="230"/>
      <c r="E178" s="229"/>
      <c r="F178" s="229"/>
      <c r="G178" s="229"/>
      <c r="H178" s="229"/>
      <c r="I178" s="229"/>
      <c r="J178" s="229"/>
      <c r="K178" s="229"/>
      <c r="L178" s="229"/>
      <c r="M178" s="229"/>
      <c r="N178" s="229"/>
      <c r="O178" s="229"/>
      <c r="P178" s="229"/>
      <c r="Q178" s="229"/>
      <c r="R178" s="229"/>
      <c r="S178" s="229"/>
      <c r="T178" s="229"/>
      <c r="U178" s="229"/>
      <c r="V178" s="229"/>
      <c r="W178" s="229"/>
      <c r="X178" s="229"/>
      <c r="Y178" s="229"/>
      <c r="Z178" s="227"/>
    </row>
    <row r="179" spans="1:26" ht="14.25" customHeight="1" x14ac:dyDescent="0.2">
      <c r="A179" s="232"/>
      <c r="B179" s="231"/>
      <c r="C179" s="229"/>
      <c r="D179" s="230"/>
      <c r="E179" s="229"/>
      <c r="F179" s="229"/>
      <c r="G179" s="229"/>
      <c r="H179" s="229"/>
      <c r="I179" s="229"/>
      <c r="J179" s="229"/>
      <c r="K179" s="229"/>
      <c r="L179" s="229"/>
      <c r="M179" s="229"/>
      <c r="N179" s="229"/>
      <c r="O179" s="229"/>
      <c r="P179" s="229"/>
      <c r="Q179" s="229"/>
      <c r="R179" s="229"/>
      <c r="S179" s="229"/>
      <c r="T179" s="229"/>
      <c r="U179" s="229"/>
      <c r="V179" s="229"/>
      <c r="W179" s="229"/>
      <c r="X179" s="229"/>
      <c r="Y179" s="229"/>
      <c r="Z179" s="227"/>
    </row>
    <row r="180" spans="1:26" ht="14.25" customHeight="1" x14ac:dyDescent="0.2">
      <c r="A180" s="232"/>
      <c r="B180" s="231"/>
      <c r="C180" s="229"/>
      <c r="D180" s="230"/>
      <c r="E180" s="229"/>
      <c r="F180" s="229"/>
      <c r="G180" s="229"/>
      <c r="H180" s="229"/>
      <c r="I180" s="229"/>
      <c r="J180" s="229"/>
      <c r="K180" s="229"/>
      <c r="L180" s="229"/>
      <c r="M180" s="229"/>
      <c r="N180" s="229"/>
      <c r="O180" s="229"/>
      <c r="P180" s="229"/>
      <c r="Q180" s="229"/>
      <c r="R180" s="229"/>
      <c r="S180" s="229"/>
      <c r="T180" s="229"/>
      <c r="U180" s="229"/>
      <c r="V180" s="229"/>
      <c r="W180" s="229"/>
      <c r="X180" s="229"/>
      <c r="Y180" s="229"/>
      <c r="Z180" s="227"/>
    </row>
    <row r="181" spans="1:26" ht="14.25" customHeight="1" x14ac:dyDescent="0.2">
      <c r="A181" s="232"/>
      <c r="B181" s="231"/>
      <c r="C181" s="229"/>
      <c r="D181" s="230"/>
      <c r="E181" s="229"/>
      <c r="F181" s="229"/>
      <c r="G181" s="229"/>
      <c r="H181" s="229"/>
      <c r="I181" s="229"/>
      <c r="J181" s="229"/>
      <c r="K181" s="229"/>
      <c r="L181" s="229"/>
      <c r="M181" s="229"/>
      <c r="N181" s="229"/>
      <c r="O181" s="229"/>
      <c r="P181" s="229"/>
      <c r="Q181" s="229"/>
      <c r="R181" s="229"/>
      <c r="S181" s="229"/>
      <c r="T181" s="229"/>
      <c r="U181" s="229"/>
      <c r="V181" s="229"/>
      <c r="W181" s="229"/>
      <c r="X181" s="229"/>
      <c r="Y181" s="229"/>
      <c r="Z181" s="227"/>
    </row>
    <row r="182" spans="1:26" ht="14.25" customHeight="1" x14ac:dyDescent="0.2">
      <c r="A182" s="232"/>
      <c r="B182" s="231"/>
      <c r="C182" s="229"/>
      <c r="D182" s="230"/>
      <c r="E182" s="229"/>
      <c r="F182" s="229"/>
      <c r="G182" s="229"/>
      <c r="H182" s="229"/>
      <c r="I182" s="229"/>
      <c r="J182" s="229"/>
      <c r="K182" s="229"/>
      <c r="L182" s="229"/>
      <c r="M182" s="229"/>
      <c r="N182" s="229"/>
      <c r="O182" s="229"/>
      <c r="P182" s="229"/>
      <c r="Q182" s="229"/>
      <c r="R182" s="229"/>
      <c r="S182" s="229"/>
      <c r="T182" s="229"/>
      <c r="U182" s="229"/>
      <c r="V182" s="229"/>
      <c r="W182" s="229"/>
      <c r="X182" s="229"/>
      <c r="Y182" s="229"/>
      <c r="Z182" s="227"/>
    </row>
    <row r="183" spans="1:26" ht="14.25" customHeight="1" x14ac:dyDescent="0.2">
      <c r="A183" s="232"/>
      <c r="B183" s="231"/>
      <c r="C183" s="229"/>
      <c r="D183" s="230"/>
      <c r="E183" s="229"/>
      <c r="F183" s="229"/>
      <c r="G183" s="229"/>
      <c r="H183" s="229"/>
      <c r="I183" s="229"/>
      <c r="J183" s="229"/>
      <c r="K183" s="229"/>
      <c r="L183" s="229"/>
      <c r="M183" s="229"/>
      <c r="N183" s="229"/>
      <c r="O183" s="229"/>
      <c r="P183" s="229"/>
      <c r="Q183" s="229"/>
      <c r="R183" s="229"/>
      <c r="S183" s="229"/>
      <c r="T183" s="229"/>
      <c r="U183" s="229"/>
      <c r="V183" s="229"/>
      <c r="W183" s="229"/>
      <c r="X183" s="229"/>
      <c r="Y183" s="229"/>
      <c r="Z183" s="227"/>
    </row>
    <row r="184" spans="1:26" ht="14.25" customHeight="1" x14ac:dyDescent="0.2">
      <c r="A184" s="232"/>
      <c r="B184" s="231"/>
      <c r="C184" s="229"/>
      <c r="D184" s="230"/>
      <c r="E184" s="229"/>
      <c r="F184" s="229"/>
      <c r="G184" s="229"/>
      <c r="H184" s="229"/>
      <c r="I184" s="229"/>
      <c r="J184" s="229"/>
      <c r="K184" s="229"/>
      <c r="L184" s="229"/>
      <c r="M184" s="229"/>
      <c r="N184" s="229"/>
      <c r="O184" s="229"/>
      <c r="P184" s="229"/>
      <c r="Q184" s="229"/>
      <c r="R184" s="229"/>
      <c r="S184" s="229"/>
      <c r="T184" s="229"/>
      <c r="U184" s="229"/>
      <c r="V184" s="229"/>
      <c r="W184" s="229"/>
      <c r="X184" s="229"/>
      <c r="Y184" s="229"/>
      <c r="Z184" s="227"/>
    </row>
    <row r="185" spans="1:26" ht="14.25" customHeight="1" x14ac:dyDescent="0.2">
      <c r="A185" s="232"/>
      <c r="B185" s="231"/>
      <c r="C185" s="229"/>
      <c r="D185" s="230"/>
      <c r="E185" s="229"/>
      <c r="F185" s="229"/>
      <c r="G185" s="229"/>
      <c r="H185" s="229"/>
      <c r="I185" s="229"/>
      <c r="J185" s="229"/>
      <c r="K185" s="229"/>
      <c r="L185" s="229"/>
      <c r="M185" s="229"/>
      <c r="N185" s="229"/>
      <c r="O185" s="229"/>
      <c r="P185" s="229"/>
      <c r="Q185" s="229"/>
      <c r="R185" s="229"/>
      <c r="S185" s="229"/>
      <c r="T185" s="229"/>
      <c r="U185" s="229"/>
      <c r="V185" s="229"/>
      <c r="W185" s="229"/>
      <c r="X185" s="229"/>
      <c r="Y185" s="229"/>
      <c r="Z185" s="227"/>
    </row>
    <row r="186" spans="1:26" ht="14.25" customHeight="1" x14ac:dyDescent="0.2">
      <c r="A186" s="232"/>
      <c r="B186" s="231"/>
      <c r="C186" s="229"/>
      <c r="D186" s="230"/>
      <c r="E186" s="229"/>
      <c r="F186" s="229"/>
      <c r="G186" s="229"/>
      <c r="H186" s="229"/>
      <c r="I186" s="229"/>
      <c r="J186" s="229"/>
      <c r="K186" s="229"/>
      <c r="L186" s="229"/>
      <c r="M186" s="229"/>
      <c r="N186" s="229"/>
      <c r="O186" s="229"/>
      <c r="P186" s="229"/>
      <c r="Q186" s="229"/>
      <c r="R186" s="229"/>
      <c r="S186" s="229"/>
      <c r="T186" s="229"/>
      <c r="U186" s="229"/>
      <c r="V186" s="229"/>
      <c r="W186" s="229"/>
      <c r="X186" s="229"/>
      <c r="Y186" s="229"/>
      <c r="Z186" s="227"/>
    </row>
    <row r="187" spans="1:26" ht="14.25" customHeight="1" x14ac:dyDescent="0.2">
      <c r="A187" s="232"/>
      <c r="B187" s="231"/>
      <c r="C187" s="229"/>
      <c r="D187" s="230"/>
      <c r="E187" s="229"/>
      <c r="F187" s="229"/>
      <c r="G187" s="229"/>
      <c r="H187" s="229"/>
      <c r="I187" s="229"/>
      <c r="J187" s="229"/>
      <c r="K187" s="229"/>
      <c r="L187" s="229"/>
      <c r="M187" s="229"/>
      <c r="N187" s="229"/>
      <c r="O187" s="229"/>
      <c r="P187" s="229"/>
      <c r="Q187" s="229"/>
      <c r="R187" s="229"/>
      <c r="S187" s="229"/>
      <c r="T187" s="229"/>
      <c r="U187" s="229"/>
      <c r="V187" s="229"/>
      <c r="W187" s="229"/>
      <c r="X187" s="229"/>
      <c r="Y187" s="229"/>
      <c r="Z187" s="227"/>
    </row>
    <row r="188" spans="1:26" ht="14.25" customHeight="1" x14ac:dyDescent="0.2">
      <c r="A188" s="232"/>
      <c r="B188" s="231"/>
      <c r="C188" s="229"/>
      <c r="D188" s="230"/>
      <c r="E188" s="229"/>
      <c r="F188" s="229"/>
      <c r="G188" s="229"/>
      <c r="H188" s="229"/>
      <c r="I188" s="229"/>
      <c r="J188" s="229"/>
      <c r="K188" s="229"/>
      <c r="L188" s="229"/>
      <c r="M188" s="229"/>
      <c r="N188" s="229"/>
      <c r="O188" s="229"/>
      <c r="P188" s="229"/>
      <c r="Q188" s="229"/>
      <c r="R188" s="229"/>
      <c r="S188" s="229"/>
      <c r="T188" s="229"/>
      <c r="U188" s="229"/>
      <c r="V188" s="229"/>
      <c r="W188" s="229"/>
      <c r="X188" s="229"/>
      <c r="Y188" s="229"/>
      <c r="Z188" s="227"/>
    </row>
    <row r="189" spans="1:26" ht="14.25" customHeight="1" x14ac:dyDescent="0.2">
      <c r="A189" s="232"/>
      <c r="B189" s="231"/>
      <c r="C189" s="229"/>
      <c r="D189" s="230"/>
      <c r="E189" s="229"/>
      <c r="F189" s="229"/>
      <c r="G189" s="229"/>
      <c r="H189" s="229"/>
      <c r="I189" s="229"/>
      <c r="J189" s="229"/>
      <c r="K189" s="229"/>
      <c r="L189" s="229"/>
      <c r="M189" s="229"/>
      <c r="N189" s="229"/>
      <c r="O189" s="229"/>
      <c r="P189" s="229"/>
      <c r="Q189" s="229"/>
      <c r="R189" s="229"/>
      <c r="S189" s="229"/>
      <c r="T189" s="229"/>
      <c r="U189" s="229"/>
      <c r="V189" s="229"/>
      <c r="W189" s="229"/>
      <c r="X189" s="229"/>
      <c r="Y189" s="229"/>
      <c r="Z189" s="227"/>
    </row>
    <row r="190" spans="1:26" ht="14.25" customHeight="1" x14ac:dyDescent="0.2">
      <c r="A190" s="232"/>
      <c r="B190" s="231"/>
      <c r="C190" s="229"/>
      <c r="D190" s="230"/>
      <c r="E190" s="229"/>
      <c r="F190" s="229"/>
      <c r="G190" s="229"/>
      <c r="H190" s="229"/>
      <c r="I190" s="229"/>
      <c r="J190" s="229"/>
      <c r="K190" s="229"/>
      <c r="L190" s="229"/>
      <c r="M190" s="229"/>
      <c r="N190" s="229"/>
      <c r="O190" s="229"/>
      <c r="P190" s="229"/>
      <c r="Q190" s="229"/>
      <c r="R190" s="229"/>
      <c r="S190" s="229"/>
      <c r="T190" s="229"/>
      <c r="U190" s="229"/>
      <c r="V190" s="229"/>
      <c r="W190" s="229"/>
      <c r="X190" s="229"/>
      <c r="Y190" s="229"/>
      <c r="Z190" s="227"/>
    </row>
    <row r="191" spans="1:26" ht="14.25" customHeight="1" x14ac:dyDescent="0.2">
      <c r="A191" s="232"/>
      <c r="B191" s="231"/>
      <c r="C191" s="229"/>
      <c r="D191" s="230"/>
      <c r="E191" s="229"/>
      <c r="F191" s="229"/>
      <c r="G191" s="229"/>
      <c r="H191" s="229"/>
      <c r="I191" s="229"/>
      <c r="J191" s="229"/>
      <c r="K191" s="229"/>
      <c r="L191" s="229"/>
      <c r="M191" s="229"/>
      <c r="N191" s="229"/>
      <c r="O191" s="229"/>
      <c r="P191" s="229"/>
      <c r="Q191" s="229"/>
      <c r="R191" s="229"/>
      <c r="S191" s="229"/>
      <c r="T191" s="229"/>
      <c r="U191" s="229"/>
      <c r="V191" s="229"/>
      <c r="W191" s="229"/>
      <c r="X191" s="229"/>
      <c r="Y191" s="229"/>
      <c r="Z191" s="227"/>
    </row>
    <row r="192" spans="1:26" ht="14.25" customHeight="1" x14ac:dyDescent="0.2">
      <c r="A192" s="232"/>
      <c r="B192" s="231"/>
      <c r="C192" s="229"/>
      <c r="D192" s="230"/>
      <c r="E192" s="229"/>
      <c r="F192" s="229"/>
      <c r="G192" s="229"/>
      <c r="H192" s="229"/>
      <c r="I192" s="229"/>
      <c r="J192" s="229"/>
      <c r="K192" s="229"/>
      <c r="L192" s="229"/>
      <c r="M192" s="229"/>
      <c r="N192" s="229"/>
      <c r="O192" s="229"/>
      <c r="P192" s="229"/>
      <c r="Q192" s="229"/>
      <c r="R192" s="229"/>
      <c r="S192" s="229"/>
      <c r="T192" s="229"/>
      <c r="U192" s="229"/>
      <c r="V192" s="229"/>
      <c r="W192" s="229"/>
      <c r="X192" s="229"/>
      <c r="Y192" s="229"/>
      <c r="Z192" s="227"/>
    </row>
    <row r="193" spans="1:26" ht="14.25" customHeight="1" x14ac:dyDescent="0.2">
      <c r="A193" s="232"/>
      <c r="B193" s="231"/>
      <c r="C193" s="229"/>
      <c r="D193" s="230"/>
      <c r="E193" s="229"/>
      <c r="F193" s="229"/>
      <c r="G193" s="229"/>
      <c r="H193" s="229"/>
      <c r="I193" s="229"/>
      <c r="J193" s="229"/>
      <c r="K193" s="229"/>
      <c r="L193" s="229"/>
      <c r="M193" s="229"/>
      <c r="N193" s="229"/>
      <c r="O193" s="229"/>
      <c r="P193" s="229"/>
      <c r="Q193" s="229"/>
      <c r="R193" s="229"/>
      <c r="S193" s="229"/>
      <c r="T193" s="229"/>
      <c r="U193" s="229"/>
      <c r="V193" s="229"/>
      <c r="W193" s="229"/>
      <c r="X193" s="229"/>
      <c r="Y193" s="229"/>
      <c r="Z193" s="227"/>
    </row>
    <row r="194" spans="1:26" ht="14.25" customHeight="1" x14ac:dyDescent="0.2">
      <c r="A194" s="232"/>
      <c r="B194" s="231"/>
      <c r="C194" s="229"/>
      <c r="D194" s="230"/>
      <c r="E194" s="229"/>
      <c r="F194" s="229"/>
      <c r="G194" s="229"/>
      <c r="H194" s="229"/>
      <c r="I194" s="229"/>
      <c r="J194" s="229"/>
      <c r="K194" s="229"/>
      <c r="L194" s="229"/>
      <c r="M194" s="229"/>
      <c r="N194" s="229"/>
      <c r="O194" s="229"/>
      <c r="P194" s="229"/>
      <c r="Q194" s="229"/>
      <c r="R194" s="229"/>
      <c r="S194" s="229"/>
      <c r="T194" s="229"/>
      <c r="U194" s="229"/>
      <c r="V194" s="229"/>
      <c r="W194" s="229"/>
      <c r="X194" s="229"/>
      <c r="Y194" s="229"/>
      <c r="Z194" s="227"/>
    </row>
    <row r="195" spans="1:26" ht="14.25" customHeight="1" x14ac:dyDescent="0.2">
      <c r="A195" s="232"/>
      <c r="B195" s="231"/>
      <c r="C195" s="229"/>
      <c r="D195" s="230"/>
      <c r="E195" s="229"/>
      <c r="F195" s="229"/>
      <c r="G195" s="229"/>
      <c r="H195" s="229"/>
      <c r="I195" s="229"/>
      <c r="J195" s="229"/>
      <c r="K195" s="229"/>
      <c r="L195" s="229"/>
      <c r="M195" s="229"/>
      <c r="N195" s="229"/>
      <c r="O195" s="229"/>
      <c r="P195" s="229"/>
      <c r="Q195" s="229"/>
      <c r="R195" s="229"/>
      <c r="S195" s="229"/>
      <c r="T195" s="229"/>
      <c r="U195" s="229"/>
      <c r="V195" s="229"/>
      <c r="W195" s="229"/>
      <c r="X195" s="229"/>
      <c r="Y195" s="229"/>
      <c r="Z195" s="227"/>
    </row>
    <row r="196" spans="1:26" ht="14.25" customHeight="1" x14ac:dyDescent="0.2">
      <c r="A196" s="232"/>
      <c r="B196" s="231"/>
      <c r="C196" s="229"/>
      <c r="D196" s="230"/>
      <c r="E196" s="229"/>
      <c r="F196" s="229"/>
      <c r="G196" s="229"/>
      <c r="H196" s="229"/>
      <c r="I196" s="229"/>
      <c r="J196" s="229"/>
      <c r="K196" s="229"/>
      <c r="L196" s="229"/>
      <c r="M196" s="229"/>
      <c r="N196" s="229"/>
      <c r="O196" s="229"/>
      <c r="P196" s="229"/>
      <c r="Q196" s="229"/>
      <c r="R196" s="229"/>
      <c r="S196" s="229"/>
      <c r="T196" s="229"/>
      <c r="U196" s="229"/>
      <c r="V196" s="229"/>
      <c r="W196" s="229"/>
      <c r="X196" s="229"/>
      <c r="Y196" s="229"/>
      <c r="Z196" s="227"/>
    </row>
    <row r="197" spans="1:26" ht="14.25" customHeight="1" x14ac:dyDescent="0.2">
      <c r="A197" s="232"/>
      <c r="B197" s="231"/>
      <c r="C197" s="229"/>
      <c r="D197" s="230"/>
      <c r="E197" s="229"/>
      <c r="F197" s="229"/>
      <c r="G197" s="229"/>
      <c r="H197" s="229"/>
      <c r="I197" s="229"/>
      <c r="J197" s="229"/>
      <c r="K197" s="229"/>
      <c r="L197" s="229"/>
      <c r="M197" s="229"/>
      <c r="N197" s="229"/>
      <c r="O197" s="229"/>
      <c r="P197" s="229"/>
      <c r="Q197" s="229"/>
      <c r="R197" s="229"/>
      <c r="S197" s="229"/>
      <c r="T197" s="229"/>
      <c r="U197" s="229"/>
      <c r="V197" s="229"/>
      <c r="W197" s="229"/>
      <c r="X197" s="229"/>
      <c r="Y197" s="229"/>
      <c r="Z197" s="227"/>
    </row>
    <row r="198" spans="1:26" ht="14.25" customHeight="1" x14ac:dyDescent="0.2">
      <c r="A198" s="232"/>
      <c r="B198" s="231"/>
      <c r="C198" s="229"/>
      <c r="D198" s="230"/>
      <c r="E198" s="229"/>
      <c r="F198" s="229"/>
      <c r="G198" s="229"/>
      <c r="H198" s="229"/>
      <c r="I198" s="229"/>
      <c r="J198" s="229"/>
      <c r="K198" s="229"/>
      <c r="L198" s="229"/>
      <c r="M198" s="229"/>
      <c r="N198" s="229"/>
      <c r="O198" s="229"/>
      <c r="P198" s="229"/>
      <c r="Q198" s="229"/>
      <c r="R198" s="229"/>
      <c r="S198" s="229"/>
      <c r="T198" s="229"/>
      <c r="U198" s="229"/>
      <c r="V198" s="229"/>
      <c r="W198" s="229"/>
      <c r="X198" s="229"/>
      <c r="Y198" s="229"/>
      <c r="Z198" s="227"/>
    </row>
    <row r="199" spans="1:26" ht="14.25" customHeight="1" x14ac:dyDescent="0.2">
      <c r="A199" s="232"/>
      <c r="B199" s="231"/>
      <c r="C199" s="229"/>
      <c r="D199" s="230"/>
      <c r="E199" s="229"/>
      <c r="F199" s="229"/>
      <c r="G199" s="229"/>
      <c r="H199" s="229"/>
      <c r="I199" s="229"/>
      <c r="J199" s="229"/>
      <c r="K199" s="229"/>
      <c r="L199" s="229"/>
      <c r="M199" s="229"/>
      <c r="N199" s="229"/>
      <c r="O199" s="229"/>
      <c r="P199" s="229"/>
      <c r="Q199" s="229"/>
      <c r="R199" s="229"/>
      <c r="S199" s="229"/>
      <c r="T199" s="229"/>
      <c r="U199" s="229"/>
      <c r="V199" s="229"/>
      <c r="W199" s="229"/>
      <c r="X199" s="229"/>
      <c r="Y199" s="229"/>
      <c r="Z199" s="227"/>
    </row>
    <row r="200" spans="1:26" ht="14.25" customHeight="1" x14ac:dyDescent="0.2">
      <c r="A200" s="232"/>
      <c r="B200" s="231"/>
      <c r="C200" s="229"/>
      <c r="D200" s="230"/>
      <c r="E200" s="229"/>
      <c r="F200" s="229"/>
      <c r="G200" s="229"/>
      <c r="H200" s="229"/>
      <c r="I200" s="229"/>
      <c r="J200" s="229"/>
      <c r="K200" s="229"/>
      <c r="L200" s="229"/>
      <c r="M200" s="229"/>
      <c r="N200" s="229"/>
      <c r="O200" s="229"/>
      <c r="P200" s="229"/>
      <c r="Q200" s="229"/>
      <c r="R200" s="229"/>
      <c r="S200" s="229"/>
      <c r="T200" s="229"/>
      <c r="U200" s="229"/>
      <c r="V200" s="229"/>
      <c r="W200" s="229"/>
      <c r="X200" s="229"/>
      <c r="Y200" s="229"/>
      <c r="Z200" s="227"/>
    </row>
    <row r="201" spans="1:26" ht="14.25" customHeight="1" x14ac:dyDescent="0.2">
      <c r="A201" s="232"/>
      <c r="B201" s="231"/>
      <c r="C201" s="229"/>
      <c r="D201" s="230"/>
      <c r="E201" s="229"/>
      <c r="F201" s="229"/>
      <c r="G201" s="229"/>
      <c r="H201" s="229"/>
      <c r="I201" s="229"/>
      <c r="J201" s="229"/>
      <c r="K201" s="229"/>
      <c r="L201" s="229"/>
      <c r="M201" s="229"/>
      <c r="N201" s="229"/>
      <c r="O201" s="229"/>
      <c r="P201" s="229"/>
      <c r="Q201" s="229"/>
      <c r="R201" s="229"/>
      <c r="S201" s="229"/>
      <c r="T201" s="229"/>
      <c r="U201" s="229"/>
      <c r="V201" s="229"/>
      <c r="W201" s="229"/>
      <c r="X201" s="229"/>
      <c r="Y201" s="229"/>
      <c r="Z201" s="227"/>
    </row>
    <row r="202" spans="1:26" ht="14.25" customHeight="1" x14ac:dyDescent="0.2">
      <c r="A202" s="232"/>
      <c r="B202" s="231"/>
      <c r="C202" s="229"/>
      <c r="D202" s="230"/>
      <c r="E202" s="229"/>
      <c r="F202" s="229"/>
      <c r="G202" s="229"/>
      <c r="H202" s="229"/>
      <c r="I202" s="229"/>
      <c r="J202" s="229"/>
      <c r="K202" s="229"/>
      <c r="L202" s="229"/>
      <c r="M202" s="229"/>
      <c r="N202" s="229"/>
      <c r="O202" s="229"/>
      <c r="P202" s="229"/>
      <c r="Q202" s="229"/>
      <c r="R202" s="229"/>
      <c r="S202" s="229"/>
      <c r="T202" s="229"/>
      <c r="U202" s="229"/>
      <c r="V202" s="229"/>
      <c r="W202" s="229"/>
      <c r="X202" s="229"/>
      <c r="Y202" s="229"/>
      <c r="Z202" s="227"/>
    </row>
    <row r="203" spans="1:26" ht="14.25" customHeight="1" x14ac:dyDescent="0.2">
      <c r="A203" s="232"/>
      <c r="B203" s="231"/>
      <c r="C203" s="229"/>
      <c r="D203" s="230"/>
      <c r="E203" s="229"/>
      <c r="F203" s="229"/>
      <c r="G203" s="229"/>
      <c r="H203" s="229"/>
      <c r="I203" s="229"/>
      <c r="J203" s="229"/>
      <c r="K203" s="229"/>
      <c r="L203" s="229"/>
      <c r="M203" s="229"/>
      <c r="N203" s="229"/>
      <c r="O203" s="229"/>
      <c r="P203" s="229"/>
      <c r="Q203" s="229"/>
      <c r="R203" s="229"/>
      <c r="S203" s="229"/>
      <c r="T203" s="229"/>
      <c r="U203" s="229"/>
      <c r="V203" s="229"/>
      <c r="W203" s="229"/>
      <c r="X203" s="229"/>
      <c r="Y203" s="229"/>
      <c r="Z203" s="227"/>
    </row>
    <row r="204" spans="1:26" ht="14.25" customHeight="1" x14ac:dyDescent="0.2">
      <c r="A204" s="232"/>
      <c r="B204" s="231"/>
      <c r="C204" s="229"/>
      <c r="D204" s="230"/>
      <c r="E204" s="229"/>
      <c r="F204" s="229"/>
      <c r="G204" s="229"/>
      <c r="H204" s="229"/>
      <c r="I204" s="229"/>
      <c r="J204" s="229"/>
      <c r="K204" s="229"/>
      <c r="L204" s="229"/>
      <c r="M204" s="229"/>
      <c r="N204" s="229"/>
      <c r="O204" s="229"/>
      <c r="P204" s="229"/>
      <c r="Q204" s="229"/>
      <c r="R204" s="229"/>
      <c r="S204" s="229"/>
      <c r="T204" s="229"/>
      <c r="U204" s="229"/>
      <c r="V204" s="229"/>
      <c r="W204" s="229"/>
      <c r="X204" s="229"/>
      <c r="Y204" s="229"/>
      <c r="Z204" s="227"/>
    </row>
    <row r="205" spans="1:26" ht="14.25" customHeight="1" x14ac:dyDescent="0.2">
      <c r="A205" s="232"/>
      <c r="B205" s="231"/>
      <c r="C205" s="229"/>
      <c r="D205" s="230"/>
      <c r="E205" s="229"/>
      <c r="F205" s="229"/>
      <c r="G205" s="229"/>
      <c r="H205" s="229"/>
      <c r="I205" s="229"/>
      <c r="J205" s="229"/>
      <c r="K205" s="229"/>
      <c r="L205" s="229"/>
      <c r="M205" s="229"/>
      <c r="N205" s="229"/>
      <c r="O205" s="229"/>
      <c r="P205" s="229"/>
      <c r="Q205" s="229"/>
      <c r="R205" s="229"/>
      <c r="S205" s="229"/>
      <c r="T205" s="229"/>
      <c r="U205" s="229"/>
      <c r="V205" s="229"/>
      <c r="W205" s="229"/>
      <c r="X205" s="229"/>
      <c r="Y205" s="229"/>
      <c r="Z205" s="227"/>
    </row>
    <row r="206" spans="1:26" ht="14.25" customHeight="1" x14ac:dyDescent="0.2">
      <c r="A206" s="232"/>
      <c r="B206" s="231"/>
      <c r="C206" s="229"/>
      <c r="D206" s="230"/>
      <c r="E206" s="229"/>
      <c r="F206" s="229"/>
      <c r="G206" s="229"/>
      <c r="H206" s="229"/>
      <c r="I206" s="229"/>
      <c r="J206" s="229"/>
      <c r="K206" s="229"/>
      <c r="L206" s="229"/>
      <c r="M206" s="229"/>
      <c r="N206" s="229"/>
      <c r="O206" s="229"/>
      <c r="P206" s="229"/>
      <c r="Q206" s="229"/>
      <c r="R206" s="229"/>
      <c r="S206" s="229"/>
      <c r="T206" s="229"/>
      <c r="U206" s="229"/>
      <c r="V206" s="229"/>
      <c r="W206" s="229"/>
      <c r="X206" s="229"/>
      <c r="Y206" s="229"/>
      <c r="Z206" s="227"/>
    </row>
    <row r="207" spans="1:26" ht="14.25" customHeight="1" x14ac:dyDescent="0.2">
      <c r="A207" s="232"/>
      <c r="B207" s="231"/>
      <c r="C207" s="229"/>
      <c r="D207" s="230"/>
      <c r="E207" s="229"/>
      <c r="F207" s="229"/>
      <c r="G207" s="229"/>
      <c r="H207" s="229"/>
      <c r="I207" s="229"/>
      <c r="J207" s="229"/>
      <c r="K207" s="229"/>
      <c r="L207" s="229"/>
      <c r="M207" s="229"/>
      <c r="N207" s="229"/>
      <c r="O207" s="229"/>
      <c r="P207" s="229"/>
      <c r="Q207" s="229"/>
      <c r="R207" s="229"/>
      <c r="S207" s="229"/>
      <c r="T207" s="229"/>
      <c r="U207" s="229"/>
      <c r="V207" s="229"/>
      <c r="W207" s="229"/>
      <c r="X207" s="229"/>
      <c r="Y207" s="229"/>
      <c r="Z207" s="227"/>
    </row>
    <row r="208" spans="1:26" ht="14.25" customHeight="1" x14ac:dyDescent="0.2">
      <c r="A208" s="232"/>
      <c r="B208" s="231"/>
      <c r="C208" s="229"/>
      <c r="D208" s="230"/>
      <c r="E208" s="229"/>
      <c r="F208" s="229"/>
      <c r="G208" s="229"/>
      <c r="H208" s="229"/>
      <c r="I208" s="229"/>
      <c r="J208" s="229"/>
      <c r="K208" s="229"/>
      <c r="L208" s="229"/>
      <c r="M208" s="229"/>
      <c r="N208" s="229"/>
      <c r="O208" s="229"/>
      <c r="P208" s="229"/>
      <c r="Q208" s="229"/>
      <c r="R208" s="229"/>
      <c r="S208" s="229"/>
      <c r="T208" s="229"/>
      <c r="U208" s="229"/>
      <c r="V208" s="229"/>
      <c r="W208" s="229"/>
      <c r="X208" s="229"/>
      <c r="Y208" s="229"/>
      <c r="Z208" s="227"/>
    </row>
    <row r="209" spans="1:26" ht="14.25" customHeight="1" x14ac:dyDescent="0.2">
      <c r="A209" s="232"/>
      <c r="B209" s="231"/>
      <c r="C209" s="229"/>
      <c r="D209" s="230"/>
      <c r="E209" s="229"/>
      <c r="F209" s="229"/>
      <c r="G209" s="229"/>
      <c r="H209" s="229"/>
      <c r="I209" s="229"/>
      <c r="J209" s="229"/>
      <c r="K209" s="229"/>
      <c r="L209" s="229"/>
      <c r="M209" s="229"/>
      <c r="N209" s="229"/>
      <c r="O209" s="229"/>
      <c r="P209" s="229"/>
      <c r="Q209" s="229"/>
      <c r="R209" s="229"/>
      <c r="S209" s="229"/>
      <c r="T209" s="229"/>
      <c r="U209" s="229"/>
      <c r="V209" s="229"/>
      <c r="W209" s="229"/>
      <c r="X209" s="229"/>
      <c r="Y209" s="229"/>
      <c r="Z209" s="227"/>
    </row>
    <row r="210" spans="1:26" ht="14.25" customHeight="1" x14ac:dyDescent="0.2">
      <c r="A210" s="232"/>
      <c r="B210" s="231"/>
      <c r="C210" s="229"/>
      <c r="D210" s="230"/>
      <c r="E210" s="229"/>
      <c r="F210" s="229"/>
      <c r="G210" s="229"/>
      <c r="H210" s="229"/>
      <c r="I210" s="229"/>
      <c r="J210" s="229"/>
      <c r="K210" s="229"/>
      <c r="L210" s="229"/>
      <c r="M210" s="229"/>
      <c r="N210" s="229"/>
      <c r="O210" s="229"/>
      <c r="P210" s="229"/>
      <c r="Q210" s="229"/>
      <c r="R210" s="229"/>
      <c r="S210" s="229"/>
      <c r="T210" s="229"/>
      <c r="U210" s="229"/>
      <c r="V210" s="229"/>
      <c r="W210" s="229"/>
      <c r="X210" s="229"/>
      <c r="Y210" s="229"/>
      <c r="Z210" s="227"/>
    </row>
    <row r="211" spans="1:26" ht="14.25" customHeight="1" x14ac:dyDescent="0.2">
      <c r="A211" s="232"/>
      <c r="B211" s="231"/>
      <c r="C211" s="229"/>
      <c r="D211" s="230"/>
      <c r="E211" s="229"/>
      <c r="F211" s="229"/>
      <c r="G211" s="229"/>
      <c r="H211" s="229"/>
      <c r="I211" s="229"/>
      <c r="J211" s="229"/>
      <c r="K211" s="229"/>
      <c r="L211" s="229"/>
      <c r="M211" s="229"/>
      <c r="N211" s="229"/>
      <c r="O211" s="229"/>
      <c r="P211" s="229"/>
      <c r="Q211" s="229"/>
      <c r="R211" s="229"/>
      <c r="S211" s="229"/>
      <c r="T211" s="229"/>
      <c r="U211" s="229"/>
      <c r="V211" s="229"/>
      <c r="W211" s="229"/>
      <c r="X211" s="229"/>
      <c r="Y211" s="229"/>
      <c r="Z211" s="227"/>
    </row>
    <row r="212" spans="1:26" ht="14.25" customHeight="1" x14ac:dyDescent="0.2">
      <c r="A212" s="232"/>
      <c r="B212" s="231"/>
      <c r="C212" s="229"/>
      <c r="D212" s="230"/>
      <c r="E212" s="229"/>
      <c r="F212" s="229"/>
      <c r="G212" s="229"/>
      <c r="H212" s="229"/>
      <c r="I212" s="229"/>
      <c r="J212" s="229"/>
      <c r="K212" s="229"/>
      <c r="L212" s="229"/>
      <c r="M212" s="229"/>
      <c r="N212" s="229"/>
      <c r="O212" s="229"/>
      <c r="P212" s="229"/>
      <c r="Q212" s="229"/>
      <c r="R212" s="229"/>
      <c r="S212" s="229"/>
      <c r="T212" s="229"/>
      <c r="U212" s="229"/>
      <c r="V212" s="229"/>
      <c r="W212" s="229"/>
      <c r="X212" s="229"/>
      <c r="Y212" s="229"/>
      <c r="Z212" s="227"/>
    </row>
    <row r="213" spans="1:26" ht="14.25" customHeight="1" x14ac:dyDescent="0.2">
      <c r="A213" s="232"/>
      <c r="B213" s="231"/>
      <c r="C213" s="229"/>
      <c r="D213" s="230"/>
      <c r="E213" s="229"/>
      <c r="F213" s="229"/>
      <c r="G213" s="229"/>
      <c r="H213" s="229"/>
      <c r="I213" s="229"/>
      <c r="J213" s="229"/>
      <c r="K213" s="229"/>
      <c r="L213" s="229"/>
      <c r="M213" s="229"/>
      <c r="N213" s="229"/>
      <c r="O213" s="229"/>
      <c r="P213" s="229"/>
      <c r="Q213" s="229"/>
      <c r="R213" s="229"/>
      <c r="S213" s="229"/>
      <c r="T213" s="229"/>
      <c r="U213" s="229"/>
      <c r="V213" s="229"/>
      <c r="W213" s="229"/>
      <c r="X213" s="229"/>
      <c r="Y213" s="229"/>
      <c r="Z213" s="227"/>
    </row>
    <row r="214" spans="1:26" ht="14.25" customHeight="1" x14ac:dyDescent="0.2">
      <c r="A214" s="232"/>
      <c r="B214" s="231"/>
      <c r="C214" s="229"/>
      <c r="D214" s="230"/>
      <c r="E214" s="229"/>
      <c r="F214" s="229"/>
      <c r="G214" s="229"/>
      <c r="H214" s="229"/>
      <c r="I214" s="229"/>
      <c r="J214" s="229"/>
      <c r="K214" s="229"/>
      <c r="L214" s="229"/>
      <c r="M214" s="229"/>
      <c r="N214" s="229"/>
      <c r="O214" s="229"/>
      <c r="P214" s="229"/>
      <c r="Q214" s="229"/>
      <c r="R214" s="229"/>
      <c r="S214" s="229"/>
      <c r="T214" s="229"/>
      <c r="U214" s="229"/>
      <c r="V214" s="229"/>
      <c r="W214" s="229"/>
      <c r="X214" s="229"/>
      <c r="Y214" s="229"/>
      <c r="Z214" s="227"/>
    </row>
    <row r="215" spans="1:26" ht="14.25" customHeight="1" x14ac:dyDescent="0.2">
      <c r="A215" s="232"/>
      <c r="B215" s="231"/>
      <c r="C215" s="229"/>
      <c r="D215" s="230"/>
      <c r="E215" s="229"/>
      <c r="F215" s="229"/>
      <c r="G215" s="229"/>
      <c r="H215" s="229"/>
      <c r="I215" s="229"/>
      <c r="J215" s="229"/>
      <c r="K215" s="229"/>
      <c r="L215" s="229"/>
      <c r="M215" s="229"/>
      <c r="N215" s="229"/>
      <c r="O215" s="229"/>
      <c r="P215" s="229"/>
      <c r="Q215" s="229"/>
      <c r="R215" s="229"/>
      <c r="S215" s="229"/>
      <c r="T215" s="229"/>
      <c r="U215" s="229"/>
      <c r="V215" s="229"/>
      <c r="W215" s="229"/>
      <c r="X215" s="229"/>
      <c r="Y215" s="229"/>
      <c r="Z215" s="227"/>
    </row>
    <row r="216" spans="1:26" ht="14.25" customHeight="1" x14ac:dyDescent="0.2">
      <c r="A216" s="232"/>
      <c r="B216" s="231"/>
      <c r="C216" s="229"/>
      <c r="D216" s="230"/>
      <c r="E216" s="229"/>
      <c r="F216" s="229"/>
      <c r="G216" s="229"/>
      <c r="H216" s="229"/>
      <c r="I216" s="229"/>
      <c r="J216" s="229"/>
      <c r="K216" s="229"/>
      <c r="L216" s="229"/>
      <c r="M216" s="229"/>
      <c r="N216" s="229"/>
      <c r="O216" s="229"/>
      <c r="P216" s="229"/>
      <c r="Q216" s="229"/>
      <c r="R216" s="229"/>
      <c r="S216" s="229"/>
      <c r="T216" s="229"/>
      <c r="U216" s="229"/>
      <c r="V216" s="229"/>
      <c r="W216" s="229"/>
      <c r="X216" s="229"/>
      <c r="Y216" s="229"/>
      <c r="Z216" s="227"/>
    </row>
    <row r="217" spans="1:26" ht="14.25" customHeight="1" x14ac:dyDescent="0.2">
      <c r="A217" s="232"/>
      <c r="B217" s="231"/>
      <c r="C217" s="229"/>
      <c r="D217" s="230"/>
      <c r="E217" s="229"/>
      <c r="F217" s="229"/>
      <c r="G217" s="229"/>
      <c r="H217" s="229"/>
      <c r="I217" s="229"/>
      <c r="J217" s="229"/>
      <c r="K217" s="229"/>
      <c r="L217" s="229"/>
      <c r="M217" s="229"/>
      <c r="N217" s="229"/>
      <c r="O217" s="229"/>
      <c r="P217" s="229"/>
      <c r="Q217" s="229"/>
      <c r="R217" s="229"/>
      <c r="S217" s="229"/>
      <c r="T217" s="229"/>
      <c r="U217" s="229"/>
      <c r="V217" s="229"/>
      <c r="W217" s="229"/>
      <c r="X217" s="229"/>
      <c r="Y217" s="229"/>
      <c r="Z217" s="227"/>
    </row>
    <row r="218" spans="1:26" ht="14.25" customHeight="1" x14ac:dyDescent="0.2">
      <c r="A218" s="232"/>
      <c r="B218" s="231"/>
      <c r="C218" s="229"/>
      <c r="D218" s="230"/>
      <c r="E218" s="229"/>
      <c r="F218" s="229"/>
      <c r="G218" s="229"/>
      <c r="H218" s="229"/>
      <c r="I218" s="229"/>
      <c r="J218" s="229"/>
      <c r="K218" s="229"/>
      <c r="L218" s="229"/>
      <c r="M218" s="229"/>
      <c r="N218" s="229"/>
      <c r="O218" s="229"/>
      <c r="P218" s="229"/>
      <c r="Q218" s="229"/>
      <c r="R218" s="229"/>
      <c r="S218" s="229"/>
      <c r="T218" s="229"/>
      <c r="U218" s="229"/>
      <c r="V218" s="229"/>
      <c r="W218" s="229"/>
      <c r="X218" s="229"/>
      <c r="Y218" s="229"/>
      <c r="Z218" s="227"/>
    </row>
    <row r="219" spans="1:26" ht="14.25" customHeight="1" x14ac:dyDescent="0.2">
      <c r="A219" s="232"/>
      <c r="B219" s="231"/>
      <c r="C219" s="229"/>
      <c r="D219" s="230"/>
      <c r="E219" s="229"/>
      <c r="F219" s="229"/>
      <c r="G219" s="229"/>
      <c r="H219" s="229"/>
      <c r="I219" s="229"/>
      <c r="J219" s="229"/>
      <c r="K219" s="229"/>
      <c r="L219" s="229"/>
      <c r="M219" s="229"/>
      <c r="N219" s="229"/>
      <c r="O219" s="229"/>
      <c r="P219" s="229"/>
      <c r="Q219" s="229"/>
      <c r="R219" s="229"/>
      <c r="S219" s="229"/>
      <c r="T219" s="229"/>
      <c r="U219" s="229"/>
      <c r="V219" s="229"/>
      <c r="W219" s="229"/>
      <c r="X219" s="229"/>
      <c r="Y219" s="229"/>
      <c r="Z219" s="227"/>
    </row>
    <row r="220" spans="1:26" ht="14.25" customHeight="1" x14ac:dyDescent="0.2">
      <c r="A220" s="232"/>
      <c r="B220" s="231"/>
      <c r="C220" s="229"/>
      <c r="D220" s="230"/>
      <c r="E220" s="229"/>
      <c r="F220" s="229"/>
      <c r="G220" s="229"/>
      <c r="H220" s="229"/>
      <c r="I220" s="229"/>
      <c r="J220" s="229"/>
      <c r="K220" s="229"/>
      <c r="L220" s="229"/>
      <c r="M220" s="229"/>
      <c r="N220" s="229"/>
      <c r="O220" s="229"/>
      <c r="P220" s="229"/>
      <c r="Q220" s="229"/>
      <c r="R220" s="229"/>
      <c r="S220" s="229"/>
      <c r="T220" s="229"/>
      <c r="U220" s="229"/>
      <c r="V220" s="229"/>
      <c r="W220" s="229"/>
      <c r="X220" s="229"/>
      <c r="Y220" s="229"/>
      <c r="Z220" s="227"/>
    </row>
    <row r="221" spans="1:26" ht="14.25" customHeight="1" x14ac:dyDescent="0.2">
      <c r="A221" s="232"/>
      <c r="B221" s="231"/>
      <c r="C221" s="229"/>
      <c r="D221" s="230"/>
      <c r="E221" s="229"/>
      <c r="F221" s="229"/>
      <c r="G221" s="229"/>
      <c r="H221" s="229"/>
      <c r="I221" s="229"/>
      <c r="J221" s="229"/>
      <c r="K221" s="229"/>
      <c r="L221" s="229"/>
      <c r="M221" s="229"/>
      <c r="N221" s="229"/>
      <c r="O221" s="229"/>
      <c r="P221" s="229"/>
      <c r="Q221" s="229"/>
      <c r="R221" s="229"/>
      <c r="S221" s="229"/>
      <c r="T221" s="229"/>
      <c r="U221" s="229"/>
      <c r="V221" s="229"/>
      <c r="W221" s="229"/>
      <c r="X221" s="229"/>
      <c r="Y221" s="229"/>
      <c r="Z221" s="227"/>
    </row>
    <row r="222" spans="1:26" ht="14.25" customHeight="1" x14ac:dyDescent="0.2">
      <c r="A222" s="232"/>
      <c r="B222" s="231"/>
      <c r="C222" s="229"/>
      <c r="D222" s="230"/>
      <c r="E222" s="229"/>
      <c r="F222" s="229"/>
      <c r="G222" s="229"/>
      <c r="H222" s="229"/>
      <c r="I222" s="229"/>
      <c r="J222" s="229"/>
      <c r="K222" s="229"/>
      <c r="L222" s="229"/>
      <c r="M222" s="229"/>
      <c r="N222" s="229"/>
      <c r="O222" s="229"/>
      <c r="P222" s="229"/>
      <c r="Q222" s="229"/>
      <c r="R222" s="229"/>
      <c r="S222" s="229"/>
      <c r="T222" s="229"/>
      <c r="U222" s="229"/>
      <c r="V222" s="229"/>
      <c r="W222" s="229"/>
      <c r="X222" s="229"/>
      <c r="Y222" s="229"/>
      <c r="Z222" s="227"/>
    </row>
    <row r="223" spans="1:26" ht="14.25" customHeight="1" x14ac:dyDescent="0.2">
      <c r="A223" s="232"/>
      <c r="B223" s="231"/>
      <c r="C223" s="229"/>
      <c r="D223" s="230"/>
      <c r="E223" s="229"/>
      <c r="F223" s="229"/>
      <c r="G223" s="229"/>
      <c r="H223" s="229"/>
      <c r="I223" s="229"/>
      <c r="J223" s="229"/>
      <c r="K223" s="229"/>
      <c r="L223" s="229"/>
      <c r="M223" s="229"/>
      <c r="N223" s="229"/>
      <c r="O223" s="229"/>
      <c r="P223" s="229"/>
      <c r="Q223" s="229"/>
      <c r="R223" s="229"/>
      <c r="S223" s="229"/>
      <c r="T223" s="229"/>
      <c r="U223" s="229"/>
      <c r="V223" s="229"/>
      <c r="W223" s="229"/>
      <c r="X223" s="229"/>
      <c r="Y223" s="229"/>
      <c r="Z223" s="227"/>
    </row>
    <row r="224" spans="1:26" ht="14.25" customHeight="1" x14ac:dyDescent="0.2">
      <c r="A224" s="232"/>
      <c r="B224" s="231"/>
      <c r="C224" s="229"/>
      <c r="D224" s="230"/>
      <c r="E224" s="229"/>
      <c r="F224" s="229"/>
      <c r="G224" s="229"/>
      <c r="H224" s="229"/>
      <c r="I224" s="229"/>
      <c r="J224" s="229"/>
      <c r="K224" s="229"/>
      <c r="L224" s="229"/>
      <c r="M224" s="229"/>
      <c r="N224" s="229"/>
      <c r="O224" s="229"/>
      <c r="P224" s="229"/>
      <c r="Q224" s="229"/>
      <c r="R224" s="229"/>
      <c r="S224" s="229"/>
      <c r="T224" s="229"/>
      <c r="U224" s="229"/>
      <c r="V224" s="229"/>
      <c r="W224" s="229"/>
      <c r="X224" s="229"/>
      <c r="Y224" s="229"/>
      <c r="Z224" s="227"/>
    </row>
    <row r="225" spans="1:26" ht="14.25" customHeight="1" x14ac:dyDescent="0.2">
      <c r="A225" s="232"/>
      <c r="B225" s="231"/>
      <c r="C225" s="229"/>
      <c r="D225" s="230"/>
      <c r="E225" s="229"/>
      <c r="F225" s="229"/>
      <c r="G225" s="229"/>
      <c r="H225" s="229"/>
      <c r="I225" s="229"/>
      <c r="J225" s="229"/>
      <c r="K225" s="229"/>
      <c r="L225" s="229"/>
      <c r="M225" s="229"/>
      <c r="N225" s="229"/>
      <c r="O225" s="229"/>
      <c r="P225" s="229"/>
      <c r="Q225" s="229"/>
      <c r="R225" s="229"/>
      <c r="S225" s="229"/>
      <c r="T225" s="229"/>
      <c r="U225" s="229"/>
      <c r="V225" s="229"/>
      <c r="W225" s="229"/>
      <c r="X225" s="229"/>
      <c r="Y225" s="229"/>
      <c r="Z225" s="227"/>
    </row>
    <row r="226" spans="1:26" ht="14.25" customHeight="1" x14ac:dyDescent="0.2">
      <c r="A226" s="232"/>
      <c r="B226" s="231"/>
      <c r="C226" s="229"/>
      <c r="D226" s="230"/>
      <c r="E226" s="229"/>
      <c r="F226" s="229"/>
      <c r="G226" s="229"/>
      <c r="H226" s="229"/>
      <c r="I226" s="229"/>
      <c r="J226" s="229"/>
      <c r="K226" s="229"/>
      <c r="L226" s="229"/>
      <c r="M226" s="229"/>
      <c r="N226" s="229"/>
      <c r="O226" s="229"/>
      <c r="P226" s="229"/>
      <c r="Q226" s="229"/>
      <c r="R226" s="229"/>
      <c r="S226" s="229"/>
      <c r="T226" s="229"/>
      <c r="U226" s="229"/>
      <c r="V226" s="229"/>
      <c r="W226" s="229"/>
      <c r="X226" s="229"/>
      <c r="Y226" s="229"/>
      <c r="Z226" s="227"/>
    </row>
    <row r="227" spans="1:26" ht="14.25" customHeight="1" x14ac:dyDescent="0.2">
      <c r="A227" s="232"/>
      <c r="B227" s="231"/>
      <c r="C227" s="229"/>
      <c r="D227" s="230"/>
      <c r="E227" s="229"/>
      <c r="F227" s="229"/>
      <c r="G227" s="229"/>
      <c r="H227" s="229"/>
      <c r="I227" s="229"/>
      <c r="J227" s="229"/>
      <c r="K227" s="229"/>
      <c r="L227" s="229"/>
      <c r="M227" s="229"/>
      <c r="N227" s="229"/>
      <c r="O227" s="229"/>
      <c r="P227" s="229"/>
      <c r="Q227" s="229"/>
      <c r="R227" s="229"/>
      <c r="S227" s="229"/>
      <c r="T227" s="229"/>
      <c r="U227" s="229"/>
      <c r="V227" s="229"/>
      <c r="W227" s="229"/>
      <c r="X227" s="229"/>
      <c r="Y227" s="229"/>
      <c r="Z227" s="227"/>
    </row>
    <row r="228" spans="1:26" ht="14.25" customHeight="1" x14ac:dyDescent="0.2">
      <c r="A228" s="232"/>
      <c r="B228" s="231"/>
      <c r="C228" s="229"/>
      <c r="D228" s="230"/>
      <c r="E228" s="229"/>
      <c r="F228" s="229"/>
      <c r="G228" s="229"/>
      <c r="H228" s="229"/>
      <c r="I228" s="229"/>
      <c r="J228" s="229"/>
      <c r="K228" s="229"/>
      <c r="L228" s="229"/>
      <c r="M228" s="229"/>
      <c r="N228" s="229"/>
      <c r="O228" s="229"/>
      <c r="P228" s="229"/>
      <c r="Q228" s="229"/>
      <c r="R228" s="229"/>
      <c r="S228" s="229"/>
      <c r="T228" s="229"/>
      <c r="U228" s="229"/>
      <c r="V228" s="229"/>
      <c r="W228" s="229"/>
      <c r="X228" s="229"/>
      <c r="Y228" s="229"/>
      <c r="Z228" s="227"/>
    </row>
    <row r="229" spans="1:26" ht="14.25" customHeight="1" x14ac:dyDescent="0.2">
      <c r="A229" s="232"/>
      <c r="B229" s="231"/>
      <c r="C229" s="229"/>
      <c r="D229" s="230"/>
      <c r="E229" s="229"/>
      <c r="F229" s="229"/>
      <c r="G229" s="229"/>
      <c r="H229" s="229"/>
      <c r="I229" s="229"/>
      <c r="J229" s="229"/>
      <c r="K229" s="229"/>
      <c r="L229" s="229"/>
      <c r="M229" s="229"/>
      <c r="N229" s="229"/>
      <c r="O229" s="229"/>
      <c r="P229" s="229"/>
      <c r="Q229" s="229"/>
      <c r="R229" s="229"/>
      <c r="S229" s="229"/>
      <c r="T229" s="229"/>
      <c r="U229" s="229"/>
      <c r="V229" s="229"/>
      <c r="W229" s="229"/>
      <c r="X229" s="229"/>
      <c r="Y229" s="229"/>
      <c r="Z229" s="227"/>
    </row>
    <row r="230" spans="1:26" ht="14.25" customHeight="1" x14ac:dyDescent="0.2">
      <c r="A230" s="232"/>
      <c r="B230" s="231"/>
      <c r="C230" s="229"/>
      <c r="D230" s="230"/>
      <c r="E230" s="229"/>
      <c r="F230" s="229"/>
      <c r="G230" s="229"/>
      <c r="H230" s="229"/>
      <c r="I230" s="229"/>
      <c r="J230" s="229"/>
      <c r="K230" s="229"/>
      <c r="L230" s="229"/>
      <c r="M230" s="229"/>
      <c r="N230" s="229"/>
      <c r="O230" s="229"/>
      <c r="P230" s="229"/>
      <c r="Q230" s="229"/>
      <c r="R230" s="229"/>
      <c r="S230" s="229"/>
      <c r="T230" s="229"/>
      <c r="U230" s="229"/>
      <c r="V230" s="229"/>
      <c r="W230" s="229"/>
      <c r="X230" s="229"/>
      <c r="Y230" s="229"/>
      <c r="Z230" s="227"/>
    </row>
    <row r="231" spans="1:26" ht="14.25" customHeight="1" x14ac:dyDescent="0.2">
      <c r="A231" s="232"/>
      <c r="B231" s="231"/>
      <c r="C231" s="229"/>
      <c r="D231" s="230"/>
      <c r="E231" s="229"/>
      <c r="F231" s="229"/>
      <c r="G231" s="229"/>
      <c r="H231" s="229"/>
      <c r="I231" s="229"/>
      <c r="J231" s="229"/>
      <c r="K231" s="229"/>
      <c r="L231" s="229"/>
      <c r="M231" s="229"/>
      <c r="N231" s="229"/>
      <c r="O231" s="229"/>
      <c r="P231" s="229"/>
      <c r="Q231" s="229"/>
      <c r="R231" s="229"/>
      <c r="S231" s="229"/>
      <c r="T231" s="229"/>
      <c r="U231" s="229"/>
      <c r="V231" s="229"/>
      <c r="W231" s="229"/>
      <c r="X231" s="229"/>
      <c r="Y231" s="229"/>
      <c r="Z231" s="227"/>
    </row>
    <row r="232" spans="1:26" ht="14.25" customHeight="1" x14ac:dyDescent="0.2">
      <c r="A232" s="232"/>
      <c r="B232" s="231"/>
      <c r="C232" s="229"/>
      <c r="D232" s="230"/>
      <c r="E232" s="229"/>
      <c r="F232" s="229"/>
      <c r="G232" s="229"/>
      <c r="H232" s="229"/>
      <c r="I232" s="229"/>
      <c r="J232" s="229"/>
      <c r="K232" s="229"/>
      <c r="L232" s="229"/>
      <c r="M232" s="229"/>
      <c r="N232" s="229"/>
      <c r="O232" s="229"/>
      <c r="P232" s="229"/>
      <c r="Q232" s="229"/>
      <c r="R232" s="229"/>
      <c r="S232" s="229"/>
      <c r="T232" s="229"/>
      <c r="U232" s="229"/>
      <c r="V232" s="229"/>
      <c r="W232" s="229"/>
      <c r="X232" s="229"/>
      <c r="Y232" s="229"/>
      <c r="Z232" s="227"/>
    </row>
    <row r="233" spans="1:26" ht="14.25" customHeight="1" x14ac:dyDescent="0.2">
      <c r="A233" s="232"/>
      <c r="B233" s="231"/>
      <c r="C233" s="229"/>
      <c r="D233" s="230"/>
      <c r="E233" s="229"/>
      <c r="F233" s="229"/>
      <c r="G233" s="229"/>
      <c r="H233" s="229"/>
      <c r="I233" s="229"/>
      <c r="J233" s="229"/>
      <c r="K233" s="229"/>
      <c r="L233" s="229"/>
      <c r="M233" s="229"/>
      <c r="N233" s="229"/>
      <c r="O233" s="229"/>
      <c r="P233" s="229"/>
      <c r="Q233" s="229"/>
      <c r="R233" s="229"/>
      <c r="S233" s="229"/>
      <c r="T233" s="229"/>
      <c r="U233" s="229"/>
      <c r="V233" s="229"/>
      <c r="W233" s="229"/>
      <c r="X233" s="229"/>
      <c r="Y233" s="229"/>
      <c r="Z233" s="227"/>
    </row>
    <row r="234" spans="1:26" ht="14.25" customHeight="1" x14ac:dyDescent="0.2">
      <c r="A234" s="232"/>
      <c r="B234" s="231"/>
      <c r="C234" s="229"/>
      <c r="D234" s="230"/>
      <c r="E234" s="229"/>
      <c r="F234" s="229"/>
      <c r="G234" s="229"/>
      <c r="H234" s="229"/>
      <c r="I234" s="229"/>
      <c r="J234" s="229"/>
      <c r="K234" s="229"/>
      <c r="L234" s="229"/>
      <c r="M234" s="229"/>
      <c r="N234" s="229"/>
      <c r="O234" s="229"/>
      <c r="P234" s="229"/>
      <c r="Q234" s="229"/>
      <c r="R234" s="229"/>
      <c r="S234" s="229"/>
      <c r="T234" s="229"/>
      <c r="U234" s="229"/>
      <c r="V234" s="229"/>
      <c r="W234" s="229"/>
      <c r="X234" s="229"/>
      <c r="Y234" s="229"/>
      <c r="Z234" s="227"/>
    </row>
    <row r="235" spans="1:26" ht="14.25" customHeight="1" x14ac:dyDescent="0.2">
      <c r="A235" s="232"/>
      <c r="B235" s="231"/>
      <c r="C235" s="229"/>
      <c r="D235" s="230"/>
      <c r="E235" s="229"/>
      <c r="F235" s="229"/>
      <c r="G235" s="229"/>
      <c r="H235" s="229"/>
      <c r="I235" s="229"/>
      <c r="J235" s="229"/>
      <c r="K235" s="229"/>
      <c r="L235" s="229"/>
      <c r="M235" s="229"/>
      <c r="N235" s="229"/>
      <c r="O235" s="229"/>
      <c r="P235" s="229"/>
      <c r="Q235" s="229"/>
      <c r="R235" s="229"/>
      <c r="S235" s="229"/>
      <c r="T235" s="229"/>
      <c r="U235" s="229"/>
      <c r="V235" s="229"/>
      <c r="W235" s="229"/>
      <c r="X235" s="229"/>
      <c r="Y235" s="229"/>
      <c r="Z235" s="227"/>
    </row>
    <row r="236" spans="1:26" ht="14.25" customHeight="1" x14ac:dyDescent="0.2">
      <c r="A236" s="232"/>
      <c r="B236" s="231"/>
      <c r="C236" s="229"/>
      <c r="D236" s="230"/>
      <c r="E236" s="229"/>
      <c r="F236" s="229"/>
      <c r="G236" s="229"/>
      <c r="H236" s="229"/>
      <c r="I236" s="229"/>
      <c r="J236" s="229"/>
      <c r="K236" s="229"/>
      <c r="L236" s="229"/>
      <c r="M236" s="229"/>
      <c r="N236" s="229"/>
      <c r="O236" s="229"/>
      <c r="P236" s="229"/>
      <c r="Q236" s="229"/>
      <c r="R236" s="229"/>
      <c r="S236" s="229"/>
      <c r="T236" s="229"/>
      <c r="U236" s="229"/>
      <c r="V236" s="229"/>
      <c r="W236" s="229"/>
      <c r="X236" s="229"/>
      <c r="Y236" s="229"/>
      <c r="Z236" s="227"/>
    </row>
    <row r="237" spans="1:26" ht="14.25" customHeight="1" x14ac:dyDescent="0.2">
      <c r="A237" s="232"/>
      <c r="B237" s="231"/>
      <c r="C237" s="229"/>
      <c r="D237" s="230"/>
      <c r="E237" s="229"/>
      <c r="F237" s="229"/>
      <c r="G237" s="229"/>
      <c r="H237" s="229"/>
      <c r="I237" s="229"/>
      <c r="J237" s="229"/>
      <c r="K237" s="229"/>
      <c r="L237" s="229"/>
      <c r="M237" s="229"/>
      <c r="N237" s="229"/>
      <c r="O237" s="229"/>
      <c r="P237" s="229"/>
      <c r="Q237" s="229"/>
      <c r="R237" s="229"/>
      <c r="S237" s="229"/>
      <c r="T237" s="229"/>
      <c r="U237" s="229"/>
      <c r="V237" s="229"/>
      <c r="W237" s="229"/>
      <c r="X237" s="229"/>
      <c r="Y237" s="229"/>
      <c r="Z237" s="227"/>
    </row>
    <row r="238" spans="1:26" ht="14.25" customHeight="1" x14ac:dyDescent="0.2">
      <c r="A238" s="232"/>
      <c r="B238" s="231"/>
      <c r="C238" s="229"/>
      <c r="D238" s="230"/>
      <c r="E238" s="229"/>
      <c r="F238" s="229"/>
      <c r="G238" s="229"/>
      <c r="H238" s="229"/>
      <c r="I238" s="229"/>
      <c r="J238" s="229"/>
      <c r="K238" s="229"/>
      <c r="L238" s="229"/>
      <c r="M238" s="229"/>
      <c r="N238" s="229"/>
      <c r="O238" s="229"/>
      <c r="P238" s="229"/>
      <c r="Q238" s="229"/>
      <c r="R238" s="229"/>
      <c r="S238" s="229"/>
      <c r="T238" s="229"/>
      <c r="U238" s="229"/>
      <c r="V238" s="229"/>
      <c r="W238" s="229"/>
      <c r="X238" s="229"/>
      <c r="Y238" s="229"/>
      <c r="Z238" s="227"/>
    </row>
    <row r="239" spans="1:26" ht="14.25" customHeight="1" x14ac:dyDescent="0.2">
      <c r="A239" s="232"/>
      <c r="B239" s="231"/>
      <c r="C239" s="229"/>
      <c r="D239" s="230"/>
      <c r="E239" s="229"/>
      <c r="F239" s="229"/>
      <c r="G239" s="229"/>
      <c r="H239" s="229"/>
      <c r="I239" s="229"/>
      <c r="J239" s="229"/>
      <c r="K239" s="229"/>
      <c r="L239" s="229"/>
      <c r="M239" s="229"/>
      <c r="N239" s="229"/>
      <c r="O239" s="229"/>
      <c r="P239" s="229"/>
      <c r="Q239" s="229"/>
      <c r="R239" s="229"/>
      <c r="S239" s="229"/>
      <c r="T239" s="229"/>
      <c r="U239" s="229"/>
      <c r="V239" s="229"/>
      <c r="W239" s="229"/>
      <c r="X239" s="229"/>
      <c r="Y239" s="229"/>
      <c r="Z239" s="227"/>
    </row>
    <row r="240" spans="1:26" ht="14.25" customHeight="1" x14ac:dyDescent="0.2">
      <c r="A240" s="232"/>
      <c r="B240" s="231"/>
      <c r="C240" s="229"/>
      <c r="D240" s="230"/>
      <c r="E240" s="229"/>
      <c r="F240" s="229"/>
      <c r="G240" s="229"/>
      <c r="H240" s="229"/>
      <c r="I240" s="229"/>
      <c r="J240" s="229"/>
      <c r="K240" s="229"/>
      <c r="L240" s="229"/>
      <c r="M240" s="229"/>
      <c r="N240" s="229"/>
      <c r="O240" s="229"/>
      <c r="P240" s="229"/>
      <c r="Q240" s="229"/>
      <c r="R240" s="229"/>
      <c r="S240" s="229"/>
      <c r="T240" s="229"/>
      <c r="U240" s="229"/>
      <c r="V240" s="229"/>
      <c r="W240" s="229"/>
      <c r="X240" s="229"/>
      <c r="Y240" s="229"/>
      <c r="Z240" s="227"/>
    </row>
    <row r="241" spans="1:26" ht="14.25" customHeight="1" x14ac:dyDescent="0.2">
      <c r="A241" s="232"/>
      <c r="B241" s="231"/>
      <c r="C241" s="229"/>
      <c r="D241" s="230"/>
      <c r="E241" s="229"/>
      <c r="F241" s="229"/>
      <c r="G241" s="229"/>
      <c r="H241" s="229"/>
      <c r="I241" s="229"/>
      <c r="J241" s="229"/>
      <c r="K241" s="229"/>
      <c r="L241" s="229"/>
      <c r="M241" s="229"/>
      <c r="N241" s="229"/>
      <c r="O241" s="229"/>
      <c r="P241" s="229"/>
      <c r="Q241" s="229"/>
      <c r="R241" s="229"/>
      <c r="S241" s="229"/>
      <c r="T241" s="229"/>
      <c r="U241" s="229"/>
      <c r="V241" s="229"/>
      <c r="W241" s="229"/>
      <c r="X241" s="229"/>
      <c r="Y241" s="229"/>
      <c r="Z241" s="227"/>
    </row>
    <row r="242" spans="1:26" ht="14.25" customHeight="1" x14ac:dyDescent="0.2">
      <c r="A242" s="232"/>
      <c r="B242" s="231"/>
      <c r="C242" s="229"/>
      <c r="D242" s="230"/>
      <c r="E242" s="229"/>
      <c r="F242" s="229"/>
      <c r="G242" s="229"/>
      <c r="H242" s="229"/>
      <c r="I242" s="229"/>
      <c r="J242" s="229"/>
      <c r="K242" s="229"/>
      <c r="L242" s="229"/>
      <c r="M242" s="229"/>
      <c r="N242" s="229"/>
      <c r="O242" s="229"/>
      <c r="P242" s="229"/>
      <c r="Q242" s="229"/>
      <c r="R242" s="229"/>
      <c r="S242" s="229"/>
      <c r="T242" s="229"/>
      <c r="U242" s="229"/>
      <c r="V242" s="229"/>
      <c r="W242" s="229"/>
      <c r="X242" s="229"/>
      <c r="Y242" s="229"/>
      <c r="Z242" s="227"/>
    </row>
    <row r="243" spans="1:26" ht="14.25" customHeight="1" x14ac:dyDescent="0.2">
      <c r="A243" s="232"/>
      <c r="B243" s="231"/>
      <c r="C243" s="229"/>
      <c r="D243" s="230"/>
      <c r="E243" s="229"/>
      <c r="F243" s="229"/>
      <c r="G243" s="229"/>
      <c r="H243" s="229"/>
      <c r="I243" s="229"/>
      <c r="J243" s="229"/>
      <c r="K243" s="229"/>
      <c r="L243" s="229"/>
      <c r="M243" s="229"/>
      <c r="N243" s="229"/>
      <c r="O243" s="229"/>
      <c r="P243" s="229"/>
      <c r="Q243" s="229"/>
      <c r="R243" s="229"/>
      <c r="S243" s="229"/>
      <c r="T243" s="229"/>
      <c r="U243" s="229"/>
      <c r="V243" s="229"/>
      <c r="W243" s="229"/>
      <c r="X243" s="229"/>
      <c r="Y243" s="229"/>
      <c r="Z243" s="227"/>
    </row>
    <row r="244" spans="1:26" ht="14.25" customHeight="1" x14ac:dyDescent="0.2">
      <c r="A244" s="232"/>
      <c r="B244" s="231"/>
      <c r="C244" s="229"/>
      <c r="D244" s="230"/>
      <c r="E244" s="229"/>
      <c r="F244" s="229"/>
      <c r="G244" s="229"/>
      <c r="H244" s="229"/>
      <c r="I244" s="229"/>
      <c r="J244" s="229"/>
      <c r="K244" s="229"/>
      <c r="L244" s="229"/>
      <c r="M244" s="229"/>
      <c r="N244" s="229"/>
      <c r="O244" s="229"/>
      <c r="P244" s="229"/>
      <c r="Q244" s="229"/>
      <c r="R244" s="229"/>
      <c r="S244" s="229"/>
      <c r="T244" s="229"/>
      <c r="U244" s="229"/>
      <c r="V244" s="229"/>
      <c r="W244" s="229"/>
      <c r="X244" s="229"/>
      <c r="Y244" s="229"/>
      <c r="Z244" s="227"/>
    </row>
    <row r="245" spans="1:26" ht="14.25" customHeight="1" x14ac:dyDescent="0.2">
      <c r="A245" s="232"/>
      <c r="B245" s="231"/>
      <c r="C245" s="229"/>
      <c r="D245" s="230"/>
      <c r="E245" s="229"/>
      <c r="F245" s="229"/>
      <c r="G245" s="229"/>
      <c r="H245" s="229"/>
      <c r="I245" s="229"/>
      <c r="J245" s="229"/>
      <c r="K245" s="229"/>
      <c r="L245" s="229"/>
      <c r="M245" s="229"/>
      <c r="N245" s="229"/>
      <c r="O245" s="229"/>
      <c r="P245" s="229"/>
      <c r="Q245" s="229"/>
      <c r="R245" s="229"/>
      <c r="S245" s="229"/>
      <c r="T245" s="229"/>
      <c r="U245" s="229"/>
      <c r="V245" s="229"/>
      <c r="W245" s="229"/>
      <c r="X245" s="229"/>
      <c r="Y245" s="229"/>
      <c r="Z245" s="227"/>
    </row>
    <row r="246" spans="1:26" ht="14.25" customHeight="1" x14ac:dyDescent="0.2">
      <c r="A246" s="232"/>
      <c r="B246" s="231"/>
      <c r="C246" s="229"/>
      <c r="D246" s="230"/>
      <c r="E246" s="229"/>
      <c r="F246" s="229"/>
      <c r="G246" s="229"/>
      <c r="H246" s="229"/>
      <c r="I246" s="229"/>
      <c r="J246" s="229"/>
      <c r="K246" s="229"/>
      <c r="L246" s="229"/>
      <c r="M246" s="229"/>
      <c r="N246" s="229"/>
      <c r="O246" s="229"/>
      <c r="P246" s="229"/>
      <c r="Q246" s="229"/>
      <c r="R246" s="229"/>
      <c r="S246" s="229"/>
      <c r="T246" s="229"/>
      <c r="U246" s="229"/>
      <c r="V246" s="229"/>
      <c r="W246" s="229"/>
      <c r="X246" s="229"/>
      <c r="Y246" s="229"/>
      <c r="Z246" s="227"/>
    </row>
    <row r="247" spans="1:26" ht="14.25" customHeight="1" x14ac:dyDescent="0.2">
      <c r="A247" s="232"/>
      <c r="B247" s="231"/>
      <c r="C247" s="229"/>
      <c r="D247" s="230"/>
      <c r="E247" s="229"/>
      <c r="F247" s="229"/>
      <c r="G247" s="229"/>
      <c r="H247" s="229"/>
      <c r="I247" s="229"/>
      <c r="J247" s="229"/>
      <c r="K247" s="229"/>
      <c r="L247" s="229"/>
      <c r="M247" s="229"/>
      <c r="N247" s="229"/>
      <c r="O247" s="229"/>
      <c r="P247" s="229"/>
      <c r="Q247" s="229"/>
      <c r="R247" s="229"/>
      <c r="S247" s="229"/>
      <c r="T247" s="229"/>
      <c r="U247" s="229"/>
      <c r="V247" s="229"/>
      <c r="W247" s="229"/>
      <c r="X247" s="229"/>
      <c r="Y247" s="229"/>
      <c r="Z247" s="227"/>
    </row>
    <row r="248" spans="1:26" ht="14.25" customHeight="1" x14ac:dyDescent="0.2">
      <c r="A248" s="232"/>
      <c r="B248" s="231"/>
      <c r="C248" s="229"/>
      <c r="D248" s="230"/>
      <c r="E248" s="229"/>
      <c r="F248" s="229"/>
      <c r="G248" s="229"/>
      <c r="H248" s="229"/>
      <c r="I248" s="229"/>
      <c r="J248" s="229"/>
      <c r="K248" s="229"/>
      <c r="L248" s="229"/>
      <c r="M248" s="229"/>
      <c r="N248" s="229"/>
      <c r="O248" s="229"/>
      <c r="P248" s="229"/>
      <c r="Q248" s="229"/>
      <c r="R248" s="229"/>
      <c r="S248" s="229"/>
      <c r="T248" s="229"/>
      <c r="U248" s="229"/>
      <c r="V248" s="229"/>
      <c r="W248" s="229"/>
      <c r="X248" s="229"/>
      <c r="Y248" s="229"/>
      <c r="Z248" s="227"/>
    </row>
    <row r="249" spans="1:26" ht="14.25" customHeight="1" x14ac:dyDescent="0.2">
      <c r="A249" s="232"/>
      <c r="B249" s="231"/>
      <c r="C249" s="229"/>
      <c r="D249" s="230"/>
      <c r="E249" s="229"/>
      <c r="F249" s="229"/>
      <c r="G249" s="229"/>
      <c r="H249" s="229"/>
      <c r="I249" s="229"/>
      <c r="J249" s="229"/>
      <c r="K249" s="229"/>
      <c r="L249" s="229"/>
      <c r="M249" s="229"/>
      <c r="N249" s="229"/>
      <c r="O249" s="229"/>
      <c r="P249" s="229"/>
      <c r="Q249" s="229"/>
      <c r="R249" s="229"/>
      <c r="S249" s="229"/>
      <c r="T249" s="229"/>
      <c r="U249" s="229"/>
      <c r="V249" s="229"/>
      <c r="W249" s="229"/>
      <c r="X249" s="229"/>
      <c r="Y249" s="229"/>
      <c r="Z249" s="227"/>
    </row>
    <row r="250" spans="1:26" ht="14.25" customHeight="1" x14ac:dyDescent="0.2">
      <c r="A250" s="232"/>
      <c r="B250" s="231"/>
      <c r="C250" s="229"/>
      <c r="D250" s="230"/>
      <c r="E250" s="229"/>
      <c r="F250" s="229"/>
      <c r="G250" s="229"/>
      <c r="H250" s="229"/>
      <c r="I250" s="229"/>
      <c r="J250" s="229"/>
      <c r="K250" s="229"/>
      <c r="L250" s="229"/>
      <c r="M250" s="229"/>
      <c r="N250" s="229"/>
      <c r="O250" s="229"/>
      <c r="P250" s="229"/>
      <c r="Q250" s="229"/>
      <c r="R250" s="229"/>
      <c r="S250" s="229"/>
      <c r="T250" s="229"/>
      <c r="U250" s="229"/>
      <c r="V250" s="229"/>
      <c r="W250" s="229"/>
      <c r="X250" s="229"/>
      <c r="Y250" s="229"/>
      <c r="Z250" s="227"/>
    </row>
    <row r="251" spans="1:26" ht="14.25" customHeight="1" x14ac:dyDescent="0.2">
      <c r="A251" s="232"/>
      <c r="B251" s="231"/>
      <c r="C251" s="229"/>
      <c r="D251" s="230"/>
      <c r="E251" s="229"/>
      <c r="F251" s="229"/>
      <c r="G251" s="229"/>
      <c r="H251" s="229"/>
      <c r="I251" s="229"/>
      <c r="J251" s="229"/>
      <c r="K251" s="229"/>
      <c r="L251" s="229"/>
      <c r="M251" s="229"/>
      <c r="N251" s="229"/>
      <c r="O251" s="229"/>
      <c r="P251" s="229"/>
      <c r="Q251" s="229"/>
      <c r="R251" s="229"/>
      <c r="S251" s="229"/>
      <c r="T251" s="229"/>
      <c r="U251" s="229"/>
      <c r="V251" s="229"/>
      <c r="W251" s="229"/>
      <c r="X251" s="229"/>
      <c r="Y251" s="229"/>
      <c r="Z251" s="227"/>
    </row>
    <row r="252" spans="1:26" ht="14.25" customHeight="1" x14ac:dyDescent="0.2">
      <c r="A252" s="232"/>
      <c r="B252" s="231"/>
      <c r="C252" s="229"/>
      <c r="D252" s="230"/>
      <c r="E252" s="229"/>
      <c r="F252" s="229"/>
      <c r="G252" s="229"/>
      <c r="H252" s="229"/>
      <c r="I252" s="229"/>
      <c r="J252" s="229"/>
      <c r="K252" s="229"/>
      <c r="L252" s="229"/>
      <c r="M252" s="229"/>
      <c r="N252" s="229"/>
      <c r="O252" s="229"/>
      <c r="P252" s="229"/>
      <c r="Q252" s="229"/>
      <c r="R252" s="229"/>
      <c r="S252" s="229"/>
      <c r="T252" s="229"/>
      <c r="U252" s="229"/>
      <c r="V252" s="229"/>
      <c r="W252" s="229"/>
      <c r="X252" s="229"/>
      <c r="Y252" s="229"/>
      <c r="Z252" s="227"/>
    </row>
    <row r="253" spans="1:26" ht="14.25" customHeight="1" x14ac:dyDescent="0.2">
      <c r="A253" s="232"/>
      <c r="B253" s="231"/>
      <c r="C253" s="229"/>
      <c r="D253" s="230"/>
      <c r="E253" s="229"/>
      <c r="F253" s="229"/>
      <c r="G253" s="229"/>
      <c r="H253" s="229"/>
      <c r="I253" s="229"/>
      <c r="J253" s="229"/>
      <c r="K253" s="229"/>
      <c r="L253" s="229"/>
      <c r="M253" s="229"/>
      <c r="N253" s="229"/>
      <c r="O253" s="229"/>
      <c r="P253" s="229"/>
      <c r="Q253" s="229"/>
      <c r="R253" s="229"/>
      <c r="S253" s="229"/>
      <c r="T253" s="229"/>
      <c r="U253" s="229"/>
      <c r="V253" s="229"/>
      <c r="W253" s="229"/>
      <c r="X253" s="229"/>
      <c r="Y253" s="229"/>
      <c r="Z253" s="227"/>
    </row>
    <row r="254" spans="1:26" ht="14.25" customHeight="1" x14ac:dyDescent="0.2">
      <c r="A254" s="232"/>
      <c r="B254" s="231"/>
      <c r="C254" s="229"/>
      <c r="D254" s="230"/>
      <c r="E254" s="229"/>
      <c r="F254" s="229"/>
      <c r="G254" s="229"/>
      <c r="H254" s="229"/>
      <c r="I254" s="229"/>
      <c r="J254" s="229"/>
      <c r="K254" s="229"/>
      <c r="L254" s="229"/>
      <c r="M254" s="229"/>
      <c r="N254" s="229"/>
      <c r="O254" s="229"/>
      <c r="P254" s="229"/>
      <c r="Q254" s="229"/>
      <c r="R254" s="229"/>
      <c r="S254" s="229"/>
      <c r="T254" s="229"/>
      <c r="U254" s="229"/>
      <c r="V254" s="229"/>
      <c r="W254" s="229"/>
      <c r="X254" s="229"/>
      <c r="Y254" s="229"/>
      <c r="Z254" s="227"/>
    </row>
    <row r="255" spans="1:26" ht="14.25" customHeight="1" x14ac:dyDescent="0.2">
      <c r="A255" s="232"/>
      <c r="B255" s="231"/>
      <c r="C255" s="229"/>
      <c r="D255" s="230"/>
      <c r="E255" s="229"/>
      <c r="F255" s="229"/>
      <c r="G255" s="229"/>
      <c r="H255" s="229"/>
      <c r="I255" s="229"/>
      <c r="J255" s="229"/>
      <c r="K255" s="229"/>
      <c r="L255" s="229"/>
      <c r="M255" s="229"/>
      <c r="N255" s="229"/>
      <c r="O255" s="229"/>
      <c r="P255" s="229"/>
      <c r="Q255" s="229"/>
      <c r="R255" s="229"/>
      <c r="S255" s="229"/>
      <c r="T255" s="229"/>
      <c r="U255" s="229"/>
      <c r="V255" s="229"/>
      <c r="W255" s="229"/>
      <c r="X255" s="229"/>
      <c r="Y255" s="229"/>
      <c r="Z255" s="227"/>
    </row>
    <row r="256" spans="1:26" ht="14.25" customHeight="1" x14ac:dyDescent="0.2">
      <c r="A256" s="232"/>
      <c r="B256" s="231"/>
      <c r="C256" s="229"/>
      <c r="D256" s="230"/>
      <c r="E256" s="229"/>
      <c r="F256" s="229"/>
      <c r="G256" s="229"/>
      <c r="H256" s="229"/>
      <c r="I256" s="229"/>
      <c r="J256" s="229"/>
      <c r="K256" s="229"/>
      <c r="L256" s="229"/>
      <c r="M256" s="229"/>
      <c r="N256" s="229"/>
      <c r="O256" s="229"/>
      <c r="P256" s="229"/>
      <c r="Q256" s="229"/>
      <c r="R256" s="229"/>
      <c r="S256" s="229"/>
      <c r="T256" s="229"/>
      <c r="U256" s="229"/>
      <c r="V256" s="229"/>
      <c r="W256" s="229"/>
      <c r="X256" s="229"/>
      <c r="Y256" s="229"/>
      <c r="Z256" s="227"/>
    </row>
    <row r="257" spans="1:26" ht="14.25" customHeight="1" x14ac:dyDescent="0.2">
      <c r="A257" s="232"/>
      <c r="B257" s="231"/>
      <c r="C257" s="229"/>
      <c r="D257" s="230"/>
      <c r="E257" s="229"/>
      <c r="F257" s="229"/>
      <c r="G257" s="229"/>
      <c r="H257" s="229"/>
      <c r="I257" s="229"/>
      <c r="J257" s="229"/>
      <c r="K257" s="229"/>
      <c r="L257" s="229"/>
      <c r="M257" s="229"/>
      <c r="N257" s="229"/>
      <c r="O257" s="229"/>
      <c r="P257" s="229"/>
      <c r="Q257" s="229"/>
      <c r="R257" s="229"/>
      <c r="S257" s="229"/>
      <c r="T257" s="229"/>
      <c r="U257" s="229"/>
      <c r="V257" s="229"/>
      <c r="W257" s="229"/>
      <c r="X257" s="229"/>
      <c r="Y257" s="229"/>
      <c r="Z257" s="227"/>
    </row>
    <row r="258" spans="1:26" ht="14.25" customHeight="1" x14ac:dyDescent="0.2">
      <c r="A258" s="232"/>
      <c r="B258" s="231"/>
      <c r="C258" s="229"/>
      <c r="D258" s="230"/>
      <c r="E258" s="229"/>
      <c r="F258" s="229"/>
      <c r="G258" s="229"/>
      <c r="H258" s="229"/>
      <c r="I258" s="229"/>
      <c r="J258" s="229"/>
      <c r="K258" s="229"/>
      <c r="L258" s="229"/>
      <c r="M258" s="229"/>
      <c r="N258" s="229"/>
      <c r="O258" s="229"/>
      <c r="P258" s="229"/>
      <c r="Q258" s="229"/>
      <c r="R258" s="229"/>
      <c r="S258" s="229"/>
      <c r="T258" s="229"/>
      <c r="U258" s="229"/>
      <c r="V258" s="229"/>
      <c r="W258" s="229"/>
      <c r="X258" s="229"/>
      <c r="Y258" s="229"/>
      <c r="Z258" s="227"/>
    </row>
    <row r="259" spans="1:26" ht="14.25" customHeight="1" x14ac:dyDescent="0.2">
      <c r="A259" s="232"/>
      <c r="B259" s="231"/>
      <c r="C259" s="229"/>
      <c r="D259" s="230"/>
      <c r="E259" s="229"/>
      <c r="F259" s="229"/>
      <c r="G259" s="229"/>
      <c r="H259" s="229"/>
      <c r="I259" s="229"/>
      <c r="J259" s="229"/>
      <c r="K259" s="229"/>
      <c r="L259" s="229"/>
      <c r="M259" s="229"/>
      <c r="N259" s="229"/>
      <c r="O259" s="229"/>
      <c r="P259" s="229"/>
      <c r="Q259" s="229"/>
      <c r="R259" s="229"/>
      <c r="S259" s="229"/>
      <c r="T259" s="229"/>
      <c r="U259" s="229"/>
      <c r="V259" s="229"/>
      <c r="W259" s="229"/>
      <c r="X259" s="229"/>
      <c r="Y259" s="229"/>
      <c r="Z259" s="227"/>
    </row>
    <row r="260" spans="1:26" ht="14.25" customHeight="1" x14ac:dyDescent="0.2">
      <c r="A260" s="232"/>
      <c r="B260" s="231"/>
      <c r="C260" s="229"/>
      <c r="D260" s="230"/>
      <c r="E260" s="229"/>
      <c r="F260" s="229"/>
      <c r="G260" s="229"/>
      <c r="H260" s="229"/>
      <c r="I260" s="229"/>
      <c r="J260" s="229"/>
      <c r="K260" s="229"/>
      <c r="L260" s="229"/>
      <c r="M260" s="229"/>
      <c r="N260" s="229"/>
      <c r="O260" s="229"/>
      <c r="P260" s="229"/>
      <c r="Q260" s="229"/>
      <c r="R260" s="229"/>
      <c r="S260" s="229"/>
      <c r="T260" s="229"/>
      <c r="U260" s="229"/>
      <c r="V260" s="229"/>
      <c r="W260" s="229"/>
      <c r="X260" s="229"/>
      <c r="Y260" s="229"/>
      <c r="Z260" s="227"/>
    </row>
    <row r="261" spans="1:26" ht="14.25" customHeight="1" x14ac:dyDescent="0.2">
      <c r="A261" s="232"/>
      <c r="B261" s="231"/>
      <c r="C261" s="229"/>
      <c r="D261" s="230"/>
      <c r="E261" s="229"/>
      <c r="F261" s="229"/>
      <c r="G261" s="229"/>
      <c r="H261" s="229"/>
      <c r="I261" s="229"/>
      <c r="J261" s="229"/>
      <c r="K261" s="229"/>
      <c r="L261" s="229"/>
      <c r="M261" s="229"/>
      <c r="N261" s="229"/>
      <c r="O261" s="229"/>
      <c r="P261" s="229"/>
      <c r="Q261" s="229"/>
      <c r="R261" s="229"/>
      <c r="S261" s="229"/>
      <c r="T261" s="229"/>
      <c r="U261" s="229"/>
      <c r="V261" s="229"/>
      <c r="W261" s="229"/>
      <c r="X261" s="229"/>
      <c r="Y261" s="229"/>
      <c r="Z261" s="227"/>
    </row>
    <row r="262" spans="1:26" ht="14.25" customHeight="1" x14ac:dyDescent="0.2">
      <c r="A262" s="232"/>
      <c r="B262" s="231"/>
      <c r="C262" s="229"/>
      <c r="D262" s="230"/>
      <c r="E262" s="229"/>
      <c r="F262" s="229"/>
      <c r="G262" s="229"/>
      <c r="H262" s="229"/>
      <c r="I262" s="229"/>
      <c r="J262" s="229"/>
      <c r="K262" s="229"/>
      <c r="L262" s="229"/>
      <c r="M262" s="229"/>
      <c r="N262" s="229"/>
      <c r="O262" s="229"/>
      <c r="P262" s="229"/>
      <c r="Q262" s="229"/>
      <c r="R262" s="229"/>
      <c r="S262" s="229"/>
      <c r="T262" s="229"/>
      <c r="U262" s="229"/>
      <c r="V262" s="229"/>
      <c r="W262" s="229"/>
      <c r="X262" s="229"/>
      <c r="Y262" s="229"/>
      <c r="Z262" s="227"/>
    </row>
    <row r="263" spans="1:26" ht="14.25" customHeight="1" x14ac:dyDescent="0.2">
      <c r="A263" s="232"/>
      <c r="B263" s="231"/>
      <c r="C263" s="229"/>
      <c r="D263" s="230"/>
      <c r="E263" s="229"/>
      <c r="F263" s="229"/>
      <c r="G263" s="229"/>
      <c r="H263" s="229"/>
      <c r="I263" s="229"/>
      <c r="J263" s="229"/>
      <c r="K263" s="229"/>
      <c r="L263" s="229"/>
      <c r="M263" s="229"/>
      <c r="N263" s="229"/>
      <c r="O263" s="229"/>
      <c r="P263" s="229"/>
      <c r="Q263" s="229"/>
      <c r="R263" s="229"/>
      <c r="S263" s="229"/>
      <c r="T263" s="229"/>
      <c r="U263" s="229"/>
      <c r="V263" s="229"/>
      <c r="W263" s="229"/>
      <c r="X263" s="229"/>
      <c r="Y263" s="229"/>
      <c r="Z263" s="227"/>
    </row>
    <row r="264" spans="1:26" ht="14.25" customHeight="1" x14ac:dyDescent="0.2">
      <c r="A264" s="232"/>
      <c r="B264" s="231"/>
      <c r="C264" s="229"/>
      <c r="D264" s="230"/>
      <c r="E264" s="229"/>
      <c r="F264" s="229"/>
      <c r="G264" s="229"/>
      <c r="H264" s="229"/>
      <c r="I264" s="229"/>
      <c r="J264" s="229"/>
      <c r="K264" s="229"/>
      <c r="L264" s="229"/>
      <c r="M264" s="229"/>
      <c r="N264" s="229"/>
      <c r="O264" s="229"/>
      <c r="P264" s="229"/>
      <c r="Q264" s="229"/>
      <c r="R264" s="229"/>
      <c r="S264" s="229"/>
      <c r="T264" s="229"/>
      <c r="U264" s="229"/>
      <c r="V264" s="229"/>
      <c r="W264" s="229"/>
      <c r="X264" s="229"/>
      <c r="Y264" s="229"/>
      <c r="Z264" s="227"/>
    </row>
    <row r="265" spans="1:26" ht="14.25" customHeight="1" x14ac:dyDescent="0.2">
      <c r="A265" s="232"/>
      <c r="B265" s="231"/>
      <c r="C265" s="229"/>
      <c r="D265" s="230"/>
      <c r="E265" s="229"/>
      <c r="F265" s="229"/>
      <c r="G265" s="229"/>
      <c r="H265" s="229"/>
      <c r="I265" s="229"/>
      <c r="J265" s="229"/>
      <c r="K265" s="229"/>
      <c r="L265" s="229"/>
      <c r="M265" s="229"/>
      <c r="N265" s="229"/>
      <c r="O265" s="229"/>
      <c r="P265" s="229"/>
      <c r="Q265" s="229"/>
      <c r="R265" s="229"/>
      <c r="S265" s="229"/>
      <c r="T265" s="229"/>
      <c r="U265" s="229"/>
      <c r="V265" s="229"/>
      <c r="W265" s="229"/>
      <c r="X265" s="229"/>
      <c r="Y265" s="229"/>
      <c r="Z265" s="227"/>
    </row>
    <row r="266" spans="1:26" ht="14.25" customHeight="1" x14ac:dyDescent="0.2">
      <c r="A266" s="232"/>
      <c r="B266" s="231"/>
      <c r="C266" s="229"/>
      <c r="D266" s="230"/>
      <c r="E266" s="229"/>
      <c r="F266" s="229"/>
      <c r="G266" s="229"/>
      <c r="H266" s="229"/>
      <c r="I266" s="229"/>
      <c r="J266" s="229"/>
      <c r="K266" s="229"/>
      <c r="L266" s="229"/>
      <c r="M266" s="229"/>
      <c r="N266" s="229"/>
      <c r="O266" s="229"/>
      <c r="P266" s="229"/>
      <c r="Q266" s="229"/>
      <c r="R266" s="229"/>
      <c r="S266" s="229"/>
      <c r="T266" s="229"/>
      <c r="U266" s="229"/>
      <c r="V266" s="229"/>
      <c r="W266" s="229"/>
      <c r="X266" s="229"/>
      <c r="Y266" s="229"/>
      <c r="Z266" s="227"/>
    </row>
    <row r="267" spans="1:26" ht="14.25" customHeight="1" x14ac:dyDescent="0.2">
      <c r="A267" s="232"/>
      <c r="B267" s="231"/>
      <c r="C267" s="229"/>
      <c r="D267" s="230"/>
      <c r="E267" s="229"/>
      <c r="F267" s="229"/>
      <c r="G267" s="229"/>
      <c r="H267" s="229"/>
      <c r="I267" s="229"/>
      <c r="J267" s="229"/>
      <c r="K267" s="229"/>
      <c r="L267" s="229"/>
      <c r="M267" s="229"/>
      <c r="N267" s="229"/>
      <c r="O267" s="229"/>
      <c r="P267" s="229"/>
      <c r="Q267" s="229"/>
      <c r="R267" s="229"/>
      <c r="S267" s="229"/>
      <c r="T267" s="229"/>
      <c r="U267" s="229"/>
      <c r="V267" s="229"/>
      <c r="W267" s="229"/>
      <c r="X267" s="229"/>
      <c r="Y267" s="229"/>
      <c r="Z267" s="227"/>
    </row>
    <row r="268" spans="1:26" ht="14.25" customHeight="1" x14ac:dyDescent="0.2">
      <c r="A268" s="232"/>
      <c r="B268" s="231"/>
      <c r="C268" s="229"/>
      <c r="D268" s="230"/>
      <c r="E268" s="229"/>
      <c r="F268" s="229"/>
      <c r="G268" s="229"/>
      <c r="H268" s="229"/>
      <c r="I268" s="229"/>
      <c r="J268" s="229"/>
      <c r="K268" s="229"/>
      <c r="L268" s="229"/>
      <c r="M268" s="229"/>
      <c r="N268" s="229"/>
      <c r="O268" s="229"/>
      <c r="P268" s="229"/>
      <c r="Q268" s="229"/>
      <c r="R268" s="229"/>
      <c r="S268" s="229"/>
      <c r="T268" s="229"/>
      <c r="U268" s="229"/>
      <c r="V268" s="229"/>
      <c r="W268" s="229"/>
      <c r="X268" s="229"/>
      <c r="Y268" s="229"/>
      <c r="Z268" s="227"/>
    </row>
    <row r="269" spans="1:26" ht="14.25" customHeight="1" x14ac:dyDescent="0.2">
      <c r="A269" s="232"/>
      <c r="B269" s="231"/>
      <c r="C269" s="229"/>
      <c r="D269" s="230"/>
      <c r="E269" s="229"/>
      <c r="F269" s="229"/>
      <c r="G269" s="229"/>
      <c r="H269" s="229"/>
      <c r="I269" s="229"/>
      <c r="J269" s="229"/>
      <c r="K269" s="229"/>
      <c r="L269" s="229"/>
      <c r="M269" s="229"/>
      <c r="N269" s="229"/>
      <c r="O269" s="229"/>
      <c r="P269" s="229"/>
      <c r="Q269" s="229"/>
      <c r="R269" s="229"/>
      <c r="S269" s="229"/>
      <c r="T269" s="229"/>
      <c r="U269" s="229"/>
      <c r="V269" s="229"/>
      <c r="W269" s="229"/>
      <c r="X269" s="229"/>
      <c r="Y269" s="229"/>
      <c r="Z269" s="227"/>
    </row>
    <row r="270" spans="1:26" ht="14.25" customHeight="1" x14ac:dyDescent="0.2">
      <c r="A270" s="232"/>
      <c r="B270" s="231"/>
      <c r="C270" s="229"/>
      <c r="D270" s="230"/>
      <c r="E270" s="229"/>
      <c r="F270" s="229"/>
      <c r="G270" s="229"/>
      <c r="H270" s="229"/>
      <c r="I270" s="229"/>
      <c r="J270" s="229"/>
      <c r="K270" s="229"/>
      <c r="L270" s="229"/>
      <c r="M270" s="229"/>
      <c r="N270" s="229"/>
      <c r="O270" s="229"/>
      <c r="P270" s="229"/>
      <c r="Q270" s="229"/>
      <c r="R270" s="229"/>
      <c r="S270" s="229"/>
      <c r="T270" s="229"/>
      <c r="U270" s="229"/>
      <c r="V270" s="229"/>
      <c r="W270" s="229"/>
      <c r="X270" s="229"/>
      <c r="Y270" s="229"/>
      <c r="Z270" s="227"/>
    </row>
    <row r="271" spans="1:26" ht="14.25" customHeight="1" x14ac:dyDescent="0.2">
      <c r="A271" s="232"/>
      <c r="B271" s="231"/>
      <c r="C271" s="229"/>
      <c r="D271" s="230"/>
      <c r="E271" s="229"/>
      <c r="F271" s="229"/>
      <c r="G271" s="229"/>
      <c r="H271" s="229"/>
      <c r="I271" s="229"/>
      <c r="J271" s="229"/>
      <c r="K271" s="229"/>
      <c r="L271" s="229"/>
      <c r="M271" s="229"/>
      <c r="N271" s="229"/>
      <c r="O271" s="229"/>
      <c r="P271" s="229"/>
      <c r="Q271" s="229"/>
      <c r="R271" s="229"/>
      <c r="S271" s="229"/>
      <c r="T271" s="229"/>
      <c r="U271" s="229"/>
      <c r="V271" s="229"/>
      <c r="W271" s="229"/>
      <c r="X271" s="229"/>
      <c r="Y271" s="229"/>
      <c r="Z271" s="227"/>
    </row>
    <row r="272" spans="1:26" ht="14.25" customHeight="1" x14ac:dyDescent="0.2">
      <c r="A272" s="232"/>
      <c r="B272" s="231"/>
      <c r="C272" s="229"/>
      <c r="D272" s="230"/>
      <c r="E272" s="229"/>
      <c r="F272" s="229"/>
      <c r="G272" s="229"/>
      <c r="H272" s="229"/>
      <c r="I272" s="229"/>
      <c r="J272" s="229"/>
      <c r="K272" s="229"/>
      <c r="L272" s="229"/>
      <c r="M272" s="229"/>
      <c r="N272" s="229"/>
      <c r="O272" s="229"/>
      <c r="P272" s="229"/>
      <c r="Q272" s="229"/>
      <c r="R272" s="229"/>
      <c r="S272" s="229"/>
      <c r="T272" s="229"/>
      <c r="U272" s="229"/>
      <c r="V272" s="229"/>
      <c r="W272" s="229"/>
      <c r="X272" s="229"/>
      <c r="Y272" s="229"/>
      <c r="Z272" s="227"/>
    </row>
    <row r="273" spans="1:26" ht="14.25" customHeight="1" x14ac:dyDescent="0.2">
      <c r="A273" s="232"/>
      <c r="B273" s="231"/>
      <c r="C273" s="229"/>
      <c r="D273" s="230"/>
      <c r="E273" s="229"/>
      <c r="F273" s="229"/>
      <c r="G273" s="229"/>
      <c r="H273" s="229"/>
      <c r="I273" s="229"/>
      <c r="J273" s="229"/>
      <c r="K273" s="229"/>
      <c r="L273" s="229"/>
      <c r="M273" s="229"/>
      <c r="N273" s="229"/>
      <c r="O273" s="229"/>
      <c r="P273" s="229"/>
      <c r="Q273" s="229"/>
      <c r="R273" s="229"/>
      <c r="S273" s="229"/>
      <c r="T273" s="229"/>
      <c r="U273" s="229"/>
      <c r="V273" s="229"/>
      <c r="W273" s="229"/>
      <c r="X273" s="229"/>
      <c r="Y273" s="229"/>
      <c r="Z273" s="227"/>
    </row>
    <row r="274" spans="1:26" ht="14.25" customHeight="1" x14ac:dyDescent="0.2">
      <c r="A274" s="232"/>
      <c r="B274" s="231"/>
      <c r="C274" s="229"/>
      <c r="D274" s="230"/>
      <c r="E274" s="229"/>
      <c r="F274" s="229"/>
      <c r="G274" s="229"/>
      <c r="H274" s="229"/>
      <c r="I274" s="229"/>
      <c r="J274" s="229"/>
      <c r="K274" s="229"/>
      <c r="L274" s="229"/>
      <c r="M274" s="229"/>
      <c r="N274" s="229"/>
      <c r="O274" s="229"/>
      <c r="P274" s="229"/>
      <c r="Q274" s="229"/>
      <c r="R274" s="229"/>
      <c r="S274" s="229"/>
      <c r="T274" s="229"/>
      <c r="U274" s="229"/>
      <c r="V274" s="229"/>
      <c r="W274" s="229"/>
      <c r="X274" s="229"/>
      <c r="Y274" s="229"/>
      <c r="Z274" s="227"/>
    </row>
    <row r="275" spans="1:26" ht="14.25" customHeight="1" x14ac:dyDescent="0.2">
      <c r="A275" s="232"/>
      <c r="B275" s="231"/>
      <c r="C275" s="229"/>
      <c r="D275" s="230"/>
      <c r="E275" s="229"/>
      <c r="F275" s="229"/>
      <c r="G275" s="229"/>
      <c r="H275" s="229"/>
      <c r="I275" s="229"/>
      <c r="J275" s="229"/>
      <c r="K275" s="229"/>
      <c r="L275" s="229"/>
      <c r="M275" s="229"/>
      <c r="N275" s="229"/>
      <c r="O275" s="229"/>
      <c r="P275" s="229"/>
      <c r="Q275" s="229"/>
      <c r="R275" s="229"/>
      <c r="S275" s="229"/>
      <c r="T275" s="229"/>
      <c r="U275" s="229"/>
      <c r="V275" s="229"/>
      <c r="W275" s="229"/>
      <c r="X275" s="229"/>
      <c r="Y275" s="229"/>
      <c r="Z275" s="227"/>
    </row>
    <row r="276" spans="1:26" ht="14.25" customHeight="1" x14ac:dyDescent="0.2">
      <c r="A276" s="232"/>
      <c r="B276" s="231"/>
      <c r="C276" s="229"/>
      <c r="D276" s="230"/>
      <c r="E276" s="229"/>
      <c r="F276" s="229"/>
      <c r="G276" s="229"/>
      <c r="H276" s="229"/>
      <c r="I276" s="229"/>
      <c r="J276" s="229"/>
      <c r="K276" s="229"/>
      <c r="L276" s="229"/>
      <c r="M276" s="229"/>
      <c r="N276" s="229"/>
      <c r="O276" s="229"/>
      <c r="P276" s="229"/>
      <c r="Q276" s="229"/>
      <c r="R276" s="229"/>
      <c r="S276" s="229"/>
      <c r="T276" s="229"/>
      <c r="U276" s="229"/>
      <c r="V276" s="229"/>
      <c r="W276" s="229"/>
      <c r="X276" s="229"/>
      <c r="Y276" s="229"/>
      <c r="Z276" s="227"/>
    </row>
    <row r="277" spans="1:26" ht="14.25" customHeight="1" x14ac:dyDescent="0.2">
      <c r="A277" s="232"/>
      <c r="B277" s="231"/>
      <c r="C277" s="229"/>
      <c r="D277" s="230"/>
      <c r="E277" s="229"/>
      <c r="F277" s="229"/>
      <c r="G277" s="229"/>
      <c r="H277" s="229"/>
      <c r="I277" s="229"/>
      <c r="J277" s="229"/>
      <c r="K277" s="229"/>
      <c r="L277" s="229"/>
      <c r="M277" s="229"/>
      <c r="N277" s="229"/>
      <c r="O277" s="229"/>
      <c r="P277" s="229"/>
      <c r="Q277" s="229"/>
      <c r="R277" s="229"/>
      <c r="S277" s="229"/>
      <c r="T277" s="229"/>
      <c r="U277" s="229"/>
      <c r="V277" s="229"/>
      <c r="W277" s="229"/>
      <c r="X277" s="229"/>
      <c r="Y277" s="229"/>
      <c r="Z277" s="227"/>
    </row>
    <row r="278" spans="1:26" ht="14.25" customHeight="1" x14ac:dyDescent="0.2">
      <c r="A278" s="232"/>
      <c r="B278" s="231"/>
      <c r="C278" s="229"/>
      <c r="D278" s="230"/>
      <c r="E278" s="229"/>
      <c r="F278" s="229"/>
      <c r="G278" s="229"/>
      <c r="H278" s="229"/>
      <c r="I278" s="229"/>
      <c r="J278" s="229"/>
      <c r="K278" s="229"/>
      <c r="L278" s="229"/>
      <c r="M278" s="229"/>
      <c r="N278" s="229"/>
      <c r="O278" s="229"/>
      <c r="P278" s="229"/>
      <c r="Q278" s="229"/>
      <c r="R278" s="229"/>
      <c r="S278" s="229"/>
      <c r="T278" s="229"/>
      <c r="U278" s="229"/>
      <c r="V278" s="229"/>
      <c r="W278" s="229"/>
      <c r="X278" s="229"/>
      <c r="Y278" s="229"/>
      <c r="Z278" s="227"/>
    </row>
    <row r="279" spans="1:26" ht="14.25" customHeight="1" x14ac:dyDescent="0.2">
      <c r="A279" s="232"/>
      <c r="B279" s="231"/>
      <c r="C279" s="229"/>
      <c r="D279" s="230"/>
      <c r="E279" s="229"/>
      <c r="F279" s="229"/>
      <c r="G279" s="229"/>
      <c r="H279" s="229"/>
      <c r="I279" s="229"/>
      <c r="J279" s="229"/>
      <c r="K279" s="229"/>
      <c r="L279" s="229"/>
      <c r="M279" s="229"/>
      <c r="N279" s="229"/>
      <c r="O279" s="229"/>
      <c r="P279" s="229"/>
      <c r="Q279" s="229"/>
      <c r="R279" s="229"/>
      <c r="S279" s="229"/>
      <c r="T279" s="229"/>
      <c r="U279" s="229"/>
      <c r="V279" s="229"/>
      <c r="W279" s="229"/>
      <c r="X279" s="229"/>
      <c r="Y279" s="229"/>
      <c r="Z279" s="227"/>
    </row>
    <row r="280" spans="1:26" ht="14.25" customHeight="1" x14ac:dyDescent="0.2">
      <c r="A280" s="232"/>
      <c r="B280" s="231"/>
      <c r="C280" s="229"/>
      <c r="D280" s="230"/>
      <c r="E280" s="229"/>
      <c r="F280" s="229"/>
      <c r="G280" s="229"/>
      <c r="H280" s="229"/>
      <c r="I280" s="229"/>
      <c r="J280" s="229"/>
      <c r="K280" s="229"/>
      <c r="L280" s="229"/>
      <c r="M280" s="229"/>
      <c r="N280" s="229"/>
      <c r="O280" s="229"/>
      <c r="P280" s="229"/>
      <c r="Q280" s="229"/>
      <c r="R280" s="229"/>
      <c r="S280" s="229"/>
      <c r="T280" s="229"/>
      <c r="U280" s="229"/>
      <c r="V280" s="229"/>
      <c r="W280" s="229"/>
      <c r="X280" s="229"/>
      <c r="Y280" s="229"/>
      <c r="Z280" s="227"/>
    </row>
    <row r="281" spans="1:26" ht="14.25" customHeight="1" x14ac:dyDescent="0.2">
      <c r="A281" s="232"/>
      <c r="B281" s="231"/>
      <c r="C281" s="229"/>
      <c r="D281" s="230"/>
      <c r="E281" s="229"/>
      <c r="F281" s="229"/>
      <c r="G281" s="229"/>
      <c r="H281" s="229"/>
      <c r="I281" s="229"/>
      <c r="J281" s="229"/>
      <c r="K281" s="229"/>
      <c r="L281" s="229"/>
      <c r="M281" s="229"/>
      <c r="N281" s="229"/>
      <c r="O281" s="229"/>
      <c r="P281" s="229"/>
      <c r="Q281" s="229"/>
      <c r="R281" s="229"/>
      <c r="S281" s="229"/>
      <c r="T281" s="229"/>
      <c r="U281" s="229"/>
      <c r="V281" s="229"/>
      <c r="W281" s="229"/>
      <c r="X281" s="229"/>
      <c r="Y281" s="229"/>
      <c r="Z281" s="227"/>
    </row>
    <row r="282" spans="1:26" ht="14.25" customHeight="1" x14ac:dyDescent="0.2">
      <c r="A282" s="232"/>
      <c r="B282" s="231"/>
      <c r="C282" s="229"/>
      <c r="D282" s="230"/>
      <c r="E282" s="229"/>
      <c r="F282" s="229"/>
      <c r="G282" s="229"/>
      <c r="H282" s="229"/>
      <c r="I282" s="229"/>
      <c r="J282" s="229"/>
      <c r="K282" s="229"/>
      <c r="L282" s="229"/>
      <c r="M282" s="229"/>
      <c r="N282" s="229"/>
      <c r="O282" s="229"/>
      <c r="P282" s="229"/>
      <c r="Q282" s="229"/>
      <c r="R282" s="229"/>
      <c r="S282" s="229"/>
      <c r="T282" s="229"/>
      <c r="U282" s="229"/>
      <c r="V282" s="229"/>
      <c r="W282" s="229"/>
      <c r="X282" s="229"/>
      <c r="Y282" s="229"/>
      <c r="Z282" s="227"/>
    </row>
    <row r="283" spans="1:26" ht="14.25" customHeight="1" x14ac:dyDescent="0.2">
      <c r="A283" s="232"/>
      <c r="B283" s="231"/>
      <c r="C283" s="229"/>
      <c r="D283" s="230"/>
      <c r="E283" s="229"/>
      <c r="F283" s="229"/>
      <c r="G283" s="229"/>
      <c r="H283" s="229"/>
      <c r="I283" s="229"/>
      <c r="J283" s="229"/>
      <c r="K283" s="229"/>
      <c r="L283" s="229"/>
      <c r="M283" s="229"/>
      <c r="N283" s="229"/>
      <c r="O283" s="229"/>
      <c r="P283" s="229"/>
      <c r="Q283" s="229"/>
      <c r="R283" s="229"/>
      <c r="S283" s="229"/>
      <c r="T283" s="229"/>
      <c r="U283" s="229"/>
      <c r="V283" s="229"/>
      <c r="W283" s="229"/>
      <c r="X283" s="229"/>
      <c r="Y283" s="229"/>
      <c r="Z283" s="227"/>
    </row>
    <row r="284" spans="1:26" ht="14.25" customHeight="1" x14ac:dyDescent="0.2">
      <c r="A284" s="232"/>
      <c r="B284" s="231"/>
      <c r="C284" s="229"/>
      <c r="D284" s="230"/>
      <c r="E284" s="229"/>
      <c r="F284" s="229"/>
      <c r="G284" s="229"/>
      <c r="H284" s="229"/>
      <c r="I284" s="229"/>
      <c r="J284" s="229"/>
      <c r="K284" s="229"/>
      <c r="L284" s="229"/>
      <c r="M284" s="229"/>
      <c r="N284" s="229"/>
      <c r="O284" s="229"/>
      <c r="P284" s="229"/>
      <c r="Q284" s="229"/>
      <c r="R284" s="229"/>
      <c r="S284" s="229"/>
      <c r="T284" s="229"/>
      <c r="U284" s="229"/>
      <c r="V284" s="229"/>
      <c r="W284" s="229"/>
      <c r="X284" s="229"/>
      <c r="Y284" s="229"/>
      <c r="Z284" s="227"/>
    </row>
    <row r="285" spans="1:26" ht="14.25" customHeight="1" x14ac:dyDescent="0.2">
      <c r="A285" s="232"/>
      <c r="B285" s="231"/>
      <c r="C285" s="229"/>
      <c r="D285" s="230"/>
      <c r="E285" s="229"/>
      <c r="F285" s="229"/>
      <c r="G285" s="229"/>
      <c r="H285" s="229"/>
      <c r="I285" s="229"/>
      <c r="J285" s="229"/>
      <c r="K285" s="229"/>
      <c r="L285" s="229"/>
      <c r="M285" s="229"/>
      <c r="N285" s="229"/>
      <c r="O285" s="229"/>
      <c r="P285" s="229"/>
      <c r="Q285" s="229"/>
      <c r="R285" s="229"/>
      <c r="S285" s="229"/>
      <c r="T285" s="229"/>
      <c r="U285" s="229"/>
      <c r="V285" s="229"/>
      <c r="W285" s="229"/>
      <c r="X285" s="229"/>
      <c r="Y285" s="229"/>
      <c r="Z285" s="227"/>
    </row>
    <row r="286" spans="1:26" ht="14.25" customHeight="1" x14ac:dyDescent="0.2">
      <c r="A286" s="232"/>
      <c r="B286" s="231"/>
      <c r="C286" s="229"/>
      <c r="D286" s="230"/>
      <c r="E286" s="229"/>
      <c r="F286" s="229"/>
      <c r="G286" s="229"/>
      <c r="H286" s="229"/>
      <c r="I286" s="229"/>
      <c r="J286" s="229"/>
      <c r="K286" s="229"/>
      <c r="L286" s="229"/>
      <c r="M286" s="229"/>
      <c r="N286" s="229"/>
      <c r="O286" s="229"/>
      <c r="P286" s="229"/>
      <c r="Q286" s="229"/>
      <c r="R286" s="229"/>
      <c r="S286" s="229"/>
      <c r="T286" s="229"/>
      <c r="U286" s="229"/>
      <c r="V286" s="229"/>
      <c r="W286" s="229"/>
      <c r="X286" s="229"/>
      <c r="Y286" s="229"/>
      <c r="Z286" s="227"/>
    </row>
    <row r="287" spans="1:26" ht="15.75" customHeight="1" x14ac:dyDescent="0.2">
      <c r="A287" s="227"/>
      <c r="B287" s="227"/>
      <c r="C287" s="227"/>
      <c r="D287" s="228"/>
      <c r="E287" s="227"/>
      <c r="F287" s="227"/>
      <c r="G287" s="227"/>
      <c r="H287" s="227"/>
      <c r="I287" s="227"/>
      <c r="J287" s="227"/>
      <c r="K287" s="227"/>
      <c r="L287" s="227"/>
      <c r="M287" s="227"/>
      <c r="N287" s="227"/>
      <c r="O287" s="227"/>
      <c r="P287" s="227"/>
      <c r="Q287" s="227"/>
      <c r="R287" s="227"/>
      <c r="S287" s="227"/>
      <c r="T287" s="227"/>
      <c r="U287" s="227"/>
      <c r="V287" s="227"/>
      <c r="W287" s="227"/>
      <c r="X287" s="227"/>
      <c r="Y287" s="227"/>
      <c r="Z287" s="227"/>
    </row>
    <row r="288" spans="1:26" ht="15.75" customHeight="1" x14ac:dyDescent="0.2">
      <c r="A288" s="227"/>
      <c r="B288" s="227"/>
      <c r="C288" s="227"/>
      <c r="D288" s="228"/>
      <c r="E288" s="227"/>
      <c r="F288" s="227"/>
      <c r="G288" s="227"/>
      <c r="H288" s="227"/>
      <c r="I288" s="227"/>
      <c r="J288" s="227"/>
      <c r="K288" s="227"/>
      <c r="L288" s="227"/>
      <c r="M288" s="227"/>
      <c r="N288" s="227"/>
      <c r="O288" s="227"/>
      <c r="P288" s="227"/>
      <c r="Q288" s="227"/>
      <c r="R288" s="227"/>
      <c r="S288" s="227"/>
      <c r="T288" s="227"/>
      <c r="U288" s="227"/>
      <c r="V288" s="227"/>
      <c r="W288" s="227"/>
      <c r="X288" s="227"/>
      <c r="Y288" s="227"/>
      <c r="Z288" s="227"/>
    </row>
    <row r="289" spans="1:26" ht="15.75" customHeight="1" x14ac:dyDescent="0.2">
      <c r="A289" s="227"/>
      <c r="B289" s="227"/>
      <c r="C289" s="227"/>
      <c r="D289" s="228"/>
      <c r="E289" s="227"/>
      <c r="F289" s="227"/>
      <c r="G289" s="227"/>
      <c r="H289" s="227"/>
      <c r="I289" s="227"/>
      <c r="J289" s="227"/>
      <c r="K289" s="227"/>
      <c r="L289" s="227"/>
      <c r="M289" s="227"/>
      <c r="N289" s="227"/>
      <c r="O289" s="227"/>
      <c r="P289" s="227"/>
      <c r="Q289" s="227"/>
      <c r="R289" s="227"/>
      <c r="S289" s="227"/>
      <c r="T289" s="227"/>
      <c r="U289" s="227"/>
      <c r="V289" s="227"/>
      <c r="W289" s="227"/>
      <c r="X289" s="227"/>
      <c r="Y289" s="227"/>
      <c r="Z289" s="227"/>
    </row>
    <row r="290" spans="1:26" ht="15.75" customHeight="1" x14ac:dyDescent="0.2">
      <c r="A290" s="227"/>
      <c r="B290" s="227"/>
      <c r="C290" s="227"/>
      <c r="D290" s="228"/>
      <c r="E290" s="227"/>
      <c r="F290" s="227"/>
      <c r="G290" s="227"/>
      <c r="H290" s="227"/>
      <c r="I290" s="227"/>
      <c r="J290" s="227"/>
      <c r="K290" s="227"/>
      <c r="L290" s="227"/>
      <c r="M290" s="227"/>
      <c r="N290" s="227"/>
      <c r="O290" s="227"/>
      <c r="P290" s="227"/>
      <c r="Q290" s="227"/>
      <c r="R290" s="227"/>
      <c r="S290" s="227"/>
      <c r="T290" s="227"/>
      <c r="U290" s="227"/>
      <c r="V290" s="227"/>
      <c r="W290" s="227"/>
      <c r="X290" s="227"/>
      <c r="Y290" s="227"/>
      <c r="Z290" s="227"/>
    </row>
    <row r="291" spans="1:26" ht="15.75" customHeight="1" x14ac:dyDescent="0.2">
      <c r="A291" s="227"/>
      <c r="B291" s="227"/>
      <c r="C291" s="227"/>
      <c r="D291" s="228"/>
      <c r="E291" s="227"/>
      <c r="F291" s="227"/>
      <c r="G291" s="227"/>
      <c r="H291" s="227"/>
      <c r="I291" s="227"/>
      <c r="J291" s="227"/>
      <c r="K291" s="227"/>
      <c r="L291" s="227"/>
      <c r="M291" s="227"/>
      <c r="N291" s="227"/>
      <c r="O291" s="227"/>
      <c r="P291" s="227"/>
      <c r="Q291" s="227"/>
      <c r="R291" s="227"/>
      <c r="S291" s="227"/>
      <c r="T291" s="227"/>
      <c r="U291" s="227"/>
      <c r="V291" s="227"/>
      <c r="W291" s="227"/>
      <c r="X291" s="227"/>
      <c r="Y291" s="227"/>
      <c r="Z291" s="227"/>
    </row>
    <row r="292" spans="1:26" ht="15.75" customHeight="1" x14ac:dyDescent="0.2">
      <c r="A292" s="227"/>
      <c r="B292" s="227"/>
      <c r="C292" s="227"/>
      <c r="D292" s="228"/>
      <c r="E292" s="227"/>
      <c r="F292" s="227"/>
      <c r="G292" s="227"/>
      <c r="H292" s="227"/>
      <c r="I292" s="227"/>
      <c r="J292" s="227"/>
      <c r="K292" s="227"/>
      <c r="L292" s="227"/>
      <c r="M292" s="227"/>
      <c r="N292" s="227"/>
      <c r="O292" s="227"/>
      <c r="P292" s="227"/>
      <c r="Q292" s="227"/>
      <c r="R292" s="227"/>
      <c r="S292" s="227"/>
      <c r="T292" s="227"/>
      <c r="U292" s="227"/>
      <c r="V292" s="227"/>
      <c r="W292" s="227"/>
      <c r="X292" s="227"/>
      <c r="Y292" s="227"/>
      <c r="Z292" s="227"/>
    </row>
    <row r="293" spans="1:26" ht="15.75" customHeight="1" x14ac:dyDescent="0.2">
      <c r="A293" s="227"/>
      <c r="B293" s="227"/>
      <c r="C293" s="227"/>
      <c r="D293" s="228"/>
      <c r="E293" s="227"/>
      <c r="F293" s="227"/>
      <c r="G293" s="227"/>
      <c r="H293" s="227"/>
      <c r="I293" s="227"/>
      <c r="J293" s="227"/>
      <c r="K293" s="227"/>
      <c r="L293" s="227"/>
      <c r="M293" s="227"/>
      <c r="N293" s="227"/>
      <c r="O293" s="227"/>
      <c r="P293" s="227"/>
      <c r="Q293" s="227"/>
      <c r="R293" s="227"/>
      <c r="S293" s="227"/>
      <c r="T293" s="227"/>
      <c r="U293" s="227"/>
      <c r="V293" s="227"/>
      <c r="W293" s="227"/>
      <c r="X293" s="227"/>
      <c r="Y293" s="227"/>
      <c r="Z293" s="227"/>
    </row>
    <row r="294" spans="1:26" ht="15.75" customHeight="1" x14ac:dyDescent="0.2">
      <c r="A294" s="227"/>
      <c r="B294" s="227"/>
      <c r="C294" s="227"/>
      <c r="D294" s="228"/>
      <c r="E294" s="227"/>
      <c r="F294" s="227"/>
      <c r="G294" s="227"/>
      <c r="H294" s="227"/>
      <c r="I294" s="227"/>
      <c r="J294" s="227"/>
      <c r="K294" s="227"/>
      <c r="L294" s="227"/>
      <c r="M294" s="227"/>
      <c r="N294" s="227"/>
      <c r="O294" s="227"/>
      <c r="P294" s="227"/>
      <c r="Q294" s="227"/>
      <c r="R294" s="227"/>
      <c r="S294" s="227"/>
      <c r="T294" s="227"/>
      <c r="U294" s="227"/>
      <c r="V294" s="227"/>
      <c r="W294" s="227"/>
      <c r="X294" s="227"/>
      <c r="Y294" s="227"/>
      <c r="Z294" s="227"/>
    </row>
    <row r="295" spans="1:26" ht="15.75" customHeight="1" x14ac:dyDescent="0.2">
      <c r="A295" s="227"/>
      <c r="B295" s="227"/>
      <c r="C295" s="227"/>
      <c r="D295" s="228"/>
      <c r="E295" s="227"/>
      <c r="F295" s="227"/>
      <c r="G295" s="227"/>
      <c r="H295" s="227"/>
      <c r="I295" s="227"/>
      <c r="J295" s="227"/>
      <c r="K295" s="227"/>
      <c r="L295" s="227"/>
      <c r="M295" s="227"/>
      <c r="N295" s="227"/>
      <c r="O295" s="227"/>
      <c r="P295" s="227"/>
      <c r="Q295" s="227"/>
      <c r="R295" s="227"/>
      <c r="S295" s="227"/>
      <c r="T295" s="227"/>
      <c r="U295" s="227"/>
      <c r="V295" s="227"/>
      <c r="W295" s="227"/>
      <c r="X295" s="227"/>
      <c r="Y295" s="227"/>
      <c r="Z295" s="227"/>
    </row>
    <row r="296" spans="1:26" ht="15.75" customHeight="1" x14ac:dyDescent="0.2">
      <c r="A296" s="227"/>
      <c r="B296" s="227"/>
      <c r="C296" s="227"/>
      <c r="D296" s="228"/>
      <c r="E296" s="227"/>
      <c r="F296" s="227"/>
      <c r="G296" s="227"/>
      <c r="H296" s="227"/>
      <c r="I296" s="227"/>
      <c r="J296" s="227"/>
      <c r="K296" s="227"/>
      <c r="L296" s="227"/>
      <c r="M296" s="227"/>
      <c r="N296" s="227"/>
      <c r="O296" s="227"/>
      <c r="P296" s="227"/>
      <c r="Q296" s="227"/>
      <c r="R296" s="227"/>
      <c r="S296" s="227"/>
      <c r="T296" s="227"/>
      <c r="U296" s="227"/>
      <c r="V296" s="227"/>
      <c r="W296" s="227"/>
      <c r="X296" s="227"/>
      <c r="Y296" s="227"/>
      <c r="Z296" s="227"/>
    </row>
    <row r="297" spans="1:26" ht="15.75" customHeight="1" x14ac:dyDescent="0.2">
      <c r="A297" s="227"/>
      <c r="B297" s="227"/>
      <c r="C297" s="227"/>
      <c r="D297" s="228"/>
      <c r="E297" s="227"/>
      <c r="F297" s="227"/>
      <c r="G297" s="227"/>
      <c r="H297" s="227"/>
      <c r="I297" s="227"/>
      <c r="J297" s="227"/>
      <c r="K297" s="227"/>
      <c r="L297" s="227"/>
      <c r="M297" s="227"/>
      <c r="N297" s="227"/>
      <c r="O297" s="227"/>
      <c r="P297" s="227"/>
      <c r="Q297" s="227"/>
      <c r="R297" s="227"/>
      <c r="S297" s="227"/>
      <c r="T297" s="227"/>
      <c r="U297" s="227"/>
      <c r="V297" s="227"/>
      <c r="W297" s="227"/>
      <c r="X297" s="227"/>
      <c r="Y297" s="227"/>
      <c r="Z297" s="227"/>
    </row>
    <row r="298" spans="1:26" ht="15.75" customHeight="1" x14ac:dyDescent="0.2">
      <c r="A298" s="227"/>
      <c r="B298" s="227"/>
      <c r="C298" s="227"/>
      <c r="D298" s="228"/>
      <c r="E298" s="227"/>
      <c r="F298" s="227"/>
      <c r="G298" s="227"/>
      <c r="H298" s="227"/>
      <c r="I298" s="227"/>
      <c r="J298" s="227"/>
      <c r="K298" s="227"/>
      <c r="L298" s="227"/>
      <c r="M298" s="227"/>
      <c r="N298" s="227"/>
      <c r="O298" s="227"/>
      <c r="P298" s="227"/>
      <c r="Q298" s="227"/>
      <c r="R298" s="227"/>
      <c r="S298" s="227"/>
      <c r="T298" s="227"/>
      <c r="U298" s="227"/>
      <c r="V298" s="227"/>
      <c r="W298" s="227"/>
      <c r="X298" s="227"/>
      <c r="Y298" s="227"/>
      <c r="Z298" s="227"/>
    </row>
    <row r="299" spans="1:26" ht="15.75" customHeight="1" x14ac:dyDescent="0.2">
      <c r="A299" s="227"/>
      <c r="B299" s="227"/>
      <c r="C299" s="227"/>
      <c r="D299" s="228"/>
      <c r="E299" s="227"/>
      <c r="F299" s="227"/>
      <c r="G299" s="227"/>
      <c r="H299" s="227"/>
      <c r="I299" s="227"/>
      <c r="J299" s="227"/>
      <c r="K299" s="227"/>
      <c r="L299" s="227"/>
      <c r="M299" s="227"/>
      <c r="N299" s="227"/>
      <c r="O299" s="227"/>
      <c r="P299" s="227"/>
      <c r="Q299" s="227"/>
      <c r="R299" s="227"/>
      <c r="S299" s="227"/>
      <c r="T299" s="227"/>
      <c r="U299" s="227"/>
      <c r="V299" s="227"/>
      <c r="W299" s="227"/>
      <c r="X299" s="227"/>
      <c r="Y299" s="227"/>
      <c r="Z299" s="227"/>
    </row>
    <row r="300" spans="1:26" ht="15.75" customHeight="1" x14ac:dyDescent="0.2">
      <c r="A300" s="227"/>
      <c r="B300" s="227"/>
      <c r="C300" s="227"/>
      <c r="D300" s="228"/>
      <c r="E300" s="227"/>
      <c r="F300" s="227"/>
      <c r="G300" s="227"/>
      <c r="H300" s="227"/>
      <c r="I300" s="227"/>
      <c r="J300" s="227"/>
      <c r="K300" s="227"/>
      <c r="L300" s="227"/>
      <c r="M300" s="227"/>
      <c r="N300" s="227"/>
      <c r="O300" s="227"/>
      <c r="P300" s="227"/>
      <c r="Q300" s="227"/>
      <c r="R300" s="227"/>
      <c r="S300" s="227"/>
      <c r="T300" s="227"/>
      <c r="U300" s="227"/>
      <c r="V300" s="227"/>
      <c r="W300" s="227"/>
      <c r="X300" s="227"/>
      <c r="Y300" s="227"/>
      <c r="Z300" s="227"/>
    </row>
    <row r="301" spans="1:26" ht="15.75" customHeight="1" x14ac:dyDescent="0.2">
      <c r="A301" s="227"/>
      <c r="B301" s="227"/>
      <c r="C301" s="227"/>
      <c r="D301" s="228"/>
      <c r="E301" s="227"/>
      <c r="F301" s="227"/>
      <c r="G301" s="227"/>
      <c r="H301" s="227"/>
      <c r="I301" s="227"/>
      <c r="J301" s="227"/>
      <c r="K301" s="227"/>
      <c r="L301" s="227"/>
      <c r="M301" s="227"/>
      <c r="N301" s="227"/>
      <c r="O301" s="227"/>
      <c r="P301" s="227"/>
      <c r="Q301" s="227"/>
      <c r="R301" s="227"/>
      <c r="S301" s="227"/>
      <c r="T301" s="227"/>
      <c r="U301" s="227"/>
      <c r="V301" s="227"/>
      <c r="W301" s="227"/>
      <c r="X301" s="227"/>
      <c r="Y301" s="227"/>
      <c r="Z301" s="227"/>
    </row>
    <row r="302" spans="1:26" ht="15.75" customHeight="1" x14ac:dyDescent="0.2">
      <c r="A302" s="227"/>
      <c r="B302" s="227"/>
      <c r="C302" s="227"/>
      <c r="D302" s="228"/>
      <c r="E302" s="227"/>
      <c r="F302" s="227"/>
      <c r="G302" s="227"/>
      <c r="H302" s="227"/>
      <c r="I302" s="227"/>
      <c r="J302" s="227"/>
      <c r="K302" s="227"/>
      <c r="L302" s="227"/>
      <c r="M302" s="227"/>
      <c r="N302" s="227"/>
      <c r="O302" s="227"/>
      <c r="P302" s="227"/>
      <c r="Q302" s="227"/>
      <c r="R302" s="227"/>
      <c r="S302" s="227"/>
      <c r="T302" s="227"/>
      <c r="U302" s="227"/>
      <c r="V302" s="227"/>
      <c r="W302" s="227"/>
      <c r="X302" s="227"/>
      <c r="Y302" s="227"/>
      <c r="Z302" s="227"/>
    </row>
    <row r="303" spans="1:26" ht="15.75" customHeight="1" x14ac:dyDescent="0.2">
      <c r="A303" s="227"/>
      <c r="B303" s="227"/>
      <c r="C303" s="227"/>
      <c r="D303" s="228"/>
      <c r="E303" s="227"/>
      <c r="F303" s="227"/>
      <c r="G303" s="227"/>
      <c r="H303" s="227"/>
      <c r="I303" s="227"/>
      <c r="J303" s="227"/>
      <c r="K303" s="227"/>
      <c r="L303" s="227"/>
      <c r="M303" s="227"/>
      <c r="N303" s="227"/>
      <c r="O303" s="227"/>
      <c r="P303" s="227"/>
      <c r="Q303" s="227"/>
      <c r="R303" s="227"/>
      <c r="S303" s="227"/>
      <c r="T303" s="227"/>
      <c r="U303" s="227"/>
      <c r="V303" s="227"/>
      <c r="W303" s="227"/>
      <c r="X303" s="227"/>
      <c r="Y303" s="227"/>
      <c r="Z303" s="227"/>
    </row>
    <row r="304" spans="1:26" ht="15.75" customHeight="1" x14ac:dyDescent="0.2">
      <c r="A304" s="227"/>
      <c r="B304" s="227"/>
      <c r="C304" s="227"/>
      <c r="D304" s="228"/>
      <c r="E304" s="227"/>
      <c r="F304" s="227"/>
      <c r="G304" s="227"/>
      <c r="H304" s="227"/>
      <c r="I304" s="227"/>
      <c r="J304" s="227"/>
      <c r="K304" s="227"/>
      <c r="L304" s="227"/>
      <c r="M304" s="227"/>
      <c r="N304" s="227"/>
      <c r="O304" s="227"/>
      <c r="P304" s="227"/>
      <c r="Q304" s="227"/>
      <c r="R304" s="227"/>
      <c r="S304" s="227"/>
      <c r="T304" s="227"/>
      <c r="U304" s="227"/>
      <c r="V304" s="227"/>
      <c r="W304" s="227"/>
      <c r="X304" s="227"/>
      <c r="Y304" s="227"/>
      <c r="Z304" s="227"/>
    </row>
    <row r="305" spans="1:26" ht="15.75" customHeight="1" x14ac:dyDescent="0.2">
      <c r="A305" s="227"/>
      <c r="B305" s="227"/>
      <c r="C305" s="227"/>
      <c r="D305" s="228"/>
      <c r="E305" s="227"/>
      <c r="F305" s="227"/>
      <c r="G305" s="227"/>
      <c r="H305" s="227"/>
      <c r="I305" s="227"/>
      <c r="J305" s="227"/>
      <c r="K305" s="227"/>
      <c r="L305" s="227"/>
      <c r="M305" s="227"/>
      <c r="N305" s="227"/>
      <c r="O305" s="227"/>
      <c r="P305" s="227"/>
      <c r="Q305" s="227"/>
      <c r="R305" s="227"/>
      <c r="S305" s="227"/>
      <c r="T305" s="227"/>
      <c r="U305" s="227"/>
      <c r="V305" s="227"/>
      <c r="W305" s="227"/>
      <c r="X305" s="227"/>
      <c r="Y305" s="227"/>
      <c r="Z305" s="227"/>
    </row>
    <row r="306" spans="1:26" ht="15.75" customHeight="1" x14ac:dyDescent="0.2">
      <c r="A306" s="227"/>
      <c r="B306" s="227"/>
      <c r="C306" s="227"/>
      <c r="D306" s="228"/>
      <c r="E306" s="227"/>
      <c r="F306" s="227"/>
      <c r="G306" s="227"/>
      <c r="H306" s="227"/>
      <c r="I306" s="227"/>
      <c r="J306" s="227"/>
      <c r="K306" s="227"/>
      <c r="L306" s="227"/>
      <c r="M306" s="227"/>
      <c r="N306" s="227"/>
      <c r="O306" s="227"/>
      <c r="P306" s="227"/>
      <c r="Q306" s="227"/>
      <c r="R306" s="227"/>
      <c r="S306" s="227"/>
      <c r="T306" s="227"/>
      <c r="U306" s="227"/>
      <c r="V306" s="227"/>
      <c r="W306" s="227"/>
      <c r="X306" s="227"/>
      <c r="Y306" s="227"/>
      <c r="Z306" s="227"/>
    </row>
    <row r="307" spans="1:26" ht="15.75" customHeight="1" x14ac:dyDescent="0.2">
      <c r="A307" s="227"/>
      <c r="B307" s="227"/>
      <c r="C307" s="227"/>
      <c r="D307" s="228"/>
      <c r="E307" s="227"/>
      <c r="F307" s="227"/>
      <c r="G307" s="227"/>
      <c r="H307" s="227"/>
      <c r="I307" s="227"/>
      <c r="J307" s="227"/>
      <c r="K307" s="227"/>
      <c r="L307" s="227"/>
      <c r="M307" s="227"/>
      <c r="N307" s="227"/>
      <c r="O307" s="227"/>
      <c r="P307" s="227"/>
      <c r="Q307" s="227"/>
      <c r="R307" s="227"/>
      <c r="S307" s="227"/>
      <c r="T307" s="227"/>
      <c r="U307" s="227"/>
      <c r="V307" s="227"/>
      <c r="W307" s="227"/>
      <c r="X307" s="227"/>
      <c r="Y307" s="227"/>
      <c r="Z307" s="227"/>
    </row>
    <row r="308" spans="1:26" ht="15.75" customHeight="1" x14ac:dyDescent="0.2">
      <c r="A308" s="227"/>
      <c r="B308" s="227"/>
      <c r="C308" s="227"/>
      <c r="D308" s="228"/>
      <c r="E308" s="227"/>
      <c r="F308" s="227"/>
      <c r="G308" s="227"/>
      <c r="H308" s="227"/>
      <c r="I308" s="227"/>
      <c r="J308" s="227"/>
      <c r="K308" s="227"/>
      <c r="L308" s="227"/>
      <c r="M308" s="227"/>
      <c r="N308" s="227"/>
      <c r="O308" s="227"/>
      <c r="P308" s="227"/>
      <c r="Q308" s="227"/>
      <c r="R308" s="227"/>
      <c r="S308" s="227"/>
      <c r="T308" s="227"/>
      <c r="U308" s="227"/>
      <c r="V308" s="227"/>
      <c r="W308" s="227"/>
      <c r="X308" s="227"/>
      <c r="Y308" s="227"/>
      <c r="Z308" s="227"/>
    </row>
    <row r="309" spans="1:26" ht="15.75" customHeight="1" x14ac:dyDescent="0.2">
      <c r="A309" s="227"/>
      <c r="B309" s="227"/>
      <c r="C309" s="227"/>
      <c r="D309" s="228"/>
      <c r="E309" s="227"/>
      <c r="F309" s="227"/>
      <c r="G309" s="227"/>
      <c r="H309" s="227"/>
      <c r="I309" s="227"/>
      <c r="J309" s="227"/>
      <c r="K309" s="227"/>
      <c r="L309" s="227"/>
      <c r="M309" s="227"/>
      <c r="N309" s="227"/>
      <c r="O309" s="227"/>
      <c r="P309" s="227"/>
      <c r="Q309" s="227"/>
      <c r="R309" s="227"/>
      <c r="S309" s="227"/>
      <c r="T309" s="227"/>
      <c r="U309" s="227"/>
      <c r="V309" s="227"/>
      <c r="W309" s="227"/>
      <c r="X309" s="227"/>
      <c r="Y309" s="227"/>
      <c r="Z309" s="227"/>
    </row>
    <row r="310" spans="1:26" ht="15.75" customHeight="1" x14ac:dyDescent="0.2">
      <c r="A310" s="227"/>
      <c r="B310" s="227"/>
      <c r="C310" s="227"/>
      <c r="D310" s="228"/>
      <c r="E310" s="227"/>
      <c r="F310" s="227"/>
      <c r="G310" s="227"/>
      <c r="H310" s="227"/>
      <c r="I310" s="227"/>
      <c r="J310" s="227"/>
      <c r="K310" s="227"/>
      <c r="L310" s="227"/>
      <c r="M310" s="227"/>
      <c r="N310" s="227"/>
      <c r="O310" s="227"/>
      <c r="P310" s="227"/>
      <c r="Q310" s="227"/>
      <c r="R310" s="227"/>
      <c r="S310" s="227"/>
      <c r="T310" s="227"/>
      <c r="U310" s="227"/>
      <c r="V310" s="227"/>
      <c r="W310" s="227"/>
      <c r="X310" s="227"/>
      <c r="Y310" s="227"/>
      <c r="Z310" s="227"/>
    </row>
    <row r="311" spans="1:26" ht="15.75" customHeight="1" x14ac:dyDescent="0.2">
      <c r="A311" s="227"/>
      <c r="B311" s="227"/>
      <c r="C311" s="227"/>
      <c r="D311" s="228"/>
      <c r="E311" s="227"/>
      <c r="F311" s="227"/>
      <c r="G311" s="227"/>
      <c r="H311" s="227"/>
      <c r="I311" s="227"/>
      <c r="J311" s="227"/>
      <c r="K311" s="227"/>
      <c r="L311" s="227"/>
      <c r="M311" s="227"/>
      <c r="N311" s="227"/>
      <c r="O311" s="227"/>
      <c r="P311" s="227"/>
      <c r="Q311" s="227"/>
      <c r="R311" s="227"/>
      <c r="S311" s="227"/>
      <c r="T311" s="227"/>
      <c r="U311" s="227"/>
      <c r="V311" s="227"/>
      <c r="W311" s="227"/>
      <c r="X311" s="227"/>
      <c r="Y311" s="227"/>
      <c r="Z311" s="227"/>
    </row>
    <row r="312" spans="1:26" ht="15.75" customHeight="1" x14ac:dyDescent="0.2">
      <c r="A312" s="227"/>
      <c r="B312" s="227"/>
      <c r="C312" s="227"/>
      <c r="D312" s="228"/>
      <c r="E312" s="227"/>
      <c r="F312" s="227"/>
      <c r="G312" s="227"/>
      <c r="H312" s="227"/>
      <c r="I312" s="227"/>
      <c r="J312" s="227"/>
      <c r="K312" s="227"/>
      <c r="L312" s="227"/>
      <c r="M312" s="227"/>
      <c r="N312" s="227"/>
      <c r="O312" s="227"/>
      <c r="P312" s="227"/>
      <c r="Q312" s="227"/>
      <c r="R312" s="227"/>
      <c r="S312" s="227"/>
      <c r="T312" s="227"/>
      <c r="U312" s="227"/>
      <c r="V312" s="227"/>
      <c r="W312" s="227"/>
      <c r="X312" s="227"/>
      <c r="Y312" s="227"/>
      <c r="Z312" s="227"/>
    </row>
    <row r="313" spans="1:26" ht="15.75" customHeight="1" x14ac:dyDescent="0.2">
      <c r="A313" s="227"/>
      <c r="B313" s="227"/>
      <c r="C313" s="227"/>
      <c r="D313" s="228"/>
      <c r="E313" s="227"/>
      <c r="F313" s="227"/>
      <c r="G313" s="227"/>
      <c r="H313" s="227"/>
      <c r="I313" s="227"/>
      <c r="J313" s="227"/>
      <c r="K313" s="227"/>
      <c r="L313" s="227"/>
      <c r="M313" s="227"/>
      <c r="N313" s="227"/>
      <c r="O313" s="227"/>
      <c r="P313" s="227"/>
      <c r="Q313" s="227"/>
      <c r="R313" s="227"/>
      <c r="S313" s="227"/>
      <c r="T313" s="227"/>
      <c r="U313" s="227"/>
      <c r="V313" s="227"/>
      <c r="W313" s="227"/>
      <c r="X313" s="227"/>
      <c r="Y313" s="227"/>
      <c r="Z313" s="227"/>
    </row>
    <row r="314" spans="1:26" ht="15.75" customHeight="1" x14ac:dyDescent="0.2">
      <c r="A314" s="227"/>
      <c r="B314" s="227"/>
      <c r="C314" s="227"/>
      <c r="D314" s="228"/>
      <c r="E314" s="227"/>
      <c r="F314" s="227"/>
      <c r="G314" s="227"/>
      <c r="H314" s="227"/>
      <c r="I314" s="227"/>
      <c r="J314" s="227"/>
      <c r="K314" s="227"/>
      <c r="L314" s="227"/>
      <c r="M314" s="227"/>
      <c r="N314" s="227"/>
      <c r="O314" s="227"/>
      <c r="P314" s="227"/>
      <c r="Q314" s="227"/>
      <c r="R314" s="227"/>
      <c r="S314" s="227"/>
      <c r="T314" s="227"/>
      <c r="U314" s="227"/>
      <c r="V314" s="227"/>
      <c r="W314" s="227"/>
      <c r="X314" s="227"/>
      <c r="Y314" s="227"/>
      <c r="Z314" s="227"/>
    </row>
    <row r="315" spans="1:26" ht="15.75" customHeight="1" x14ac:dyDescent="0.2">
      <c r="A315" s="227"/>
      <c r="B315" s="227"/>
      <c r="C315" s="227"/>
      <c r="D315" s="228"/>
      <c r="E315" s="227"/>
      <c r="F315" s="227"/>
      <c r="G315" s="227"/>
      <c r="H315" s="227"/>
      <c r="I315" s="227"/>
      <c r="J315" s="227"/>
      <c r="K315" s="227"/>
      <c r="L315" s="227"/>
      <c r="M315" s="227"/>
      <c r="N315" s="227"/>
      <c r="O315" s="227"/>
      <c r="P315" s="227"/>
      <c r="Q315" s="227"/>
      <c r="R315" s="227"/>
      <c r="S315" s="227"/>
      <c r="T315" s="227"/>
      <c r="U315" s="227"/>
      <c r="V315" s="227"/>
      <c r="W315" s="227"/>
      <c r="X315" s="227"/>
      <c r="Y315" s="227"/>
      <c r="Z315" s="227"/>
    </row>
    <row r="316" spans="1:26" ht="15.75" customHeight="1" x14ac:dyDescent="0.2">
      <c r="A316" s="227"/>
      <c r="B316" s="227"/>
      <c r="C316" s="227"/>
      <c r="D316" s="228"/>
      <c r="E316" s="227"/>
      <c r="F316" s="227"/>
      <c r="G316" s="227"/>
      <c r="H316" s="227"/>
      <c r="I316" s="227"/>
      <c r="J316" s="227"/>
      <c r="K316" s="227"/>
      <c r="L316" s="227"/>
      <c r="M316" s="227"/>
      <c r="N316" s="227"/>
      <c r="O316" s="227"/>
      <c r="P316" s="227"/>
      <c r="Q316" s="227"/>
      <c r="R316" s="227"/>
      <c r="S316" s="227"/>
      <c r="T316" s="227"/>
      <c r="U316" s="227"/>
      <c r="V316" s="227"/>
      <c r="W316" s="227"/>
      <c r="X316" s="227"/>
      <c r="Y316" s="227"/>
      <c r="Z316" s="227"/>
    </row>
    <row r="317" spans="1:26" ht="15.75" customHeight="1" x14ac:dyDescent="0.2">
      <c r="A317" s="227"/>
      <c r="B317" s="227"/>
      <c r="C317" s="227"/>
      <c r="D317" s="228"/>
      <c r="E317" s="227"/>
      <c r="F317" s="227"/>
      <c r="G317" s="227"/>
      <c r="H317" s="227"/>
      <c r="I317" s="227"/>
      <c r="J317" s="227"/>
      <c r="K317" s="227"/>
      <c r="L317" s="227"/>
      <c r="M317" s="227"/>
      <c r="N317" s="227"/>
      <c r="O317" s="227"/>
      <c r="P317" s="227"/>
      <c r="Q317" s="227"/>
      <c r="R317" s="227"/>
      <c r="S317" s="227"/>
      <c r="T317" s="227"/>
      <c r="U317" s="227"/>
      <c r="V317" s="227"/>
      <c r="W317" s="227"/>
      <c r="X317" s="227"/>
      <c r="Y317" s="227"/>
      <c r="Z317" s="227"/>
    </row>
    <row r="318" spans="1:26" ht="15.75" customHeight="1" x14ac:dyDescent="0.2">
      <c r="A318" s="227"/>
      <c r="B318" s="227"/>
      <c r="C318" s="227"/>
      <c r="D318" s="228"/>
      <c r="E318" s="227"/>
      <c r="F318" s="227"/>
      <c r="G318" s="227"/>
      <c r="H318" s="227"/>
      <c r="I318" s="227"/>
      <c r="J318" s="227"/>
      <c r="K318" s="227"/>
      <c r="L318" s="227"/>
      <c r="M318" s="227"/>
      <c r="N318" s="227"/>
      <c r="O318" s="227"/>
      <c r="P318" s="227"/>
      <c r="Q318" s="227"/>
      <c r="R318" s="227"/>
      <c r="S318" s="227"/>
      <c r="T318" s="227"/>
      <c r="U318" s="227"/>
      <c r="V318" s="227"/>
      <c r="W318" s="227"/>
      <c r="X318" s="227"/>
      <c r="Y318" s="227"/>
      <c r="Z318" s="227"/>
    </row>
    <row r="319" spans="1:26" ht="15.75" customHeight="1" x14ac:dyDescent="0.2">
      <c r="A319" s="227"/>
      <c r="B319" s="227"/>
      <c r="C319" s="227"/>
      <c r="D319" s="228"/>
      <c r="E319" s="227"/>
      <c r="F319" s="227"/>
      <c r="G319" s="227"/>
      <c r="H319" s="227"/>
      <c r="I319" s="227"/>
      <c r="J319" s="227"/>
      <c r="K319" s="227"/>
      <c r="L319" s="227"/>
      <c r="M319" s="227"/>
      <c r="N319" s="227"/>
      <c r="O319" s="227"/>
      <c r="P319" s="227"/>
      <c r="Q319" s="227"/>
      <c r="R319" s="227"/>
      <c r="S319" s="227"/>
      <c r="T319" s="227"/>
      <c r="U319" s="227"/>
      <c r="V319" s="227"/>
      <c r="W319" s="227"/>
      <c r="X319" s="227"/>
      <c r="Y319" s="227"/>
      <c r="Z319" s="227"/>
    </row>
    <row r="320" spans="1:26" ht="15.75" customHeight="1" x14ac:dyDescent="0.2">
      <c r="A320" s="227"/>
      <c r="B320" s="227"/>
      <c r="C320" s="227"/>
      <c r="D320" s="228"/>
      <c r="E320" s="227"/>
      <c r="F320" s="227"/>
      <c r="G320" s="227"/>
      <c r="H320" s="227"/>
      <c r="I320" s="227"/>
      <c r="J320" s="227"/>
      <c r="K320" s="227"/>
      <c r="L320" s="227"/>
      <c r="M320" s="227"/>
      <c r="N320" s="227"/>
      <c r="O320" s="227"/>
      <c r="P320" s="227"/>
      <c r="Q320" s="227"/>
      <c r="R320" s="227"/>
      <c r="S320" s="227"/>
      <c r="T320" s="227"/>
      <c r="U320" s="227"/>
      <c r="V320" s="227"/>
      <c r="W320" s="227"/>
      <c r="X320" s="227"/>
      <c r="Y320" s="227"/>
      <c r="Z320" s="227"/>
    </row>
    <row r="321" spans="1:26" ht="15.75" customHeight="1" x14ac:dyDescent="0.2">
      <c r="A321" s="227"/>
      <c r="B321" s="227"/>
      <c r="C321" s="227"/>
      <c r="D321" s="228"/>
      <c r="E321" s="227"/>
      <c r="F321" s="227"/>
      <c r="G321" s="227"/>
      <c r="H321" s="227"/>
      <c r="I321" s="227"/>
      <c r="J321" s="227"/>
      <c r="K321" s="227"/>
      <c r="L321" s="227"/>
      <c r="M321" s="227"/>
      <c r="N321" s="227"/>
      <c r="O321" s="227"/>
      <c r="P321" s="227"/>
      <c r="Q321" s="227"/>
      <c r="R321" s="227"/>
      <c r="S321" s="227"/>
      <c r="T321" s="227"/>
      <c r="U321" s="227"/>
      <c r="V321" s="227"/>
      <c r="W321" s="227"/>
      <c r="X321" s="227"/>
      <c r="Y321" s="227"/>
      <c r="Z321" s="227"/>
    </row>
    <row r="322" spans="1:26" ht="15.75" customHeight="1" x14ac:dyDescent="0.2">
      <c r="A322" s="227"/>
      <c r="B322" s="227"/>
      <c r="C322" s="227"/>
      <c r="D322" s="228"/>
      <c r="E322" s="227"/>
      <c r="F322" s="227"/>
      <c r="G322" s="227"/>
      <c r="H322" s="227"/>
      <c r="I322" s="227"/>
      <c r="J322" s="227"/>
      <c r="K322" s="227"/>
      <c r="L322" s="227"/>
      <c r="M322" s="227"/>
      <c r="N322" s="227"/>
      <c r="O322" s="227"/>
      <c r="P322" s="227"/>
      <c r="Q322" s="227"/>
      <c r="R322" s="227"/>
      <c r="S322" s="227"/>
      <c r="T322" s="227"/>
      <c r="U322" s="227"/>
      <c r="V322" s="227"/>
      <c r="W322" s="227"/>
      <c r="X322" s="227"/>
      <c r="Y322" s="227"/>
      <c r="Z322" s="227"/>
    </row>
    <row r="323" spans="1:26" ht="15.75" customHeight="1" x14ac:dyDescent="0.2">
      <c r="A323" s="227"/>
      <c r="B323" s="227"/>
      <c r="C323" s="227"/>
      <c r="D323" s="228"/>
      <c r="E323" s="227"/>
      <c r="F323" s="227"/>
      <c r="G323" s="227"/>
      <c r="H323" s="227"/>
      <c r="I323" s="227"/>
      <c r="J323" s="227"/>
      <c r="K323" s="227"/>
      <c r="L323" s="227"/>
      <c r="M323" s="227"/>
      <c r="N323" s="227"/>
      <c r="O323" s="227"/>
      <c r="P323" s="227"/>
      <c r="Q323" s="227"/>
      <c r="R323" s="227"/>
      <c r="S323" s="227"/>
      <c r="T323" s="227"/>
      <c r="U323" s="227"/>
      <c r="V323" s="227"/>
      <c r="W323" s="227"/>
      <c r="X323" s="227"/>
      <c r="Y323" s="227"/>
      <c r="Z323" s="227"/>
    </row>
    <row r="324" spans="1:26" ht="15.75" customHeight="1" x14ac:dyDescent="0.2">
      <c r="A324" s="227"/>
      <c r="B324" s="227"/>
      <c r="C324" s="227"/>
      <c r="D324" s="228"/>
      <c r="E324" s="227"/>
      <c r="F324" s="227"/>
      <c r="G324" s="227"/>
      <c r="H324" s="227"/>
      <c r="I324" s="227"/>
      <c r="J324" s="227"/>
      <c r="K324" s="227"/>
      <c r="L324" s="227"/>
      <c r="M324" s="227"/>
      <c r="N324" s="227"/>
      <c r="O324" s="227"/>
      <c r="P324" s="227"/>
      <c r="Q324" s="227"/>
      <c r="R324" s="227"/>
      <c r="S324" s="227"/>
      <c r="T324" s="227"/>
      <c r="U324" s="227"/>
      <c r="V324" s="227"/>
      <c r="W324" s="227"/>
      <c r="X324" s="227"/>
      <c r="Y324" s="227"/>
      <c r="Z324" s="227"/>
    </row>
    <row r="325" spans="1:26" ht="15.75" customHeight="1" x14ac:dyDescent="0.2">
      <c r="A325" s="227"/>
      <c r="B325" s="227"/>
      <c r="C325" s="227"/>
      <c r="D325" s="228"/>
      <c r="E325" s="227"/>
      <c r="F325" s="227"/>
      <c r="G325" s="227"/>
      <c r="H325" s="227"/>
      <c r="I325" s="227"/>
      <c r="J325" s="227"/>
      <c r="K325" s="227"/>
      <c r="L325" s="227"/>
      <c r="M325" s="227"/>
      <c r="N325" s="227"/>
      <c r="O325" s="227"/>
      <c r="P325" s="227"/>
      <c r="Q325" s="227"/>
      <c r="R325" s="227"/>
      <c r="S325" s="227"/>
      <c r="T325" s="227"/>
      <c r="U325" s="227"/>
      <c r="V325" s="227"/>
      <c r="W325" s="227"/>
      <c r="X325" s="227"/>
      <c r="Y325" s="227"/>
      <c r="Z325" s="227"/>
    </row>
    <row r="326" spans="1:26" ht="15.75" customHeight="1" x14ac:dyDescent="0.2">
      <c r="A326" s="227"/>
      <c r="B326" s="227"/>
      <c r="C326" s="227"/>
      <c r="D326" s="228"/>
      <c r="E326" s="227"/>
      <c r="F326" s="227"/>
      <c r="G326" s="227"/>
      <c r="H326" s="227"/>
      <c r="I326" s="227"/>
      <c r="J326" s="227"/>
      <c r="K326" s="227"/>
      <c r="L326" s="227"/>
      <c r="M326" s="227"/>
      <c r="N326" s="227"/>
      <c r="O326" s="227"/>
      <c r="P326" s="227"/>
      <c r="Q326" s="227"/>
      <c r="R326" s="227"/>
      <c r="S326" s="227"/>
      <c r="T326" s="227"/>
      <c r="U326" s="227"/>
      <c r="V326" s="227"/>
      <c r="W326" s="227"/>
      <c r="X326" s="227"/>
      <c r="Y326" s="227"/>
      <c r="Z326" s="227"/>
    </row>
    <row r="327" spans="1:26" ht="15.75" customHeight="1" x14ac:dyDescent="0.2">
      <c r="A327" s="227"/>
      <c r="B327" s="227"/>
      <c r="C327" s="227"/>
      <c r="D327" s="228"/>
      <c r="E327" s="227"/>
      <c r="F327" s="227"/>
      <c r="G327" s="227"/>
      <c r="H327" s="227"/>
      <c r="I327" s="227"/>
      <c r="J327" s="227"/>
      <c r="K327" s="227"/>
      <c r="L327" s="227"/>
      <c r="M327" s="227"/>
      <c r="N327" s="227"/>
      <c r="O327" s="227"/>
      <c r="P327" s="227"/>
      <c r="Q327" s="227"/>
      <c r="R327" s="227"/>
      <c r="S327" s="227"/>
      <c r="T327" s="227"/>
      <c r="U327" s="227"/>
      <c r="V327" s="227"/>
      <c r="W327" s="227"/>
      <c r="X327" s="227"/>
      <c r="Y327" s="227"/>
      <c r="Z327" s="227"/>
    </row>
    <row r="328" spans="1:26" ht="15.75" customHeight="1" x14ac:dyDescent="0.2">
      <c r="A328" s="227"/>
      <c r="B328" s="227"/>
      <c r="C328" s="227"/>
      <c r="D328" s="228"/>
      <c r="E328" s="227"/>
      <c r="F328" s="227"/>
      <c r="G328" s="227"/>
      <c r="H328" s="227"/>
      <c r="I328" s="227"/>
      <c r="J328" s="227"/>
      <c r="K328" s="227"/>
      <c r="L328" s="227"/>
      <c r="M328" s="227"/>
      <c r="N328" s="227"/>
      <c r="O328" s="227"/>
      <c r="P328" s="227"/>
      <c r="Q328" s="227"/>
      <c r="R328" s="227"/>
      <c r="S328" s="227"/>
      <c r="T328" s="227"/>
      <c r="U328" s="227"/>
      <c r="V328" s="227"/>
      <c r="W328" s="227"/>
      <c r="X328" s="227"/>
      <c r="Y328" s="227"/>
      <c r="Z328" s="227"/>
    </row>
    <row r="329" spans="1:26" ht="15.75" customHeight="1" x14ac:dyDescent="0.2">
      <c r="A329" s="227"/>
      <c r="B329" s="227"/>
      <c r="C329" s="227"/>
      <c r="D329" s="228"/>
      <c r="E329" s="227"/>
      <c r="F329" s="227"/>
      <c r="G329" s="227"/>
      <c r="H329" s="227"/>
      <c r="I329" s="227"/>
      <c r="J329" s="227"/>
      <c r="K329" s="227"/>
      <c r="L329" s="227"/>
      <c r="M329" s="227"/>
      <c r="N329" s="227"/>
      <c r="O329" s="227"/>
      <c r="P329" s="227"/>
      <c r="Q329" s="227"/>
      <c r="R329" s="227"/>
      <c r="S329" s="227"/>
      <c r="T329" s="227"/>
      <c r="U329" s="227"/>
      <c r="V329" s="227"/>
      <c r="W329" s="227"/>
      <c r="X329" s="227"/>
      <c r="Y329" s="227"/>
      <c r="Z329" s="227"/>
    </row>
    <row r="330" spans="1:26" ht="15.75" customHeight="1" x14ac:dyDescent="0.2">
      <c r="A330" s="227"/>
      <c r="B330" s="227"/>
      <c r="C330" s="227"/>
      <c r="D330" s="228"/>
      <c r="E330" s="227"/>
      <c r="F330" s="227"/>
      <c r="G330" s="227"/>
      <c r="H330" s="227"/>
      <c r="I330" s="227"/>
      <c r="J330" s="227"/>
      <c r="K330" s="227"/>
      <c r="L330" s="227"/>
      <c r="M330" s="227"/>
      <c r="N330" s="227"/>
      <c r="O330" s="227"/>
      <c r="P330" s="227"/>
      <c r="Q330" s="227"/>
      <c r="R330" s="227"/>
      <c r="S330" s="227"/>
      <c r="T330" s="227"/>
      <c r="U330" s="227"/>
      <c r="V330" s="227"/>
      <c r="W330" s="227"/>
      <c r="X330" s="227"/>
      <c r="Y330" s="227"/>
      <c r="Z330" s="227"/>
    </row>
    <row r="331" spans="1:26" ht="15.75" customHeight="1" x14ac:dyDescent="0.2">
      <c r="A331" s="227"/>
      <c r="B331" s="227"/>
      <c r="C331" s="227"/>
      <c r="D331" s="228"/>
      <c r="E331" s="227"/>
      <c r="F331" s="227"/>
      <c r="G331" s="227"/>
      <c r="H331" s="227"/>
      <c r="I331" s="227"/>
      <c r="J331" s="227"/>
      <c r="K331" s="227"/>
      <c r="L331" s="227"/>
      <c r="M331" s="227"/>
      <c r="N331" s="227"/>
      <c r="O331" s="227"/>
      <c r="P331" s="227"/>
      <c r="Q331" s="227"/>
      <c r="R331" s="227"/>
      <c r="S331" s="227"/>
      <c r="T331" s="227"/>
      <c r="U331" s="227"/>
      <c r="V331" s="227"/>
      <c r="W331" s="227"/>
      <c r="X331" s="227"/>
      <c r="Y331" s="227"/>
      <c r="Z331" s="227"/>
    </row>
    <row r="332" spans="1:26" ht="15.75" customHeight="1" x14ac:dyDescent="0.2">
      <c r="A332" s="227"/>
      <c r="B332" s="227"/>
      <c r="C332" s="227"/>
      <c r="D332" s="228"/>
      <c r="E332" s="227"/>
      <c r="F332" s="227"/>
      <c r="G332" s="227"/>
      <c r="H332" s="227"/>
      <c r="I332" s="227"/>
      <c r="J332" s="227"/>
      <c r="K332" s="227"/>
      <c r="L332" s="227"/>
      <c r="M332" s="227"/>
      <c r="N332" s="227"/>
      <c r="O332" s="227"/>
      <c r="P332" s="227"/>
      <c r="Q332" s="227"/>
      <c r="R332" s="227"/>
      <c r="S332" s="227"/>
      <c r="T332" s="227"/>
      <c r="U332" s="227"/>
      <c r="V332" s="227"/>
      <c r="W332" s="227"/>
      <c r="X332" s="227"/>
      <c r="Y332" s="227"/>
      <c r="Z332" s="227"/>
    </row>
    <row r="333" spans="1:26" ht="15.75" customHeight="1" x14ac:dyDescent="0.2">
      <c r="A333" s="227"/>
      <c r="B333" s="227"/>
      <c r="C333" s="227"/>
      <c r="D333" s="228"/>
      <c r="E333" s="227"/>
      <c r="F333" s="227"/>
      <c r="G333" s="227"/>
      <c r="H333" s="227"/>
      <c r="I333" s="227"/>
      <c r="J333" s="227"/>
      <c r="K333" s="227"/>
      <c r="L333" s="227"/>
      <c r="M333" s="227"/>
      <c r="N333" s="227"/>
      <c r="O333" s="227"/>
      <c r="P333" s="227"/>
      <c r="Q333" s="227"/>
      <c r="R333" s="227"/>
      <c r="S333" s="227"/>
      <c r="T333" s="227"/>
      <c r="U333" s="227"/>
      <c r="V333" s="227"/>
      <c r="W333" s="227"/>
      <c r="X333" s="227"/>
      <c r="Y333" s="227"/>
      <c r="Z333" s="227"/>
    </row>
    <row r="334" spans="1:26" ht="15.75" customHeight="1" x14ac:dyDescent="0.2">
      <c r="A334" s="227"/>
      <c r="B334" s="227"/>
      <c r="C334" s="227"/>
      <c r="D334" s="228"/>
      <c r="E334" s="227"/>
      <c r="F334" s="227"/>
      <c r="G334" s="227"/>
      <c r="H334" s="227"/>
      <c r="I334" s="227"/>
      <c r="J334" s="227"/>
      <c r="K334" s="227"/>
      <c r="L334" s="227"/>
      <c r="M334" s="227"/>
      <c r="N334" s="227"/>
      <c r="O334" s="227"/>
      <c r="P334" s="227"/>
      <c r="Q334" s="227"/>
      <c r="R334" s="227"/>
      <c r="S334" s="227"/>
      <c r="T334" s="227"/>
      <c r="U334" s="227"/>
      <c r="V334" s="227"/>
      <c r="W334" s="227"/>
      <c r="X334" s="227"/>
      <c r="Y334" s="227"/>
      <c r="Z334" s="227"/>
    </row>
    <row r="335" spans="1:26" ht="15.75" customHeight="1" x14ac:dyDescent="0.2">
      <c r="A335" s="227"/>
      <c r="B335" s="227"/>
      <c r="C335" s="227"/>
      <c r="D335" s="228"/>
      <c r="E335" s="227"/>
      <c r="F335" s="227"/>
      <c r="G335" s="227"/>
      <c r="H335" s="227"/>
      <c r="I335" s="227"/>
      <c r="J335" s="227"/>
      <c r="K335" s="227"/>
      <c r="L335" s="227"/>
      <c r="M335" s="227"/>
      <c r="N335" s="227"/>
      <c r="O335" s="227"/>
      <c r="P335" s="227"/>
      <c r="Q335" s="227"/>
      <c r="R335" s="227"/>
      <c r="S335" s="227"/>
      <c r="T335" s="227"/>
      <c r="U335" s="227"/>
      <c r="V335" s="227"/>
      <c r="W335" s="227"/>
      <c r="X335" s="227"/>
      <c r="Y335" s="227"/>
      <c r="Z335" s="227"/>
    </row>
    <row r="336" spans="1:26" ht="15.75" customHeight="1" x14ac:dyDescent="0.2">
      <c r="A336" s="227"/>
      <c r="B336" s="227"/>
      <c r="C336" s="227"/>
      <c r="D336" s="228"/>
      <c r="E336" s="227"/>
      <c r="F336" s="227"/>
      <c r="G336" s="227"/>
      <c r="H336" s="227"/>
      <c r="I336" s="227"/>
      <c r="J336" s="227"/>
      <c r="K336" s="227"/>
      <c r="L336" s="227"/>
      <c r="M336" s="227"/>
      <c r="N336" s="227"/>
      <c r="O336" s="227"/>
      <c r="P336" s="227"/>
      <c r="Q336" s="227"/>
      <c r="R336" s="227"/>
      <c r="S336" s="227"/>
      <c r="T336" s="227"/>
      <c r="U336" s="227"/>
      <c r="V336" s="227"/>
      <c r="W336" s="227"/>
      <c r="X336" s="227"/>
      <c r="Y336" s="227"/>
      <c r="Z336" s="227"/>
    </row>
    <row r="337" spans="1:26" ht="15.75" customHeight="1" x14ac:dyDescent="0.2">
      <c r="A337" s="227"/>
      <c r="B337" s="227"/>
      <c r="C337" s="227"/>
      <c r="D337" s="228"/>
      <c r="E337" s="227"/>
      <c r="F337" s="227"/>
      <c r="G337" s="227"/>
      <c r="H337" s="227"/>
      <c r="I337" s="227"/>
      <c r="J337" s="227"/>
      <c r="K337" s="227"/>
      <c r="L337" s="227"/>
      <c r="M337" s="227"/>
      <c r="N337" s="227"/>
      <c r="O337" s="227"/>
      <c r="P337" s="227"/>
      <c r="Q337" s="227"/>
      <c r="R337" s="227"/>
      <c r="S337" s="227"/>
      <c r="T337" s="227"/>
      <c r="U337" s="227"/>
      <c r="V337" s="227"/>
      <c r="W337" s="227"/>
      <c r="X337" s="227"/>
      <c r="Y337" s="227"/>
      <c r="Z337" s="227"/>
    </row>
    <row r="338" spans="1:26" ht="15.75" customHeight="1" x14ac:dyDescent="0.2">
      <c r="A338" s="227"/>
      <c r="B338" s="227"/>
      <c r="C338" s="227"/>
      <c r="D338" s="228"/>
      <c r="E338" s="227"/>
      <c r="F338" s="227"/>
      <c r="G338" s="227"/>
      <c r="H338" s="227"/>
      <c r="I338" s="227"/>
      <c r="J338" s="227"/>
      <c r="K338" s="227"/>
      <c r="L338" s="227"/>
      <c r="M338" s="227"/>
      <c r="N338" s="227"/>
      <c r="O338" s="227"/>
      <c r="P338" s="227"/>
      <c r="Q338" s="227"/>
      <c r="R338" s="227"/>
      <c r="S338" s="227"/>
      <c r="T338" s="227"/>
      <c r="U338" s="227"/>
      <c r="V338" s="227"/>
      <c r="W338" s="227"/>
      <c r="X338" s="227"/>
      <c r="Y338" s="227"/>
      <c r="Z338" s="227"/>
    </row>
    <row r="339" spans="1:26" ht="15.75" customHeight="1" x14ac:dyDescent="0.2">
      <c r="A339" s="227"/>
      <c r="B339" s="227"/>
      <c r="C339" s="227"/>
      <c r="D339" s="228"/>
      <c r="E339" s="227"/>
      <c r="F339" s="227"/>
      <c r="G339" s="227"/>
      <c r="H339" s="227"/>
      <c r="I339" s="227"/>
      <c r="J339" s="227"/>
      <c r="K339" s="227"/>
      <c r="L339" s="227"/>
      <c r="M339" s="227"/>
      <c r="N339" s="227"/>
      <c r="O339" s="227"/>
      <c r="P339" s="227"/>
      <c r="Q339" s="227"/>
      <c r="R339" s="227"/>
      <c r="S339" s="227"/>
      <c r="T339" s="227"/>
      <c r="U339" s="227"/>
      <c r="V339" s="227"/>
      <c r="W339" s="227"/>
      <c r="X339" s="227"/>
      <c r="Y339" s="227"/>
      <c r="Z339" s="227"/>
    </row>
    <row r="340" spans="1:26" ht="15.75" customHeight="1" x14ac:dyDescent="0.2">
      <c r="A340" s="227"/>
      <c r="B340" s="227"/>
      <c r="C340" s="227"/>
      <c r="D340" s="228"/>
      <c r="E340" s="227"/>
      <c r="F340" s="227"/>
      <c r="G340" s="227"/>
      <c r="H340" s="227"/>
      <c r="I340" s="227"/>
      <c r="J340" s="227"/>
      <c r="K340" s="227"/>
      <c r="L340" s="227"/>
      <c r="M340" s="227"/>
      <c r="N340" s="227"/>
      <c r="O340" s="227"/>
      <c r="P340" s="227"/>
      <c r="Q340" s="227"/>
      <c r="R340" s="227"/>
      <c r="S340" s="227"/>
      <c r="T340" s="227"/>
      <c r="U340" s="227"/>
      <c r="V340" s="227"/>
      <c r="W340" s="227"/>
      <c r="X340" s="227"/>
      <c r="Y340" s="227"/>
      <c r="Z340" s="227"/>
    </row>
    <row r="341" spans="1:26" ht="15.75" customHeight="1" x14ac:dyDescent="0.2">
      <c r="A341" s="227"/>
      <c r="B341" s="227"/>
      <c r="C341" s="227"/>
      <c r="D341" s="228"/>
      <c r="E341" s="227"/>
      <c r="F341" s="227"/>
      <c r="G341" s="227"/>
      <c r="H341" s="227"/>
      <c r="I341" s="227"/>
      <c r="J341" s="227"/>
      <c r="K341" s="227"/>
      <c r="L341" s="227"/>
      <c r="M341" s="227"/>
      <c r="N341" s="227"/>
      <c r="O341" s="227"/>
      <c r="P341" s="227"/>
      <c r="Q341" s="227"/>
      <c r="R341" s="227"/>
      <c r="S341" s="227"/>
      <c r="T341" s="227"/>
      <c r="U341" s="227"/>
      <c r="V341" s="227"/>
      <c r="W341" s="227"/>
      <c r="X341" s="227"/>
      <c r="Y341" s="227"/>
      <c r="Z341" s="227"/>
    </row>
    <row r="342" spans="1:26" ht="15.75" customHeight="1" x14ac:dyDescent="0.2">
      <c r="A342" s="227"/>
      <c r="B342" s="227"/>
      <c r="C342" s="227"/>
      <c r="D342" s="228"/>
      <c r="E342" s="227"/>
      <c r="F342" s="227"/>
      <c r="G342" s="227"/>
      <c r="H342" s="227"/>
      <c r="I342" s="227"/>
      <c r="J342" s="227"/>
      <c r="K342" s="227"/>
      <c r="L342" s="227"/>
      <c r="M342" s="227"/>
      <c r="N342" s="227"/>
      <c r="O342" s="227"/>
      <c r="P342" s="227"/>
      <c r="Q342" s="227"/>
      <c r="R342" s="227"/>
      <c r="S342" s="227"/>
      <c r="T342" s="227"/>
      <c r="U342" s="227"/>
      <c r="V342" s="227"/>
      <c r="W342" s="227"/>
      <c r="X342" s="227"/>
      <c r="Y342" s="227"/>
      <c r="Z342" s="227"/>
    </row>
    <row r="343" spans="1:26" ht="15.75" customHeight="1" x14ac:dyDescent="0.2">
      <c r="A343" s="227"/>
      <c r="B343" s="227"/>
      <c r="C343" s="227"/>
      <c r="D343" s="228"/>
      <c r="E343" s="227"/>
      <c r="F343" s="227"/>
      <c r="G343" s="227"/>
      <c r="H343" s="227"/>
      <c r="I343" s="227"/>
      <c r="J343" s="227"/>
      <c r="K343" s="227"/>
      <c r="L343" s="227"/>
      <c r="M343" s="227"/>
      <c r="N343" s="227"/>
      <c r="O343" s="227"/>
      <c r="P343" s="227"/>
      <c r="Q343" s="227"/>
      <c r="R343" s="227"/>
      <c r="S343" s="227"/>
      <c r="T343" s="227"/>
      <c r="U343" s="227"/>
      <c r="V343" s="227"/>
      <c r="W343" s="227"/>
      <c r="X343" s="227"/>
      <c r="Y343" s="227"/>
      <c r="Z343" s="227"/>
    </row>
    <row r="344" spans="1:26" ht="15.75" customHeight="1" x14ac:dyDescent="0.2">
      <c r="A344" s="227"/>
      <c r="B344" s="227"/>
      <c r="C344" s="227"/>
      <c r="D344" s="228"/>
      <c r="E344" s="227"/>
      <c r="F344" s="227"/>
      <c r="G344" s="227"/>
      <c r="H344" s="227"/>
      <c r="I344" s="227"/>
      <c r="J344" s="227"/>
      <c r="K344" s="227"/>
      <c r="L344" s="227"/>
      <c r="M344" s="227"/>
      <c r="N344" s="227"/>
      <c r="O344" s="227"/>
      <c r="P344" s="227"/>
      <c r="Q344" s="227"/>
      <c r="R344" s="227"/>
      <c r="S344" s="227"/>
      <c r="T344" s="227"/>
      <c r="U344" s="227"/>
      <c r="V344" s="227"/>
      <c r="W344" s="227"/>
      <c r="X344" s="227"/>
      <c r="Y344" s="227"/>
      <c r="Z344" s="227"/>
    </row>
    <row r="345" spans="1:26" ht="15.75" customHeight="1" x14ac:dyDescent="0.2">
      <c r="A345" s="227"/>
      <c r="B345" s="227"/>
      <c r="C345" s="227"/>
      <c r="D345" s="228"/>
      <c r="E345" s="227"/>
      <c r="F345" s="227"/>
      <c r="G345" s="227"/>
      <c r="H345" s="227"/>
      <c r="I345" s="227"/>
      <c r="J345" s="227"/>
      <c r="K345" s="227"/>
      <c r="L345" s="227"/>
      <c r="M345" s="227"/>
      <c r="N345" s="227"/>
      <c r="O345" s="227"/>
      <c r="P345" s="227"/>
      <c r="Q345" s="227"/>
      <c r="R345" s="227"/>
      <c r="S345" s="227"/>
      <c r="T345" s="227"/>
      <c r="U345" s="227"/>
      <c r="V345" s="227"/>
      <c r="W345" s="227"/>
      <c r="X345" s="227"/>
      <c r="Y345" s="227"/>
      <c r="Z345" s="227"/>
    </row>
    <row r="346" spans="1:26" ht="15.75" customHeight="1" x14ac:dyDescent="0.2">
      <c r="A346" s="227"/>
      <c r="B346" s="227"/>
      <c r="C346" s="227"/>
      <c r="D346" s="228"/>
      <c r="E346" s="227"/>
      <c r="F346" s="227"/>
      <c r="G346" s="227"/>
      <c r="H346" s="227"/>
      <c r="I346" s="227"/>
      <c r="J346" s="227"/>
      <c r="K346" s="227"/>
      <c r="L346" s="227"/>
      <c r="M346" s="227"/>
      <c r="N346" s="227"/>
      <c r="O346" s="227"/>
      <c r="P346" s="227"/>
      <c r="Q346" s="227"/>
      <c r="R346" s="227"/>
      <c r="S346" s="227"/>
      <c r="T346" s="227"/>
      <c r="U346" s="227"/>
      <c r="V346" s="227"/>
      <c r="W346" s="227"/>
      <c r="X346" s="227"/>
      <c r="Y346" s="227"/>
      <c r="Z346" s="227"/>
    </row>
    <row r="347" spans="1:26" ht="15.75" customHeight="1" x14ac:dyDescent="0.2">
      <c r="A347" s="227"/>
      <c r="B347" s="227"/>
      <c r="C347" s="227"/>
      <c r="D347" s="228"/>
      <c r="E347" s="227"/>
      <c r="F347" s="227"/>
      <c r="G347" s="227"/>
      <c r="H347" s="227"/>
      <c r="I347" s="227"/>
      <c r="J347" s="227"/>
      <c r="K347" s="227"/>
      <c r="L347" s="227"/>
      <c r="M347" s="227"/>
      <c r="N347" s="227"/>
      <c r="O347" s="227"/>
      <c r="P347" s="227"/>
      <c r="Q347" s="227"/>
      <c r="R347" s="227"/>
      <c r="S347" s="227"/>
      <c r="T347" s="227"/>
      <c r="U347" s="227"/>
      <c r="V347" s="227"/>
      <c r="W347" s="227"/>
      <c r="X347" s="227"/>
      <c r="Y347" s="227"/>
      <c r="Z347" s="227"/>
    </row>
    <row r="348" spans="1:26" ht="15.75" customHeight="1" x14ac:dyDescent="0.2">
      <c r="A348" s="227"/>
      <c r="B348" s="227"/>
      <c r="C348" s="227"/>
      <c r="D348" s="228"/>
      <c r="E348" s="227"/>
      <c r="F348" s="227"/>
      <c r="G348" s="227"/>
      <c r="H348" s="227"/>
      <c r="I348" s="227"/>
      <c r="J348" s="227"/>
      <c r="K348" s="227"/>
      <c r="L348" s="227"/>
      <c r="M348" s="227"/>
      <c r="N348" s="227"/>
      <c r="O348" s="227"/>
      <c r="P348" s="227"/>
      <c r="Q348" s="227"/>
      <c r="R348" s="227"/>
      <c r="S348" s="227"/>
      <c r="T348" s="227"/>
      <c r="U348" s="227"/>
      <c r="V348" s="227"/>
      <c r="W348" s="227"/>
      <c r="X348" s="227"/>
      <c r="Y348" s="227"/>
      <c r="Z348" s="227"/>
    </row>
    <row r="349" spans="1:26" ht="15.75" customHeight="1" x14ac:dyDescent="0.2">
      <c r="A349" s="227"/>
      <c r="B349" s="227"/>
      <c r="C349" s="227"/>
      <c r="D349" s="228"/>
      <c r="E349" s="227"/>
      <c r="F349" s="227"/>
      <c r="G349" s="227"/>
      <c r="H349" s="227"/>
      <c r="I349" s="227"/>
      <c r="J349" s="227"/>
      <c r="K349" s="227"/>
      <c r="L349" s="227"/>
      <c r="M349" s="227"/>
      <c r="N349" s="227"/>
      <c r="O349" s="227"/>
      <c r="P349" s="227"/>
      <c r="Q349" s="227"/>
      <c r="R349" s="227"/>
      <c r="S349" s="227"/>
      <c r="T349" s="227"/>
      <c r="U349" s="227"/>
      <c r="V349" s="227"/>
      <c r="W349" s="227"/>
      <c r="X349" s="227"/>
      <c r="Y349" s="227"/>
      <c r="Z349" s="227"/>
    </row>
    <row r="350" spans="1:26" ht="15.75" customHeight="1" x14ac:dyDescent="0.2">
      <c r="A350" s="227"/>
      <c r="B350" s="227"/>
      <c r="C350" s="227"/>
      <c r="D350" s="228"/>
      <c r="E350" s="227"/>
      <c r="F350" s="227"/>
      <c r="G350" s="227"/>
      <c r="H350" s="227"/>
      <c r="I350" s="227"/>
      <c r="J350" s="227"/>
      <c r="K350" s="227"/>
      <c r="L350" s="227"/>
      <c r="M350" s="227"/>
      <c r="N350" s="227"/>
      <c r="O350" s="227"/>
      <c r="P350" s="227"/>
      <c r="Q350" s="227"/>
      <c r="R350" s="227"/>
      <c r="S350" s="227"/>
      <c r="T350" s="227"/>
      <c r="U350" s="227"/>
      <c r="V350" s="227"/>
      <c r="W350" s="227"/>
      <c r="X350" s="227"/>
      <c r="Y350" s="227"/>
      <c r="Z350" s="227"/>
    </row>
    <row r="351" spans="1:26" ht="15.75" customHeight="1" x14ac:dyDescent="0.2">
      <c r="A351" s="227"/>
      <c r="B351" s="227"/>
      <c r="C351" s="227"/>
      <c r="D351" s="228"/>
      <c r="E351" s="227"/>
      <c r="F351" s="227"/>
      <c r="G351" s="227"/>
      <c r="H351" s="227"/>
      <c r="I351" s="227"/>
      <c r="J351" s="227"/>
      <c r="K351" s="227"/>
      <c r="L351" s="227"/>
      <c r="M351" s="227"/>
      <c r="N351" s="227"/>
      <c r="O351" s="227"/>
      <c r="P351" s="227"/>
      <c r="Q351" s="227"/>
      <c r="R351" s="227"/>
      <c r="S351" s="227"/>
      <c r="T351" s="227"/>
      <c r="U351" s="227"/>
      <c r="V351" s="227"/>
      <c r="W351" s="227"/>
      <c r="X351" s="227"/>
      <c r="Y351" s="227"/>
      <c r="Z351" s="227"/>
    </row>
    <row r="352" spans="1:26" ht="15.75" customHeight="1" x14ac:dyDescent="0.2">
      <c r="A352" s="227"/>
      <c r="B352" s="227"/>
      <c r="C352" s="227"/>
      <c r="D352" s="228"/>
      <c r="E352" s="227"/>
      <c r="F352" s="227"/>
      <c r="G352" s="227"/>
      <c r="H352" s="227"/>
      <c r="I352" s="227"/>
      <c r="J352" s="227"/>
      <c r="K352" s="227"/>
      <c r="L352" s="227"/>
      <c r="M352" s="227"/>
      <c r="N352" s="227"/>
      <c r="O352" s="227"/>
      <c r="P352" s="227"/>
      <c r="Q352" s="227"/>
      <c r="R352" s="227"/>
      <c r="S352" s="227"/>
      <c r="T352" s="227"/>
      <c r="U352" s="227"/>
      <c r="V352" s="227"/>
      <c r="W352" s="227"/>
      <c r="X352" s="227"/>
      <c r="Y352" s="227"/>
      <c r="Z352" s="227"/>
    </row>
    <row r="353" spans="1:26" ht="15.75" customHeight="1" x14ac:dyDescent="0.2">
      <c r="A353" s="227"/>
      <c r="B353" s="227"/>
      <c r="C353" s="227"/>
      <c r="D353" s="228"/>
      <c r="E353" s="227"/>
      <c r="F353" s="227"/>
      <c r="G353" s="227"/>
      <c r="H353" s="227"/>
      <c r="I353" s="227"/>
      <c r="J353" s="227"/>
      <c r="K353" s="227"/>
      <c r="L353" s="227"/>
      <c r="M353" s="227"/>
      <c r="N353" s="227"/>
      <c r="O353" s="227"/>
      <c r="P353" s="227"/>
      <c r="Q353" s="227"/>
      <c r="R353" s="227"/>
      <c r="S353" s="227"/>
      <c r="T353" s="227"/>
      <c r="U353" s="227"/>
      <c r="V353" s="227"/>
      <c r="W353" s="227"/>
      <c r="X353" s="227"/>
      <c r="Y353" s="227"/>
      <c r="Z353" s="227"/>
    </row>
    <row r="354" spans="1:26" ht="15.75" customHeight="1" x14ac:dyDescent="0.2">
      <c r="A354" s="227"/>
      <c r="B354" s="227"/>
      <c r="C354" s="227"/>
      <c r="D354" s="228"/>
      <c r="E354" s="227"/>
      <c r="F354" s="227"/>
      <c r="G354" s="227"/>
      <c r="H354" s="227"/>
      <c r="I354" s="227"/>
      <c r="J354" s="227"/>
      <c r="K354" s="227"/>
      <c r="L354" s="227"/>
      <c r="M354" s="227"/>
      <c r="N354" s="227"/>
      <c r="O354" s="227"/>
      <c r="P354" s="227"/>
      <c r="Q354" s="227"/>
      <c r="R354" s="227"/>
      <c r="S354" s="227"/>
      <c r="T354" s="227"/>
      <c r="U354" s="227"/>
      <c r="V354" s="227"/>
      <c r="W354" s="227"/>
      <c r="X354" s="227"/>
      <c r="Y354" s="227"/>
      <c r="Z354" s="227"/>
    </row>
    <row r="355" spans="1:26" ht="15.75" customHeight="1" x14ac:dyDescent="0.2">
      <c r="A355" s="227"/>
      <c r="B355" s="227"/>
      <c r="C355" s="227"/>
      <c r="D355" s="228"/>
      <c r="E355" s="227"/>
      <c r="F355" s="227"/>
      <c r="G355" s="227"/>
      <c r="H355" s="227"/>
      <c r="I355" s="227"/>
      <c r="J355" s="227"/>
      <c r="K355" s="227"/>
      <c r="L355" s="227"/>
      <c r="M355" s="227"/>
      <c r="N355" s="227"/>
      <c r="O355" s="227"/>
      <c r="P355" s="227"/>
      <c r="Q355" s="227"/>
      <c r="R355" s="227"/>
      <c r="S355" s="227"/>
      <c r="T355" s="227"/>
      <c r="U355" s="227"/>
      <c r="V355" s="227"/>
      <c r="W355" s="227"/>
      <c r="X355" s="227"/>
      <c r="Y355" s="227"/>
      <c r="Z355" s="227"/>
    </row>
    <row r="356" spans="1:26" ht="15.75" customHeight="1" x14ac:dyDescent="0.2">
      <c r="A356" s="227"/>
      <c r="B356" s="227"/>
      <c r="C356" s="227"/>
      <c r="D356" s="228"/>
      <c r="E356" s="227"/>
      <c r="F356" s="227"/>
      <c r="G356" s="227"/>
      <c r="H356" s="227"/>
      <c r="I356" s="227"/>
      <c r="J356" s="227"/>
      <c r="K356" s="227"/>
      <c r="L356" s="227"/>
      <c r="M356" s="227"/>
      <c r="N356" s="227"/>
      <c r="O356" s="227"/>
      <c r="P356" s="227"/>
      <c r="Q356" s="227"/>
      <c r="R356" s="227"/>
      <c r="S356" s="227"/>
      <c r="T356" s="227"/>
      <c r="U356" s="227"/>
      <c r="V356" s="227"/>
      <c r="W356" s="227"/>
      <c r="X356" s="227"/>
      <c r="Y356" s="227"/>
      <c r="Z356" s="227"/>
    </row>
    <row r="357" spans="1:26" ht="15.75" customHeight="1" x14ac:dyDescent="0.2">
      <c r="A357" s="227"/>
      <c r="B357" s="227"/>
      <c r="C357" s="227"/>
      <c r="D357" s="228"/>
      <c r="E357" s="227"/>
      <c r="F357" s="227"/>
      <c r="G357" s="227"/>
      <c r="H357" s="227"/>
      <c r="I357" s="227"/>
      <c r="J357" s="227"/>
      <c r="K357" s="227"/>
      <c r="L357" s="227"/>
      <c r="M357" s="227"/>
      <c r="N357" s="227"/>
      <c r="O357" s="227"/>
      <c r="P357" s="227"/>
      <c r="Q357" s="227"/>
      <c r="R357" s="227"/>
      <c r="S357" s="227"/>
      <c r="T357" s="227"/>
      <c r="U357" s="227"/>
      <c r="V357" s="227"/>
      <c r="W357" s="227"/>
      <c r="X357" s="227"/>
      <c r="Y357" s="227"/>
      <c r="Z357" s="227"/>
    </row>
    <row r="358" spans="1:26" ht="15.75" customHeight="1" x14ac:dyDescent="0.2">
      <c r="A358" s="227"/>
      <c r="B358" s="227"/>
      <c r="C358" s="227"/>
      <c r="D358" s="228"/>
      <c r="E358" s="227"/>
      <c r="F358" s="227"/>
      <c r="G358" s="227"/>
      <c r="H358" s="227"/>
      <c r="I358" s="227"/>
      <c r="J358" s="227"/>
      <c r="K358" s="227"/>
      <c r="L358" s="227"/>
      <c r="M358" s="227"/>
      <c r="N358" s="227"/>
      <c r="O358" s="227"/>
      <c r="P358" s="227"/>
      <c r="Q358" s="227"/>
      <c r="R358" s="227"/>
      <c r="S358" s="227"/>
      <c r="T358" s="227"/>
      <c r="U358" s="227"/>
      <c r="V358" s="227"/>
      <c r="W358" s="227"/>
      <c r="X358" s="227"/>
      <c r="Y358" s="227"/>
      <c r="Z358" s="227"/>
    </row>
    <row r="359" spans="1:26" ht="15.75" customHeight="1" x14ac:dyDescent="0.2">
      <c r="A359" s="227"/>
      <c r="B359" s="227"/>
      <c r="C359" s="227"/>
      <c r="D359" s="228"/>
      <c r="E359" s="227"/>
      <c r="F359" s="227"/>
      <c r="G359" s="227"/>
      <c r="H359" s="227"/>
      <c r="I359" s="227"/>
      <c r="J359" s="227"/>
      <c r="K359" s="227"/>
      <c r="L359" s="227"/>
      <c r="M359" s="227"/>
      <c r="N359" s="227"/>
      <c r="O359" s="227"/>
      <c r="P359" s="227"/>
      <c r="Q359" s="227"/>
      <c r="R359" s="227"/>
      <c r="S359" s="227"/>
      <c r="T359" s="227"/>
      <c r="U359" s="227"/>
      <c r="V359" s="227"/>
      <c r="W359" s="227"/>
      <c r="X359" s="227"/>
      <c r="Y359" s="227"/>
      <c r="Z359" s="227"/>
    </row>
    <row r="360" spans="1:26" ht="15.75" customHeight="1" x14ac:dyDescent="0.2">
      <c r="A360" s="227"/>
      <c r="B360" s="227"/>
      <c r="C360" s="227"/>
      <c r="D360" s="228"/>
      <c r="E360" s="227"/>
      <c r="F360" s="227"/>
      <c r="G360" s="227"/>
      <c r="H360" s="227"/>
      <c r="I360" s="227"/>
      <c r="J360" s="227"/>
      <c r="K360" s="227"/>
      <c r="L360" s="227"/>
      <c r="M360" s="227"/>
      <c r="N360" s="227"/>
      <c r="O360" s="227"/>
      <c r="P360" s="227"/>
      <c r="Q360" s="227"/>
      <c r="R360" s="227"/>
      <c r="S360" s="227"/>
      <c r="T360" s="227"/>
      <c r="U360" s="227"/>
      <c r="V360" s="227"/>
      <c r="W360" s="227"/>
      <c r="X360" s="227"/>
      <c r="Y360" s="227"/>
      <c r="Z360" s="227"/>
    </row>
    <row r="361" spans="1:26" ht="15.75" customHeight="1" x14ac:dyDescent="0.2">
      <c r="A361" s="227"/>
      <c r="B361" s="227"/>
      <c r="C361" s="227"/>
      <c r="D361" s="228"/>
      <c r="E361" s="227"/>
      <c r="F361" s="227"/>
      <c r="G361" s="227"/>
      <c r="H361" s="227"/>
      <c r="I361" s="227"/>
      <c r="J361" s="227"/>
      <c r="K361" s="227"/>
      <c r="L361" s="227"/>
      <c r="M361" s="227"/>
      <c r="N361" s="227"/>
      <c r="O361" s="227"/>
      <c r="P361" s="227"/>
      <c r="Q361" s="227"/>
      <c r="R361" s="227"/>
      <c r="S361" s="227"/>
      <c r="T361" s="227"/>
      <c r="U361" s="227"/>
      <c r="V361" s="227"/>
      <c r="W361" s="227"/>
      <c r="X361" s="227"/>
      <c r="Y361" s="227"/>
      <c r="Z361" s="227"/>
    </row>
    <row r="362" spans="1:26" ht="15.75" customHeight="1" x14ac:dyDescent="0.2">
      <c r="A362" s="227"/>
      <c r="B362" s="227"/>
      <c r="C362" s="227"/>
      <c r="D362" s="228"/>
      <c r="E362" s="227"/>
      <c r="F362" s="227"/>
      <c r="G362" s="227"/>
      <c r="H362" s="227"/>
      <c r="I362" s="227"/>
      <c r="J362" s="227"/>
      <c r="K362" s="227"/>
      <c r="L362" s="227"/>
      <c r="M362" s="227"/>
      <c r="N362" s="227"/>
      <c r="O362" s="227"/>
      <c r="P362" s="227"/>
      <c r="Q362" s="227"/>
      <c r="R362" s="227"/>
      <c r="S362" s="227"/>
      <c r="T362" s="227"/>
      <c r="U362" s="227"/>
      <c r="V362" s="227"/>
      <c r="W362" s="227"/>
      <c r="X362" s="227"/>
      <c r="Y362" s="227"/>
      <c r="Z362" s="227"/>
    </row>
    <row r="363" spans="1:26" ht="15.75" customHeight="1" x14ac:dyDescent="0.2">
      <c r="A363" s="227"/>
      <c r="B363" s="227"/>
      <c r="C363" s="227"/>
      <c r="D363" s="228"/>
      <c r="E363" s="227"/>
      <c r="F363" s="227"/>
      <c r="G363" s="227"/>
      <c r="H363" s="227"/>
      <c r="I363" s="227"/>
      <c r="J363" s="227"/>
      <c r="K363" s="227"/>
      <c r="L363" s="227"/>
      <c r="M363" s="227"/>
      <c r="N363" s="227"/>
      <c r="O363" s="227"/>
      <c r="P363" s="227"/>
      <c r="Q363" s="227"/>
      <c r="R363" s="227"/>
      <c r="S363" s="227"/>
      <c r="T363" s="227"/>
      <c r="U363" s="227"/>
      <c r="V363" s="227"/>
      <c r="W363" s="227"/>
      <c r="X363" s="227"/>
      <c r="Y363" s="227"/>
      <c r="Z363" s="227"/>
    </row>
    <row r="364" spans="1:26" ht="15.75" customHeight="1" x14ac:dyDescent="0.2">
      <c r="A364" s="227"/>
      <c r="B364" s="227"/>
      <c r="C364" s="227"/>
      <c r="D364" s="228"/>
      <c r="E364" s="227"/>
      <c r="F364" s="227"/>
      <c r="G364" s="227"/>
      <c r="H364" s="227"/>
      <c r="I364" s="227"/>
      <c r="J364" s="227"/>
      <c r="K364" s="227"/>
      <c r="L364" s="227"/>
      <c r="M364" s="227"/>
      <c r="N364" s="227"/>
      <c r="O364" s="227"/>
      <c r="P364" s="227"/>
      <c r="Q364" s="227"/>
      <c r="R364" s="227"/>
      <c r="S364" s="227"/>
      <c r="T364" s="227"/>
      <c r="U364" s="227"/>
      <c r="V364" s="227"/>
      <c r="W364" s="227"/>
      <c r="X364" s="227"/>
      <c r="Y364" s="227"/>
      <c r="Z364" s="227"/>
    </row>
    <row r="365" spans="1:26" ht="15.75" customHeight="1" x14ac:dyDescent="0.2">
      <c r="A365" s="227"/>
      <c r="B365" s="227"/>
      <c r="C365" s="227"/>
      <c r="D365" s="228"/>
      <c r="E365" s="227"/>
      <c r="F365" s="227"/>
      <c r="G365" s="227"/>
      <c r="H365" s="227"/>
      <c r="I365" s="227"/>
      <c r="J365" s="227"/>
      <c r="K365" s="227"/>
      <c r="L365" s="227"/>
      <c r="M365" s="227"/>
      <c r="N365" s="227"/>
      <c r="O365" s="227"/>
      <c r="P365" s="227"/>
      <c r="Q365" s="227"/>
      <c r="R365" s="227"/>
      <c r="S365" s="227"/>
      <c r="T365" s="227"/>
      <c r="U365" s="227"/>
      <c r="V365" s="227"/>
      <c r="W365" s="227"/>
      <c r="X365" s="227"/>
      <c r="Y365" s="227"/>
      <c r="Z365" s="227"/>
    </row>
    <row r="366" spans="1:26" ht="15.75" customHeight="1" x14ac:dyDescent="0.2">
      <c r="A366" s="227"/>
      <c r="B366" s="227"/>
      <c r="C366" s="227"/>
      <c r="D366" s="228"/>
      <c r="E366" s="227"/>
      <c r="F366" s="227"/>
      <c r="G366" s="227"/>
      <c r="H366" s="227"/>
      <c r="I366" s="227"/>
      <c r="J366" s="227"/>
      <c r="K366" s="227"/>
      <c r="L366" s="227"/>
      <c r="M366" s="227"/>
      <c r="N366" s="227"/>
      <c r="O366" s="227"/>
      <c r="P366" s="227"/>
      <c r="Q366" s="227"/>
      <c r="R366" s="227"/>
      <c r="S366" s="227"/>
      <c r="T366" s="227"/>
      <c r="U366" s="227"/>
      <c r="V366" s="227"/>
      <c r="W366" s="227"/>
      <c r="X366" s="227"/>
      <c r="Y366" s="227"/>
      <c r="Z366" s="227"/>
    </row>
    <row r="367" spans="1:26" ht="15.75" customHeight="1" x14ac:dyDescent="0.2">
      <c r="A367" s="227"/>
      <c r="B367" s="227"/>
      <c r="C367" s="227"/>
      <c r="D367" s="228"/>
      <c r="E367" s="227"/>
      <c r="F367" s="227"/>
      <c r="G367" s="227"/>
      <c r="H367" s="227"/>
      <c r="I367" s="227"/>
      <c r="J367" s="227"/>
      <c r="K367" s="227"/>
      <c r="L367" s="227"/>
      <c r="M367" s="227"/>
      <c r="N367" s="227"/>
      <c r="O367" s="227"/>
      <c r="P367" s="227"/>
      <c r="Q367" s="227"/>
      <c r="R367" s="227"/>
      <c r="S367" s="227"/>
      <c r="T367" s="227"/>
      <c r="U367" s="227"/>
      <c r="V367" s="227"/>
      <c r="W367" s="227"/>
      <c r="X367" s="227"/>
      <c r="Y367" s="227"/>
      <c r="Z367" s="227"/>
    </row>
    <row r="368" spans="1:26" ht="15.75" customHeight="1" x14ac:dyDescent="0.2">
      <c r="A368" s="227"/>
      <c r="B368" s="227"/>
      <c r="C368" s="227"/>
      <c r="D368" s="228"/>
      <c r="E368" s="227"/>
      <c r="F368" s="227"/>
      <c r="G368" s="227"/>
      <c r="H368" s="227"/>
      <c r="I368" s="227"/>
      <c r="J368" s="227"/>
      <c r="K368" s="227"/>
      <c r="L368" s="227"/>
      <c r="M368" s="227"/>
      <c r="N368" s="227"/>
      <c r="O368" s="227"/>
      <c r="P368" s="227"/>
      <c r="Q368" s="227"/>
      <c r="R368" s="227"/>
      <c r="S368" s="227"/>
      <c r="T368" s="227"/>
      <c r="U368" s="227"/>
      <c r="V368" s="227"/>
      <c r="W368" s="227"/>
      <c r="X368" s="227"/>
      <c r="Y368" s="227"/>
      <c r="Z368" s="227"/>
    </row>
    <row r="369" spans="1:26" ht="15.75" customHeight="1" x14ac:dyDescent="0.2">
      <c r="A369" s="227"/>
      <c r="B369" s="227"/>
      <c r="C369" s="227"/>
      <c r="D369" s="228"/>
      <c r="E369" s="227"/>
      <c r="F369" s="227"/>
      <c r="G369" s="227"/>
      <c r="H369" s="227"/>
      <c r="I369" s="227"/>
      <c r="J369" s="227"/>
      <c r="K369" s="227"/>
      <c r="L369" s="227"/>
      <c r="M369" s="227"/>
      <c r="N369" s="227"/>
      <c r="O369" s="227"/>
      <c r="P369" s="227"/>
      <c r="Q369" s="227"/>
      <c r="R369" s="227"/>
      <c r="S369" s="227"/>
      <c r="T369" s="227"/>
      <c r="U369" s="227"/>
      <c r="V369" s="227"/>
      <c r="W369" s="227"/>
      <c r="X369" s="227"/>
      <c r="Y369" s="227"/>
      <c r="Z369" s="227"/>
    </row>
    <row r="370" spans="1:26" ht="15.75" customHeight="1" x14ac:dyDescent="0.2">
      <c r="A370" s="227"/>
      <c r="B370" s="227"/>
      <c r="C370" s="227"/>
      <c r="D370" s="228"/>
      <c r="E370" s="227"/>
      <c r="F370" s="227"/>
      <c r="G370" s="227"/>
      <c r="H370" s="227"/>
      <c r="I370" s="227"/>
      <c r="J370" s="227"/>
      <c r="K370" s="227"/>
      <c r="L370" s="227"/>
      <c r="M370" s="227"/>
      <c r="N370" s="227"/>
      <c r="O370" s="227"/>
      <c r="P370" s="227"/>
      <c r="Q370" s="227"/>
      <c r="R370" s="227"/>
      <c r="S370" s="227"/>
      <c r="T370" s="227"/>
      <c r="U370" s="227"/>
      <c r="V370" s="227"/>
      <c r="W370" s="227"/>
      <c r="X370" s="227"/>
      <c r="Y370" s="227"/>
      <c r="Z370" s="227"/>
    </row>
    <row r="371" spans="1:26" ht="15.75" customHeight="1" x14ac:dyDescent="0.2">
      <c r="A371" s="227"/>
      <c r="B371" s="227"/>
      <c r="C371" s="227"/>
      <c r="D371" s="228"/>
      <c r="E371" s="227"/>
      <c r="F371" s="227"/>
      <c r="G371" s="227"/>
      <c r="H371" s="227"/>
      <c r="I371" s="227"/>
      <c r="J371" s="227"/>
      <c r="K371" s="227"/>
      <c r="L371" s="227"/>
      <c r="M371" s="227"/>
      <c r="N371" s="227"/>
      <c r="O371" s="227"/>
      <c r="P371" s="227"/>
      <c r="Q371" s="227"/>
      <c r="R371" s="227"/>
      <c r="S371" s="227"/>
      <c r="T371" s="227"/>
      <c r="U371" s="227"/>
      <c r="V371" s="227"/>
      <c r="W371" s="227"/>
      <c r="X371" s="227"/>
      <c r="Y371" s="227"/>
      <c r="Z371" s="227"/>
    </row>
    <row r="372" spans="1:26" ht="15.75" customHeight="1" x14ac:dyDescent="0.2">
      <c r="A372" s="227"/>
      <c r="B372" s="227"/>
      <c r="C372" s="227"/>
      <c r="D372" s="228"/>
      <c r="E372" s="227"/>
      <c r="F372" s="227"/>
      <c r="G372" s="227"/>
      <c r="H372" s="227"/>
      <c r="I372" s="227"/>
      <c r="J372" s="227"/>
      <c r="K372" s="227"/>
      <c r="L372" s="227"/>
      <c r="M372" s="227"/>
      <c r="N372" s="227"/>
      <c r="O372" s="227"/>
      <c r="P372" s="227"/>
      <c r="Q372" s="227"/>
      <c r="R372" s="227"/>
      <c r="S372" s="227"/>
      <c r="T372" s="227"/>
      <c r="U372" s="227"/>
      <c r="V372" s="227"/>
      <c r="W372" s="227"/>
      <c r="X372" s="227"/>
      <c r="Y372" s="227"/>
      <c r="Z372" s="227"/>
    </row>
    <row r="373" spans="1:26" ht="15.75" customHeight="1" x14ac:dyDescent="0.2">
      <c r="A373" s="227"/>
      <c r="B373" s="227"/>
      <c r="C373" s="227"/>
      <c r="D373" s="228"/>
      <c r="E373" s="227"/>
      <c r="F373" s="227"/>
      <c r="G373" s="227"/>
      <c r="H373" s="227"/>
      <c r="I373" s="227"/>
      <c r="J373" s="227"/>
      <c r="K373" s="227"/>
      <c r="L373" s="227"/>
      <c r="M373" s="227"/>
      <c r="N373" s="227"/>
      <c r="O373" s="227"/>
      <c r="P373" s="227"/>
      <c r="Q373" s="227"/>
      <c r="R373" s="227"/>
      <c r="S373" s="227"/>
      <c r="T373" s="227"/>
      <c r="U373" s="227"/>
      <c r="V373" s="227"/>
      <c r="W373" s="227"/>
      <c r="X373" s="227"/>
      <c r="Y373" s="227"/>
      <c r="Z373" s="227"/>
    </row>
    <row r="374" spans="1:26" ht="15.75" customHeight="1" x14ac:dyDescent="0.2">
      <c r="A374" s="227"/>
      <c r="B374" s="227"/>
      <c r="C374" s="227"/>
      <c r="D374" s="228"/>
      <c r="E374" s="227"/>
      <c r="F374" s="227"/>
      <c r="G374" s="227"/>
      <c r="H374" s="227"/>
      <c r="I374" s="227"/>
      <c r="J374" s="227"/>
      <c r="K374" s="227"/>
      <c r="L374" s="227"/>
      <c r="M374" s="227"/>
      <c r="N374" s="227"/>
      <c r="O374" s="227"/>
      <c r="P374" s="227"/>
      <c r="Q374" s="227"/>
      <c r="R374" s="227"/>
      <c r="S374" s="227"/>
      <c r="T374" s="227"/>
      <c r="U374" s="227"/>
      <c r="V374" s="227"/>
      <c r="W374" s="227"/>
      <c r="X374" s="227"/>
      <c r="Y374" s="227"/>
      <c r="Z374" s="227"/>
    </row>
    <row r="375" spans="1:26" ht="15.75" customHeight="1" x14ac:dyDescent="0.2">
      <c r="A375" s="227"/>
      <c r="B375" s="227"/>
      <c r="C375" s="227"/>
      <c r="D375" s="228"/>
      <c r="E375" s="227"/>
      <c r="F375" s="227"/>
      <c r="G375" s="227"/>
      <c r="H375" s="227"/>
      <c r="I375" s="227"/>
      <c r="J375" s="227"/>
      <c r="K375" s="227"/>
      <c r="L375" s="227"/>
      <c r="M375" s="227"/>
      <c r="N375" s="227"/>
      <c r="O375" s="227"/>
      <c r="P375" s="227"/>
      <c r="Q375" s="227"/>
      <c r="R375" s="227"/>
      <c r="S375" s="227"/>
      <c r="T375" s="227"/>
      <c r="U375" s="227"/>
      <c r="V375" s="227"/>
      <c r="W375" s="227"/>
      <c r="X375" s="227"/>
      <c r="Y375" s="227"/>
      <c r="Z375" s="227"/>
    </row>
    <row r="376" spans="1:26" ht="15.75" customHeight="1" x14ac:dyDescent="0.2">
      <c r="A376" s="227"/>
      <c r="B376" s="227"/>
      <c r="C376" s="227"/>
      <c r="D376" s="228"/>
      <c r="E376" s="227"/>
      <c r="F376" s="227"/>
      <c r="G376" s="227"/>
      <c r="H376" s="227"/>
      <c r="I376" s="227"/>
      <c r="J376" s="227"/>
      <c r="K376" s="227"/>
      <c r="L376" s="227"/>
      <c r="M376" s="227"/>
      <c r="N376" s="227"/>
      <c r="O376" s="227"/>
      <c r="P376" s="227"/>
      <c r="Q376" s="227"/>
      <c r="R376" s="227"/>
      <c r="S376" s="227"/>
      <c r="T376" s="227"/>
      <c r="U376" s="227"/>
      <c r="V376" s="227"/>
      <c r="W376" s="227"/>
      <c r="X376" s="227"/>
      <c r="Y376" s="227"/>
      <c r="Z376" s="227"/>
    </row>
    <row r="377" spans="1:26" ht="15.75" customHeight="1" x14ac:dyDescent="0.2">
      <c r="A377" s="227"/>
      <c r="B377" s="227"/>
      <c r="C377" s="227"/>
      <c r="D377" s="228"/>
      <c r="E377" s="227"/>
      <c r="F377" s="227"/>
      <c r="G377" s="227"/>
      <c r="H377" s="227"/>
      <c r="I377" s="227"/>
      <c r="J377" s="227"/>
      <c r="K377" s="227"/>
      <c r="L377" s="227"/>
      <c r="M377" s="227"/>
      <c r="N377" s="227"/>
      <c r="O377" s="227"/>
      <c r="P377" s="227"/>
      <c r="Q377" s="227"/>
      <c r="R377" s="227"/>
      <c r="S377" s="227"/>
      <c r="T377" s="227"/>
      <c r="U377" s="227"/>
      <c r="V377" s="227"/>
      <c r="W377" s="227"/>
      <c r="X377" s="227"/>
      <c r="Y377" s="227"/>
      <c r="Z377" s="227"/>
    </row>
    <row r="378" spans="1:26" ht="15.75" customHeight="1" x14ac:dyDescent="0.2">
      <c r="A378" s="227"/>
      <c r="B378" s="227"/>
      <c r="C378" s="227"/>
      <c r="D378" s="228"/>
      <c r="E378" s="227"/>
      <c r="F378" s="227"/>
      <c r="G378" s="227"/>
      <c r="H378" s="227"/>
      <c r="I378" s="227"/>
      <c r="J378" s="227"/>
      <c r="K378" s="227"/>
      <c r="L378" s="227"/>
      <c r="M378" s="227"/>
      <c r="N378" s="227"/>
      <c r="O378" s="227"/>
      <c r="P378" s="227"/>
      <c r="Q378" s="227"/>
      <c r="R378" s="227"/>
      <c r="S378" s="227"/>
      <c r="T378" s="227"/>
      <c r="U378" s="227"/>
      <c r="V378" s="227"/>
      <c r="W378" s="227"/>
      <c r="X378" s="227"/>
      <c r="Y378" s="227"/>
      <c r="Z378" s="227"/>
    </row>
    <row r="379" spans="1:26" ht="15.75" customHeight="1" x14ac:dyDescent="0.2">
      <c r="A379" s="227"/>
      <c r="B379" s="227"/>
      <c r="C379" s="227"/>
      <c r="D379" s="228"/>
      <c r="E379" s="227"/>
      <c r="F379" s="227"/>
      <c r="G379" s="227"/>
      <c r="H379" s="227"/>
      <c r="I379" s="227"/>
      <c r="J379" s="227"/>
      <c r="K379" s="227"/>
      <c r="L379" s="227"/>
      <c r="M379" s="227"/>
      <c r="N379" s="227"/>
      <c r="O379" s="227"/>
      <c r="P379" s="227"/>
      <c r="Q379" s="227"/>
      <c r="R379" s="227"/>
      <c r="S379" s="227"/>
      <c r="T379" s="227"/>
      <c r="U379" s="227"/>
      <c r="V379" s="227"/>
      <c r="W379" s="227"/>
      <c r="X379" s="227"/>
      <c r="Y379" s="227"/>
      <c r="Z379" s="227"/>
    </row>
    <row r="380" spans="1:26" ht="15.75" customHeight="1" x14ac:dyDescent="0.2">
      <c r="A380" s="227"/>
      <c r="B380" s="227"/>
      <c r="C380" s="227"/>
      <c r="D380" s="228"/>
      <c r="E380" s="227"/>
      <c r="F380" s="227"/>
      <c r="G380" s="227"/>
      <c r="H380" s="227"/>
      <c r="I380" s="227"/>
      <c r="J380" s="227"/>
      <c r="K380" s="227"/>
      <c r="L380" s="227"/>
      <c r="M380" s="227"/>
      <c r="N380" s="227"/>
      <c r="O380" s="227"/>
      <c r="P380" s="227"/>
      <c r="Q380" s="227"/>
      <c r="R380" s="227"/>
      <c r="S380" s="227"/>
      <c r="T380" s="227"/>
      <c r="U380" s="227"/>
      <c r="V380" s="227"/>
      <c r="W380" s="227"/>
      <c r="X380" s="227"/>
      <c r="Y380" s="227"/>
      <c r="Z380" s="227"/>
    </row>
    <row r="381" spans="1:26" ht="15.75" customHeight="1" x14ac:dyDescent="0.2">
      <c r="A381" s="227"/>
      <c r="B381" s="227"/>
      <c r="C381" s="227"/>
      <c r="D381" s="228"/>
      <c r="E381" s="227"/>
      <c r="F381" s="227"/>
      <c r="G381" s="227"/>
      <c r="H381" s="227"/>
      <c r="I381" s="227"/>
      <c r="J381" s="227"/>
      <c r="K381" s="227"/>
      <c r="L381" s="227"/>
      <c r="M381" s="227"/>
      <c r="N381" s="227"/>
      <c r="O381" s="227"/>
      <c r="P381" s="227"/>
      <c r="Q381" s="227"/>
      <c r="R381" s="227"/>
      <c r="S381" s="227"/>
      <c r="T381" s="227"/>
      <c r="U381" s="227"/>
      <c r="V381" s="227"/>
      <c r="W381" s="227"/>
      <c r="X381" s="227"/>
      <c r="Y381" s="227"/>
      <c r="Z381" s="227"/>
    </row>
    <row r="382" spans="1:26" ht="15.75" customHeight="1" x14ac:dyDescent="0.2">
      <c r="A382" s="227"/>
      <c r="B382" s="227"/>
      <c r="C382" s="227"/>
      <c r="D382" s="228"/>
      <c r="E382" s="227"/>
      <c r="F382" s="227"/>
      <c r="G382" s="227"/>
      <c r="H382" s="227"/>
      <c r="I382" s="227"/>
      <c r="J382" s="227"/>
      <c r="K382" s="227"/>
      <c r="L382" s="227"/>
      <c r="M382" s="227"/>
      <c r="N382" s="227"/>
      <c r="O382" s="227"/>
      <c r="P382" s="227"/>
      <c r="Q382" s="227"/>
      <c r="R382" s="227"/>
      <c r="S382" s="227"/>
      <c r="T382" s="227"/>
      <c r="U382" s="227"/>
      <c r="V382" s="227"/>
      <c r="W382" s="227"/>
      <c r="X382" s="227"/>
      <c r="Y382" s="227"/>
      <c r="Z382" s="227"/>
    </row>
    <row r="383" spans="1:26" ht="15.75" customHeight="1" x14ac:dyDescent="0.2">
      <c r="A383" s="227"/>
      <c r="B383" s="227"/>
      <c r="C383" s="227"/>
      <c r="D383" s="228"/>
      <c r="E383" s="227"/>
      <c r="F383" s="227"/>
      <c r="G383" s="227"/>
      <c r="H383" s="227"/>
      <c r="I383" s="227"/>
      <c r="J383" s="227"/>
      <c r="K383" s="227"/>
      <c r="L383" s="227"/>
      <c r="M383" s="227"/>
      <c r="N383" s="227"/>
      <c r="O383" s="227"/>
      <c r="P383" s="227"/>
      <c r="Q383" s="227"/>
      <c r="R383" s="227"/>
      <c r="S383" s="227"/>
      <c r="T383" s="227"/>
      <c r="U383" s="227"/>
      <c r="V383" s="227"/>
      <c r="W383" s="227"/>
      <c r="X383" s="227"/>
      <c r="Y383" s="227"/>
      <c r="Z383" s="227"/>
    </row>
    <row r="384" spans="1:26" ht="15.75" customHeight="1" x14ac:dyDescent="0.2">
      <c r="A384" s="227"/>
      <c r="B384" s="227"/>
      <c r="C384" s="227"/>
      <c r="D384" s="228"/>
      <c r="E384" s="227"/>
      <c r="F384" s="227"/>
      <c r="G384" s="227"/>
      <c r="H384" s="227"/>
      <c r="I384" s="227"/>
      <c r="J384" s="227"/>
      <c r="K384" s="227"/>
      <c r="L384" s="227"/>
      <c r="M384" s="227"/>
      <c r="N384" s="227"/>
      <c r="O384" s="227"/>
      <c r="P384" s="227"/>
      <c r="Q384" s="227"/>
      <c r="R384" s="227"/>
      <c r="S384" s="227"/>
      <c r="T384" s="227"/>
      <c r="U384" s="227"/>
      <c r="V384" s="227"/>
      <c r="W384" s="227"/>
      <c r="X384" s="227"/>
      <c r="Y384" s="227"/>
      <c r="Z384" s="227"/>
    </row>
    <row r="385" spans="1:26" ht="15.75" customHeight="1" x14ac:dyDescent="0.2">
      <c r="A385" s="227"/>
      <c r="B385" s="227"/>
      <c r="C385" s="227"/>
      <c r="D385" s="228"/>
      <c r="E385" s="227"/>
      <c r="F385" s="227"/>
      <c r="G385" s="227"/>
      <c r="H385" s="227"/>
      <c r="I385" s="227"/>
      <c r="J385" s="227"/>
      <c r="K385" s="227"/>
      <c r="L385" s="227"/>
      <c r="M385" s="227"/>
      <c r="N385" s="227"/>
      <c r="O385" s="227"/>
      <c r="P385" s="227"/>
      <c r="Q385" s="227"/>
      <c r="R385" s="227"/>
      <c r="S385" s="227"/>
      <c r="T385" s="227"/>
      <c r="U385" s="227"/>
      <c r="V385" s="227"/>
      <c r="W385" s="227"/>
      <c r="X385" s="227"/>
      <c r="Y385" s="227"/>
      <c r="Z385" s="227"/>
    </row>
    <row r="386" spans="1:26" ht="15.75" customHeight="1" x14ac:dyDescent="0.2">
      <c r="A386" s="227"/>
      <c r="B386" s="227"/>
      <c r="C386" s="227"/>
      <c r="D386" s="228"/>
      <c r="E386" s="227"/>
      <c r="F386" s="227"/>
      <c r="G386" s="227"/>
      <c r="H386" s="227"/>
      <c r="I386" s="227"/>
      <c r="J386" s="227"/>
      <c r="K386" s="227"/>
      <c r="L386" s="227"/>
      <c r="M386" s="227"/>
      <c r="N386" s="227"/>
      <c r="O386" s="227"/>
      <c r="P386" s="227"/>
      <c r="Q386" s="227"/>
      <c r="R386" s="227"/>
      <c r="S386" s="227"/>
      <c r="T386" s="227"/>
      <c r="U386" s="227"/>
      <c r="V386" s="227"/>
      <c r="W386" s="227"/>
      <c r="X386" s="227"/>
      <c r="Y386" s="227"/>
      <c r="Z386" s="227"/>
    </row>
    <row r="387" spans="1:26" ht="15.75" customHeight="1" x14ac:dyDescent="0.2">
      <c r="A387" s="227"/>
      <c r="B387" s="227"/>
      <c r="C387" s="227"/>
      <c r="D387" s="228"/>
      <c r="E387" s="227"/>
      <c r="F387" s="227"/>
      <c r="G387" s="227"/>
      <c r="H387" s="227"/>
      <c r="I387" s="227"/>
      <c r="J387" s="227"/>
      <c r="K387" s="227"/>
      <c r="L387" s="227"/>
      <c r="M387" s="227"/>
      <c r="N387" s="227"/>
      <c r="O387" s="227"/>
      <c r="P387" s="227"/>
      <c r="Q387" s="227"/>
      <c r="R387" s="227"/>
      <c r="S387" s="227"/>
      <c r="T387" s="227"/>
      <c r="U387" s="227"/>
      <c r="V387" s="227"/>
      <c r="W387" s="227"/>
      <c r="X387" s="227"/>
      <c r="Y387" s="227"/>
      <c r="Z387" s="227"/>
    </row>
    <row r="388" spans="1:26" ht="15.75" customHeight="1" x14ac:dyDescent="0.2">
      <c r="A388" s="227"/>
      <c r="B388" s="227"/>
      <c r="C388" s="227"/>
      <c r="D388" s="228"/>
      <c r="E388" s="227"/>
      <c r="F388" s="227"/>
      <c r="G388" s="227"/>
      <c r="H388" s="227"/>
      <c r="I388" s="227"/>
      <c r="J388" s="227"/>
      <c r="K388" s="227"/>
      <c r="L388" s="227"/>
      <c r="M388" s="227"/>
      <c r="N388" s="227"/>
      <c r="O388" s="227"/>
      <c r="P388" s="227"/>
      <c r="Q388" s="227"/>
      <c r="R388" s="227"/>
      <c r="S388" s="227"/>
      <c r="T388" s="227"/>
      <c r="U388" s="227"/>
      <c r="V388" s="227"/>
      <c r="W388" s="227"/>
      <c r="X388" s="227"/>
      <c r="Y388" s="227"/>
      <c r="Z388" s="227"/>
    </row>
    <row r="389" spans="1:26" ht="15.75" customHeight="1" x14ac:dyDescent="0.2">
      <c r="A389" s="227"/>
      <c r="B389" s="227"/>
      <c r="C389" s="227"/>
      <c r="D389" s="228"/>
      <c r="E389" s="227"/>
      <c r="F389" s="227"/>
      <c r="G389" s="227"/>
      <c r="H389" s="227"/>
      <c r="I389" s="227"/>
      <c r="J389" s="227"/>
      <c r="K389" s="227"/>
      <c r="L389" s="227"/>
      <c r="M389" s="227"/>
      <c r="N389" s="227"/>
      <c r="O389" s="227"/>
      <c r="P389" s="227"/>
      <c r="Q389" s="227"/>
      <c r="R389" s="227"/>
      <c r="S389" s="227"/>
      <c r="T389" s="227"/>
      <c r="U389" s="227"/>
      <c r="V389" s="227"/>
      <c r="W389" s="227"/>
      <c r="X389" s="227"/>
      <c r="Y389" s="227"/>
      <c r="Z389" s="227"/>
    </row>
    <row r="390" spans="1:26" ht="15.75" customHeight="1" x14ac:dyDescent="0.2">
      <c r="A390" s="227"/>
      <c r="B390" s="227"/>
      <c r="C390" s="227"/>
      <c r="D390" s="228"/>
      <c r="E390" s="227"/>
      <c r="F390" s="227"/>
      <c r="G390" s="227"/>
      <c r="H390" s="227"/>
      <c r="I390" s="227"/>
      <c r="J390" s="227"/>
      <c r="K390" s="227"/>
      <c r="L390" s="227"/>
      <c r="M390" s="227"/>
      <c r="N390" s="227"/>
      <c r="O390" s="227"/>
      <c r="P390" s="227"/>
      <c r="Q390" s="227"/>
      <c r="R390" s="227"/>
      <c r="S390" s="227"/>
      <c r="T390" s="227"/>
      <c r="U390" s="227"/>
      <c r="V390" s="227"/>
      <c r="W390" s="227"/>
      <c r="X390" s="227"/>
      <c r="Y390" s="227"/>
      <c r="Z390" s="227"/>
    </row>
    <row r="391" spans="1:26" ht="15.75" customHeight="1" x14ac:dyDescent="0.2">
      <c r="A391" s="227"/>
      <c r="B391" s="227"/>
      <c r="C391" s="227"/>
      <c r="D391" s="228"/>
      <c r="E391" s="227"/>
      <c r="F391" s="227"/>
      <c r="G391" s="227"/>
      <c r="H391" s="227"/>
      <c r="I391" s="227"/>
      <c r="J391" s="227"/>
      <c r="K391" s="227"/>
      <c r="L391" s="227"/>
      <c r="M391" s="227"/>
      <c r="N391" s="227"/>
      <c r="O391" s="227"/>
      <c r="P391" s="227"/>
      <c r="Q391" s="227"/>
      <c r="R391" s="227"/>
      <c r="S391" s="227"/>
      <c r="T391" s="227"/>
      <c r="U391" s="227"/>
      <c r="V391" s="227"/>
      <c r="W391" s="227"/>
      <c r="X391" s="227"/>
      <c r="Y391" s="227"/>
      <c r="Z391" s="227"/>
    </row>
    <row r="392" spans="1:26" ht="15.75" customHeight="1" x14ac:dyDescent="0.2">
      <c r="A392" s="227"/>
      <c r="B392" s="227"/>
      <c r="C392" s="227"/>
      <c r="D392" s="228"/>
      <c r="E392" s="227"/>
      <c r="F392" s="227"/>
      <c r="G392" s="227"/>
      <c r="H392" s="227"/>
      <c r="I392" s="227"/>
      <c r="J392" s="227"/>
      <c r="K392" s="227"/>
      <c r="L392" s="227"/>
      <c r="M392" s="227"/>
      <c r="N392" s="227"/>
      <c r="O392" s="227"/>
      <c r="P392" s="227"/>
      <c r="Q392" s="227"/>
      <c r="R392" s="227"/>
      <c r="S392" s="227"/>
      <c r="T392" s="227"/>
      <c r="U392" s="227"/>
      <c r="V392" s="227"/>
      <c r="W392" s="227"/>
      <c r="X392" s="227"/>
      <c r="Y392" s="227"/>
      <c r="Z392" s="227"/>
    </row>
    <row r="393" spans="1:26" ht="15.75" customHeight="1" x14ac:dyDescent="0.2">
      <c r="A393" s="227"/>
      <c r="B393" s="227"/>
      <c r="C393" s="227"/>
      <c r="D393" s="228"/>
      <c r="E393" s="227"/>
      <c r="F393" s="227"/>
      <c r="G393" s="227"/>
      <c r="H393" s="227"/>
      <c r="I393" s="227"/>
      <c r="J393" s="227"/>
      <c r="K393" s="227"/>
      <c r="L393" s="227"/>
      <c r="M393" s="227"/>
      <c r="N393" s="227"/>
      <c r="O393" s="227"/>
      <c r="P393" s="227"/>
      <c r="Q393" s="227"/>
      <c r="R393" s="227"/>
      <c r="S393" s="227"/>
      <c r="T393" s="227"/>
      <c r="U393" s="227"/>
      <c r="V393" s="227"/>
      <c r="W393" s="227"/>
      <c r="X393" s="227"/>
      <c r="Y393" s="227"/>
      <c r="Z393" s="227"/>
    </row>
    <row r="394" spans="1:26" ht="15.75" customHeight="1" x14ac:dyDescent="0.2">
      <c r="A394" s="227"/>
      <c r="B394" s="227"/>
      <c r="C394" s="227"/>
      <c r="D394" s="228"/>
      <c r="E394" s="227"/>
      <c r="F394" s="227"/>
      <c r="G394" s="227"/>
      <c r="H394" s="227"/>
      <c r="I394" s="227"/>
      <c r="J394" s="227"/>
      <c r="K394" s="227"/>
      <c r="L394" s="227"/>
      <c r="M394" s="227"/>
      <c r="N394" s="227"/>
      <c r="O394" s="227"/>
      <c r="P394" s="227"/>
      <c r="Q394" s="227"/>
      <c r="R394" s="227"/>
      <c r="S394" s="227"/>
      <c r="T394" s="227"/>
      <c r="U394" s="227"/>
      <c r="V394" s="227"/>
      <c r="W394" s="227"/>
      <c r="X394" s="227"/>
      <c r="Y394" s="227"/>
      <c r="Z394" s="227"/>
    </row>
    <row r="395" spans="1:26" ht="15.75" customHeight="1" x14ac:dyDescent="0.2">
      <c r="A395" s="227"/>
      <c r="B395" s="227"/>
      <c r="C395" s="227"/>
      <c r="D395" s="228"/>
      <c r="E395" s="227"/>
      <c r="F395" s="227"/>
      <c r="G395" s="227"/>
      <c r="H395" s="227"/>
      <c r="I395" s="227"/>
      <c r="J395" s="227"/>
      <c r="K395" s="227"/>
      <c r="L395" s="227"/>
      <c r="M395" s="227"/>
      <c r="N395" s="227"/>
      <c r="O395" s="227"/>
      <c r="P395" s="227"/>
      <c r="Q395" s="227"/>
      <c r="R395" s="227"/>
      <c r="S395" s="227"/>
      <c r="T395" s="227"/>
      <c r="U395" s="227"/>
      <c r="V395" s="227"/>
      <c r="W395" s="227"/>
      <c r="X395" s="227"/>
      <c r="Y395" s="227"/>
      <c r="Z395" s="227"/>
    </row>
    <row r="396" spans="1:26" ht="15.75" customHeight="1" x14ac:dyDescent="0.2">
      <c r="A396" s="227"/>
      <c r="B396" s="227"/>
      <c r="C396" s="227"/>
      <c r="D396" s="228"/>
      <c r="E396" s="227"/>
      <c r="F396" s="227"/>
      <c r="G396" s="227"/>
      <c r="H396" s="227"/>
      <c r="I396" s="227"/>
      <c r="J396" s="227"/>
      <c r="K396" s="227"/>
      <c r="L396" s="227"/>
      <c r="M396" s="227"/>
      <c r="N396" s="227"/>
      <c r="O396" s="227"/>
      <c r="P396" s="227"/>
      <c r="Q396" s="227"/>
      <c r="R396" s="227"/>
      <c r="S396" s="227"/>
      <c r="T396" s="227"/>
      <c r="U396" s="227"/>
      <c r="V396" s="227"/>
      <c r="W396" s="227"/>
      <c r="X396" s="227"/>
      <c r="Y396" s="227"/>
      <c r="Z396" s="227"/>
    </row>
    <row r="397" spans="1:26" ht="15.75" customHeight="1" x14ac:dyDescent="0.2">
      <c r="A397" s="227"/>
      <c r="B397" s="227"/>
      <c r="C397" s="227"/>
      <c r="D397" s="228"/>
      <c r="E397" s="227"/>
      <c r="F397" s="227"/>
      <c r="G397" s="227"/>
      <c r="H397" s="227"/>
      <c r="I397" s="227"/>
      <c r="J397" s="227"/>
      <c r="K397" s="227"/>
      <c r="L397" s="227"/>
      <c r="M397" s="227"/>
      <c r="N397" s="227"/>
      <c r="O397" s="227"/>
      <c r="P397" s="227"/>
      <c r="Q397" s="227"/>
      <c r="R397" s="227"/>
      <c r="S397" s="227"/>
      <c r="T397" s="227"/>
      <c r="U397" s="227"/>
      <c r="V397" s="227"/>
      <c r="W397" s="227"/>
      <c r="X397" s="227"/>
      <c r="Y397" s="227"/>
      <c r="Z397" s="227"/>
    </row>
    <row r="398" spans="1:26" ht="15.75" customHeight="1" x14ac:dyDescent="0.2">
      <c r="A398" s="227"/>
      <c r="B398" s="227"/>
      <c r="C398" s="227"/>
      <c r="D398" s="228"/>
      <c r="E398" s="227"/>
      <c r="F398" s="227"/>
      <c r="G398" s="227"/>
      <c r="H398" s="227"/>
      <c r="I398" s="227"/>
      <c r="J398" s="227"/>
      <c r="K398" s="227"/>
      <c r="L398" s="227"/>
      <c r="M398" s="227"/>
      <c r="N398" s="227"/>
      <c r="O398" s="227"/>
      <c r="P398" s="227"/>
      <c r="Q398" s="227"/>
      <c r="R398" s="227"/>
      <c r="S398" s="227"/>
      <c r="T398" s="227"/>
      <c r="U398" s="227"/>
      <c r="V398" s="227"/>
      <c r="W398" s="227"/>
      <c r="X398" s="227"/>
      <c r="Y398" s="227"/>
      <c r="Z398" s="227"/>
    </row>
    <row r="399" spans="1:26" ht="15.75" customHeight="1" x14ac:dyDescent="0.2">
      <c r="A399" s="227"/>
      <c r="B399" s="227"/>
      <c r="C399" s="227"/>
      <c r="D399" s="228"/>
      <c r="E399" s="227"/>
      <c r="F399" s="227"/>
      <c r="G399" s="227"/>
      <c r="H399" s="227"/>
      <c r="I399" s="227"/>
      <c r="J399" s="227"/>
      <c r="K399" s="227"/>
      <c r="L399" s="227"/>
      <c r="M399" s="227"/>
      <c r="N399" s="227"/>
      <c r="O399" s="227"/>
      <c r="P399" s="227"/>
      <c r="Q399" s="227"/>
      <c r="R399" s="227"/>
      <c r="S399" s="227"/>
      <c r="T399" s="227"/>
      <c r="U399" s="227"/>
      <c r="V399" s="227"/>
      <c r="W399" s="227"/>
      <c r="X399" s="227"/>
      <c r="Y399" s="227"/>
      <c r="Z399" s="227"/>
    </row>
    <row r="400" spans="1:26" ht="15.75" customHeight="1" x14ac:dyDescent="0.2">
      <c r="A400" s="227"/>
      <c r="B400" s="227"/>
      <c r="C400" s="227"/>
      <c r="D400" s="228"/>
      <c r="E400" s="227"/>
      <c r="F400" s="227"/>
      <c r="G400" s="227"/>
      <c r="H400" s="227"/>
      <c r="I400" s="227"/>
      <c r="J400" s="227"/>
      <c r="K400" s="227"/>
      <c r="L400" s="227"/>
      <c r="M400" s="227"/>
      <c r="N400" s="227"/>
      <c r="O400" s="227"/>
      <c r="P400" s="227"/>
      <c r="Q400" s="227"/>
      <c r="R400" s="227"/>
      <c r="S400" s="227"/>
      <c r="T400" s="227"/>
      <c r="U400" s="227"/>
      <c r="V400" s="227"/>
      <c r="W400" s="227"/>
      <c r="X400" s="227"/>
      <c r="Y400" s="227"/>
      <c r="Z400" s="227"/>
    </row>
    <row r="401" spans="1:26" ht="15.75" customHeight="1" x14ac:dyDescent="0.2">
      <c r="A401" s="227"/>
      <c r="B401" s="227"/>
      <c r="C401" s="227"/>
      <c r="D401" s="228"/>
      <c r="E401" s="227"/>
      <c r="F401" s="227"/>
      <c r="G401" s="227"/>
      <c r="H401" s="227"/>
      <c r="I401" s="227"/>
      <c r="J401" s="227"/>
      <c r="K401" s="227"/>
      <c r="L401" s="227"/>
      <c r="M401" s="227"/>
      <c r="N401" s="227"/>
      <c r="O401" s="227"/>
      <c r="P401" s="227"/>
      <c r="Q401" s="227"/>
      <c r="R401" s="227"/>
      <c r="S401" s="227"/>
      <c r="T401" s="227"/>
      <c r="U401" s="227"/>
      <c r="V401" s="227"/>
      <c r="W401" s="227"/>
      <c r="X401" s="227"/>
      <c r="Y401" s="227"/>
      <c r="Z401" s="227"/>
    </row>
    <row r="402" spans="1:26" ht="15.75" customHeight="1" x14ac:dyDescent="0.2">
      <c r="A402" s="227"/>
      <c r="B402" s="227"/>
      <c r="C402" s="227"/>
      <c r="D402" s="228"/>
      <c r="E402" s="227"/>
      <c r="F402" s="227"/>
      <c r="G402" s="227"/>
      <c r="H402" s="227"/>
      <c r="I402" s="227"/>
      <c r="J402" s="227"/>
      <c r="K402" s="227"/>
      <c r="L402" s="227"/>
      <c r="M402" s="227"/>
      <c r="N402" s="227"/>
      <c r="O402" s="227"/>
      <c r="P402" s="227"/>
      <c r="Q402" s="227"/>
      <c r="R402" s="227"/>
      <c r="S402" s="227"/>
      <c r="T402" s="227"/>
      <c r="U402" s="227"/>
      <c r="V402" s="227"/>
      <c r="W402" s="227"/>
      <c r="X402" s="227"/>
      <c r="Y402" s="227"/>
      <c r="Z402" s="227"/>
    </row>
    <row r="403" spans="1:26" ht="15.75" customHeight="1" x14ac:dyDescent="0.2">
      <c r="A403" s="227"/>
      <c r="B403" s="227"/>
      <c r="C403" s="227"/>
      <c r="D403" s="228"/>
      <c r="E403" s="227"/>
      <c r="F403" s="227"/>
      <c r="G403" s="227"/>
      <c r="H403" s="227"/>
      <c r="I403" s="227"/>
      <c r="J403" s="227"/>
      <c r="K403" s="227"/>
      <c r="L403" s="227"/>
      <c r="M403" s="227"/>
      <c r="N403" s="227"/>
      <c r="O403" s="227"/>
      <c r="P403" s="227"/>
      <c r="Q403" s="227"/>
      <c r="R403" s="227"/>
      <c r="S403" s="227"/>
      <c r="T403" s="227"/>
      <c r="U403" s="227"/>
      <c r="V403" s="227"/>
      <c r="W403" s="227"/>
      <c r="X403" s="227"/>
      <c r="Y403" s="227"/>
      <c r="Z403" s="227"/>
    </row>
    <row r="404" spans="1:26" ht="15.75" customHeight="1" x14ac:dyDescent="0.2">
      <c r="A404" s="227"/>
      <c r="B404" s="227"/>
      <c r="C404" s="227"/>
      <c r="D404" s="228"/>
      <c r="E404" s="227"/>
      <c r="F404" s="227"/>
      <c r="G404" s="227"/>
      <c r="H404" s="227"/>
      <c r="I404" s="227"/>
      <c r="J404" s="227"/>
      <c r="K404" s="227"/>
      <c r="L404" s="227"/>
      <c r="M404" s="227"/>
      <c r="N404" s="227"/>
      <c r="O404" s="227"/>
      <c r="P404" s="227"/>
      <c r="Q404" s="227"/>
      <c r="R404" s="227"/>
      <c r="S404" s="227"/>
      <c r="T404" s="227"/>
      <c r="U404" s="227"/>
      <c r="V404" s="227"/>
      <c r="W404" s="227"/>
      <c r="X404" s="227"/>
      <c r="Y404" s="227"/>
      <c r="Z404" s="227"/>
    </row>
    <row r="405" spans="1:26" ht="15.75" customHeight="1" x14ac:dyDescent="0.2">
      <c r="A405" s="227"/>
      <c r="B405" s="227"/>
      <c r="C405" s="227"/>
      <c r="D405" s="228"/>
      <c r="E405" s="227"/>
      <c r="F405" s="227"/>
      <c r="G405" s="227"/>
      <c r="H405" s="227"/>
      <c r="I405" s="227"/>
      <c r="J405" s="227"/>
      <c r="K405" s="227"/>
      <c r="L405" s="227"/>
      <c r="M405" s="227"/>
      <c r="N405" s="227"/>
      <c r="O405" s="227"/>
      <c r="P405" s="227"/>
      <c r="Q405" s="227"/>
      <c r="R405" s="227"/>
      <c r="S405" s="227"/>
      <c r="T405" s="227"/>
      <c r="U405" s="227"/>
      <c r="V405" s="227"/>
      <c r="W405" s="227"/>
      <c r="X405" s="227"/>
      <c r="Y405" s="227"/>
      <c r="Z405" s="227"/>
    </row>
    <row r="406" spans="1:26" ht="15.75" customHeight="1" x14ac:dyDescent="0.2">
      <c r="A406" s="227"/>
      <c r="B406" s="227"/>
      <c r="C406" s="227"/>
      <c r="D406" s="228"/>
      <c r="E406" s="227"/>
      <c r="F406" s="227"/>
      <c r="G406" s="227"/>
      <c r="H406" s="227"/>
      <c r="I406" s="227"/>
      <c r="J406" s="227"/>
      <c r="K406" s="227"/>
      <c r="L406" s="227"/>
      <c r="M406" s="227"/>
      <c r="N406" s="227"/>
      <c r="O406" s="227"/>
      <c r="P406" s="227"/>
      <c r="Q406" s="227"/>
      <c r="R406" s="227"/>
      <c r="S406" s="227"/>
      <c r="T406" s="227"/>
      <c r="U406" s="227"/>
      <c r="V406" s="227"/>
      <c r="W406" s="227"/>
      <c r="X406" s="227"/>
      <c r="Y406" s="227"/>
      <c r="Z406" s="227"/>
    </row>
    <row r="407" spans="1:26" ht="15.75" customHeight="1" x14ac:dyDescent="0.2">
      <c r="A407" s="227"/>
      <c r="B407" s="227"/>
      <c r="C407" s="227"/>
      <c r="D407" s="228"/>
      <c r="E407" s="227"/>
      <c r="F407" s="227"/>
      <c r="G407" s="227"/>
      <c r="H407" s="227"/>
      <c r="I407" s="227"/>
      <c r="J407" s="227"/>
      <c r="K407" s="227"/>
      <c r="L407" s="227"/>
      <c r="M407" s="227"/>
      <c r="N407" s="227"/>
      <c r="O407" s="227"/>
      <c r="P407" s="227"/>
      <c r="Q407" s="227"/>
      <c r="R407" s="227"/>
      <c r="S407" s="227"/>
      <c r="T407" s="227"/>
      <c r="U407" s="227"/>
      <c r="V407" s="227"/>
      <c r="W407" s="227"/>
      <c r="X407" s="227"/>
      <c r="Y407" s="227"/>
      <c r="Z407" s="227"/>
    </row>
    <row r="408" spans="1:26" ht="15.75" customHeight="1" x14ac:dyDescent="0.2">
      <c r="A408" s="227"/>
      <c r="B408" s="227"/>
      <c r="C408" s="227"/>
      <c r="D408" s="228"/>
      <c r="E408" s="227"/>
      <c r="F408" s="227"/>
      <c r="G408" s="227"/>
      <c r="H408" s="227"/>
      <c r="I408" s="227"/>
      <c r="J408" s="227"/>
      <c r="K408" s="227"/>
      <c r="L408" s="227"/>
      <c r="M408" s="227"/>
      <c r="N408" s="227"/>
      <c r="O408" s="227"/>
      <c r="P408" s="227"/>
      <c r="Q408" s="227"/>
      <c r="R408" s="227"/>
      <c r="S408" s="227"/>
      <c r="T408" s="227"/>
      <c r="U408" s="227"/>
      <c r="V408" s="227"/>
      <c r="W408" s="227"/>
      <c r="X408" s="227"/>
      <c r="Y408" s="227"/>
      <c r="Z408" s="227"/>
    </row>
    <row r="409" spans="1:26" ht="15.75" customHeight="1" x14ac:dyDescent="0.2">
      <c r="A409" s="227"/>
      <c r="B409" s="227"/>
      <c r="C409" s="227"/>
      <c r="D409" s="228"/>
      <c r="E409" s="227"/>
      <c r="F409" s="227"/>
      <c r="G409" s="227"/>
      <c r="H409" s="227"/>
      <c r="I409" s="227"/>
      <c r="J409" s="227"/>
      <c r="K409" s="227"/>
      <c r="L409" s="227"/>
      <c r="M409" s="227"/>
      <c r="N409" s="227"/>
      <c r="O409" s="227"/>
      <c r="P409" s="227"/>
      <c r="Q409" s="227"/>
      <c r="R409" s="227"/>
      <c r="S409" s="227"/>
      <c r="T409" s="227"/>
      <c r="U409" s="227"/>
      <c r="V409" s="227"/>
      <c r="W409" s="227"/>
      <c r="X409" s="227"/>
      <c r="Y409" s="227"/>
      <c r="Z409" s="227"/>
    </row>
    <row r="410" spans="1:26" ht="15.75" customHeight="1" x14ac:dyDescent="0.2">
      <c r="A410" s="227"/>
      <c r="B410" s="227"/>
      <c r="C410" s="227"/>
      <c r="D410" s="228"/>
      <c r="E410" s="227"/>
      <c r="F410" s="227"/>
      <c r="G410" s="227"/>
      <c r="H410" s="227"/>
      <c r="I410" s="227"/>
      <c r="J410" s="227"/>
      <c r="K410" s="227"/>
      <c r="L410" s="227"/>
      <c r="M410" s="227"/>
      <c r="N410" s="227"/>
      <c r="O410" s="227"/>
      <c r="P410" s="227"/>
      <c r="Q410" s="227"/>
      <c r="R410" s="227"/>
      <c r="S410" s="227"/>
      <c r="T410" s="227"/>
      <c r="U410" s="227"/>
      <c r="V410" s="227"/>
      <c r="W410" s="227"/>
      <c r="X410" s="227"/>
      <c r="Y410" s="227"/>
      <c r="Z410" s="227"/>
    </row>
    <row r="411" spans="1:26" ht="15.75" customHeight="1" x14ac:dyDescent="0.2">
      <c r="A411" s="227"/>
      <c r="B411" s="227"/>
      <c r="C411" s="227"/>
      <c r="D411" s="228"/>
      <c r="E411" s="227"/>
      <c r="F411" s="227"/>
      <c r="G411" s="227"/>
      <c r="H411" s="227"/>
      <c r="I411" s="227"/>
      <c r="J411" s="227"/>
      <c r="K411" s="227"/>
      <c r="L411" s="227"/>
      <c r="M411" s="227"/>
      <c r="N411" s="227"/>
      <c r="O411" s="227"/>
      <c r="P411" s="227"/>
      <c r="Q411" s="227"/>
      <c r="R411" s="227"/>
      <c r="S411" s="227"/>
      <c r="T411" s="227"/>
      <c r="U411" s="227"/>
      <c r="V411" s="227"/>
      <c r="W411" s="227"/>
      <c r="X411" s="227"/>
      <c r="Y411" s="227"/>
      <c r="Z411" s="227"/>
    </row>
    <row r="412" spans="1:26" ht="15.75" customHeight="1" x14ac:dyDescent="0.2">
      <c r="A412" s="227"/>
      <c r="B412" s="227"/>
      <c r="C412" s="227"/>
      <c r="D412" s="228"/>
      <c r="E412" s="227"/>
      <c r="F412" s="227"/>
      <c r="G412" s="227"/>
      <c r="H412" s="227"/>
      <c r="I412" s="227"/>
      <c r="J412" s="227"/>
      <c r="K412" s="227"/>
      <c r="L412" s="227"/>
      <c r="M412" s="227"/>
      <c r="N412" s="227"/>
      <c r="O412" s="227"/>
      <c r="P412" s="227"/>
      <c r="Q412" s="227"/>
      <c r="R412" s="227"/>
      <c r="S412" s="227"/>
      <c r="T412" s="227"/>
      <c r="U412" s="227"/>
      <c r="V412" s="227"/>
      <c r="W412" s="227"/>
      <c r="X412" s="227"/>
      <c r="Y412" s="227"/>
      <c r="Z412" s="227"/>
    </row>
    <row r="413" spans="1:26" ht="15.75" customHeight="1" x14ac:dyDescent="0.2">
      <c r="A413" s="227"/>
      <c r="B413" s="227"/>
      <c r="C413" s="227"/>
      <c r="D413" s="228"/>
      <c r="E413" s="227"/>
      <c r="F413" s="227"/>
      <c r="G413" s="227"/>
      <c r="H413" s="227"/>
      <c r="I413" s="227"/>
      <c r="J413" s="227"/>
      <c r="K413" s="227"/>
      <c r="L413" s="227"/>
      <c r="M413" s="227"/>
      <c r="N413" s="227"/>
      <c r="O413" s="227"/>
      <c r="P413" s="227"/>
      <c r="Q413" s="227"/>
      <c r="R413" s="227"/>
      <c r="S413" s="227"/>
      <c r="T413" s="227"/>
      <c r="U413" s="227"/>
      <c r="V413" s="227"/>
      <c r="W413" s="227"/>
      <c r="X413" s="227"/>
      <c r="Y413" s="227"/>
      <c r="Z413" s="227"/>
    </row>
    <row r="414" spans="1:26" ht="15.75" customHeight="1" x14ac:dyDescent="0.2">
      <c r="A414" s="227"/>
      <c r="B414" s="227"/>
      <c r="C414" s="227"/>
      <c r="D414" s="228"/>
      <c r="E414" s="227"/>
      <c r="F414" s="227"/>
      <c r="G414" s="227"/>
      <c r="H414" s="227"/>
      <c r="I414" s="227"/>
      <c r="J414" s="227"/>
      <c r="K414" s="227"/>
      <c r="L414" s="227"/>
      <c r="M414" s="227"/>
      <c r="N414" s="227"/>
      <c r="O414" s="227"/>
      <c r="P414" s="227"/>
      <c r="Q414" s="227"/>
      <c r="R414" s="227"/>
      <c r="S414" s="227"/>
      <c r="T414" s="227"/>
      <c r="U414" s="227"/>
      <c r="V414" s="227"/>
      <c r="W414" s="227"/>
      <c r="X414" s="227"/>
      <c r="Y414" s="227"/>
      <c r="Z414" s="227"/>
    </row>
    <row r="415" spans="1:26" ht="15.75" customHeight="1" x14ac:dyDescent="0.2">
      <c r="A415" s="227"/>
      <c r="B415" s="227"/>
      <c r="C415" s="227"/>
      <c r="D415" s="228"/>
      <c r="E415" s="227"/>
      <c r="F415" s="227"/>
      <c r="G415" s="227"/>
      <c r="H415" s="227"/>
      <c r="I415" s="227"/>
      <c r="J415" s="227"/>
      <c r="K415" s="227"/>
      <c r="L415" s="227"/>
      <c r="M415" s="227"/>
      <c r="N415" s="227"/>
      <c r="O415" s="227"/>
      <c r="P415" s="227"/>
      <c r="Q415" s="227"/>
      <c r="R415" s="227"/>
      <c r="S415" s="227"/>
      <c r="T415" s="227"/>
      <c r="U415" s="227"/>
      <c r="V415" s="227"/>
      <c r="W415" s="227"/>
      <c r="X415" s="227"/>
      <c r="Y415" s="227"/>
      <c r="Z415" s="227"/>
    </row>
    <row r="416" spans="1:26" ht="15.75" customHeight="1" x14ac:dyDescent="0.2">
      <c r="A416" s="227"/>
      <c r="B416" s="227"/>
      <c r="C416" s="227"/>
      <c r="D416" s="228"/>
      <c r="E416" s="227"/>
      <c r="F416" s="227"/>
      <c r="G416" s="227"/>
      <c r="H416" s="227"/>
      <c r="I416" s="227"/>
      <c r="J416" s="227"/>
      <c r="K416" s="227"/>
      <c r="L416" s="227"/>
      <c r="M416" s="227"/>
      <c r="N416" s="227"/>
      <c r="O416" s="227"/>
      <c r="P416" s="227"/>
      <c r="Q416" s="227"/>
      <c r="R416" s="227"/>
      <c r="S416" s="227"/>
      <c r="T416" s="227"/>
      <c r="U416" s="227"/>
      <c r="V416" s="227"/>
      <c r="W416" s="227"/>
      <c r="X416" s="227"/>
      <c r="Y416" s="227"/>
      <c r="Z416" s="227"/>
    </row>
    <row r="417" spans="1:26" ht="15.75" customHeight="1" x14ac:dyDescent="0.2">
      <c r="A417" s="227"/>
      <c r="B417" s="227"/>
      <c r="C417" s="227"/>
      <c r="D417" s="228"/>
      <c r="E417" s="227"/>
      <c r="F417" s="227"/>
      <c r="G417" s="227"/>
      <c r="H417" s="227"/>
      <c r="I417" s="227"/>
      <c r="J417" s="227"/>
      <c r="K417" s="227"/>
      <c r="L417" s="227"/>
      <c r="M417" s="227"/>
      <c r="N417" s="227"/>
      <c r="O417" s="227"/>
      <c r="P417" s="227"/>
      <c r="Q417" s="227"/>
      <c r="R417" s="227"/>
      <c r="S417" s="227"/>
      <c r="T417" s="227"/>
      <c r="U417" s="227"/>
      <c r="V417" s="227"/>
      <c r="W417" s="227"/>
      <c r="X417" s="227"/>
      <c r="Y417" s="227"/>
      <c r="Z417" s="227"/>
    </row>
    <row r="418" spans="1:26" ht="15.75" customHeight="1" x14ac:dyDescent="0.2">
      <c r="A418" s="227"/>
      <c r="B418" s="227"/>
      <c r="C418" s="227"/>
      <c r="D418" s="228"/>
      <c r="E418" s="227"/>
      <c r="F418" s="227"/>
      <c r="G418" s="227"/>
      <c r="H418" s="227"/>
      <c r="I418" s="227"/>
      <c r="J418" s="227"/>
      <c r="K418" s="227"/>
      <c r="L418" s="227"/>
      <c r="M418" s="227"/>
      <c r="N418" s="227"/>
      <c r="O418" s="227"/>
      <c r="P418" s="227"/>
      <c r="Q418" s="227"/>
      <c r="R418" s="227"/>
      <c r="S418" s="227"/>
      <c r="T418" s="227"/>
      <c r="U418" s="227"/>
      <c r="V418" s="227"/>
      <c r="W418" s="227"/>
      <c r="X418" s="227"/>
      <c r="Y418" s="227"/>
      <c r="Z418" s="227"/>
    </row>
    <row r="419" spans="1:26" ht="15.75" customHeight="1" x14ac:dyDescent="0.2">
      <c r="A419" s="227"/>
      <c r="B419" s="227"/>
      <c r="C419" s="227"/>
      <c r="D419" s="228"/>
      <c r="E419" s="227"/>
      <c r="F419" s="227"/>
      <c r="G419" s="227"/>
      <c r="H419" s="227"/>
      <c r="I419" s="227"/>
      <c r="J419" s="227"/>
      <c r="K419" s="227"/>
      <c r="L419" s="227"/>
      <c r="M419" s="227"/>
      <c r="N419" s="227"/>
      <c r="O419" s="227"/>
      <c r="P419" s="227"/>
      <c r="Q419" s="227"/>
      <c r="R419" s="227"/>
      <c r="S419" s="227"/>
      <c r="T419" s="227"/>
      <c r="U419" s="227"/>
      <c r="V419" s="227"/>
      <c r="W419" s="227"/>
      <c r="X419" s="227"/>
      <c r="Y419" s="227"/>
      <c r="Z419" s="227"/>
    </row>
    <row r="420" spans="1:26" ht="15.75" customHeight="1" x14ac:dyDescent="0.2">
      <c r="A420" s="227"/>
      <c r="B420" s="227"/>
      <c r="C420" s="227"/>
      <c r="D420" s="228"/>
      <c r="E420" s="227"/>
      <c r="F420" s="227"/>
      <c r="G420" s="227"/>
      <c r="H420" s="227"/>
      <c r="I420" s="227"/>
      <c r="J420" s="227"/>
      <c r="K420" s="227"/>
      <c r="L420" s="227"/>
      <c r="M420" s="227"/>
      <c r="N420" s="227"/>
      <c r="O420" s="227"/>
      <c r="P420" s="227"/>
      <c r="Q420" s="227"/>
      <c r="R420" s="227"/>
      <c r="S420" s="227"/>
      <c r="T420" s="227"/>
      <c r="U420" s="227"/>
      <c r="V420" s="227"/>
      <c r="W420" s="227"/>
      <c r="X420" s="227"/>
      <c r="Y420" s="227"/>
      <c r="Z420" s="227"/>
    </row>
    <row r="421" spans="1:26" ht="15.75" customHeight="1" x14ac:dyDescent="0.2">
      <c r="A421" s="227"/>
      <c r="B421" s="227"/>
      <c r="C421" s="227"/>
      <c r="D421" s="228"/>
      <c r="E421" s="227"/>
      <c r="F421" s="227"/>
      <c r="G421" s="227"/>
      <c r="H421" s="227"/>
      <c r="I421" s="227"/>
      <c r="J421" s="227"/>
      <c r="K421" s="227"/>
      <c r="L421" s="227"/>
      <c r="M421" s="227"/>
      <c r="N421" s="227"/>
      <c r="O421" s="227"/>
      <c r="P421" s="227"/>
      <c r="Q421" s="227"/>
      <c r="R421" s="227"/>
      <c r="S421" s="227"/>
      <c r="T421" s="227"/>
      <c r="U421" s="227"/>
      <c r="V421" s="227"/>
      <c r="W421" s="227"/>
      <c r="X421" s="227"/>
      <c r="Y421" s="227"/>
      <c r="Z421" s="227"/>
    </row>
    <row r="422" spans="1:26" ht="15.75" customHeight="1" x14ac:dyDescent="0.2">
      <c r="A422" s="227"/>
      <c r="B422" s="227"/>
      <c r="C422" s="227"/>
      <c r="D422" s="228"/>
      <c r="E422" s="227"/>
      <c r="F422" s="227"/>
      <c r="G422" s="227"/>
      <c r="H422" s="227"/>
      <c r="I422" s="227"/>
      <c r="J422" s="227"/>
      <c r="K422" s="227"/>
      <c r="L422" s="227"/>
      <c r="M422" s="227"/>
      <c r="N422" s="227"/>
      <c r="O422" s="227"/>
      <c r="P422" s="227"/>
      <c r="Q422" s="227"/>
      <c r="R422" s="227"/>
      <c r="S422" s="227"/>
      <c r="T422" s="227"/>
      <c r="U422" s="227"/>
      <c r="V422" s="227"/>
      <c r="W422" s="227"/>
      <c r="X422" s="227"/>
      <c r="Y422" s="227"/>
      <c r="Z422" s="227"/>
    </row>
    <row r="423" spans="1:26" ht="15.75" customHeight="1" x14ac:dyDescent="0.2">
      <c r="A423" s="227"/>
      <c r="B423" s="227"/>
      <c r="C423" s="227"/>
      <c r="D423" s="228"/>
      <c r="E423" s="227"/>
      <c r="F423" s="227"/>
      <c r="G423" s="227"/>
      <c r="H423" s="227"/>
      <c r="I423" s="227"/>
      <c r="J423" s="227"/>
      <c r="K423" s="227"/>
      <c r="L423" s="227"/>
      <c r="M423" s="227"/>
      <c r="N423" s="227"/>
      <c r="O423" s="227"/>
      <c r="P423" s="227"/>
      <c r="Q423" s="227"/>
      <c r="R423" s="227"/>
      <c r="S423" s="227"/>
      <c r="T423" s="227"/>
      <c r="U423" s="227"/>
      <c r="V423" s="227"/>
      <c r="W423" s="227"/>
      <c r="X423" s="227"/>
      <c r="Y423" s="227"/>
      <c r="Z423" s="227"/>
    </row>
    <row r="424" spans="1:26" ht="15.75" customHeight="1" x14ac:dyDescent="0.2">
      <c r="A424" s="227"/>
      <c r="B424" s="227"/>
      <c r="C424" s="227"/>
      <c r="D424" s="228"/>
      <c r="E424" s="227"/>
      <c r="F424" s="227"/>
      <c r="G424" s="227"/>
      <c r="H424" s="227"/>
      <c r="I424" s="227"/>
      <c r="J424" s="227"/>
      <c r="K424" s="227"/>
      <c r="L424" s="227"/>
      <c r="M424" s="227"/>
      <c r="N424" s="227"/>
      <c r="O424" s="227"/>
      <c r="P424" s="227"/>
      <c r="Q424" s="227"/>
      <c r="R424" s="227"/>
      <c r="S424" s="227"/>
      <c r="T424" s="227"/>
      <c r="U424" s="227"/>
      <c r="V424" s="227"/>
      <c r="W424" s="227"/>
      <c r="X424" s="227"/>
      <c r="Y424" s="227"/>
      <c r="Z424" s="227"/>
    </row>
    <row r="425" spans="1:26" ht="15.75" customHeight="1" x14ac:dyDescent="0.2">
      <c r="A425" s="227"/>
      <c r="B425" s="227"/>
      <c r="C425" s="227"/>
      <c r="D425" s="228"/>
      <c r="E425" s="227"/>
      <c r="F425" s="227"/>
      <c r="G425" s="227"/>
      <c r="H425" s="227"/>
      <c r="I425" s="227"/>
      <c r="J425" s="227"/>
      <c r="K425" s="227"/>
      <c r="L425" s="227"/>
      <c r="M425" s="227"/>
      <c r="N425" s="227"/>
      <c r="O425" s="227"/>
      <c r="P425" s="227"/>
      <c r="Q425" s="227"/>
      <c r="R425" s="227"/>
      <c r="S425" s="227"/>
      <c r="T425" s="227"/>
      <c r="U425" s="227"/>
      <c r="V425" s="227"/>
      <c r="W425" s="227"/>
      <c r="X425" s="227"/>
      <c r="Y425" s="227"/>
      <c r="Z425" s="227"/>
    </row>
    <row r="426" spans="1:26" ht="15.75" customHeight="1" x14ac:dyDescent="0.2">
      <c r="A426" s="227"/>
      <c r="B426" s="227"/>
      <c r="C426" s="227"/>
      <c r="D426" s="228"/>
      <c r="E426" s="227"/>
      <c r="F426" s="227"/>
      <c r="G426" s="227"/>
      <c r="H426" s="227"/>
      <c r="I426" s="227"/>
      <c r="J426" s="227"/>
      <c r="K426" s="227"/>
      <c r="L426" s="227"/>
      <c r="M426" s="227"/>
      <c r="N426" s="227"/>
      <c r="O426" s="227"/>
      <c r="P426" s="227"/>
      <c r="Q426" s="227"/>
      <c r="R426" s="227"/>
      <c r="S426" s="227"/>
      <c r="T426" s="227"/>
      <c r="U426" s="227"/>
      <c r="V426" s="227"/>
      <c r="W426" s="227"/>
      <c r="X426" s="227"/>
      <c r="Y426" s="227"/>
      <c r="Z426" s="227"/>
    </row>
    <row r="427" spans="1:26" ht="15.75" customHeight="1" x14ac:dyDescent="0.2">
      <c r="A427" s="227"/>
      <c r="B427" s="227"/>
      <c r="C427" s="227"/>
      <c r="D427" s="228"/>
      <c r="E427" s="227"/>
      <c r="F427" s="227"/>
      <c r="G427" s="227"/>
      <c r="H427" s="227"/>
      <c r="I427" s="227"/>
      <c r="J427" s="227"/>
      <c r="K427" s="227"/>
      <c r="L427" s="227"/>
      <c r="M427" s="227"/>
      <c r="N427" s="227"/>
      <c r="O427" s="227"/>
      <c r="P427" s="227"/>
      <c r="Q427" s="227"/>
      <c r="R427" s="227"/>
      <c r="S427" s="227"/>
      <c r="T427" s="227"/>
      <c r="U427" s="227"/>
      <c r="V427" s="227"/>
      <c r="W427" s="227"/>
      <c r="X427" s="227"/>
      <c r="Y427" s="227"/>
      <c r="Z427" s="227"/>
    </row>
    <row r="428" spans="1:26" ht="15.75" customHeight="1" x14ac:dyDescent="0.2">
      <c r="A428" s="227"/>
      <c r="B428" s="227"/>
      <c r="C428" s="227"/>
      <c r="D428" s="228"/>
      <c r="E428" s="227"/>
      <c r="F428" s="227"/>
      <c r="G428" s="227"/>
      <c r="H428" s="227"/>
      <c r="I428" s="227"/>
      <c r="J428" s="227"/>
      <c r="K428" s="227"/>
      <c r="L428" s="227"/>
      <c r="M428" s="227"/>
      <c r="N428" s="227"/>
      <c r="O428" s="227"/>
      <c r="P428" s="227"/>
      <c r="Q428" s="227"/>
      <c r="R428" s="227"/>
      <c r="S428" s="227"/>
      <c r="T428" s="227"/>
      <c r="U428" s="227"/>
      <c r="V428" s="227"/>
      <c r="W428" s="227"/>
      <c r="X428" s="227"/>
      <c r="Y428" s="227"/>
      <c r="Z428" s="227"/>
    </row>
    <row r="429" spans="1:26" ht="15.75" customHeight="1" x14ac:dyDescent="0.2">
      <c r="A429" s="227"/>
      <c r="B429" s="227"/>
      <c r="C429" s="227"/>
      <c r="D429" s="228"/>
      <c r="E429" s="227"/>
      <c r="F429" s="227"/>
      <c r="G429" s="227"/>
      <c r="H429" s="227"/>
      <c r="I429" s="227"/>
      <c r="J429" s="227"/>
      <c r="K429" s="227"/>
      <c r="L429" s="227"/>
      <c r="M429" s="227"/>
      <c r="N429" s="227"/>
      <c r="O429" s="227"/>
      <c r="P429" s="227"/>
      <c r="Q429" s="227"/>
      <c r="R429" s="227"/>
      <c r="S429" s="227"/>
      <c r="T429" s="227"/>
      <c r="U429" s="227"/>
      <c r="V429" s="227"/>
      <c r="W429" s="227"/>
      <c r="X429" s="227"/>
      <c r="Y429" s="227"/>
      <c r="Z429" s="227"/>
    </row>
    <row r="430" spans="1:26" ht="15.75" customHeight="1" x14ac:dyDescent="0.2">
      <c r="A430" s="227"/>
      <c r="B430" s="227"/>
      <c r="C430" s="227"/>
      <c r="D430" s="228"/>
      <c r="E430" s="227"/>
      <c r="F430" s="227"/>
      <c r="G430" s="227"/>
      <c r="H430" s="227"/>
      <c r="I430" s="227"/>
      <c r="J430" s="227"/>
      <c r="K430" s="227"/>
      <c r="L430" s="227"/>
      <c r="M430" s="227"/>
      <c r="N430" s="227"/>
      <c r="O430" s="227"/>
      <c r="P430" s="227"/>
      <c r="Q430" s="227"/>
      <c r="R430" s="227"/>
      <c r="S430" s="227"/>
      <c r="T430" s="227"/>
      <c r="U430" s="227"/>
      <c r="V430" s="227"/>
      <c r="W430" s="227"/>
      <c r="X430" s="227"/>
      <c r="Y430" s="227"/>
      <c r="Z430" s="227"/>
    </row>
    <row r="431" spans="1:26" ht="15.75" customHeight="1" x14ac:dyDescent="0.2">
      <c r="A431" s="227"/>
      <c r="B431" s="227"/>
      <c r="C431" s="227"/>
      <c r="D431" s="228"/>
      <c r="E431" s="227"/>
      <c r="F431" s="227"/>
      <c r="G431" s="227"/>
      <c r="H431" s="227"/>
      <c r="I431" s="227"/>
      <c r="J431" s="227"/>
      <c r="K431" s="227"/>
      <c r="L431" s="227"/>
      <c r="M431" s="227"/>
      <c r="N431" s="227"/>
      <c r="O431" s="227"/>
      <c r="P431" s="227"/>
      <c r="Q431" s="227"/>
      <c r="R431" s="227"/>
      <c r="S431" s="227"/>
      <c r="T431" s="227"/>
      <c r="U431" s="227"/>
      <c r="V431" s="227"/>
      <c r="W431" s="227"/>
      <c r="X431" s="227"/>
      <c r="Y431" s="227"/>
      <c r="Z431" s="227"/>
    </row>
    <row r="432" spans="1:26" ht="15.75" customHeight="1" x14ac:dyDescent="0.2">
      <c r="A432" s="227"/>
      <c r="B432" s="227"/>
      <c r="C432" s="227"/>
      <c r="D432" s="228"/>
      <c r="E432" s="227"/>
      <c r="F432" s="227"/>
      <c r="G432" s="227"/>
      <c r="H432" s="227"/>
      <c r="I432" s="227"/>
      <c r="J432" s="227"/>
      <c r="K432" s="227"/>
      <c r="L432" s="227"/>
      <c r="M432" s="227"/>
      <c r="N432" s="227"/>
      <c r="O432" s="227"/>
      <c r="P432" s="227"/>
      <c r="Q432" s="227"/>
      <c r="R432" s="227"/>
      <c r="S432" s="227"/>
      <c r="T432" s="227"/>
      <c r="U432" s="227"/>
      <c r="V432" s="227"/>
      <c r="W432" s="227"/>
      <c r="X432" s="227"/>
      <c r="Y432" s="227"/>
      <c r="Z432" s="227"/>
    </row>
    <row r="433" spans="1:26" ht="15.75" customHeight="1" x14ac:dyDescent="0.2">
      <c r="A433" s="227"/>
      <c r="B433" s="227"/>
      <c r="C433" s="227"/>
      <c r="D433" s="228"/>
      <c r="E433" s="227"/>
      <c r="F433" s="227"/>
      <c r="G433" s="227"/>
      <c r="H433" s="227"/>
      <c r="I433" s="227"/>
      <c r="J433" s="227"/>
      <c r="K433" s="227"/>
      <c r="L433" s="227"/>
      <c r="M433" s="227"/>
      <c r="N433" s="227"/>
      <c r="O433" s="227"/>
      <c r="P433" s="227"/>
      <c r="Q433" s="227"/>
      <c r="R433" s="227"/>
      <c r="S433" s="227"/>
      <c r="T433" s="227"/>
      <c r="U433" s="227"/>
      <c r="V433" s="227"/>
      <c r="W433" s="227"/>
      <c r="X433" s="227"/>
      <c r="Y433" s="227"/>
      <c r="Z433" s="227"/>
    </row>
    <row r="434" spans="1:26" ht="15.75" customHeight="1" x14ac:dyDescent="0.2">
      <c r="A434" s="227"/>
      <c r="B434" s="227"/>
      <c r="C434" s="227"/>
      <c r="D434" s="228"/>
      <c r="E434" s="227"/>
      <c r="F434" s="227"/>
      <c r="G434" s="227"/>
      <c r="H434" s="227"/>
      <c r="I434" s="227"/>
      <c r="J434" s="227"/>
      <c r="K434" s="227"/>
      <c r="L434" s="227"/>
      <c r="M434" s="227"/>
      <c r="N434" s="227"/>
      <c r="O434" s="227"/>
      <c r="P434" s="227"/>
      <c r="Q434" s="227"/>
      <c r="R434" s="227"/>
      <c r="S434" s="227"/>
      <c r="T434" s="227"/>
      <c r="U434" s="227"/>
      <c r="V434" s="227"/>
      <c r="W434" s="227"/>
      <c r="X434" s="227"/>
      <c r="Y434" s="227"/>
      <c r="Z434" s="227"/>
    </row>
    <row r="435" spans="1:26" ht="15.75" customHeight="1" x14ac:dyDescent="0.2">
      <c r="A435" s="227"/>
      <c r="B435" s="227"/>
      <c r="C435" s="227"/>
      <c r="D435" s="228"/>
      <c r="E435" s="227"/>
      <c r="F435" s="227"/>
      <c r="G435" s="227"/>
      <c r="H435" s="227"/>
      <c r="I435" s="227"/>
      <c r="J435" s="227"/>
      <c r="K435" s="227"/>
      <c r="L435" s="227"/>
      <c r="M435" s="227"/>
      <c r="N435" s="227"/>
      <c r="O435" s="227"/>
      <c r="P435" s="227"/>
      <c r="Q435" s="227"/>
      <c r="R435" s="227"/>
      <c r="S435" s="227"/>
      <c r="T435" s="227"/>
      <c r="U435" s="227"/>
      <c r="V435" s="227"/>
      <c r="W435" s="227"/>
      <c r="X435" s="227"/>
      <c r="Y435" s="227"/>
      <c r="Z435" s="227"/>
    </row>
    <row r="436" spans="1:26" ht="15.75" customHeight="1" x14ac:dyDescent="0.2">
      <c r="A436" s="227"/>
      <c r="B436" s="227"/>
      <c r="C436" s="227"/>
      <c r="D436" s="228"/>
      <c r="E436" s="227"/>
      <c r="F436" s="227"/>
      <c r="G436" s="227"/>
      <c r="H436" s="227"/>
      <c r="I436" s="227"/>
      <c r="J436" s="227"/>
      <c r="K436" s="227"/>
      <c r="L436" s="227"/>
      <c r="M436" s="227"/>
      <c r="N436" s="227"/>
      <c r="O436" s="227"/>
      <c r="P436" s="227"/>
      <c r="Q436" s="227"/>
      <c r="R436" s="227"/>
      <c r="S436" s="227"/>
      <c r="T436" s="227"/>
      <c r="U436" s="227"/>
      <c r="V436" s="227"/>
      <c r="W436" s="227"/>
      <c r="X436" s="227"/>
      <c r="Y436" s="227"/>
      <c r="Z436" s="227"/>
    </row>
    <row r="437" spans="1:26" ht="15.75" customHeight="1" x14ac:dyDescent="0.2">
      <c r="A437" s="227"/>
      <c r="B437" s="227"/>
      <c r="C437" s="227"/>
      <c r="D437" s="228"/>
      <c r="E437" s="227"/>
      <c r="F437" s="227"/>
      <c r="G437" s="227"/>
      <c r="H437" s="227"/>
      <c r="I437" s="227"/>
      <c r="J437" s="227"/>
      <c r="K437" s="227"/>
      <c r="L437" s="227"/>
      <c r="M437" s="227"/>
      <c r="N437" s="227"/>
      <c r="O437" s="227"/>
      <c r="P437" s="227"/>
      <c r="Q437" s="227"/>
      <c r="R437" s="227"/>
      <c r="S437" s="227"/>
      <c r="T437" s="227"/>
      <c r="U437" s="227"/>
      <c r="V437" s="227"/>
      <c r="W437" s="227"/>
      <c r="X437" s="227"/>
      <c r="Y437" s="227"/>
      <c r="Z437" s="227"/>
    </row>
    <row r="438" spans="1:26" ht="15.75" customHeight="1" x14ac:dyDescent="0.2">
      <c r="A438" s="227"/>
      <c r="B438" s="227"/>
      <c r="C438" s="227"/>
      <c r="D438" s="228"/>
      <c r="E438" s="227"/>
      <c r="F438" s="227"/>
      <c r="G438" s="227"/>
      <c r="H438" s="227"/>
      <c r="I438" s="227"/>
      <c r="J438" s="227"/>
      <c r="K438" s="227"/>
      <c r="L438" s="227"/>
      <c r="M438" s="227"/>
      <c r="N438" s="227"/>
      <c r="O438" s="227"/>
      <c r="P438" s="227"/>
      <c r="Q438" s="227"/>
      <c r="R438" s="227"/>
      <c r="S438" s="227"/>
      <c r="T438" s="227"/>
      <c r="U438" s="227"/>
      <c r="V438" s="227"/>
      <c r="W438" s="227"/>
      <c r="X438" s="227"/>
      <c r="Y438" s="227"/>
      <c r="Z438" s="227"/>
    </row>
    <row r="439" spans="1:26" ht="15.75" customHeight="1" x14ac:dyDescent="0.2">
      <c r="A439" s="227"/>
      <c r="B439" s="227"/>
      <c r="C439" s="227"/>
      <c r="D439" s="228"/>
      <c r="E439" s="227"/>
      <c r="F439" s="227"/>
      <c r="G439" s="227"/>
      <c r="H439" s="227"/>
      <c r="I439" s="227"/>
      <c r="J439" s="227"/>
      <c r="K439" s="227"/>
      <c r="L439" s="227"/>
      <c r="M439" s="227"/>
      <c r="N439" s="227"/>
      <c r="O439" s="227"/>
      <c r="P439" s="227"/>
      <c r="Q439" s="227"/>
      <c r="R439" s="227"/>
      <c r="S439" s="227"/>
      <c r="T439" s="227"/>
      <c r="U439" s="227"/>
      <c r="V439" s="227"/>
      <c r="W439" s="227"/>
      <c r="X439" s="227"/>
      <c r="Y439" s="227"/>
      <c r="Z439" s="227"/>
    </row>
    <row r="440" spans="1:26" ht="15.75" customHeight="1" x14ac:dyDescent="0.2">
      <c r="A440" s="227"/>
      <c r="B440" s="227"/>
      <c r="C440" s="227"/>
      <c r="D440" s="228"/>
      <c r="E440" s="227"/>
      <c r="F440" s="227"/>
      <c r="G440" s="227"/>
      <c r="H440" s="227"/>
      <c r="I440" s="227"/>
      <c r="J440" s="227"/>
      <c r="K440" s="227"/>
      <c r="L440" s="227"/>
      <c r="M440" s="227"/>
      <c r="N440" s="227"/>
      <c r="O440" s="227"/>
      <c r="P440" s="227"/>
      <c r="Q440" s="227"/>
      <c r="R440" s="227"/>
      <c r="S440" s="227"/>
      <c r="T440" s="227"/>
      <c r="U440" s="227"/>
      <c r="V440" s="227"/>
      <c r="W440" s="227"/>
      <c r="X440" s="227"/>
      <c r="Y440" s="227"/>
      <c r="Z440" s="227"/>
    </row>
    <row r="441" spans="1:26" ht="15.75" customHeight="1" x14ac:dyDescent="0.2">
      <c r="A441" s="227"/>
      <c r="B441" s="227"/>
      <c r="C441" s="227"/>
      <c r="D441" s="228"/>
      <c r="E441" s="227"/>
      <c r="F441" s="227"/>
      <c r="G441" s="227"/>
      <c r="H441" s="227"/>
      <c r="I441" s="227"/>
      <c r="J441" s="227"/>
      <c r="K441" s="227"/>
      <c r="L441" s="227"/>
      <c r="M441" s="227"/>
      <c r="N441" s="227"/>
      <c r="O441" s="227"/>
      <c r="P441" s="227"/>
      <c r="Q441" s="227"/>
      <c r="R441" s="227"/>
      <c r="S441" s="227"/>
      <c r="T441" s="227"/>
      <c r="U441" s="227"/>
      <c r="V441" s="227"/>
      <c r="W441" s="227"/>
      <c r="X441" s="227"/>
      <c r="Y441" s="227"/>
      <c r="Z441" s="227"/>
    </row>
    <row r="442" spans="1:26" ht="15.75" customHeight="1" x14ac:dyDescent="0.2">
      <c r="A442" s="227"/>
      <c r="B442" s="227"/>
      <c r="C442" s="227"/>
      <c r="D442" s="228"/>
      <c r="E442" s="227"/>
      <c r="F442" s="227"/>
      <c r="G442" s="227"/>
      <c r="H442" s="227"/>
      <c r="I442" s="227"/>
      <c r="J442" s="227"/>
      <c r="K442" s="227"/>
      <c r="L442" s="227"/>
      <c r="M442" s="227"/>
      <c r="N442" s="227"/>
      <c r="O442" s="227"/>
      <c r="P442" s="227"/>
      <c r="Q442" s="227"/>
      <c r="R442" s="227"/>
      <c r="S442" s="227"/>
      <c r="T442" s="227"/>
      <c r="U442" s="227"/>
      <c r="V442" s="227"/>
      <c r="W442" s="227"/>
      <c r="X442" s="227"/>
      <c r="Y442" s="227"/>
      <c r="Z442" s="227"/>
    </row>
    <row r="443" spans="1:26" ht="15.75" customHeight="1" x14ac:dyDescent="0.2">
      <c r="A443" s="227"/>
      <c r="B443" s="227"/>
      <c r="C443" s="227"/>
      <c r="D443" s="228"/>
      <c r="E443" s="227"/>
      <c r="F443" s="227"/>
      <c r="G443" s="227"/>
      <c r="H443" s="227"/>
      <c r="I443" s="227"/>
      <c r="J443" s="227"/>
      <c r="K443" s="227"/>
      <c r="L443" s="227"/>
      <c r="M443" s="227"/>
      <c r="N443" s="227"/>
      <c r="O443" s="227"/>
      <c r="P443" s="227"/>
      <c r="Q443" s="227"/>
      <c r="R443" s="227"/>
      <c r="S443" s="227"/>
      <c r="T443" s="227"/>
      <c r="U443" s="227"/>
      <c r="V443" s="227"/>
      <c r="W443" s="227"/>
      <c r="X443" s="227"/>
      <c r="Y443" s="227"/>
      <c r="Z443" s="227"/>
    </row>
    <row r="444" spans="1:26" ht="15.75" customHeight="1" x14ac:dyDescent="0.2">
      <c r="A444" s="227"/>
      <c r="B444" s="227"/>
      <c r="C444" s="227"/>
      <c r="D444" s="228"/>
      <c r="E444" s="227"/>
      <c r="F444" s="227"/>
      <c r="G444" s="227"/>
      <c r="H444" s="227"/>
      <c r="I444" s="227"/>
      <c r="J444" s="227"/>
      <c r="K444" s="227"/>
      <c r="L444" s="227"/>
      <c r="M444" s="227"/>
      <c r="N444" s="227"/>
      <c r="O444" s="227"/>
      <c r="P444" s="227"/>
      <c r="Q444" s="227"/>
      <c r="R444" s="227"/>
      <c r="S444" s="227"/>
      <c r="T444" s="227"/>
      <c r="U444" s="227"/>
      <c r="V444" s="227"/>
      <c r="W444" s="227"/>
      <c r="X444" s="227"/>
      <c r="Y444" s="227"/>
      <c r="Z444" s="227"/>
    </row>
    <row r="445" spans="1:26" ht="15.75" customHeight="1" x14ac:dyDescent="0.2">
      <c r="A445" s="227"/>
      <c r="B445" s="227"/>
      <c r="C445" s="227"/>
      <c r="D445" s="228"/>
      <c r="E445" s="227"/>
      <c r="F445" s="227"/>
      <c r="G445" s="227"/>
      <c r="H445" s="227"/>
      <c r="I445" s="227"/>
      <c r="J445" s="227"/>
      <c r="K445" s="227"/>
      <c r="L445" s="227"/>
      <c r="M445" s="227"/>
      <c r="N445" s="227"/>
      <c r="O445" s="227"/>
      <c r="P445" s="227"/>
      <c r="Q445" s="227"/>
      <c r="R445" s="227"/>
      <c r="S445" s="227"/>
      <c r="T445" s="227"/>
      <c r="U445" s="227"/>
      <c r="V445" s="227"/>
      <c r="W445" s="227"/>
      <c r="X445" s="227"/>
      <c r="Y445" s="227"/>
      <c r="Z445" s="227"/>
    </row>
    <row r="446" spans="1:26" ht="15.75" customHeight="1" x14ac:dyDescent="0.2">
      <c r="A446" s="227"/>
      <c r="B446" s="227"/>
      <c r="C446" s="227"/>
      <c r="D446" s="228"/>
      <c r="E446" s="227"/>
      <c r="F446" s="227"/>
      <c r="G446" s="227"/>
      <c r="H446" s="227"/>
      <c r="I446" s="227"/>
      <c r="J446" s="227"/>
      <c r="K446" s="227"/>
      <c r="L446" s="227"/>
      <c r="M446" s="227"/>
      <c r="N446" s="227"/>
      <c r="O446" s="227"/>
      <c r="P446" s="227"/>
      <c r="Q446" s="227"/>
      <c r="R446" s="227"/>
      <c r="S446" s="227"/>
      <c r="T446" s="227"/>
      <c r="U446" s="227"/>
      <c r="V446" s="227"/>
      <c r="W446" s="227"/>
      <c r="X446" s="227"/>
      <c r="Y446" s="227"/>
      <c r="Z446" s="227"/>
    </row>
    <row r="447" spans="1:26" ht="15.75" customHeight="1" x14ac:dyDescent="0.2">
      <c r="A447" s="227"/>
      <c r="B447" s="227"/>
      <c r="C447" s="227"/>
      <c r="D447" s="228"/>
      <c r="E447" s="227"/>
      <c r="F447" s="227"/>
      <c r="G447" s="227"/>
      <c r="H447" s="227"/>
      <c r="I447" s="227"/>
      <c r="J447" s="227"/>
      <c r="K447" s="227"/>
      <c r="L447" s="227"/>
      <c r="M447" s="227"/>
      <c r="N447" s="227"/>
      <c r="O447" s="227"/>
      <c r="P447" s="227"/>
      <c r="Q447" s="227"/>
      <c r="R447" s="227"/>
      <c r="S447" s="227"/>
      <c r="T447" s="227"/>
      <c r="U447" s="227"/>
      <c r="V447" s="227"/>
      <c r="W447" s="227"/>
      <c r="X447" s="227"/>
      <c r="Y447" s="227"/>
      <c r="Z447" s="227"/>
    </row>
    <row r="448" spans="1:26" ht="15.75" customHeight="1" x14ac:dyDescent="0.2">
      <c r="A448" s="227"/>
      <c r="B448" s="227"/>
      <c r="C448" s="227"/>
      <c r="D448" s="228"/>
      <c r="E448" s="227"/>
      <c r="F448" s="227"/>
      <c r="G448" s="227"/>
      <c r="H448" s="227"/>
      <c r="I448" s="227"/>
      <c r="J448" s="227"/>
      <c r="K448" s="227"/>
      <c r="L448" s="227"/>
      <c r="M448" s="227"/>
      <c r="N448" s="227"/>
      <c r="O448" s="227"/>
      <c r="P448" s="227"/>
      <c r="Q448" s="227"/>
      <c r="R448" s="227"/>
      <c r="S448" s="227"/>
      <c r="T448" s="227"/>
      <c r="U448" s="227"/>
      <c r="V448" s="227"/>
      <c r="W448" s="227"/>
      <c r="X448" s="227"/>
      <c r="Y448" s="227"/>
      <c r="Z448" s="227"/>
    </row>
    <row r="449" spans="1:26" ht="15.75" customHeight="1" x14ac:dyDescent="0.2">
      <c r="A449" s="227"/>
      <c r="B449" s="227"/>
      <c r="C449" s="227"/>
      <c r="D449" s="228"/>
      <c r="E449" s="227"/>
      <c r="F449" s="227"/>
      <c r="G449" s="227"/>
      <c r="H449" s="227"/>
      <c r="I449" s="227"/>
      <c r="J449" s="227"/>
      <c r="K449" s="227"/>
      <c r="L449" s="227"/>
      <c r="M449" s="227"/>
      <c r="N449" s="227"/>
      <c r="O449" s="227"/>
      <c r="P449" s="227"/>
      <c r="Q449" s="227"/>
      <c r="R449" s="227"/>
      <c r="S449" s="227"/>
      <c r="T449" s="227"/>
      <c r="U449" s="227"/>
      <c r="V449" s="227"/>
      <c r="W449" s="227"/>
      <c r="X449" s="227"/>
      <c r="Y449" s="227"/>
      <c r="Z449" s="227"/>
    </row>
    <row r="450" spans="1:26" ht="15.75" customHeight="1" x14ac:dyDescent="0.2">
      <c r="A450" s="227"/>
      <c r="B450" s="227"/>
      <c r="C450" s="227"/>
      <c r="D450" s="228"/>
      <c r="E450" s="227"/>
      <c r="F450" s="227"/>
      <c r="G450" s="227"/>
      <c r="H450" s="227"/>
      <c r="I450" s="227"/>
      <c r="J450" s="227"/>
      <c r="K450" s="227"/>
      <c r="L450" s="227"/>
      <c r="M450" s="227"/>
      <c r="N450" s="227"/>
      <c r="O450" s="227"/>
      <c r="P450" s="227"/>
      <c r="Q450" s="227"/>
      <c r="R450" s="227"/>
      <c r="S450" s="227"/>
      <c r="T450" s="227"/>
      <c r="U450" s="227"/>
      <c r="V450" s="227"/>
      <c r="W450" s="227"/>
      <c r="X450" s="227"/>
      <c r="Y450" s="227"/>
      <c r="Z450" s="227"/>
    </row>
    <row r="451" spans="1:26" ht="15.75" customHeight="1" x14ac:dyDescent="0.2">
      <c r="A451" s="227"/>
      <c r="B451" s="227"/>
      <c r="C451" s="227"/>
      <c r="D451" s="228"/>
      <c r="E451" s="227"/>
      <c r="F451" s="227"/>
      <c r="G451" s="227"/>
      <c r="H451" s="227"/>
      <c r="I451" s="227"/>
      <c r="J451" s="227"/>
      <c r="K451" s="227"/>
      <c r="L451" s="227"/>
      <c r="M451" s="227"/>
      <c r="N451" s="227"/>
      <c r="O451" s="227"/>
      <c r="P451" s="227"/>
      <c r="Q451" s="227"/>
      <c r="R451" s="227"/>
      <c r="S451" s="227"/>
      <c r="T451" s="227"/>
      <c r="U451" s="227"/>
      <c r="V451" s="227"/>
      <c r="W451" s="227"/>
      <c r="X451" s="227"/>
      <c r="Y451" s="227"/>
      <c r="Z451" s="227"/>
    </row>
    <row r="452" spans="1:26" ht="15.75" customHeight="1" x14ac:dyDescent="0.2">
      <c r="A452" s="227"/>
      <c r="B452" s="227"/>
      <c r="C452" s="227"/>
      <c r="D452" s="228"/>
      <c r="E452" s="227"/>
      <c r="F452" s="227"/>
      <c r="G452" s="227"/>
      <c r="H452" s="227"/>
      <c r="I452" s="227"/>
      <c r="J452" s="227"/>
      <c r="K452" s="227"/>
      <c r="L452" s="227"/>
      <c r="M452" s="227"/>
      <c r="N452" s="227"/>
      <c r="O452" s="227"/>
      <c r="P452" s="227"/>
      <c r="Q452" s="227"/>
      <c r="R452" s="227"/>
      <c r="S452" s="227"/>
      <c r="T452" s="227"/>
      <c r="U452" s="227"/>
      <c r="V452" s="227"/>
      <c r="W452" s="227"/>
      <c r="X452" s="227"/>
      <c r="Y452" s="227"/>
      <c r="Z452" s="227"/>
    </row>
    <row r="453" spans="1:26" ht="15.75" customHeight="1" x14ac:dyDescent="0.2">
      <c r="A453" s="227"/>
      <c r="B453" s="227"/>
      <c r="C453" s="227"/>
      <c r="D453" s="228"/>
      <c r="E453" s="227"/>
      <c r="F453" s="227"/>
      <c r="G453" s="227"/>
      <c r="H453" s="227"/>
      <c r="I453" s="227"/>
      <c r="J453" s="227"/>
      <c r="K453" s="227"/>
      <c r="L453" s="227"/>
      <c r="M453" s="227"/>
      <c r="N453" s="227"/>
      <c r="O453" s="227"/>
      <c r="P453" s="227"/>
      <c r="Q453" s="227"/>
      <c r="R453" s="227"/>
      <c r="S453" s="227"/>
      <c r="T453" s="227"/>
      <c r="U453" s="227"/>
      <c r="V453" s="227"/>
      <c r="W453" s="227"/>
      <c r="X453" s="227"/>
      <c r="Y453" s="227"/>
      <c r="Z453" s="227"/>
    </row>
    <row r="454" spans="1:26" ht="15.75" customHeight="1" x14ac:dyDescent="0.2">
      <c r="A454" s="227"/>
      <c r="B454" s="227"/>
      <c r="C454" s="227"/>
      <c r="D454" s="228"/>
      <c r="E454" s="227"/>
      <c r="F454" s="227"/>
      <c r="G454" s="227"/>
      <c r="H454" s="227"/>
      <c r="I454" s="227"/>
      <c r="J454" s="227"/>
      <c r="K454" s="227"/>
      <c r="L454" s="227"/>
      <c r="M454" s="227"/>
      <c r="N454" s="227"/>
      <c r="O454" s="227"/>
      <c r="P454" s="227"/>
      <c r="Q454" s="227"/>
      <c r="R454" s="227"/>
      <c r="S454" s="227"/>
      <c r="T454" s="227"/>
      <c r="U454" s="227"/>
      <c r="V454" s="227"/>
      <c r="W454" s="227"/>
      <c r="X454" s="227"/>
      <c r="Y454" s="227"/>
      <c r="Z454" s="227"/>
    </row>
    <row r="455" spans="1:26" ht="15.75" customHeight="1" x14ac:dyDescent="0.2">
      <c r="A455" s="227"/>
      <c r="B455" s="227"/>
      <c r="C455" s="227"/>
      <c r="D455" s="228"/>
      <c r="E455" s="227"/>
      <c r="F455" s="227"/>
      <c r="G455" s="227"/>
      <c r="H455" s="227"/>
      <c r="I455" s="227"/>
      <c r="J455" s="227"/>
      <c r="K455" s="227"/>
      <c r="L455" s="227"/>
      <c r="M455" s="227"/>
      <c r="N455" s="227"/>
      <c r="O455" s="227"/>
      <c r="P455" s="227"/>
      <c r="Q455" s="227"/>
      <c r="R455" s="227"/>
      <c r="S455" s="227"/>
      <c r="T455" s="227"/>
      <c r="U455" s="227"/>
      <c r="V455" s="227"/>
      <c r="W455" s="227"/>
      <c r="X455" s="227"/>
      <c r="Y455" s="227"/>
      <c r="Z455" s="227"/>
    </row>
    <row r="456" spans="1:26" ht="15.75" customHeight="1" x14ac:dyDescent="0.2">
      <c r="A456" s="227"/>
      <c r="B456" s="227"/>
      <c r="C456" s="227"/>
      <c r="D456" s="228"/>
      <c r="E456" s="227"/>
      <c r="F456" s="227"/>
      <c r="G456" s="227"/>
      <c r="H456" s="227"/>
      <c r="I456" s="227"/>
      <c r="J456" s="227"/>
      <c r="K456" s="227"/>
      <c r="L456" s="227"/>
      <c r="M456" s="227"/>
      <c r="N456" s="227"/>
      <c r="O456" s="227"/>
      <c r="P456" s="227"/>
      <c r="Q456" s="227"/>
      <c r="R456" s="227"/>
      <c r="S456" s="227"/>
      <c r="T456" s="227"/>
      <c r="U456" s="227"/>
      <c r="V456" s="227"/>
      <c r="W456" s="227"/>
      <c r="X456" s="227"/>
      <c r="Y456" s="227"/>
      <c r="Z456" s="227"/>
    </row>
    <row r="457" spans="1:26" ht="15.75" customHeight="1" x14ac:dyDescent="0.2">
      <c r="A457" s="227"/>
      <c r="B457" s="227"/>
      <c r="C457" s="227"/>
      <c r="D457" s="228"/>
      <c r="E457" s="227"/>
      <c r="F457" s="227"/>
      <c r="G457" s="227"/>
      <c r="H457" s="227"/>
      <c r="I457" s="227"/>
      <c r="J457" s="227"/>
      <c r="K457" s="227"/>
      <c r="L457" s="227"/>
      <c r="M457" s="227"/>
      <c r="N457" s="227"/>
      <c r="O457" s="227"/>
      <c r="P457" s="227"/>
      <c r="Q457" s="227"/>
      <c r="R457" s="227"/>
      <c r="S457" s="227"/>
      <c r="T457" s="227"/>
      <c r="U457" s="227"/>
      <c r="V457" s="227"/>
      <c r="W457" s="227"/>
      <c r="X457" s="227"/>
      <c r="Y457" s="227"/>
      <c r="Z457" s="227"/>
    </row>
    <row r="458" spans="1:26" ht="15.75" customHeight="1" x14ac:dyDescent="0.2">
      <c r="A458" s="227"/>
      <c r="B458" s="227"/>
      <c r="C458" s="227"/>
      <c r="D458" s="228"/>
      <c r="E458" s="227"/>
      <c r="F458" s="227"/>
      <c r="G458" s="227"/>
      <c r="H458" s="227"/>
      <c r="I458" s="227"/>
      <c r="J458" s="227"/>
      <c r="K458" s="227"/>
      <c r="L458" s="227"/>
      <c r="M458" s="227"/>
      <c r="N458" s="227"/>
      <c r="O458" s="227"/>
      <c r="P458" s="227"/>
      <c r="Q458" s="227"/>
      <c r="R458" s="227"/>
      <c r="S458" s="227"/>
      <c r="T458" s="227"/>
      <c r="U458" s="227"/>
      <c r="V458" s="227"/>
      <c r="W458" s="227"/>
      <c r="X458" s="227"/>
      <c r="Y458" s="227"/>
      <c r="Z458" s="227"/>
    </row>
    <row r="459" spans="1:26" ht="15.75" customHeight="1" x14ac:dyDescent="0.2">
      <c r="A459" s="227"/>
      <c r="B459" s="227"/>
      <c r="C459" s="227"/>
      <c r="D459" s="228"/>
      <c r="E459" s="227"/>
      <c r="F459" s="227"/>
      <c r="G459" s="227"/>
      <c r="H459" s="227"/>
      <c r="I459" s="227"/>
      <c r="J459" s="227"/>
      <c r="K459" s="227"/>
      <c r="L459" s="227"/>
      <c r="M459" s="227"/>
      <c r="N459" s="227"/>
      <c r="O459" s="227"/>
      <c r="P459" s="227"/>
      <c r="Q459" s="227"/>
      <c r="R459" s="227"/>
      <c r="S459" s="227"/>
      <c r="T459" s="227"/>
      <c r="U459" s="227"/>
      <c r="V459" s="227"/>
      <c r="W459" s="227"/>
      <c r="X459" s="227"/>
      <c r="Y459" s="227"/>
      <c r="Z459" s="227"/>
    </row>
    <row r="460" spans="1:26" ht="15.75" customHeight="1" x14ac:dyDescent="0.2">
      <c r="A460" s="227"/>
      <c r="B460" s="227"/>
      <c r="C460" s="227"/>
      <c r="D460" s="228"/>
      <c r="E460" s="227"/>
      <c r="F460" s="227"/>
      <c r="G460" s="227"/>
      <c r="H460" s="227"/>
      <c r="I460" s="227"/>
      <c r="J460" s="227"/>
      <c r="K460" s="227"/>
      <c r="L460" s="227"/>
      <c r="M460" s="227"/>
      <c r="N460" s="227"/>
      <c r="O460" s="227"/>
      <c r="P460" s="227"/>
      <c r="Q460" s="227"/>
      <c r="R460" s="227"/>
      <c r="S460" s="227"/>
      <c r="T460" s="227"/>
      <c r="U460" s="227"/>
      <c r="V460" s="227"/>
      <c r="W460" s="227"/>
      <c r="X460" s="227"/>
      <c r="Y460" s="227"/>
      <c r="Z460" s="227"/>
    </row>
    <row r="461" spans="1:26" ht="15.75" customHeight="1" x14ac:dyDescent="0.2">
      <c r="A461" s="227"/>
      <c r="B461" s="227"/>
      <c r="C461" s="227"/>
      <c r="D461" s="228"/>
      <c r="E461" s="227"/>
      <c r="F461" s="227"/>
      <c r="G461" s="227"/>
      <c r="H461" s="227"/>
      <c r="I461" s="227"/>
      <c r="J461" s="227"/>
      <c r="K461" s="227"/>
      <c r="L461" s="227"/>
      <c r="M461" s="227"/>
      <c r="N461" s="227"/>
      <c r="O461" s="227"/>
      <c r="P461" s="227"/>
      <c r="Q461" s="227"/>
      <c r="R461" s="227"/>
      <c r="S461" s="227"/>
      <c r="T461" s="227"/>
      <c r="U461" s="227"/>
      <c r="V461" s="227"/>
      <c r="W461" s="227"/>
      <c r="X461" s="227"/>
      <c r="Y461" s="227"/>
      <c r="Z461" s="227"/>
    </row>
    <row r="462" spans="1:26" ht="15.75" customHeight="1" x14ac:dyDescent="0.2">
      <c r="A462" s="227"/>
      <c r="B462" s="227"/>
      <c r="C462" s="227"/>
      <c r="D462" s="228"/>
      <c r="E462" s="227"/>
      <c r="F462" s="227"/>
      <c r="G462" s="227"/>
      <c r="H462" s="227"/>
      <c r="I462" s="227"/>
      <c r="J462" s="227"/>
      <c r="K462" s="227"/>
      <c r="L462" s="227"/>
      <c r="M462" s="227"/>
      <c r="N462" s="227"/>
      <c r="O462" s="227"/>
      <c r="P462" s="227"/>
      <c r="Q462" s="227"/>
      <c r="R462" s="227"/>
      <c r="S462" s="227"/>
      <c r="T462" s="227"/>
      <c r="U462" s="227"/>
      <c r="V462" s="227"/>
      <c r="W462" s="227"/>
      <c r="X462" s="227"/>
      <c r="Y462" s="227"/>
      <c r="Z462" s="227"/>
    </row>
    <row r="463" spans="1:26" ht="15.75" customHeight="1" x14ac:dyDescent="0.2">
      <c r="A463" s="227"/>
      <c r="B463" s="227"/>
      <c r="C463" s="227"/>
      <c r="D463" s="228"/>
      <c r="E463" s="227"/>
      <c r="F463" s="227"/>
      <c r="G463" s="227"/>
      <c r="H463" s="227"/>
      <c r="I463" s="227"/>
      <c r="J463" s="227"/>
      <c r="K463" s="227"/>
      <c r="L463" s="227"/>
      <c r="M463" s="227"/>
      <c r="N463" s="227"/>
      <c r="O463" s="227"/>
      <c r="P463" s="227"/>
      <c r="Q463" s="227"/>
      <c r="R463" s="227"/>
      <c r="S463" s="227"/>
      <c r="T463" s="227"/>
      <c r="U463" s="227"/>
      <c r="V463" s="227"/>
      <c r="W463" s="227"/>
      <c r="X463" s="227"/>
      <c r="Y463" s="227"/>
      <c r="Z463" s="227"/>
    </row>
    <row r="464" spans="1:26" ht="15.75" customHeight="1" x14ac:dyDescent="0.2">
      <c r="A464" s="227"/>
      <c r="B464" s="227"/>
      <c r="C464" s="227"/>
      <c r="D464" s="228"/>
      <c r="E464" s="227"/>
      <c r="F464" s="227"/>
      <c r="G464" s="227"/>
      <c r="H464" s="227"/>
      <c r="I464" s="227"/>
      <c r="J464" s="227"/>
      <c r="K464" s="227"/>
      <c r="L464" s="227"/>
      <c r="M464" s="227"/>
      <c r="N464" s="227"/>
      <c r="O464" s="227"/>
      <c r="P464" s="227"/>
      <c r="Q464" s="227"/>
      <c r="R464" s="227"/>
      <c r="S464" s="227"/>
      <c r="T464" s="227"/>
      <c r="U464" s="227"/>
      <c r="V464" s="227"/>
      <c r="W464" s="227"/>
      <c r="X464" s="227"/>
      <c r="Y464" s="227"/>
      <c r="Z464" s="227"/>
    </row>
    <row r="465" spans="1:26" ht="15.75" customHeight="1" x14ac:dyDescent="0.2">
      <c r="A465" s="227"/>
      <c r="B465" s="227"/>
      <c r="C465" s="227"/>
      <c r="D465" s="228"/>
      <c r="E465" s="227"/>
      <c r="F465" s="227"/>
      <c r="G465" s="227"/>
      <c r="H465" s="227"/>
      <c r="I465" s="227"/>
      <c r="J465" s="227"/>
      <c r="K465" s="227"/>
      <c r="L465" s="227"/>
      <c r="M465" s="227"/>
      <c r="N465" s="227"/>
      <c r="O465" s="227"/>
      <c r="P465" s="227"/>
      <c r="Q465" s="227"/>
      <c r="R465" s="227"/>
      <c r="S465" s="227"/>
      <c r="T465" s="227"/>
      <c r="U465" s="227"/>
      <c r="V465" s="227"/>
      <c r="W465" s="227"/>
      <c r="X465" s="227"/>
      <c r="Y465" s="227"/>
      <c r="Z465" s="227"/>
    </row>
    <row r="466" spans="1:26" ht="15.75" customHeight="1" x14ac:dyDescent="0.2">
      <c r="A466" s="227"/>
      <c r="B466" s="227"/>
      <c r="C466" s="227"/>
      <c r="D466" s="228"/>
      <c r="E466" s="227"/>
      <c r="F466" s="227"/>
      <c r="G466" s="227"/>
      <c r="H466" s="227"/>
      <c r="I466" s="227"/>
      <c r="J466" s="227"/>
      <c r="K466" s="227"/>
      <c r="L466" s="227"/>
      <c r="M466" s="227"/>
      <c r="N466" s="227"/>
      <c r="O466" s="227"/>
      <c r="P466" s="227"/>
      <c r="Q466" s="227"/>
      <c r="R466" s="227"/>
      <c r="S466" s="227"/>
      <c r="T466" s="227"/>
      <c r="U466" s="227"/>
      <c r="V466" s="227"/>
      <c r="W466" s="227"/>
      <c r="X466" s="227"/>
      <c r="Y466" s="227"/>
      <c r="Z466" s="227"/>
    </row>
    <row r="467" spans="1:26" ht="15.75" customHeight="1" x14ac:dyDescent="0.2">
      <c r="A467" s="227"/>
      <c r="B467" s="227"/>
      <c r="C467" s="227"/>
      <c r="D467" s="228"/>
      <c r="E467" s="227"/>
      <c r="F467" s="227"/>
      <c r="G467" s="227"/>
      <c r="H467" s="227"/>
      <c r="I467" s="227"/>
      <c r="J467" s="227"/>
      <c r="K467" s="227"/>
      <c r="L467" s="227"/>
      <c r="M467" s="227"/>
      <c r="N467" s="227"/>
      <c r="O467" s="227"/>
      <c r="P467" s="227"/>
      <c r="Q467" s="227"/>
      <c r="R467" s="227"/>
      <c r="S467" s="227"/>
      <c r="T467" s="227"/>
      <c r="U467" s="227"/>
      <c r="V467" s="227"/>
      <c r="W467" s="227"/>
      <c r="X467" s="227"/>
      <c r="Y467" s="227"/>
      <c r="Z467" s="227"/>
    </row>
    <row r="468" spans="1:26" ht="15.75" customHeight="1" x14ac:dyDescent="0.2">
      <c r="A468" s="227"/>
      <c r="B468" s="227"/>
      <c r="C468" s="227"/>
      <c r="D468" s="228"/>
      <c r="E468" s="227"/>
      <c r="F468" s="227"/>
      <c r="G468" s="227"/>
      <c r="H468" s="227"/>
      <c r="I468" s="227"/>
      <c r="J468" s="227"/>
      <c r="K468" s="227"/>
      <c r="L468" s="227"/>
      <c r="M468" s="227"/>
      <c r="N468" s="227"/>
      <c r="O468" s="227"/>
      <c r="P468" s="227"/>
      <c r="Q468" s="227"/>
      <c r="R468" s="227"/>
      <c r="S468" s="227"/>
      <c r="T468" s="227"/>
      <c r="U468" s="227"/>
      <c r="V468" s="227"/>
      <c r="W468" s="227"/>
      <c r="X468" s="227"/>
      <c r="Y468" s="227"/>
      <c r="Z468" s="227"/>
    </row>
    <row r="469" spans="1:26" ht="15.75" customHeight="1" x14ac:dyDescent="0.2">
      <c r="A469" s="227"/>
      <c r="B469" s="227"/>
      <c r="C469" s="227"/>
      <c r="D469" s="228"/>
      <c r="E469" s="227"/>
      <c r="F469" s="227"/>
      <c r="G469" s="227"/>
      <c r="H469" s="227"/>
      <c r="I469" s="227"/>
      <c r="J469" s="227"/>
      <c r="K469" s="227"/>
      <c r="L469" s="227"/>
      <c r="M469" s="227"/>
      <c r="N469" s="227"/>
      <c r="O469" s="227"/>
      <c r="P469" s="227"/>
      <c r="Q469" s="227"/>
      <c r="R469" s="227"/>
      <c r="S469" s="227"/>
      <c r="T469" s="227"/>
      <c r="U469" s="227"/>
      <c r="V469" s="227"/>
      <c r="W469" s="227"/>
      <c r="X469" s="227"/>
      <c r="Y469" s="227"/>
      <c r="Z469" s="227"/>
    </row>
    <row r="470" spans="1:26" ht="15.75" customHeight="1" x14ac:dyDescent="0.2">
      <c r="A470" s="227"/>
      <c r="B470" s="227"/>
      <c r="C470" s="227"/>
      <c r="D470" s="228"/>
      <c r="E470" s="227"/>
      <c r="F470" s="227"/>
      <c r="G470" s="227"/>
      <c r="H470" s="227"/>
      <c r="I470" s="227"/>
      <c r="J470" s="227"/>
      <c r="K470" s="227"/>
      <c r="L470" s="227"/>
      <c r="M470" s="227"/>
      <c r="N470" s="227"/>
      <c r="O470" s="227"/>
      <c r="P470" s="227"/>
      <c r="Q470" s="227"/>
      <c r="R470" s="227"/>
      <c r="S470" s="227"/>
      <c r="T470" s="227"/>
      <c r="U470" s="227"/>
      <c r="V470" s="227"/>
      <c r="W470" s="227"/>
      <c r="X470" s="227"/>
      <c r="Y470" s="227"/>
      <c r="Z470" s="227"/>
    </row>
    <row r="471" spans="1:26" ht="15.75" customHeight="1" x14ac:dyDescent="0.2">
      <c r="A471" s="227"/>
      <c r="B471" s="227"/>
      <c r="C471" s="227"/>
      <c r="D471" s="228"/>
      <c r="E471" s="227"/>
      <c r="F471" s="227"/>
      <c r="G471" s="227"/>
      <c r="H471" s="227"/>
      <c r="I471" s="227"/>
      <c r="J471" s="227"/>
      <c r="K471" s="227"/>
      <c r="L471" s="227"/>
      <c r="M471" s="227"/>
      <c r="N471" s="227"/>
      <c r="O471" s="227"/>
      <c r="P471" s="227"/>
      <c r="Q471" s="227"/>
      <c r="R471" s="227"/>
      <c r="S471" s="227"/>
      <c r="T471" s="227"/>
      <c r="U471" s="227"/>
      <c r="V471" s="227"/>
      <c r="W471" s="227"/>
      <c r="X471" s="227"/>
      <c r="Y471" s="227"/>
      <c r="Z471" s="227"/>
    </row>
    <row r="472" spans="1:26" ht="15.75" customHeight="1" x14ac:dyDescent="0.2">
      <c r="A472" s="227"/>
      <c r="B472" s="227"/>
      <c r="C472" s="227"/>
      <c r="D472" s="228"/>
      <c r="E472" s="227"/>
      <c r="F472" s="227"/>
      <c r="G472" s="227"/>
      <c r="H472" s="227"/>
      <c r="I472" s="227"/>
      <c r="J472" s="227"/>
      <c r="K472" s="227"/>
      <c r="L472" s="227"/>
      <c r="M472" s="227"/>
      <c r="N472" s="227"/>
      <c r="O472" s="227"/>
      <c r="P472" s="227"/>
      <c r="Q472" s="227"/>
      <c r="R472" s="227"/>
      <c r="S472" s="227"/>
      <c r="T472" s="227"/>
      <c r="U472" s="227"/>
      <c r="V472" s="227"/>
      <c r="W472" s="227"/>
      <c r="X472" s="227"/>
      <c r="Y472" s="227"/>
      <c r="Z472" s="227"/>
    </row>
    <row r="473" spans="1:26" ht="15.75" customHeight="1" x14ac:dyDescent="0.2">
      <c r="A473" s="227"/>
      <c r="B473" s="227"/>
      <c r="C473" s="227"/>
      <c r="D473" s="228"/>
      <c r="E473" s="227"/>
      <c r="F473" s="227"/>
      <c r="G473" s="227"/>
      <c r="H473" s="227"/>
      <c r="I473" s="227"/>
      <c r="J473" s="227"/>
      <c r="K473" s="227"/>
      <c r="L473" s="227"/>
      <c r="M473" s="227"/>
      <c r="N473" s="227"/>
      <c r="O473" s="227"/>
      <c r="P473" s="227"/>
      <c r="Q473" s="227"/>
      <c r="R473" s="227"/>
      <c r="S473" s="227"/>
      <c r="T473" s="227"/>
      <c r="U473" s="227"/>
      <c r="V473" s="227"/>
      <c r="W473" s="227"/>
      <c r="X473" s="227"/>
      <c r="Y473" s="227"/>
      <c r="Z473" s="227"/>
    </row>
    <row r="474" spans="1:26" ht="15.75" customHeight="1" x14ac:dyDescent="0.2">
      <c r="A474" s="227"/>
      <c r="B474" s="227"/>
      <c r="C474" s="227"/>
      <c r="D474" s="228"/>
      <c r="E474" s="227"/>
      <c r="F474" s="227"/>
      <c r="G474" s="227"/>
      <c r="H474" s="227"/>
      <c r="I474" s="227"/>
      <c r="J474" s="227"/>
      <c r="K474" s="227"/>
      <c r="L474" s="227"/>
      <c r="M474" s="227"/>
      <c r="N474" s="227"/>
      <c r="O474" s="227"/>
      <c r="P474" s="227"/>
      <c r="Q474" s="227"/>
      <c r="R474" s="227"/>
      <c r="S474" s="227"/>
      <c r="T474" s="227"/>
      <c r="U474" s="227"/>
      <c r="V474" s="227"/>
      <c r="W474" s="227"/>
      <c r="X474" s="227"/>
      <c r="Y474" s="227"/>
      <c r="Z474" s="227"/>
    </row>
    <row r="475" spans="1:26" ht="15.75" customHeight="1" x14ac:dyDescent="0.2">
      <c r="A475" s="227"/>
      <c r="B475" s="227"/>
      <c r="C475" s="227"/>
      <c r="D475" s="228"/>
      <c r="E475" s="227"/>
      <c r="F475" s="227"/>
      <c r="G475" s="227"/>
      <c r="H475" s="227"/>
      <c r="I475" s="227"/>
      <c r="J475" s="227"/>
      <c r="K475" s="227"/>
      <c r="L475" s="227"/>
      <c r="M475" s="227"/>
      <c r="N475" s="227"/>
      <c r="O475" s="227"/>
      <c r="P475" s="227"/>
      <c r="Q475" s="227"/>
      <c r="R475" s="227"/>
      <c r="S475" s="227"/>
      <c r="T475" s="227"/>
      <c r="U475" s="227"/>
      <c r="V475" s="227"/>
      <c r="W475" s="227"/>
      <c r="X475" s="227"/>
      <c r="Y475" s="227"/>
      <c r="Z475" s="227"/>
    </row>
    <row r="476" spans="1:26" ht="15.75" customHeight="1" x14ac:dyDescent="0.2">
      <c r="A476" s="227"/>
      <c r="B476" s="227"/>
      <c r="C476" s="227"/>
      <c r="D476" s="228"/>
      <c r="E476" s="227"/>
      <c r="F476" s="227"/>
      <c r="G476" s="227"/>
      <c r="H476" s="227"/>
      <c r="I476" s="227"/>
      <c r="J476" s="227"/>
      <c r="K476" s="227"/>
      <c r="L476" s="227"/>
      <c r="M476" s="227"/>
      <c r="N476" s="227"/>
      <c r="O476" s="227"/>
      <c r="P476" s="227"/>
      <c r="Q476" s="227"/>
      <c r="R476" s="227"/>
      <c r="S476" s="227"/>
      <c r="T476" s="227"/>
      <c r="U476" s="227"/>
      <c r="V476" s="227"/>
      <c r="W476" s="227"/>
      <c r="X476" s="227"/>
      <c r="Y476" s="227"/>
      <c r="Z476" s="227"/>
    </row>
    <row r="477" spans="1:26" ht="15.75" customHeight="1" x14ac:dyDescent="0.2">
      <c r="A477" s="227"/>
      <c r="B477" s="227"/>
      <c r="C477" s="227"/>
      <c r="D477" s="228"/>
      <c r="E477" s="227"/>
      <c r="F477" s="227"/>
      <c r="G477" s="227"/>
      <c r="H477" s="227"/>
      <c r="I477" s="227"/>
      <c r="J477" s="227"/>
      <c r="K477" s="227"/>
      <c r="L477" s="227"/>
      <c r="M477" s="227"/>
      <c r="N477" s="227"/>
      <c r="O477" s="227"/>
      <c r="P477" s="227"/>
      <c r="Q477" s="227"/>
      <c r="R477" s="227"/>
      <c r="S477" s="227"/>
      <c r="T477" s="227"/>
      <c r="U477" s="227"/>
      <c r="V477" s="227"/>
      <c r="W477" s="227"/>
      <c r="X477" s="227"/>
      <c r="Y477" s="227"/>
      <c r="Z477" s="227"/>
    </row>
    <row r="478" spans="1:26" ht="15.75" customHeight="1" x14ac:dyDescent="0.2">
      <c r="A478" s="227"/>
      <c r="B478" s="227"/>
      <c r="C478" s="227"/>
      <c r="D478" s="228"/>
      <c r="E478" s="227"/>
      <c r="F478" s="227"/>
      <c r="G478" s="227"/>
      <c r="H478" s="227"/>
      <c r="I478" s="227"/>
      <c r="J478" s="227"/>
      <c r="K478" s="227"/>
      <c r="L478" s="227"/>
      <c r="M478" s="227"/>
      <c r="N478" s="227"/>
      <c r="O478" s="227"/>
      <c r="P478" s="227"/>
      <c r="Q478" s="227"/>
      <c r="R478" s="227"/>
      <c r="S478" s="227"/>
      <c r="T478" s="227"/>
      <c r="U478" s="227"/>
      <c r="V478" s="227"/>
      <c r="W478" s="227"/>
      <c r="X478" s="227"/>
      <c r="Y478" s="227"/>
      <c r="Z478" s="227"/>
    </row>
    <row r="479" spans="1:26" ht="15.75" customHeight="1" x14ac:dyDescent="0.2">
      <c r="A479" s="227"/>
      <c r="B479" s="227"/>
      <c r="C479" s="227"/>
      <c r="D479" s="228"/>
      <c r="E479" s="227"/>
      <c r="F479" s="227"/>
      <c r="G479" s="227"/>
      <c r="H479" s="227"/>
      <c r="I479" s="227"/>
      <c r="J479" s="227"/>
      <c r="K479" s="227"/>
      <c r="L479" s="227"/>
      <c r="M479" s="227"/>
      <c r="N479" s="227"/>
      <c r="O479" s="227"/>
      <c r="P479" s="227"/>
      <c r="Q479" s="227"/>
      <c r="R479" s="227"/>
      <c r="S479" s="227"/>
      <c r="T479" s="227"/>
      <c r="U479" s="227"/>
      <c r="V479" s="227"/>
      <c r="W479" s="227"/>
      <c r="X479" s="227"/>
      <c r="Y479" s="227"/>
      <c r="Z479" s="227"/>
    </row>
    <row r="480" spans="1:26" ht="15.75" customHeight="1" x14ac:dyDescent="0.2">
      <c r="A480" s="227"/>
      <c r="B480" s="227"/>
      <c r="C480" s="227"/>
      <c r="D480" s="228"/>
      <c r="E480" s="227"/>
      <c r="F480" s="227"/>
      <c r="G480" s="227"/>
      <c r="H480" s="227"/>
      <c r="I480" s="227"/>
      <c r="J480" s="227"/>
      <c r="K480" s="227"/>
      <c r="L480" s="227"/>
      <c r="M480" s="227"/>
      <c r="N480" s="227"/>
      <c r="O480" s="227"/>
      <c r="P480" s="227"/>
      <c r="Q480" s="227"/>
      <c r="R480" s="227"/>
      <c r="S480" s="227"/>
      <c r="T480" s="227"/>
      <c r="U480" s="227"/>
      <c r="V480" s="227"/>
      <c r="W480" s="227"/>
      <c r="X480" s="227"/>
      <c r="Y480" s="227"/>
      <c r="Z480" s="227"/>
    </row>
    <row r="481" spans="1:26" ht="15.75" customHeight="1" x14ac:dyDescent="0.2">
      <c r="A481" s="227"/>
      <c r="B481" s="227"/>
      <c r="C481" s="227"/>
      <c r="D481" s="228"/>
      <c r="E481" s="227"/>
      <c r="F481" s="227"/>
      <c r="G481" s="227"/>
      <c r="H481" s="227"/>
      <c r="I481" s="227"/>
      <c r="J481" s="227"/>
      <c r="K481" s="227"/>
      <c r="L481" s="227"/>
      <c r="M481" s="227"/>
      <c r="N481" s="227"/>
      <c r="O481" s="227"/>
      <c r="P481" s="227"/>
      <c r="Q481" s="227"/>
      <c r="R481" s="227"/>
      <c r="S481" s="227"/>
      <c r="T481" s="227"/>
      <c r="U481" s="227"/>
      <c r="V481" s="227"/>
      <c r="W481" s="227"/>
      <c r="X481" s="227"/>
      <c r="Y481" s="227"/>
      <c r="Z481" s="227"/>
    </row>
    <row r="482" spans="1:26" ht="15.75" customHeight="1" x14ac:dyDescent="0.2">
      <c r="A482" s="227"/>
      <c r="B482" s="227"/>
      <c r="C482" s="227"/>
      <c r="D482" s="228"/>
      <c r="E482" s="227"/>
      <c r="F482" s="227"/>
      <c r="G482" s="227"/>
      <c r="H482" s="227"/>
      <c r="I482" s="227"/>
      <c r="J482" s="227"/>
      <c r="K482" s="227"/>
      <c r="L482" s="227"/>
      <c r="M482" s="227"/>
      <c r="N482" s="227"/>
      <c r="O482" s="227"/>
      <c r="P482" s="227"/>
      <c r="Q482" s="227"/>
      <c r="R482" s="227"/>
      <c r="S482" s="227"/>
      <c r="T482" s="227"/>
      <c r="U482" s="227"/>
      <c r="V482" s="227"/>
      <c r="W482" s="227"/>
      <c r="X482" s="227"/>
      <c r="Y482" s="227"/>
      <c r="Z482" s="227"/>
    </row>
    <row r="483" spans="1:26" ht="15.75" customHeight="1" x14ac:dyDescent="0.2">
      <c r="A483" s="227"/>
      <c r="B483" s="227"/>
      <c r="C483" s="227"/>
      <c r="D483" s="228"/>
      <c r="E483" s="227"/>
      <c r="F483" s="227"/>
      <c r="G483" s="227"/>
      <c r="H483" s="227"/>
      <c r="I483" s="227"/>
      <c r="J483" s="227"/>
      <c r="K483" s="227"/>
      <c r="L483" s="227"/>
      <c r="M483" s="227"/>
      <c r="N483" s="227"/>
      <c r="O483" s="227"/>
      <c r="P483" s="227"/>
      <c r="Q483" s="227"/>
      <c r="R483" s="227"/>
      <c r="S483" s="227"/>
      <c r="T483" s="227"/>
      <c r="U483" s="227"/>
      <c r="V483" s="227"/>
      <c r="W483" s="227"/>
      <c r="X483" s="227"/>
      <c r="Y483" s="227"/>
      <c r="Z483" s="227"/>
    </row>
    <row r="484" spans="1:26" ht="15.75" customHeight="1" x14ac:dyDescent="0.2">
      <c r="A484" s="227"/>
      <c r="B484" s="227"/>
      <c r="C484" s="227"/>
      <c r="D484" s="228"/>
      <c r="E484" s="227"/>
      <c r="F484" s="227"/>
      <c r="G484" s="227"/>
      <c r="H484" s="227"/>
      <c r="I484" s="227"/>
      <c r="J484" s="227"/>
      <c r="K484" s="227"/>
      <c r="L484" s="227"/>
      <c r="M484" s="227"/>
      <c r="N484" s="227"/>
      <c r="O484" s="227"/>
      <c r="P484" s="227"/>
      <c r="Q484" s="227"/>
      <c r="R484" s="227"/>
      <c r="S484" s="227"/>
      <c r="T484" s="227"/>
      <c r="U484" s="227"/>
      <c r="V484" s="227"/>
      <c r="W484" s="227"/>
      <c r="X484" s="227"/>
      <c r="Y484" s="227"/>
      <c r="Z484" s="227"/>
    </row>
    <row r="485" spans="1:26" ht="15.75" customHeight="1" x14ac:dyDescent="0.2">
      <c r="A485" s="227"/>
      <c r="B485" s="227"/>
      <c r="C485" s="227"/>
      <c r="D485" s="228"/>
      <c r="E485" s="227"/>
      <c r="F485" s="227"/>
      <c r="G485" s="227"/>
      <c r="H485" s="227"/>
      <c r="I485" s="227"/>
      <c r="J485" s="227"/>
      <c r="K485" s="227"/>
      <c r="L485" s="227"/>
      <c r="M485" s="227"/>
      <c r="N485" s="227"/>
      <c r="O485" s="227"/>
      <c r="P485" s="227"/>
      <c r="Q485" s="227"/>
      <c r="R485" s="227"/>
      <c r="S485" s="227"/>
      <c r="T485" s="227"/>
      <c r="U485" s="227"/>
      <c r="V485" s="227"/>
      <c r="W485" s="227"/>
      <c r="X485" s="227"/>
      <c r="Y485" s="227"/>
      <c r="Z485" s="227"/>
    </row>
    <row r="486" spans="1:26" ht="15.75" customHeight="1" x14ac:dyDescent="0.2">
      <c r="A486" s="227"/>
      <c r="B486" s="227"/>
      <c r="C486" s="227"/>
      <c r="D486" s="228"/>
      <c r="E486" s="227"/>
      <c r="F486" s="227"/>
      <c r="G486" s="227"/>
      <c r="H486" s="227"/>
      <c r="I486" s="227"/>
      <c r="J486" s="227"/>
      <c r="K486" s="227"/>
      <c r="L486" s="227"/>
      <c r="M486" s="227"/>
      <c r="N486" s="227"/>
      <c r="O486" s="227"/>
      <c r="P486" s="227"/>
      <c r="Q486" s="227"/>
      <c r="R486" s="227"/>
      <c r="S486" s="227"/>
      <c r="T486" s="227"/>
      <c r="U486" s="227"/>
      <c r="V486" s="227"/>
      <c r="W486" s="227"/>
      <c r="X486" s="227"/>
      <c r="Y486" s="227"/>
      <c r="Z486" s="227"/>
    </row>
    <row r="487" spans="1:26" ht="15.75" customHeight="1" x14ac:dyDescent="0.2">
      <c r="A487" s="227"/>
      <c r="B487" s="227"/>
      <c r="C487" s="227"/>
      <c r="D487" s="228"/>
      <c r="E487" s="227"/>
      <c r="F487" s="227"/>
      <c r="G487" s="227"/>
      <c r="H487" s="227"/>
      <c r="I487" s="227"/>
      <c r="J487" s="227"/>
      <c r="K487" s="227"/>
      <c r="L487" s="227"/>
      <c r="M487" s="227"/>
      <c r="N487" s="227"/>
      <c r="O487" s="227"/>
      <c r="P487" s="227"/>
      <c r="Q487" s="227"/>
      <c r="R487" s="227"/>
      <c r="S487" s="227"/>
      <c r="T487" s="227"/>
      <c r="U487" s="227"/>
      <c r="V487" s="227"/>
      <c r="W487" s="227"/>
      <c r="X487" s="227"/>
      <c r="Y487" s="227"/>
      <c r="Z487" s="227"/>
    </row>
    <row r="488" spans="1:26" ht="15.75" customHeight="1" x14ac:dyDescent="0.2">
      <c r="A488" s="227"/>
      <c r="B488" s="227"/>
      <c r="C488" s="227"/>
      <c r="D488" s="228"/>
      <c r="E488" s="227"/>
      <c r="F488" s="227"/>
      <c r="G488" s="227"/>
      <c r="H488" s="227"/>
      <c r="I488" s="227"/>
      <c r="J488" s="227"/>
      <c r="K488" s="227"/>
      <c r="L488" s="227"/>
      <c r="M488" s="227"/>
      <c r="N488" s="227"/>
      <c r="O488" s="227"/>
      <c r="P488" s="227"/>
      <c r="Q488" s="227"/>
      <c r="R488" s="227"/>
      <c r="S488" s="227"/>
      <c r="T488" s="227"/>
      <c r="U488" s="227"/>
      <c r="V488" s="227"/>
      <c r="W488" s="227"/>
      <c r="X488" s="227"/>
      <c r="Y488" s="227"/>
      <c r="Z488" s="227"/>
    </row>
    <row r="489" spans="1:26" ht="15.75" customHeight="1" x14ac:dyDescent="0.2">
      <c r="A489" s="227"/>
      <c r="B489" s="227"/>
      <c r="C489" s="227"/>
      <c r="D489" s="228"/>
      <c r="E489" s="227"/>
      <c r="F489" s="227"/>
      <c r="G489" s="227"/>
      <c r="H489" s="227"/>
      <c r="I489" s="227"/>
      <c r="J489" s="227"/>
      <c r="K489" s="227"/>
      <c r="L489" s="227"/>
      <c r="M489" s="227"/>
      <c r="N489" s="227"/>
      <c r="O489" s="227"/>
      <c r="P489" s="227"/>
      <c r="Q489" s="227"/>
      <c r="R489" s="227"/>
      <c r="S489" s="227"/>
      <c r="T489" s="227"/>
      <c r="U489" s="227"/>
      <c r="V489" s="227"/>
      <c r="W489" s="227"/>
      <c r="X489" s="227"/>
      <c r="Y489" s="227"/>
      <c r="Z489" s="227"/>
    </row>
    <row r="490" spans="1:26" ht="15.75" customHeight="1" x14ac:dyDescent="0.2">
      <c r="A490" s="227"/>
      <c r="B490" s="227"/>
      <c r="C490" s="227"/>
      <c r="D490" s="228"/>
      <c r="E490" s="227"/>
      <c r="F490" s="227"/>
      <c r="G490" s="227"/>
      <c r="H490" s="227"/>
      <c r="I490" s="227"/>
      <c r="J490" s="227"/>
      <c r="K490" s="227"/>
      <c r="L490" s="227"/>
      <c r="M490" s="227"/>
      <c r="N490" s="227"/>
      <c r="O490" s="227"/>
      <c r="P490" s="227"/>
      <c r="Q490" s="227"/>
      <c r="R490" s="227"/>
      <c r="S490" s="227"/>
      <c r="T490" s="227"/>
      <c r="U490" s="227"/>
      <c r="V490" s="227"/>
      <c r="W490" s="227"/>
      <c r="X490" s="227"/>
      <c r="Y490" s="227"/>
      <c r="Z490" s="227"/>
    </row>
    <row r="491" spans="1:26" ht="15.75" customHeight="1" x14ac:dyDescent="0.2">
      <c r="A491" s="227"/>
      <c r="B491" s="227"/>
      <c r="C491" s="227"/>
      <c r="D491" s="228"/>
      <c r="E491" s="227"/>
      <c r="F491" s="227"/>
      <c r="G491" s="227"/>
      <c r="H491" s="227"/>
      <c r="I491" s="227"/>
      <c r="J491" s="227"/>
      <c r="K491" s="227"/>
      <c r="L491" s="227"/>
      <c r="M491" s="227"/>
      <c r="N491" s="227"/>
      <c r="O491" s="227"/>
      <c r="P491" s="227"/>
      <c r="Q491" s="227"/>
      <c r="R491" s="227"/>
      <c r="S491" s="227"/>
      <c r="T491" s="227"/>
      <c r="U491" s="227"/>
      <c r="V491" s="227"/>
      <c r="W491" s="227"/>
      <c r="X491" s="227"/>
      <c r="Y491" s="227"/>
      <c r="Z491" s="227"/>
    </row>
    <row r="492" spans="1:26" ht="15.75" customHeight="1" x14ac:dyDescent="0.2">
      <c r="A492" s="227"/>
      <c r="B492" s="227"/>
      <c r="C492" s="227"/>
      <c r="D492" s="228"/>
      <c r="E492" s="227"/>
      <c r="F492" s="227"/>
      <c r="G492" s="227"/>
      <c r="H492" s="227"/>
      <c r="I492" s="227"/>
      <c r="J492" s="227"/>
      <c r="K492" s="227"/>
      <c r="L492" s="227"/>
      <c r="M492" s="227"/>
      <c r="N492" s="227"/>
      <c r="O492" s="227"/>
      <c r="P492" s="227"/>
      <c r="Q492" s="227"/>
      <c r="R492" s="227"/>
      <c r="S492" s="227"/>
      <c r="T492" s="227"/>
      <c r="U492" s="227"/>
      <c r="V492" s="227"/>
      <c r="W492" s="227"/>
      <c r="X492" s="227"/>
      <c r="Y492" s="227"/>
      <c r="Z492" s="227"/>
    </row>
    <row r="493" spans="1:26" ht="15.75" customHeight="1" x14ac:dyDescent="0.2">
      <c r="A493" s="227"/>
      <c r="B493" s="227"/>
      <c r="C493" s="227"/>
      <c r="D493" s="228"/>
      <c r="E493" s="227"/>
      <c r="F493" s="227"/>
      <c r="G493" s="227"/>
      <c r="H493" s="227"/>
      <c r="I493" s="227"/>
      <c r="J493" s="227"/>
      <c r="K493" s="227"/>
      <c r="L493" s="227"/>
      <c r="M493" s="227"/>
      <c r="N493" s="227"/>
      <c r="O493" s="227"/>
      <c r="P493" s="227"/>
      <c r="Q493" s="227"/>
      <c r="R493" s="227"/>
      <c r="S493" s="227"/>
      <c r="T493" s="227"/>
      <c r="U493" s="227"/>
      <c r="V493" s="227"/>
      <c r="W493" s="227"/>
      <c r="X493" s="227"/>
      <c r="Y493" s="227"/>
      <c r="Z493" s="227"/>
    </row>
    <row r="494" spans="1:26" ht="15.75" customHeight="1" x14ac:dyDescent="0.2">
      <c r="A494" s="227"/>
      <c r="B494" s="227"/>
      <c r="C494" s="227"/>
      <c r="D494" s="228"/>
      <c r="E494" s="227"/>
      <c r="F494" s="227"/>
      <c r="G494" s="227"/>
      <c r="H494" s="227"/>
      <c r="I494" s="227"/>
      <c r="J494" s="227"/>
      <c r="K494" s="227"/>
      <c r="L494" s="227"/>
      <c r="M494" s="227"/>
      <c r="N494" s="227"/>
      <c r="O494" s="227"/>
      <c r="P494" s="227"/>
      <c r="Q494" s="227"/>
      <c r="R494" s="227"/>
      <c r="S494" s="227"/>
      <c r="T494" s="227"/>
      <c r="U494" s="227"/>
      <c r="V494" s="227"/>
      <c r="W494" s="227"/>
      <c r="X494" s="227"/>
      <c r="Y494" s="227"/>
      <c r="Z494" s="227"/>
    </row>
    <row r="495" spans="1:26" ht="15.75" customHeight="1" x14ac:dyDescent="0.2">
      <c r="A495" s="227"/>
      <c r="B495" s="227"/>
      <c r="C495" s="227"/>
      <c r="D495" s="228"/>
      <c r="E495" s="227"/>
      <c r="F495" s="227"/>
      <c r="G495" s="227"/>
      <c r="H495" s="227"/>
      <c r="I495" s="227"/>
      <c r="J495" s="227"/>
      <c r="K495" s="227"/>
      <c r="L495" s="227"/>
      <c r="M495" s="227"/>
      <c r="N495" s="227"/>
      <c r="O495" s="227"/>
      <c r="P495" s="227"/>
      <c r="Q495" s="227"/>
      <c r="R495" s="227"/>
      <c r="S495" s="227"/>
      <c r="T495" s="227"/>
      <c r="U495" s="227"/>
      <c r="V495" s="227"/>
      <c r="W495" s="227"/>
      <c r="X495" s="227"/>
      <c r="Y495" s="227"/>
      <c r="Z495" s="227"/>
    </row>
    <row r="496" spans="1:26" ht="15.75" customHeight="1" x14ac:dyDescent="0.2">
      <c r="A496" s="227"/>
      <c r="B496" s="227"/>
      <c r="C496" s="227"/>
      <c r="D496" s="228"/>
      <c r="E496" s="227"/>
      <c r="F496" s="227"/>
      <c r="G496" s="227"/>
      <c r="H496" s="227"/>
      <c r="I496" s="227"/>
      <c r="J496" s="227"/>
      <c r="K496" s="227"/>
      <c r="L496" s="227"/>
      <c r="M496" s="227"/>
      <c r="N496" s="227"/>
      <c r="O496" s="227"/>
      <c r="P496" s="227"/>
      <c r="Q496" s="227"/>
      <c r="R496" s="227"/>
      <c r="S496" s="227"/>
      <c r="T496" s="227"/>
      <c r="U496" s="227"/>
      <c r="V496" s="227"/>
      <c r="W496" s="227"/>
      <c r="X496" s="227"/>
      <c r="Y496" s="227"/>
      <c r="Z496" s="227"/>
    </row>
    <row r="497" spans="1:26" ht="15.75" customHeight="1" x14ac:dyDescent="0.2">
      <c r="A497" s="227"/>
      <c r="B497" s="227"/>
      <c r="C497" s="227"/>
      <c r="D497" s="228"/>
      <c r="E497" s="227"/>
      <c r="F497" s="227"/>
      <c r="G497" s="227"/>
      <c r="H497" s="227"/>
      <c r="I497" s="227"/>
      <c r="J497" s="227"/>
      <c r="K497" s="227"/>
      <c r="L497" s="227"/>
      <c r="M497" s="227"/>
      <c r="N497" s="227"/>
      <c r="O497" s="227"/>
      <c r="P497" s="227"/>
      <c r="Q497" s="227"/>
      <c r="R497" s="227"/>
      <c r="S497" s="227"/>
      <c r="T497" s="227"/>
      <c r="U497" s="227"/>
      <c r="V497" s="227"/>
      <c r="W497" s="227"/>
      <c r="X497" s="227"/>
      <c r="Y497" s="227"/>
      <c r="Z497" s="227"/>
    </row>
    <row r="498" spans="1:26" ht="15.75" customHeight="1" x14ac:dyDescent="0.2">
      <c r="A498" s="227"/>
      <c r="B498" s="227"/>
      <c r="C498" s="227"/>
      <c r="D498" s="228"/>
      <c r="E498" s="227"/>
      <c r="F498" s="227"/>
      <c r="G498" s="227"/>
      <c r="H498" s="227"/>
      <c r="I498" s="227"/>
      <c r="J498" s="227"/>
      <c r="K498" s="227"/>
      <c r="L498" s="227"/>
      <c r="M498" s="227"/>
      <c r="N498" s="227"/>
      <c r="O498" s="227"/>
      <c r="P498" s="227"/>
      <c r="Q498" s="227"/>
      <c r="R498" s="227"/>
      <c r="S498" s="227"/>
      <c r="T498" s="227"/>
      <c r="U498" s="227"/>
      <c r="V498" s="227"/>
      <c r="W498" s="227"/>
      <c r="X498" s="227"/>
      <c r="Y498" s="227"/>
      <c r="Z498" s="227"/>
    </row>
    <row r="499" spans="1:26" ht="15.75" customHeight="1" x14ac:dyDescent="0.2">
      <c r="A499" s="227"/>
      <c r="B499" s="227"/>
      <c r="C499" s="227"/>
      <c r="D499" s="228"/>
      <c r="E499" s="227"/>
      <c r="F499" s="227"/>
      <c r="G499" s="227"/>
      <c r="H499" s="227"/>
      <c r="I499" s="227"/>
      <c r="J499" s="227"/>
      <c r="K499" s="227"/>
      <c r="L499" s="227"/>
      <c r="M499" s="227"/>
      <c r="N499" s="227"/>
      <c r="O499" s="227"/>
      <c r="P499" s="227"/>
      <c r="Q499" s="227"/>
      <c r="R499" s="227"/>
      <c r="S499" s="227"/>
      <c r="T499" s="227"/>
      <c r="U499" s="227"/>
      <c r="V499" s="227"/>
      <c r="W499" s="227"/>
      <c r="X499" s="227"/>
      <c r="Y499" s="227"/>
      <c r="Z499" s="227"/>
    </row>
    <row r="500" spans="1:26" ht="15.75" customHeight="1" x14ac:dyDescent="0.2">
      <c r="A500" s="227"/>
      <c r="B500" s="227"/>
      <c r="C500" s="227"/>
      <c r="D500" s="228"/>
      <c r="E500" s="227"/>
      <c r="F500" s="227"/>
      <c r="G500" s="227"/>
      <c r="H500" s="227"/>
      <c r="I500" s="227"/>
      <c r="J500" s="227"/>
      <c r="K500" s="227"/>
      <c r="L500" s="227"/>
      <c r="M500" s="227"/>
      <c r="N500" s="227"/>
      <c r="O500" s="227"/>
      <c r="P500" s="227"/>
      <c r="Q500" s="227"/>
      <c r="R500" s="227"/>
      <c r="S500" s="227"/>
      <c r="T500" s="227"/>
      <c r="U500" s="227"/>
      <c r="V500" s="227"/>
      <c r="W500" s="227"/>
      <c r="X500" s="227"/>
      <c r="Y500" s="227"/>
      <c r="Z500" s="227"/>
    </row>
    <row r="501" spans="1:26" ht="15.75" customHeight="1" x14ac:dyDescent="0.2">
      <c r="A501" s="227"/>
      <c r="B501" s="227"/>
      <c r="C501" s="227"/>
      <c r="D501" s="228"/>
      <c r="E501" s="227"/>
      <c r="F501" s="227"/>
      <c r="G501" s="227"/>
      <c r="H501" s="227"/>
      <c r="I501" s="227"/>
      <c r="J501" s="227"/>
      <c r="K501" s="227"/>
      <c r="L501" s="227"/>
      <c r="M501" s="227"/>
      <c r="N501" s="227"/>
      <c r="O501" s="227"/>
      <c r="P501" s="227"/>
      <c r="Q501" s="227"/>
      <c r="R501" s="227"/>
      <c r="S501" s="227"/>
      <c r="T501" s="227"/>
      <c r="U501" s="227"/>
      <c r="V501" s="227"/>
      <c r="W501" s="227"/>
      <c r="X501" s="227"/>
      <c r="Y501" s="227"/>
      <c r="Z501" s="227"/>
    </row>
    <row r="502" spans="1:26" ht="15.75" customHeight="1" x14ac:dyDescent="0.2">
      <c r="A502" s="227"/>
      <c r="B502" s="227"/>
      <c r="C502" s="227"/>
      <c r="D502" s="228"/>
      <c r="E502" s="227"/>
      <c r="F502" s="227"/>
      <c r="G502" s="227"/>
      <c r="H502" s="227"/>
      <c r="I502" s="227"/>
      <c r="J502" s="227"/>
      <c r="K502" s="227"/>
      <c r="L502" s="227"/>
      <c r="M502" s="227"/>
      <c r="N502" s="227"/>
      <c r="O502" s="227"/>
      <c r="P502" s="227"/>
      <c r="Q502" s="227"/>
      <c r="R502" s="227"/>
      <c r="S502" s="227"/>
      <c r="T502" s="227"/>
      <c r="U502" s="227"/>
      <c r="V502" s="227"/>
      <c r="W502" s="227"/>
      <c r="X502" s="227"/>
      <c r="Y502" s="227"/>
      <c r="Z502" s="227"/>
    </row>
    <row r="503" spans="1:26" ht="15.75" customHeight="1" x14ac:dyDescent="0.2">
      <c r="A503" s="227"/>
      <c r="B503" s="227"/>
      <c r="C503" s="227"/>
      <c r="D503" s="228"/>
      <c r="E503" s="227"/>
      <c r="F503" s="227"/>
      <c r="G503" s="227"/>
      <c r="H503" s="227"/>
      <c r="I503" s="227"/>
      <c r="J503" s="227"/>
      <c r="K503" s="227"/>
      <c r="L503" s="227"/>
      <c r="M503" s="227"/>
      <c r="N503" s="227"/>
      <c r="O503" s="227"/>
      <c r="P503" s="227"/>
      <c r="Q503" s="227"/>
      <c r="R503" s="227"/>
      <c r="S503" s="227"/>
      <c r="T503" s="227"/>
      <c r="U503" s="227"/>
      <c r="V503" s="227"/>
      <c r="W503" s="227"/>
      <c r="X503" s="227"/>
      <c r="Y503" s="227"/>
      <c r="Z503" s="227"/>
    </row>
    <row r="504" spans="1:26" ht="15.75" customHeight="1" x14ac:dyDescent="0.2">
      <c r="A504" s="227"/>
      <c r="B504" s="227"/>
      <c r="C504" s="227"/>
      <c r="D504" s="228"/>
      <c r="E504" s="227"/>
      <c r="F504" s="227"/>
      <c r="G504" s="227"/>
      <c r="H504" s="227"/>
      <c r="I504" s="227"/>
      <c r="J504" s="227"/>
      <c r="K504" s="227"/>
      <c r="L504" s="227"/>
      <c r="M504" s="227"/>
      <c r="N504" s="227"/>
      <c r="O504" s="227"/>
      <c r="P504" s="227"/>
      <c r="Q504" s="227"/>
      <c r="R504" s="227"/>
      <c r="S504" s="227"/>
      <c r="T504" s="227"/>
      <c r="U504" s="227"/>
      <c r="V504" s="227"/>
      <c r="W504" s="227"/>
      <c r="X504" s="227"/>
      <c r="Y504" s="227"/>
      <c r="Z504" s="227"/>
    </row>
    <row r="505" spans="1:26" ht="15.75" customHeight="1" x14ac:dyDescent="0.2">
      <c r="A505" s="227"/>
      <c r="B505" s="227"/>
      <c r="C505" s="227"/>
      <c r="D505" s="228"/>
      <c r="E505" s="227"/>
      <c r="F505" s="227"/>
      <c r="G505" s="227"/>
      <c r="H505" s="227"/>
      <c r="I505" s="227"/>
      <c r="J505" s="227"/>
      <c r="K505" s="227"/>
      <c r="L505" s="227"/>
      <c r="M505" s="227"/>
      <c r="N505" s="227"/>
      <c r="O505" s="227"/>
      <c r="P505" s="227"/>
      <c r="Q505" s="227"/>
      <c r="R505" s="227"/>
      <c r="S505" s="227"/>
      <c r="T505" s="227"/>
      <c r="U505" s="227"/>
      <c r="V505" s="227"/>
      <c r="W505" s="227"/>
      <c r="X505" s="227"/>
      <c r="Y505" s="227"/>
      <c r="Z505" s="227"/>
    </row>
    <row r="506" spans="1:26" ht="15.75" customHeight="1" x14ac:dyDescent="0.2">
      <c r="A506" s="227"/>
      <c r="B506" s="227"/>
      <c r="C506" s="227"/>
      <c r="D506" s="228"/>
      <c r="E506" s="227"/>
      <c r="F506" s="227"/>
      <c r="G506" s="227"/>
      <c r="H506" s="227"/>
      <c r="I506" s="227"/>
      <c r="J506" s="227"/>
      <c r="K506" s="227"/>
      <c r="L506" s="227"/>
      <c r="M506" s="227"/>
      <c r="N506" s="227"/>
      <c r="O506" s="227"/>
      <c r="P506" s="227"/>
      <c r="Q506" s="227"/>
      <c r="R506" s="227"/>
      <c r="S506" s="227"/>
      <c r="T506" s="227"/>
      <c r="U506" s="227"/>
      <c r="V506" s="227"/>
      <c r="W506" s="227"/>
      <c r="X506" s="227"/>
      <c r="Y506" s="227"/>
      <c r="Z506" s="227"/>
    </row>
    <row r="507" spans="1:26" ht="15.75" customHeight="1" x14ac:dyDescent="0.2">
      <c r="A507" s="227"/>
      <c r="B507" s="227"/>
      <c r="C507" s="227"/>
      <c r="D507" s="228"/>
      <c r="E507" s="227"/>
      <c r="F507" s="227"/>
      <c r="G507" s="227"/>
      <c r="H507" s="227"/>
      <c r="I507" s="227"/>
      <c r="J507" s="227"/>
      <c r="K507" s="227"/>
      <c r="L507" s="227"/>
      <c r="M507" s="227"/>
      <c r="N507" s="227"/>
      <c r="O507" s="227"/>
      <c r="P507" s="227"/>
      <c r="Q507" s="227"/>
      <c r="R507" s="227"/>
      <c r="S507" s="227"/>
      <c r="T507" s="227"/>
      <c r="U507" s="227"/>
      <c r="V507" s="227"/>
      <c r="W507" s="227"/>
      <c r="X507" s="227"/>
      <c r="Y507" s="227"/>
      <c r="Z507" s="227"/>
    </row>
    <row r="508" spans="1:26" ht="15.75" customHeight="1" x14ac:dyDescent="0.2">
      <c r="A508" s="227"/>
      <c r="B508" s="227"/>
      <c r="C508" s="227"/>
      <c r="D508" s="228"/>
      <c r="E508" s="227"/>
      <c r="F508" s="227"/>
      <c r="G508" s="227"/>
      <c r="H508" s="227"/>
      <c r="I508" s="227"/>
      <c r="J508" s="227"/>
      <c r="K508" s="227"/>
      <c r="L508" s="227"/>
      <c r="M508" s="227"/>
      <c r="N508" s="227"/>
      <c r="O508" s="227"/>
      <c r="P508" s="227"/>
      <c r="Q508" s="227"/>
      <c r="R508" s="227"/>
      <c r="S508" s="227"/>
      <c r="T508" s="227"/>
      <c r="U508" s="227"/>
      <c r="V508" s="227"/>
      <c r="W508" s="227"/>
      <c r="X508" s="227"/>
      <c r="Y508" s="227"/>
      <c r="Z508" s="227"/>
    </row>
    <row r="509" spans="1:26" ht="15.75" customHeight="1" x14ac:dyDescent="0.2">
      <c r="A509" s="227"/>
      <c r="B509" s="227"/>
      <c r="C509" s="227"/>
      <c r="D509" s="228"/>
      <c r="E509" s="227"/>
      <c r="F509" s="227"/>
      <c r="G509" s="227"/>
      <c r="H509" s="227"/>
      <c r="I509" s="227"/>
      <c r="J509" s="227"/>
      <c r="K509" s="227"/>
      <c r="L509" s="227"/>
      <c r="M509" s="227"/>
      <c r="N509" s="227"/>
      <c r="O509" s="227"/>
      <c r="P509" s="227"/>
      <c r="Q509" s="227"/>
      <c r="R509" s="227"/>
      <c r="S509" s="227"/>
      <c r="T509" s="227"/>
      <c r="U509" s="227"/>
      <c r="V509" s="227"/>
      <c r="W509" s="227"/>
      <c r="X509" s="227"/>
      <c r="Y509" s="227"/>
      <c r="Z509" s="227"/>
    </row>
    <row r="510" spans="1:26" ht="15.75" customHeight="1" x14ac:dyDescent="0.2">
      <c r="A510" s="227"/>
      <c r="B510" s="227"/>
      <c r="C510" s="227"/>
      <c r="D510" s="228"/>
      <c r="E510" s="227"/>
      <c r="F510" s="227"/>
      <c r="G510" s="227"/>
      <c r="H510" s="227"/>
      <c r="I510" s="227"/>
      <c r="J510" s="227"/>
      <c r="K510" s="227"/>
      <c r="L510" s="227"/>
      <c r="M510" s="227"/>
      <c r="N510" s="227"/>
      <c r="O510" s="227"/>
      <c r="P510" s="227"/>
      <c r="Q510" s="227"/>
      <c r="R510" s="227"/>
      <c r="S510" s="227"/>
      <c r="T510" s="227"/>
      <c r="U510" s="227"/>
      <c r="V510" s="227"/>
      <c r="W510" s="227"/>
      <c r="X510" s="227"/>
      <c r="Y510" s="227"/>
      <c r="Z510" s="227"/>
    </row>
    <row r="511" spans="1:26" ht="15.75" customHeight="1" x14ac:dyDescent="0.2">
      <c r="A511" s="227"/>
      <c r="B511" s="227"/>
      <c r="C511" s="227"/>
      <c r="D511" s="228"/>
      <c r="E511" s="227"/>
      <c r="F511" s="227"/>
      <c r="G511" s="227"/>
      <c r="H511" s="227"/>
      <c r="I511" s="227"/>
      <c r="J511" s="227"/>
      <c r="K511" s="227"/>
      <c r="L511" s="227"/>
      <c r="M511" s="227"/>
      <c r="N511" s="227"/>
      <c r="O511" s="227"/>
      <c r="P511" s="227"/>
      <c r="Q511" s="227"/>
      <c r="R511" s="227"/>
      <c r="S511" s="227"/>
      <c r="T511" s="227"/>
      <c r="U511" s="227"/>
      <c r="V511" s="227"/>
      <c r="W511" s="227"/>
      <c r="X511" s="227"/>
      <c r="Y511" s="227"/>
      <c r="Z511" s="227"/>
    </row>
    <row r="512" spans="1:26" ht="15.75" customHeight="1" x14ac:dyDescent="0.2">
      <c r="A512" s="227"/>
      <c r="B512" s="227"/>
      <c r="C512" s="227"/>
      <c r="D512" s="228"/>
      <c r="E512" s="227"/>
      <c r="F512" s="227"/>
      <c r="G512" s="227"/>
      <c r="H512" s="227"/>
      <c r="I512" s="227"/>
      <c r="J512" s="227"/>
      <c r="K512" s="227"/>
      <c r="L512" s="227"/>
      <c r="M512" s="227"/>
      <c r="N512" s="227"/>
      <c r="O512" s="227"/>
      <c r="P512" s="227"/>
      <c r="Q512" s="227"/>
      <c r="R512" s="227"/>
      <c r="S512" s="227"/>
      <c r="T512" s="227"/>
      <c r="U512" s="227"/>
      <c r="V512" s="227"/>
      <c r="W512" s="227"/>
      <c r="X512" s="227"/>
      <c r="Y512" s="227"/>
      <c r="Z512" s="227"/>
    </row>
    <row r="513" spans="1:26" ht="15.75" customHeight="1" x14ac:dyDescent="0.2">
      <c r="A513" s="227"/>
      <c r="B513" s="227"/>
      <c r="C513" s="227"/>
      <c r="D513" s="228"/>
      <c r="E513" s="227"/>
      <c r="F513" s="227"/>
      <c r="G513" s="227"/>
      <c r="H513" s="227"/>
      <c r="I513" s="227"/>
      <c r="J513" s="227"/>
      <c r="K513" s="227"/>
      <c r="L513" s="227"/>
      <c r="M513" s="227"/>
      <c r="N513" s="227"/>
      <c r="O513" s="227"/>
      <c r="P513" s="227"/>
      <c r="Q513" s="227"/>
      <c r="R513" s="227"/>
      <c r="S513" s="227"/>
      <c r="T513" s="227"/>
      <c r="U513" s="227"/>
      <c r="V513" s="227"/>
      <c r="W513" s="227"/>
      <c r="X513" s="227"/>
      <c r="Y513" s="227"/>
      <c r="Z513" s="227"/>
    </row>
    <row r="514" spans="1:26" ht="15.75" customHeight="1" x14ac:dyDescent="0.2">
      <c r="A514" s="227"/>
      <c r="B514" s="227"/>
      <c r="C514" s="227"/>
      <c r="D514" s="228"/>
      <c r="E514" s="227"/>
      <c r="F514" s="227"/>
      <c r="G514" s="227"/>
      <c r="H514" s="227"/>
      <c r="I514" s="227"/>
      <c r="J514" s="227"/>
      <c r="K514" s="227"/>
      <c r="L514" s="227"/>
      <c r="M514" s="227"/>
      <c r="N514" s="227"/>
      <c r="O514" s="227"/>
      <c r="P514" s="227"/>
      <c r="Q514" s="227"/>
      <c r="R514" s="227"/>
      <c r="S514" s="227"/>
      <c r="T514" s="227"/>
      <c r="U514" s="227"/>
      <c r="V514" s="227"/>
      <c r="W514" s="227"/>
      <c r="X514" s="227"/>
      <c r="Y514" s="227"/>
      <c r="Z514" s="227"/>
    </row>
    <row r="515" spans="1:26" ht="15.75" customHeight="1" x14ac:dyDescent="0.2">
      <c r="A515" s="227"/>
      <c r="B515" s="227"/>
      <c r="C515" s="227"/>
      <c r="D515" s="228"/>
      <c r="E515" s="227"/>
      <c r="F515" s="227"/>
      <c r="G515" s="227"/>
      <c r="H515" s="227"/>
      <c r="I515" s="227"/>
      <c r="J515" s="227"/>
      <c r="K515" s="227"/>
      <c r="L515" s="227"/>
      <c r="M515" s="227"/>
      <c r="N515" s="227"/>
      <c r="O515" s="227"/>
      <c r="P515" s="227"/>
      <c r="Q515" s="227"/>
      <c r="R515" s="227"/>
      <c r="S515" s="227"/>
      <c r="T515" s="227"/>
      <c r="U515" s="227"/>
      <c r="V515" s="227"/>
      <c r="W515" s="227"/>
      <c r="X515" s="227"/>
      <c r="Y515" s="227"/>
      <c r="Z515" s="227"/>
    </row>
    <row r="516" spans="1:26" ht="15.75" customHeight="1" x14ac:dyDescent="0.2">
      <c r="A516" s="227"/>
      <c r="B516" s="227"/>
      <c r="C516" s="227"/>
      <c r="D516" s="228"/>
      <c r="E516" s="227"/>
      <c r="F516" s="227"/>
      <c r="G516" s="227"/>
      <c r="H516" s="227"/>
      <c r="I516" s="227"/>
      <c r="J516" s="227"/>
      <c r="K516" s="227"/>
      <c r="L516" s="227"/>
      <c r="M516" s="227"/>
      <c r="N516" s="227"/>
      <c r="O516" s="227"/>
      <c r="P516" s="227"/>
      <c r="Q516" s="227"/>
      <c r="R516" s="227"/>
      <c r="S516" s="227"/>
      <c r="T516" s="227"/>
      <c r="U516" s="227"/>
      <c r="V516" s="227"/>
      <c r="W516" s="227"/>
      <c r="X516" s="227"/>
      <c r="Y516" s="227"/>
      <c r="Z516" s="227"/>
    </row>
    <row r="517" spans="1:26" ht="15.75" customHeight="1" x14ac:dyDescent="0.2">
      <c r="A517" s="227"/>
      <c r="B517" s="227"/>
      <c r="C517" s="227"/>
      <c r="D517" s="228"/>
      <c r="E517" s="227"/>
      <c r="F517" s="227"/>
      <c r="G517" s="227"/>
      <c r="H517" s="227"/>
      <c r="I517" s="227"/>
      <c r="J517" s="227"/>
      <c r="K517" s="227"/>
      <c r="L517" s="227"/>
      <c r="M517" s="227"/>
      <c r="N517" s="227"/>
      <c r="O517" s="227"/>
      <c r="P517" s="227"/>
      <c r="Q517" s="227"/>
      <c r="R517" s="227"/>
      <c r="S517" s="227"/>
      <c r="T517" s="227"/>
      <c r="U517" s="227"/>
      <c r="V517" s="227"/>
      <c r="W517" s="227"/>
      <c r="X517" s="227"/>
      <c r="Y517" s="227"/>
      <c r="Z517" s="227"/>
    </row>
    <row r="518" spans="1:26" ht="15.75" customHeight="1" x14ac:dyDescent="0.2">
      <c r="A518" s="227"/>
      <c r="B518" s="227"/>
      <c r="C518" s="227"/>
      <c r="D518" s="228"/>
      <c r="E518" s="227"/>
      <c r="F518" s="227"/>
      <c r="G518" s="227"/>
      <c r="H518" s="227"/>
      <c r="I518" s="227"/>
      <c r="J518" s="227"/>
      <c r="K518" s="227"/>
      <c r="L518" s="227"/>
      <c r="M518" s="227"/>
      <c r="N518" s="227"/>
      <c r="O518" s="227"/>
      <c r="P518" s="227"/>
      <c r="Q518" s="227"/>
      <c r="R518" s="227"/>
      <c r="S518" s="227"/>
      <c r="T518" s="227"/>
      <c r="U518" s="227"/>
      <c r="V518" s="227"/>
      <c r="W518" s="227"/>
      <c r="X518" s="227"/>
      <c r="Y518" s="227"/>
      <c r="Z518" s="227"/>
    </row>
    <row r="519" spans="1:26" ht="15.75" customHeight="1" x14ac:dyDescent="0.2">
      <c r="A519" s="227"/>
      <c r="B519" s="227"/>
      <c r="C519" s="227"/>
      <c r="D519" s="228"/>
      <c r="E519" s="227"/>
      <c r="F519" s="227"/>
      <c r="G519" s="227"/>
      <c r="H519" s="227"/>
      <c r="I519" s="227"/>
      <c r="J519" s="227"/>
      <c r="K519" s="227"/>
      <c r="L519" s="227"/>
      <c r="M519" s="227"/>
      <c r="N519" s="227"/>
      <c r="O519" s="227"/>
      <c r="P519" s="227"/>
      <c r="Q519" s="227"/>
      <c r="R519" s="227"/>
      <c r="S519" s="227"/>
      <c r="T519" s="227"/>
      <c r="U519" s="227"/>
      <c r="V519" s="227"/>
      <c r="W519" s="227"/>
      <c r="X519" s="227"/>
      <c r="Y519" s="227"/>
      <c r="Z519" s="227"/>
    </row>
    <row r="520" spans="1:26" ht="15.75" customHeight="1" x14ac:dyDescent="0.2">
      <c r="A520" s="227"/>
      <c r="B520" s="227"/>
      <c r="C520" s="227"/>
      <c r="D520" s="228"/>
      <c r="E520" s="227"/>
      <c r="F520" s="227"/>
      <c r="G520" s="227"/>
      <c r="H520" s="227"/>
      <c r="I520" s="227"/>
      <c r="J520" s="227"/>
      <c r="K520" s="227"/>
      <c r="L520" s="227"/>
      <c r="M520" s="227"/>
      <c r="N520" s="227"/>
      <c r="O520" s="227"/>
      <c r="P520" s="227"/>
      <c r="Q520" s="227"/>
      <c r="R520" s="227"/>
      <c r="S520" s="227"/>
      <c r="T520" s="227"/>
      <c r="U520" s="227"/>
      <c r="V520" s="227"/>
      <c r="W520" s="227"/>
      <c r="X520" s="227"/>
      <c r="Y520" s="227"/>
      <c r="Z520" s="227"/>
    </row>
    <row r="521" spans="1:26" ht="15.75" customHeight="1" x14ac:dyDescent="0.2">
      <c r="A521" s="227"/>
      <c r="B521" s="227"/>
      <c r="C521" s="227"/>
      <c r="D521" s="228"/>
      <c r="E521" s="227"/>
      <c r="F521" s="227"/>
      <c r="G521" s="227"/>
      <c r="H521" s="227"/>
      <c r="I521" s="227"/>
      <c r="J521" s="227"/>
      <c r="K521" s="227"/>
      <c r="L521" s="227"/>
      <c r="M521" s="227"/>
      <c r="N521" s="227"/>
      <c r="O521" s="227"/>
      <c r="P521" s="227"/>
      <c r="Q521" s="227"/>
      <c r="R521" s="227"/>
      <c r="S521" s="227"/>
      <c r="T521" s="227"/>
      <c r="U521" s="227"/>
      <c r="V521" s="227"/>
      <c r="W521" s="227"/>
      <c r="X521" s="227"/>
      <c r="Y521" s="227"/>
      <c r="Z521" s="227"/>
    </row>
    <row r="522" spans="1:26" ht="15.75" customHeight="1" x14ac:dyDescent="0.2">
      <c r="A522" s="227"/>
      <c r="B522" s="227"/>
      <c r="C522" s="227"/>
      <c r="D522" s="228"/>
      <c r="E522" s="227"/>
      <c r="F522" s="227"/>
      <c r="G522" s="227"/>
      <c r="H522" s="227"/>
      <c r="I522" s="227"/>
      <c r="J522" s="227"/>
      <c r="K522" s="227"/>
      <c r="L522" s="227"/>
      <c r="M522" s="227"/>
      <c r="N522" s="227"/>
      <c r="O522" s="227"/>
      <c r="P522" s="227"/>
      <c r="Q522" s="227"/>
      <c r="R522" s="227"/>
      <c r="S522" s="227"/>
      <c r="T522" s="227"/>
      <c r="U522" s="227"/>
      <c r="V522" s="227"/>
      <c r="W522" s="227"/>
      <c r="X522" s="227"/>
      <c r="Y522" s="227"/>
      <c r="Z522" s="227"/>
    </row>
    <row r="523" spans="1:26" ht="15.75" customHeight="1" x14ac:dyDescent="0.2">
      <c r="A523" s="227"/>
      <c r="B523" s="227"/>
      <c r="C523" s="227"/>
      <c r="D523" s="228"/>
      <c r="E523" s="227"/>
      <c r="F523" s="227"/>
      <c r="G523" s="227"/>
      <c r="H523" s="227"/>
      <c r="I523" s="227"/>
      <c r="J523" s="227"/>
      <c r="K523" s="227"/>
      <c r="L523" s="227"/>
      <c r="M523" s="227"/>
      <c r="N523" s="227"/>
      <c r="O523" s="227"/>
      <c r="P523" s="227"/>
      <c r="Q523" s="227"/>
      <c r="R523" s="227"/>
      <c r="S523" s="227"/>
      <c r="T523" s="227"/>
      <c r="U523" s="227"/>
      <c r="V523" s="227"/>
      <c r="W523" s="227"/>
      <c r="X523" s="227"/>
      <c r="Y523" s="227"/>
      <c r="Z523" s="227"/>
    </row>
    <row r="524" spans="1:26" ht="15.75" customHeight="1" x14ac:dyDescent="0.2">
      <c r="A524" s="227"/>
      <c r="B524" s="227"/>
      <c r="C524" s="227"/>
      <c r="D524" s="228"/>
      <c r="E524" s="227"/>
      <c r="F524" s="227"/>
      <c r="G524" s="227"/>
      <c r="H524" s="227"/>
      <c r="I524" s="227"/>
      <c r="J524" s="227"/>
      <c r="K524" s="227"/>
      <c r="L524" s="227"/>
      <c r="M524" s="227"/>
      <c r="N524" s="227"/>
      <c r="O524" s="227"/>
      <c r="P524" s="227"/>
      <c r="Q524" s="227"/>
      <c r="R524" s="227"/>
      <c r="S524" s="227"/>
      <c r="T524" s="227"/>
      <c r="U524" s="227"/>
      <c r="V524" s="227"/>
      <c r="W524" s="227"/>
      <c r="X524" s="227"/>
      <c r="Y524" s="227"/>
      <c r="Z524" s="227"/>
    </row>
    <row r="525" spans="1:26" ht="15.75" customHeight="1" x14ac:dyDescent="0.2">
      <c r="A525" s="227"/>
      <c r="B525" s="227"/>
      <c r="C525" s="227"/>
      <c r="D525" s="228"/>
      <c r="E525" s="227"/>
      <c r="F525" s="227"/>
      <c r="G525" s="227"/>
      <c r="H525" s="227"/>
      <c r="I525" s="227"/>
      <c r="J525" s="227"/>
      <c r="K525" s="227"/>
      <c r="L525" s="227"/>
      <c r="M525" s="227"/>
      <c r="N525" s="227"/>
      <c r="O525" s="227"/>
      <c r="P525" s="227"/>
      <c r="Q525" s="227"/>
      <c r="R525" s="227"/>
      <c r="S525" s="227"/>
      <c r="T525" s="227"/>
      <c r="U525" s="227"/>
      <c r="V525" s="227"/>
      <c r="W525" s="227"/>
      <c r="X525" s="227"/>
      <c r="Y525" s="227"/>
      <c r="Z525" s="227"/>
    </row>
    <row r="526" spans="1:26" ht="15.75" customHeight="1" x14ac:dyDescent="0.2">
      <c r="A526" s="227"/>
      <c r="B526" s="227"/>
      <c r="C526" s="227"/>
      <c r="D526" s="228"/>
      <c r="E526" s="227"/>
      <c r="F526" s="227"/>
      <c r="G526" s="227"/>
      <c r="H526" s="227"/>
      <c r="I526" s="227"/>
      <c r="J526" s="227"/>
      <c r="K526" s="227"/>
      <c r="L526" s="227"/>
      <c r="M526" s="227"/>
      <c r="N526" s="227"/>
      <c r="O526" s="227"/>
      <c r="P526" s="227"/>
      <c r="Q526" s="227"/>
      <c r="R526" s="227"/>
      <c r="S526" s="227"/>
      <c r="T526" s="227"/>
      <c r="U526" s="227"/>
      <c r="V526" s="227"/>
      <c r="W526" s="227"/>
      <c r="X526" s="227"/>
      <c r="Y526" s="227"/>
      <c r="Z526" s="227"/>
    </row>
    <row r="527" spans="1:26" ht="15.75" customHeight="1" x14ac:dyDescent="0.2">
      <c r="A527" s="227"/>
      <c r="B527" s="227"/>
      <c r="C527" s="227"/>
      <c r="D527" s="228"/>
      <c r="E527" s="227"/>
      <c r="F527" s="227"/>
      <c r="G527" s="227"/>
      <c r="H527" s="227"/>
      <c r="I527" s="227"/>
      <c r="J527" s="227"/>
      <c r="K527" s="227"/>
      <c r="L527" s="227"/>
      <c r="M527" s="227"/>
      <c r="N527" s="227"/>
      <c r="O527" s="227"/>
      <c r="P527" s="227"/>
      <c r="Q527" s="227"/>
      <c r="R527" s="227"/>
      <c r="S527" s="227"/>
      <c r="T527" s="227"/>
      <c r="U527" s="227"/>
      <c r="V527" s="227"/>
      <c r="W527" s="227"/>
      <c r="X527" s="227"/>
      <c r="Y527" s="227"/>
      <c r="Z527" s="227"/>
    </row>
    <row r="528" spans="1:26" ht="15.75" customHeight="1" x14ac:dyDescent="0.2">
      <c r="A528" s="227"/>
      <c r="B528" s="227"/>
      <c r="C528" s="227"/>
      <c r="D528" s="228"/>
      <c r="E528" s="227"/>
      <c r="F528" s="227"/>
      <c r="G528" s="227"/>
      <c r="H528" s="227"/>
      <c r="I528" s="227"/>
      <c r="J528" s="227"/>
      <c r="K528" s="227"/>
      <c r="L528" s="227"/>
      <c r="M528" s="227"/>
      <c r="N528" s="227"/>
      <c r="O528" s="227"/>
      <c r="P528" s="227"/>
      <c r="Q528" s="227"/>
      <c r="R528" s="227"/>
      <c r="S528" s="227"/>
      <c r="T528" s="227"/>
      <c r="U528" s="227"/>
      <c r="V528" s="227"/>
      <c r="W528" s="227"/>
      <c r="X528" s="227"/>
      <c r="Y528" s="227"/>
      <c r="Z528" s="227"/>
    </row>
    <row r="529" spans="1:26" ht="15.75" customHeight="1" x14ac:dyDescent="0.2">
      <c r="A529" s="227"/>
      <c r="B529" s="227"/>
      <c r="C529" s="227"/>
      <c r="D529" s="228"/>
      <c r="E529" s="227"/>
      <c r="F529" s="227"/>
      <c r="G529" s="227"/>
      <c r="H529" s="227"/>
      <c r="I529" s="227"/>
      <c r="J529" s="227"/>
      <c r="K529" s="227"/>
      <c r="L529" s="227"/>
      <c r="M529" s="227"/>
      <c r="N529" s="227"/>
      <c r="O529" s="227"/>
      <c r="P529" s="227"/>
      <c r="Q529" s="227"/>
      <c r="R529" s="227"/>
      <c r="S529" s="227"/>
      <c r="T529" s="227"/>
      <c r="U529" s="227"/>
      <c r="V529" s="227"/>
      <c r="W529" s="227"/>
      <c r="X529" s="227"/>
      <c r="Y529" s="227"/>
      <c r="Z529" s="227"/>
    </row>
    <row r="530" spans="1:26" ht="15.75" customHeight="1" x14ac:dyDescent="0.2">
      <c r="A530" s="227"/>
      <c r="B530" s="227"/>
      <c r="C530" s="227"/>
      <c r="D530" s="228"/>
      <c r="E530" s="227"/>
      <c r="F530" s="227"/>
      <c r="G530" s="227"/>
      <c r="H530" s="227"/>
      <c r="I530" s="227"/>
      <c r="J530" s="227"/>
      <c r="K530" s="227"/>
      <c r="L530" s="227"/>
      <c r="M530" s="227"/>
      <c r="N530" s="227"/>
      <c r="O530" s="227"/>
      <c r="P530" s="227"/>
      <c r="Q530" s="227"/>
      <c r="R530" s="227"/>
      <c r="S530" s="227"/>
      <c r="T530" s="227"/>
      <c r="U530" s="227"/>
      <c r="V530" s="227"/>
      <c r="W530" s="227"/>
      <c r="X530" s="227"/>
      <c r="Y530" s="227"/>
      <c r="Z530" s="227"/>
    </row>
    <row r="531" spans="1:26" ht="15.75" customHeight="1" x14ac:dyDescent="0.2">
      <c r="A531" s="227"/>
      <c r="B531" s="227"/>
      <c r="C531" s="227"/>
      <c r="D531" s="228"/>
      <c r="E531" s="227"/>
      <c r="F531" s="227"/>
      <c r="G531" s="227"/>
      <c r="H531" s="227"/>
      <c r="I531" s="227"/>
      <c r="J531" s="227"/>
      <c r="K531" s="227"/>
      <c r="L531" s="227"/>
      <c r="M531" s="227"/>
      <c r="N531" s="227"/>
      <c r="O531" s="227"/>
      <c r="P531" s="227"/>
      <c r="Q531" s="227"/>
      <c r="R531" s="227"/>
      <c r="S531" s="227"/>
      <c r="T531" s="227"/>
      <c r="U531" s="227"/>
      <c r="V531" s="227"/>
      <c r="W531" s="227"/>
      <c r="X531" s="227"/>
      <c r="Y531" s="227"/>
      <c r="Z531" s="227"/>
    </row>
    <row r="532" spans="1:26" ht="15.75" customHeight="1" x14ac:dyDescent="0.2">
      <c r="A532" s="227"/>
      <c r="B532" s="227"/>
      <c r="C532" s="227"/>
      <c r="D532" s="228"/>
      <c r="E532" s="227"/>
      <c r="F532" s="227"/>
      <c r="G532" s="227"/>
      <c r="H532" s="227"/>
      <c r="I532" s="227"/>
      <c r="J532" s="227"/>
      <c r="K532" s="227"/>
      <c r="L532" s="227"/>
      <c r="M532" s="227"/>
      <c r="N532" s="227"/>
      <c r="O532" s="227"/>
      <c r="P532" s="227"/>
      <c r="Q532" s="227"/>
      <c r="R532" s="227"/>
      <c r="S532" s="227"/>
      <c r="T532" s="227"/>
      <c r="U532" s="227"/>
      <c r="V532" s="227"/>
      <c r="W532" s="227"/>
      <c r="X532" s="227"/>
      <c r="Y532" s="227"/>
      <c r="Z532" s="227"/>
    </row>
    <row r="533" spans="1:26" ht="15.75" customHeight="1" x14ac:dyDescent="0.2">
      <c r="A533" s="227"/>
      <c r="B533" s="227"/>
      <c r="C533" s="227"/>
      <c r="D533" s="228"/>
      <c r="E533" s="227"/>
      <c r="F533" s="227"/>
      <c r="G533" s="227"/>
      <c r="H533" s="227"/>
      <c r="I533" s="227"/>
      <c r="J533" s="227"/>
      <c r="K533" s="227"/>
      <c r="L533" s="227"/>
      <c r="M533" s="227"/>
      <c r="N533" s="227"/>
      <c r="O533" s="227"/>
      <c r="P533" s="227"/>
      <c r="Q533" s="227"/>
      <c r="R533" s="227"/>
      <c r="S533" s="227"/>
      <c r="T533" s="227"/>
      <c r="U533" s="227"/>
      <c r="V533" s="227"/>
      <c r="W533" s="227"/>
      <c r="X533" s="227"/>
      <c r="Y533" s="227"/>
      <c r="Z533" s="227"/>
    </row>
    <row r="534" spans="1:26" ht="15.75" customHeight="1" x14ac:dyDescent="0.2">
      <c r="A534" s="227"/>
      <c r="B534" s="227"/>
      <c r="C534" s="227"/>
      <c r="D534" s="228"/>
      <c r="E534" s="227"/>
      <c r="F534" s="227"/>
      <c r="G534" s="227"/>
      <c r="H534" s="227"/>
      <c r="I534" s="227"/>
      <c r="J534" s="227"/>
      <c r="K534" s="227"/>
      <c r="L534" s="227"/>
      <c r="M534" s="227"/>
      <c r="N534" s="227"/>
      <c r="O534" s="227"/>
      <c r="P534" s="227"/>
      <c r="Q534" s="227"/>
      <c r="R534" s="227"/>
      <c r="S534" s="227"/>
      <c r="T534" s="227"/>
      <c r="U534" s="227"/>
      <c r="V534" s="227"/>
      <c r="W534" s="227"/>
      <c r="X534" s="227"/>
      <c r="Y534" s="227"/>
      <c r="Z534" s="227"/>
    </row>
    <row r="535" spans="1:26" ht="15.75" customHeight="1" x14ac:dyDescent="0.2">
      <c r="A535" s="227"/>
      <c r="B535" s="227"/>
      <c r="C535" s="227"/>
      <c r="D535" s="228"/>
      <c r="E535" s="227"/>
      <c r="F535" s="227"/>
      <c r="G535" s="227"/>
      <c r="H535" s="227"/>
      <c r="I535" s="227"/>
      <c r="J535" s="227"/>
      <c r="K535" s="227"/>
      <c r="L535" s="227"/>
      <c r="M535" s="227"/>
      <c r="N535" s="227"/>
      <c r="O535" s="227"/>
      <c r="P535" s="227"/>
      <c r="Q535" s="227"/>
      <c r="R535" s="227"/>
      <c r="S535" s="227"/>
      <c r="T535" s="227"/>
      <c r="U535" s="227"/>
      <c r="V535" s="227"/>
      <c r="W535" s="227"/>
      <c r="X535" s="227"/>
      <c r="Y535" s="227"/>
      <c r="Z535" s="227"/>
    </row>
    <row r="536" spans="1:26" ht="15.75" customHeight="1" x14ac:dyDescent="0.2">
      <c r="A536" s="227"/>
      <c r="B536" s="227"/>
      <c r="C536" s="227"/>
      <c r="D536" s="228"/>
      <c r="E536" s="227"/>
      <c r="F536" s="227"/>
      <c r="G536" s="227"/>
      <c r="H536" s="227"/>
      <c r="I536" s="227"/>
      <c r="J536" s="227"/>
      <c r="K536" s="227"/>
      <c r="L536" s="227"/>
      <c r="M536" s="227"/>
      <c r="N536" s="227"/>
      <c r="O536" s="227"/>
      <c r="P536" s="227"/>
      <c r="Q536" s="227"/>
      <c r="R536" s="227"/>
      <c r="S536" s="227"/>
      <c r="T536" s="227"/>
      <c r="U536" s="227"/>
      <c r="V536" s="227"/>
      <c r="W536" s="227"/>
      <c r="X536" s="227"/>
      <c r="Y536" s="227"/>
      <c r="Z536" s="227"/>
    </row>
    <row r="537" spans="1:26" ht="15.75" customHeight="1" x14ac:dyDescent="0.2">
      <c r="A537" s="227"/>
      <c r="B537" s="227"/>
      <c r="C537" s="227"/>
      <c r="D537" s="228"/>
      <c r="E537" s="227"/>
      <c r="F537" s="227"/>
      <c r="G537" s="227"/>
      <c r="H537" s="227"/>
      <c r="I537" s="227"/>
      <c r="J537" s="227"/>
      <c r="K537" s="227"/>
      <c r="L537" s="227"/>
      <c r="M537" s="227"/>
      <c r="N537" s="227"/>
      <c r="O537" s="227"/>
      <c r="P537" s="227"/>
      <c r="Q537" s="227"/>
      <c r="R537" s="227"/>
      <c r="S537" s="227"/>
      <c r="T537" s="227"/>
      <c r="U537" s="227"/>
      <c r="V537" s="227"/>
      <c r="W537" s="227"/>
      <c r="X537" s="227"/>
      <c r="Y537" s="227"/>
      <c r="Z537" s="227"/>
    </row>
    <row r="538" spans="1:26" ht="15.75" customHeight="1" x14ac:dyDescent="0.2">
      <c r="A538" s="227"/>
      <c r="B538" s="227"/>
      <c r="C538" s="227"/>
      <c r="D538" s="228"/>
      <c r="E538" s="227"/>
      <c r="F538" s="227"/>
      <c r="G538" s="227"/>
      <c r="H538" s="227"/>
      <c r="I538" s="227"/>
      <c r="J538" s="227"/>
      <c r="K538" s="227"/>
      <c r="L538" s="227"/>
      <c r="M538" s="227"/>
      <c r="N538" s="227"/>
      <c r="O538" s="227"/>
      <c r="P538" s="227"/>
      <c r="Q538" s="227"/>
      <c r="R538" s="227"/>
      <c r="S538" s="227"/>
      <c r="T538" s="227"/>
      <c r="U538" s="227"/>
      <c r="V538" s="227"/>
      <c r="W538" s="227"/>
      <c r="X538" s="227"/>
      <c r="Y538" s="227"/>
      <c r="Z538" s="227"/>
    </row>
    <row r="539" spans="1:26" ht="15.75" customHeight="1" x14ac:dyDescent="0.2">
      <c r="A539" s="227"/>
      <c r="B539" s="227"/>
      <c r="C539" s="227"/>
      <c r="D539" s="228"/>
      <c r="E539" s="227"/>
      <c r="F539" s="227"/>
      <c r="G539" s="227"/>
      <c r="H539" s="227"/>
      <c r="I539" s="227"/>
      <c r="J539" s="227"/>
      <c r="K539" s="227"/>
      <c r="L539" s="227"/>
      <c r="M539" s="227"/>
      <c r="N539" s="227"/>
      <c r="O539" s="227"/>
      <c r="P539" s="227"/>
      <c r="Q539" s="227"/>
      <c r="R539" s="227"/>
      <c r="S539" s="227"/>
      <c r="T539" s="227"/>
      <c r="U539" s="227"/>
      <c r="V539" s="227"/>
      <c r="W539" s="227"/>
      <c r="X539" s="227"/>
      <c r="Y539" s="227"/>
      <c r="Z539" s="227"/>
    </row>
    <row r="540" spans="1:26" ht="15.75" customHeight="1" x14ac:dyDescent="0.2">
      <c r="A540" s="227"/>
      <c r="B540" s="227"/>
      <c r="C540" s="227"/>
      <c r="D540" s="228"/>
      <c r="E540" s="227"/>
      <c r="F540" s="227"/>
      <c r="G540" s="227"/>
      <c r="H540" s="227"/>
      <c r="I540" s="227"/>
      <c r="J540" s="227"/>
      <c r="K540" s="227"/>
      <c r="L540" s="227"/>
      <c r="M540" s="227"/>
      <c r="N540" s="227"/>
      <c r="O540" s="227"/>
      <c r="P540" s="227"/>
      <c r="Q540" s="227"/>
      <c r="R540" s="227"/>
      <c r="S540" s="227"/>
      <c r="T540" s="227"/>
      <c r="U540" s="227"/>
      <c r="V540" s="227"/>
      <c r="W540" s="227"/>
      <c r="X540" s="227"/>
      <c r="Y540" s="227"/>
      <c r="Z540" s="227"/>
    </row>
    <row r="541" spans="1:26" ht="15.75" customHeight="1" x14ac:dyDescent="0.2">
      <c r="A541" s="227"/>
      <c r="B541" s="227"/>
      <c r="C541" s="227"/>
      <c r="D541" s="228"/>
      <c r="E541" s="227"/>
      <c r="F541" s="227"/>
      <c r="G541" s="227"/>
      <c r="H541" s="227"/>
      <c r="I541" s="227"/>
      <c r="J541" s="227"/>
      <c r="K541" s="227"/>
      <c r="L541" s="227"/>
      <c r="M541" s="227"/>
      <c r="N541" s="227"/>
      <c r="O541" s="227"/>
      <c r="P541" s="227"/>
      <c r="Q541" s="227"/>
      <c r="R541" s="227"/>
      <c r="S541" s="227"/>
      <c r="T541" s="227"/>
      <c r="U541" s="227"/>
      <c r="V541" s="227"/>
      <c r="W541" s="227"/>
      <c r="X541" s="227"/>
      <c r="Y541" s="227"/>
      <c r="Z541" s="227"/>
    </row>
    <row r="542" spans="1:26" ht="15.75" customHeight="1" x14ac:dyDescent="0.2">
      <c r="A542" s="227"/>
      <c r="B542" s="227"/>
      <c r="C542" s="227"/>
      <c r="D542" s="228"/>
      <c r="E542" s="227"/>
      <c r="F542" s="227"/>
      <c r="G542" s="227"/>
      <c r="H542" s="227"/>
      <c r="I542" s="227"/>
      <c r="J542" s="227"/>
      <c r="K542" s="227"/>
      <c r="L542" s="227"/>
      <c r="M542" s="227"/>
      <c r="N542" s="227"/>
      <c r="O542" s="227"/>
      <c r="P542" s="227"/>
      <c r="Q542" s="227"/>
      <c r="R542" s="227"/>
      <c r="S542" s="227"/>
      <c r="T542" s="227"/>
      <c r="U542" s="227"/>
      <c r="V542" s="227"/>
      <c r="W542" s="227"/>
      <c r="X542" s="227"/>
      <c r="Y542" s="227"/>
      <c r="Z542" s="227"/>
    </row>
    <row r="543" spans="1:26" ht="15.75" customHeight="1" x14ac:dyDescent="0.2">
      <c r="A543" s="227"/>
      <c r="B543" s="227"/>
      <c r="C543" s="227"/>
      <c r="D543" s="228"/>
      <c r="E543" s="227"/>
      <c r="F543" s="227"/>
      <c r="G543" s="227"/>
      <c r="H543" s="227"/>
      <c r="I543" s="227"/>
      <c r="J543" s="227"/>
      <c r="K543" s="227"/>
      <c r="L543" s="227"/>
      <c r="M543" s="227"/>
      <c r="N543" s="227"/>
      <c r="O543" s="227"/>
      <c r="P543" s="227"/>
      <c r="Q543" s="227"/>
      <c r="R543" s="227"/>
      <c r="S543" s="227"/>
      <c r="T543" s="227"/>
      <c r="U543" s="227"/>
      <c r="V543" s="227"/>
      <c r="W543" s="227"/>
      <c r="X543" s="227"/>
      <c r="Y543" s="227"/>
      <c r="Z543" s="227"/>
    </row>
    <row r="544" spans="1:26" ht="15.75" customHeight="1" x14ac:dyDescent="0.2">
      <c r="A544" s="227"/>
      <c r="B544" s="227"/>
      <c r="C544" s="227"/>
      <c r="D544" s="228"/>
      <c r="E544" s="227"/>
      <c r="F544" s="227"/>
      <c r="G544" s="227"/>
      <c r="H544" s="227"/>
      <c r="I544" s="227"/>
      <c r="J544" s="227"/>
      <c r="K544" s="227"/>
      <c r="L544" s="227"/>
      <c r="M544" s="227"/>
      <c r="N544" s="227"/>
      <c r="O544" s="227"/>
      <c r="P544" s="227"/>
      <c r="Q544" s="227"/>
      <c r="R544" s="227"/>
      <c r="S544" s="227"/>
      <c r="T544" s="227"/>
      <c r="U544" s="227"/>
      <c r="V544" s="227"/>
      <c r="W544" s="227"/>
      <c r="X544" s="227"/>
      <c r="Y544" s="227"/>
      <c r="Z544" s="227"/>
    </row>
    <row r="545" spans="1:26" ht="15.75" customHeight="1" x14ac:dyDescent="0.2">
      <c r="A545" s="227"/>
      <c r="B545" s="227"/>
      <c r="C545" s="227"/>
      <c r="D545" s="228"/>
      <c r="E545" s="227"/>
      <c r="F545" s="227"/>
      <c r="G545" s="227"/>
      <c r="H545" s="227"/>
      <c r="I545" s="227"/>
      <c r="J545" s="227"/>
      <c r="K545" s="227"/>
      <c r="L545" s="227"/>
      <c r="M545" s="227"/>
      <c r="N545" s="227"/>
      <c r="O545" s="227"/>
      <c r="P545" s="227"/>
      <c r="Q545" s="227"/>
      <c r="R545" s="227"/>
      <c r="S545" s="227"/>
      <c r="T545" s="227"/>
      <c r="U545" s="227"/>
      <c r="V545" s="227"/>
      <c r="W545" s="227"/>
      <c r="X545" s="227"/>
      <c r="Y545" s="227"/>
      <c r="Z545" s="227"/>
    </row>
    <row r="546" spans="1:26" ht="15.75" customHeight="1" x14ac:dyDescent="0.2">
      <c r="A546" s="227"/>
      <c r="B546" s="227"/>
      <c r="C546" s="227"/>
      <c r="D546" s="228"/>
      <c r="E546" s="227"/>
      <c r="F546" s="227"/>
      <c r="G546" s="227"/>
      <c r="H546" s="227"/>
      <c r="I546" s="227"/>
      <c r="J546" s="227"/>
      <c r="K546" s="227"/>
      <c r="L546" s="227"/>
      <c r="M546" s="227"/>
      <c r="N546" s="227"/>
      <c r="O546" s="227"/>
      <c r="P546" s="227"/>
      <c r="Q546" s="227"/>
      <c r="R546" s="227"/>
      <c r="S546" s="227"/>
      <c r="T546" s="227"/>
      <c r="U546" s="227"/>
      <c r="V546" s="227"/>
      <c r="W546" s="227"/>
      <c r="X546" s="227"/>
      <c r="Y546" s="227"/>
      <c r="Z546" s="227"/>
    </row>
    <row r="547" spans="1:26" ht="15.75" customHeight="1" x14ac:dyDescent="0.2">
      <c r="A547" s="227"/>
      <c r="B547" s="227"/>
      <c r="C547" s="227"/>
      <c r="D547" s="228"/>
      <c r="E547" s="227"/>
      <c r="F547" s="227"/>
      <c r="G547" s="227"/>
      <c r="H547" s="227"/>
      <c r="I547" s="227"/>
      <c r="J547" s="227"/>
      <c r="K547" s="227"/>
      <c r="L547" s="227"/>
      <c r="M547" s="227"/>
      <c r="N547" s="227"/>
      <c r="O547" s="227"/>
      <c r="P547" s="227"/>
      <c r="Q547" s="227"/>
      <c r="R547" s="227"/>
      <c r="S547" s="227"/>
      <c r="T547" s="227"/>
      <c r="U547" s="227"/>
      <c r="V547" s="227"/>
      <c r="W547" s="227"/>
      <c r="X547" s="227"/>
      <c r="Y547" s="227"/>
      <c r="Z547" s="227"/>
    </row>
    <row r="548" spans="1:26" ht="15.75" customHeight="1" x14ac:dyDescent="0.2">
      <c r="A548" s="227"/>
      <c r="B548" s="227"/>
      <c r="C548" s="227"/>
      <c r="D548" s="228"/>
      <c r="E548" s="227"/>
      <c r="F548" s="227"/>
      <c r="G548" s="227"/>
      <c r="H548" s="227"/>
      <c r="I548" s="227"/>
      <c r="J548" s="227"/>
      <c r="K548" s="227"/>
      <c r="L548" s="227"/>
      <c r="M548" s="227"/>
      <c r="N548" s="227"/>
      <c r="O548" s="227"/>
      <c r="P548" s="227"/>
      <c r="Q548" s="227"/>
      <c r="R548" s="227"/>
      <c r="S548" s="227"/>
      <c r="T548" s="227"/>
      <c r="U548" s="227"/>
      <c r="V548" s="227"/>
      <c r="W548" s="227"/>
      <c r="X548" s="227"/>
      <c r="Y548" s="227"/>
      <c r="Z548" s="227"/>
    </row>
    <row r="549" spans="1:26" ht="15.75" customHeight="1" x14ac:dyDescent="0.2">
      <c r="A549" s="227"/>
      <c r="B549" s="227"/>
      <c r="C549" s="227"/>
      <c r="D549" s="228"/>
      <c r="E549" s="227"/>
      <c r="F549" s="227"/>
      <c r="G549" s="227"/>
      <c r="H549" s="227"/>
      <c r="I549" s="227"/>
      <c r="J549" s="227"/>
      <c r="K549" s="227"/>
      <c r="L549" s="227"/>
      <c r="M549" s="227"/>
      <c r="N549" s="227"/>
      <c r="O549" s="227"/>
      <c r="P549" s="227"/>
      <c r="Q549" s="227"/>
      <c r="R549" s="227"/>
      <c r="S549" s="227"/>
      <c r="T549" s="227"/>
      <c r="U549" s="227"/>
      <c r="V549" s="227"/>
      <c r="W549" s="227"/>
      <c r="X549" s="227"/>
      <c r="Y549" s="227"/>
      <c r="Z549" s="227"/>
    </row>
    <row r="550" spans="1:26" ht="15.75" customHeight="1" x14ac:dyDescent="0.2">
      <c r="A550" s="227"/>
      <c r="B550" s="227"/>
      <c r="C550" s="227"/>
      <c r="D550" s="228"/>
      <c r="E550" s="227"/>
      <c r="F550" s="227"/>
      <c r="G550" s="227"/>
      <c r="H550" s="227"/>
      <c r="I550" s="227"/>
      <c r="J550" s="227"/>
      <c r="K550" s="227"/>
      <c r="L550" s="227"/>
      <c r="M550" s="227"/>
      <c r="N550" s="227"/>
      <c r="O550" s="227"/>
      <c r="P550" s="227"/>
      <c r="Q550" s="227"/>
      <c r="R550" s="227"/>
      <c r="S550" s="227"/>
      <c r="T550" s="227"/>
      <c r="U550" s="227"/>
      <c r="V550" s="227"/>
      <c r="W550" s="227"/>
      <c r="X550" s="227"/>
      <c r="Y550" s="227"/>
      <c r="Z550" s="227"/>
    </row>
    <row r="551" spans="1:26" ht="15.75" customHeight="1" x14ac:dyDescent="0.2">
      <c r="A551" s="227"/>
      <c r="B551" s="227"/>
      <c r="C551" s="227"/>
      <c r="D551" s="228"/>
      <c r="E551" s="227"/>
      <c r="F551" s="227"/>
      <c r="G551" s="227"/>
      <c r="H551" s="227"/>
      <c r="I551" s="227"/>
      <c r="J551" s="227"/>
      <c r="K551" s="227"/>
      <c r="L551" s="227"/>
      <c r="M551" s="227"/>
      <c r="N551" s="227"/>
      <c r="O551" s="227"/>
      <c r="P551" s="227"/>
      <c r="Q551" s="227"/>
      <c r="R551" s="227"/>
      <c r="S551" s="227"/>
      <c r="T551" s="227"/>
      <c r="U551" s="227"/>
      <c r="V551" s="227"/>
      <c r="W551" s="227"/>
      <c r="X551" s="227"/>
      <c r="Y551" s="227"/>
      <c r="Z551" s="227"/>
    </row>
    <row r="552" spans="1:26" ht="15.75" customHeight="1" x14ac:dyDescent="0.2">
      <c r="A552" s="227"/>
      <c r="B552" s="227"/>
      <c r="C552" s="227"/>
      <c r="D552" s="228"/>
      <c r="E552" s="227"/>
      <c r="F552" s="227"/>
      <c r="G552" s="227"/>
      <c r="H552" s="227"/>
      <c r="I552" s="227"/>
      <c r="J552" s="227"/>
      <c r="K552" s="227"/>
      <c r="L552" s="227"/>
      <c r="M552" s="227"/>
      <c r="N552" s="227"/>
      <c r="O552" s="227"/>
      <c r="P552" s="227"/>
      <c r="Q552" s="227"/>
      <c r="R552" s="227"/>
      <c r="S552" s="227"/>
      <c r="T552" s="227"/>
      <c r="U552" s="227"/>
      <c r="V552" s="227"/>
      <c r="W552" s="227"/>
      <c r="X552" s="227"/>
      <c r="Y552" s="227"/>
      <c r="Z552" s="227"/>
    </row>
    <row r="553" spans="1:26" ht="15.75" customHeight="1" x14ac:dyDescent="0.2">
      <c r="A553" s="227"/>
      <c r="B553" s="227"/>
      <c r="C553" s="227"/>
      <c r="D553" s="228"/>
      <c r="E553" s="227"/>
      <c r="F553" s="227"/>
      <c r="G553" s="227"/>
      <c r="H553" s="227"/>
      <c r="I553" s="227"/>
      <c r="J553" s="227"/>
      <c r="K553" s="227"/>
      <c r="L553" s="227"/>
      <c r="M553" s="227"/>
      <c r="N553" s="227"/>
      <c r="O553" s="227"/>
      <c r="P553" s="227"/>
      <c r="Q553" s="227"/>
      <c r="R553" s="227"/>
      <c r="S553" s="227"/>
      <c r="T553" s="227"/>
      <c r="U553" s="227"/>
      <c r="V553" s="227"/>
      <c r="W553" s="227"/>
      <c r="X553" s="227"/>
      <c r="Y553" s="227"/>
      <c r="Z553" s="227"/>
    </row>
    <row r="554" spans="1:26" ht="15.75" customHeight="1" x14ac:dyDescent="0.2">
      <c r="A554" s="227"/>
      <c r="B554" s="227"/>
      <c r="C554" s="227"/>
      <c r="D554" s="228"/>
      <c r="E554" s="227"/>
      <c r="F554" s="227"/>
      <c r="G554" s="227"/>
      <c r="H554" s="227"/>
      <c r="I554" s="227"/>
      <c r="J554" s="227"/>
      <c r="K554" s="227"/>
      <c r="L554" s="227"/>
      <c r="M554" s="227"/>
      <c r="N554" s="227"/>
      <c r="O554" s="227"/>
      <c r="P554" s="227"/>
      <c r="Q554" s="227"/>
      <c r="R554" s="227"/>
      <c r="S554" s="227"/>
      <c r="T554" s="227"/>
      <c r="U554" s="227"/>
      <c r="V554" s="227"/>
      <c r="W554" s="227"/>
      <c r="X554" s="227"/>
      <c r="Y554" s="227"/>
      <c r="Z554" s="227"/>
    </row>
    <row r="555" spans="1:26" ht="15.75" customHeight="1" x14ac:dyDescent="0.2">
      <c r="A555" s="227"/>
      <c r="B555" s="227"/>
      <c r="C555" s="227"/>
      <c r="D555" s="228"/>
      <c r="E555" s="227"/>
      <c r="F555" s="227"/>
      <c r="G555" s="227"/>
      <c r="H555" s="227"/>
      <c r="I555" s="227"/>
      <c r="J555" s="227"/>
      <c r="K555" s="227"/>
      <c r="L555" s="227"/>
      <c r="M555" s="227"/>
      <c r="N555" s="227"/>
      <c r="O555" s="227"/>
      <c r="P555" s="227"/>
      <c r="Q555" s="227"/>
      <c r="R555" s="227"/>
      <c r="S555" s="227"/>
      <c r="T555" s="227"/>
      <c r="U555" s="227"/>
      <c r="V555" s="227"/>
      <c r="W555" s="227"/>
      <c r="X555" s="227"/>
      <c r="Y555" s="227"/>
      <c r="Z555" s="227"/>
    </row>
    <row r="556" spans="1:26" ht="15.75" customHeight="1" x14ac:dyDescent="0.2">
      <c r="A556" s="227"/>
      <c r="B556" s="227"/>
      <c r="C556" s="227"/>
      <c r="D556" s="228"/>
      <c r="E556" s="227"/>
      <c r="F556" s="227"/>
      <c r="G556" s="227"/>
      <c r="H556" s="227"/>
      <c r="I556" s="227"/>
      <c r="J556" s="227"/>
      <c r="K556" s="227"/>
      <c r="L556" s="227"/>
      <c r="M556" s="227"/>
      <c r="N556" s="227"/>
      <c r="O556" s="227"/>
      <c r="P556" s="227"/>
      <c r="Q556" s="227"/>
      <c r="R556" s="227"/>
      <c r="S556" s="227"/>
      <c r="T556" s="227"/>
      <c r="U556" s="227"/>
      <c r="V556" s="227"/>
      <c r="W556" s="227"/>
      <c r="X556" s="227"/>
      <c r="Y556" s="227"/>
      <c r="Z556" s="227"/>
    </row>
    <row r="557" spans="1:26" ht="15.75" customHeight="1" x14ac:dyDescent="0.2">
      <c r="A557" s="227"/>
      <c r="B557" s="227"/>
      <c r="C557" s="227"/>
      <c r="D557" s="228"/>
      <c r="E557" s="227"/>
      <c r="F557" s="227"/>
      <c r="G557" s="227"/>
      <c r="H557" s="227"/>
      <c r="I557" s="227"/>
      <c r="J557" s="227"/>
      <c r="K557" s="227"/>
      <c r="L557" s="227"/>
      <c r="M557" s="227"/>
      <c r="N557" s="227"/>
      <c r="O557" s="227"/>
      <c r="P557" s="227"/>
      <c r="Q557" s="227"/>
      <c r="R557" s="227"/>
      <c r="S557" s="227"/>
      <c r="T557" s="227"/>
      <c r="U557" s="227"/>
      <c r="V557" s="227"/>
      <c r="W557" s="227"/>
      <c r="X557" s="227"/>
      <c r="Y557" s="227"/>
      <c r="Z557" s="227"/>
    </row>
    <row r="558" spans="1:26" ht="15.75" customHeight="1" x14ac:dyDescent="0.2">
      <c r="A558" s="227"/>
      <c r="B558" s="227"/>
      <c r="C558" s="227"/>
      <c r="D558" s="228"/>
      <c r="E558" s="227"/>
      <c r="F558" s="227"/>
      <c r="G558" s="227"/>
      <c r="H558" s="227"/>
      <c r="I558" s="227"/>
      <c r="J558" s="227"/>
      <c r="K558" s="227"/>
      <c r="L558" s="227"/>
      <c r="M558" s="227"/>
      <c r="N558" s="227"/>
      <c r="O558" s="227"/>
      <c r="P558" s="227"/>
      <c r="Q558" s="227"/>
      <c r="R558" s="227"/>
      <c r="S558" s="227"/>
      <c r="T558" s="227"/>
      <c r="U558" s="227"/>
      <c r="V558" s="227"/>
      <c r="W558" s="227"/>
      <c r="X558" s="227"/>
      <c r="Y558" s="227"/>
      <c r="Z558" s="227"/>
    </row>
    <row r="559" spans="1:26" ht="15.75" customHeight="1" x14ac:dyDescent="0.2">
      <c r="A559" s="227"/>
      <c r="B559" s="227"/>
      <c r="C559" s="227"/>
      <c r="D559" s="228"/>
      <c r="E559" s="227"/>
      <c r="F559" s="227"/>
      <c r="G559" s="227"/>
      <c r="H559" s="227"/>
      <c r="I559" s="227"/>
      <c r="J559" s="227"/>
      <c r="K559" s="227"/>
      <c r="L559" s="227"/>
      <c r="M559" s="227"/>
      <c r="N559" s="227"/>
      <c r="O559" s="227"/>
      <c r="P559" s="227"/>
      <c r="Q559" s="227"/>
      <c r="R559" s="227"/>
      <c r="S559" s="227"/>
      <c r="T559" s="227"/>
      <c r="U559" s="227"/>
      <c r="V559" s="227"/>
      <c r="W559" s="227"/>
      <c r="X559" s="227"/>
      <c r="Y559" s="227"/>
      <c r="Z559" s="227"/>
    </row>
    <row r="560" spans="1:26" ht="15.75" customHeight="1" x14ac:dyDescent="0.2">
      <c r="A560" s="227"/>
      <c r="B560" s="227"/>
      <c r="C560" s="227"/>
      <c r="D560" s="228"/>
      <c r="E560" s="227"/>
      <c r="F560" s="227"/>
      <c r="G560" s="227"/>
      <c r="H560" s="227"/>
      <c r="I560" s="227"/>
      <c r="J560" s="227"/>
      <c r="K560" s="227"/>
      <c r="L560" s="227"/>
      <c r="M560" s="227"/>
      <c r="N560" s="227"/>
      <c r="O560" s="227"/>
      <c r="P560" s="227"/>
      <c r="Q560" s="227"/>
      <c r="R560" s="227"/>
      <c r="S560" s="227"/>
      <c r="T560" s="227"/>
      <c r="U560" s="227"/>
      <c r="V560" s="227"/>
      <c r="W560" s="227"/>
      <c r="X560" s="227"/>
      <c r="Y560" s="227"/>
      <c r="Z560" s="227"/>
    </row>
    <row r="561" spans="1:26" ht="15.75" customHeight="1" x14ac:dyDescent="0.2">
      <c r="A561" s="227"/>
      <c r="B561" s="227"/>
      <c r="C561" s="227"/>
      <c r="D561" s="228"/>
      <c r="E561" s="227"/>
      <c r="F561" s="227"/>
      <c r="G561" s="227"/>
      <c r="H561" s="227"/>
      <c r="I561" s="227"/>
      <c r="J561" s="227"/>
      <c r="K561" s="227"/>
      <c r="L561" s="227"/>
      <c r="M561" s="227"/>
      <c r="N561" s="227"/>
      <c r="O561" s="227"/>
      <c r="P561" s="227"/>
      <c r="Q561" s="227"/>
      <c r="R561" s="227"/>
      <c r="S561" s="227"/>
      <c r="T561" s="227"/>
      <c r="U561" s="227"/>
      <c r="V561" s="227"/>
      <c r="W561" s="227"/>
      <c r="X561" s="227"/>
      <c r="Y561" s="227"/>
      <c r="Z561" s="227"/>
    </row>
    <row r="562" spans="1:26" ht="15.75" customHeight="1" x14ac:dyDescent="0.2">
      <c r="A562" s="227"/>
      <c r="B562" s="227"/>
      <c r="C562" s="227"/>
      <c r="D562" s="228"/>
      <c r="E562" s="227"/>
      <c r="F562" s="227"/>
      <c r="G562" s="227"/>
      <c r="H562" s="227"/>
      <c r="I562" s="227"/>
      <c r="J562" s="227"/>
      <c r="K562" s="227"/>
      <c r="L562" s="227"/>
      <c r="M562" s="227"/>
      <c r="N562" s="227"/>
      <c r="O562" s="227"/>
      <c r="P562" s="227"/>
      <c r="Q562" s="227"/>
      <c r="R562" s="227"/>
      <c r="S562" s="227"/>
      <c r="T562" s="227"/>
      <c r="U562" s="227"/>
      <c r="V562" s="227"/>
      <c r="W562" s="227"/>
      <c r="X562" s="227"/>
      <c r="Y562" s="227"/>
      <c r="Z562" s="227"/>
    </row>
    <row r="563" spans="1:26" ht="15.75" customHeight="1" x14ac:dyDescent="0.2">
      <c r="A563" s="227"/>
      <c r="B563" s="227"/>
      <c r="C563" s="227"/>
      <c r="D563" s="228"/>
      <c r="E563" s="227"/>
      <c r="F563" s="227"/>
      <c r="G563" s="227"/>
      <c r="H563" s="227"/>
      <c r="I563" s="227"/>
      <c r="J563" s="227"/>
      <c r="K563" s="227"/>
      <c r="L563" s="227"/>
      <c r="M563" s="227"/>
      <c r="N563" s="227"/>
      <c r="O563" s="227"/>
      <c r="P563" s="227"/>
      <c r="Q563" s="227"/>
      <c r="R563" s="227"/>
      <c r="S563" s="227"/>
      <c r="T563" s="227"/>
      <c r="U563" s="227"/>
      <c r="V563" s="227"/>
      <c r="W563" s="227"/>
      <c r="X563" s="227"/>
      <c r="Y563" s="227"/>
      <c r="Z563" s="227"/>
    </row>
    <row r="564" spans="1:26" ht="15.75" customHeight="1" x14ac:dyDescent="0.2">
      <c r="A564" s="227"/>
      <c r="B564" s="227"/>
      <c r="C564" s="227"/>
      <c r="D564" s="228"/>
      <c r="E564" s="227"/>
      <c r="F564" s="227"/>
      <c r="G564" s="227"/>
      <c r="H564" s="227"/>
      <c r="I564" s="227"/>
      <c r="J564" s="227"/>
      <c r="K564" s="227"/>
      <c r="L564" s="227"/>
      <c r="M564" s="227"/>
      <c r="N564" s="227"/>
      <c r="O564" s="227"/>
      <c r="P564" s="227"/>
      <c r="Q564" s="227"/>
      <c r="R564" s="227"/>
      <c r="S564" s="227"/>
      <c r="T564" s="227"/>
      <c r="U564" s="227"/>
      <c r="V564" s="227"/>
      <c r="W564" s="227"/>
      <c r="X564" s="227"/>
      <c r="Y564" s="227"/>
      <c r="Z564" s="227"/>
    </row>
    <row r="565" spans="1:26" ht="15.75" customHeight="1" x14ac:dyDescent="0.2">
      <c r="A565" s="227"/>
      <c r="B565" s="227"/>
      <c r="C565" s="227"/>
      <c r="D565" s="228"/>
      <c r="E565" s="227"/>
      <c r="F565" s="227"/>
      <c r="G565" s="227"/>
      <c r="H565" s="227"/>
      <c r="I565" s="227"/>
      <c r="J565" s="227"/>
      <c r="K565" s="227"/>
      <c r="L565" s="227"/>
      <c r="M565" s="227"/>
      <c r="N565" s="227"/>
      <c r="O565" s="227"/>
      <c r="P565" s="227"/>
      <c r="Q565" s="227"/>
      <c r="R565" s="227"/>
      <c r="S565" s="227"/>
      <c r="T565" s="227"/>
      <c r="U565" s="227"/>
      <c r="V565" s="227"/>
      <c r="W565" s="227"/>
      <c r="X565" s="227"/>
      <c r="Y565" s="227"/>
      <c r="Z565" s="227"/>
    </row>
    <row r="566" spans="1:26" ht="15.75" customHeight="1" x14ac:dyDescent="0.2">
      <c r="A566" s="227"/>
      <c r="B566" s="227"/>
      <c r="C566" s="227"/>
      <c r="D566" s="228"/>
      <c r="E566" s="227"/>
      <c r="F566" s="227"/>
      <c r="G566" s="227"/>
      <c r="H566" s="227"/>
      <c r="I566" s="227"/>
      <c r="J566" s="227"/>
      <c r="K566" s="227"/>
      <c r="L566" s="227"/>
      <c r="M566" s="227"/>
      <c r="N566" s="227"/>
      <c r="O566" s="227"/>
      <c r="P566" s="227"/>
      <c r="Q566" s="227"/>
      <c r="R566" s="227"/>
      <c r="S566" s="227"/>
      <c r="T566" s="227"/>
      <c r="U566" s="227"/>
      <c r="V566" s="227"/>
      <c r="W566" s="227"/>
      <c r="X566" s="227"/>
      <c r="Y566" s="227"/>
      <c r="Z566" s="227"/>
    </row>
    <row r="567" spans="1:26" ht="15.75" customHeight="1" x14ac:dyDescent="0.2">
      <c r="A567" s="227"/>
      <c r="B567" s="227"/>
      <c r="C567" s="227"/>
      <c r="D567" s="228"/>
      <c r="E567" s="227"/>
      <c r="F567" s="227"/>
      <c r="G567" s="227"/>
      <c r="H567" s="227"/>
      <c r="I567" s="227"/>
      <c r="J567" s="227"/>
      <c r="K567" s="227"/>
      <c r="L567" s="227"/>
      <c r="M567" s="227"/>
      <c r="N567" s="227"/>
      <c r="O567" s="227"/>
      <c r="P567" s="227"/>
      <c r="Q567" s="227"/>
      <c r="R567" s="227"/>
      <c r="S567" s="227"/>
      <c r="T567" s="227"/>
      <c r="U567" s="227"/>
      <c r="V567" s="227"/>
      <c r="W567" s="227"/>
      <c r="X567" s="227"/>
      <c r="Y567" s="227"/>
      <c r="Z567" s="227"/>
    </row>
    <row r="568" spans="1:26" ht="15.75" customHeight="1" x14ac:dyDescent="0.2">
      <c r="A568" s="227"/>
      <c r="B568" s="227"/>
      <c r="C568" s="227"/>
      <c r="D568" s="228"/>
      <c r="E568" s="227"/>
      <c r="F568" s="227"/>
      <c r="G568" s="227"/>
      <c r="H568" s="227"/>
      <c r="I568" s="227"/>
      <c r="J568" s="227"/>
      <c r="K568" s="227"/>
      <c r="L568" s="227"/>
      <c r="M568" s="227"/>
      <c r="N568" s="227"/>
      <c r="O568" s="227"/>
      <c r="P568" s="227"/>
      <c r="Q568" s="227"/>
      <c r="R568" s="227"/>
      <c r="S568" s="227"/>
      <c r="T568" s="227"/>
      <c r="U568" s="227"/>
      <c r="V568" s="227"/>
      <c r="W568" s="227"/>
      <c r="X568" s="227"/>
      <c r="Y568" s="227"/>
      <c r="Z568" s="227"/>
    </row>
    <row r="569" spans="1:26" ht="15.75" customHeight="1" x14ac:dyDescent="0.2">
      <c r="A569" s="227"/>
      <c r="B569" s="227"/>
      <c r="C569" s="227"/>
      <c r="D569" s="228"/>
      <c r="E569" s="227"/>
      <c r="F569" s="227"/>
      <c r="G569" s="227"/>
      <c r="H569" s="227"/>
      <c r="I569" s="227"/>
      <c r="J569" s="227"/>
      <c r="K569" s="227"/>
      <c r="L569" s="227"/>
      <c r="M569" s="227"/>
      <c r="N569" s="227"/>
      <c r="O569" s="227"/>
      <c r="P569" s="227"/>
      <c r="Q569" s="227"/>
      <c r="R569" s="227"/>
      <c r="S569" s="227"/>
      <c r="T569" s="227"/>
      <c r="U569" s="227"/>
      <c r="V569" s="227"/>
      <c r="W569" s="227"/>
      <c r="X569" s="227"/>
      <c r="Y569" s="227"/>
      <c r="Z569" s="227"/>
    </row>
    <row r="570" spans="1:26" ht="15.75" customHeight="1" x14ac:dyDescent="0.2">
      <c r="A570" s="227"/>
      <c r="B570" s="227"/>
      <c r="C570" s="227"/>
      <c r="D570" s="228"/>
      <c r="E570" s="227"/>
      <c r="F570" s="227"/>
      <c r="G570" s="227"/>
      <c r="H570" s="227"/>
      <c r="I570" s="227"/>
      <c r="J570" s="227"/>
      <c r="K570" s="227"/>
      <c r="L570" s="227"/>
      <c r="M570" s="227"/>
      <c r="N570" s="227"/>
      <c r="O570" s="227"/>
      <c r="P570" s="227"/>
      <c r="Q570" s="227"/>
      <c r="R570" s="227"/>
      <c r="S570" s="227"/>
      <c r="T570" s="227"/>
      <c r="U570" s="227"/>
      <c r="V570" s="227"/>
      <c r="W570" s="227"/>
      <c r="X570" s="227"/>
      <c r="Y570" s="227"/>
      <c r="Z570" s="227"/>
    </row>
    <row r="571" spans="1:26" ht="15.75" customHeight="1" x14ac:dyDescent="0.2">
      <c r="A571" s="227"/>
      <c r="B571" s="227"/>
      <c r="C571" s="227"/>
      <c r="D571" s="228"/>
      <c r="E571" s="227"/>
      <c r="F571" s="227"/>
      <c r="G571" s="227"/>
      <c r="H571" s="227"/>
      <c r="I571" s="227"/>
      <c r="J571" s="227"/>
      <c r="K571" s="227"/>
      <c r="L571" s="227"/>
      <c r="M571" s="227"/>
      <c r="N571" s="227"/>
      <c r="O571" s="227"/>
      <c r="P571" s="227"/>
      <c r="Q571" s="227"/>
      <c r="R571" s="227"/>
      <c r="S571" s="227"/>
      <c r="T571" s="227"/>
      <c r="U571" s="227"/>
      <c r="V571" s="227"/>
      <c r="W571" s="227"/>
      <c r="X571" s="227"/>
      <c r="Y571" s="227"/>
      <c r="Z571" s="227"/>
    </row>
    <row r="572" spans="1:26" ht="15.75" customHeight="1" x14ac:dyDescent="0.2">
      <c r="A572" s="227"/>
      <c r="B572" s="227"/>
      <c r="C572" s="227"/>
      <c r="D572" s="228"/>
      <c r="E572" s="227"/>
      <c r="F572" s="227"/>
      <c r="G572" s="227"/>
      <c r="H572" s="227"/>
      <c r="I572" s="227"/>
      <c r="J572" s="227"/>
      <c r="K572" s="227"/>
      <c r="L572" s="227"/>
      <c r="M572" s="227"/>
      <c r="N572" s="227"/>
      <c r="O572" s="227"/>
      <c r="P572" s="227"/>
      <c r="Q572" s="227"/>
      <c r="R572" s="227"/>
      <c r="S572" s="227"/>
      <c r="T572" s="227"/>
      <c r="U572" s="227"/>
      <c r="V572" s="227"/>
      <c r="W572" s="227"/>
      <c r="X572" s="227"/>
      <c r="Y572" s="227"/>
      <c r="Z572" s="227"/>
    </row>
    <row r="573" spans="1:26" ht="15.75" customHeight="1" x14ac:dyDescent="0.2">
      <c r="A573" s="227"/>
      <c r="B573" s="227"/>
      <c r="C573" s="227"/>
      <c r="D573" s="228"/>
      <c r="E573" s="227"/>
      <c r="F573" s="227"/>
      <c r="G573" s="227"/>
      <c r="H573" s="227"/>
      <c r="I573" s="227"/>
      <c r="J573" s="227"/>
      <c r="K573" s="227"/>
      <c r="L573" s="227"/>
      <c r="M573" s="227"/>
      <c r="N573" s="227"/>
      <c r="O573" s="227"/>
      <c r="P573" s="227"/>
      <c r="Q573" s="227"/>
      <c r="R573" s="227"/>
      <c r="S573" s="227"/>
      <c r="T573" s="227"/>
      <c r="U573" s="227"/>
      <c r="V573" s="227"/>
      <c r="W573" s="227"/>
      <c r="X573" s="227"/>
      <c r="Y573" s="227"/>
      <c r="Z573" s="227"/>
    </row>
    <row r="574" spans="1:26" ht="15.75" customHeight="1" x14ac:dyDescent="0.2">
      <c r="A574" s="227"/>
      <c r="B574" s="227"/>
      <c r="C574" s="227"/>
      <c r="D574" s="228"/>
      <c r="E574" s="227"/>
      <c r="F574" s="227"/>
      <c r="G574" s="227"/>
      <c r="H574" s="227"/>
      <c r="I574" s="227"/>
      <c r="J574" s="227"/>
      <c r="K574" s="227"/>
      <c r="L574" s="227"/>
      <c r="M574" s="227"/>
      <c r="N574" s="227"/>
      <c r="O574" s="227"/>
      <c r="P574" s="227"/>
      <c r="Q574" s="227"/>
      <c r="R574" s="227"/>
      <c r="S574" s="227"/>
      <c r="T574" s="227"/>
      <c r="U574" s="227"/>
      <c r="V574" s="227"/>
      <c r="W574" s="227"/>
      <c r="X574" s="227"/>
      <c r="Y574" s="227"/>
      <c r="Z574" s="227"/>
    </row>
    <row r="575" spans="1:26" ht="15.75" customHeight="1" x14ac:dyDescent="0.2">
      <c r="A575" s="227"/>
      <c r="B575" s="227"/>
      <c r="C575" s="227"/>
      <c r="D575" s="228"/>
      <c r="E575" s="227"/>
      <c r="F575" s="227"/>
      <c r="G575" s="227"/>
      <c r="H575" s="227"/>
      <c r="I575" s="227"/>
      <c r="J575" s="227"/>
      <c r="K575" s="227"/>
      <c r="L575" s="227"/>
      <c r="M575" s="227"/>
      <c r="N575" s="227"/>
      <c r="O575" s="227"/>
      <c r="P575" s="227"/>
      <c r="Q575" s="227"/>
      <c r="R575" s="227"/>
      <c r="S575" s="227"/>
      <c r="T575" s="227"/>
      <c r="U575" s="227"/>
      <c r="V575" s="227"/>
      <c r="W575" s="227"/>
      <c r="X575" s="227"/>
      <c r="Y575" s="227"/>
      <c r="Z575" s="227"/>
    </row>
    <row r="576" spans="1:26" ht="15.75" customHeight="1" x14ac:dyDescent="0.2">
      <c r="A576" s="227"/>
      <c r="B576" s="227"/>
      <c r="C576" s="227"/>
      <c r="D576" s="228"/>
      <c r="E576" s="227"/>
      <c r="F576" s="227"/>
      <c r="G576" s="227"/>
      <c r="H576" s="227"/>
      <c r="I576" s="227"/>
      <c r="J576" s="227"/>
      <c r="K576" s="227"/>
      <c r="L576" s="227"/>
      <c r="M576" s="227"/>
      <c r="N576" s="227"/>
      <c r="O576" s="227"/>
      <c r="P576" s="227"/>
      <c r="Q576" s="227"/>
      <c r="R576" s="227"/>
      <c r="S576" s="227"/>
      <c r="T576" s="227"/>
      <c r="U576" s="227"/>
      <c r="V576" s="227"/>
      <c r="W576" s="227"/>
      <c r="X576" s="227"/>
      <c r="Y576" s="227"/>
      <c r="Z576" s="227"/>
    </row>
    <row r="577" spans="1:26" ht="15.75" customHeight="1" x14ac:dyDescent="0.2">
      <c r="A577" s="227"/>
      <c r="B577" s="227"/>
      <c r="C577" s="227"/>
      <c r="D577" s="228"/>
      <c r="E577" s="227"/>
      <c r="F577" s="227"/>
      <c r="G577" s="227"/>
      <c r="H577" s="227"/>
      <c r="I577" s="227"/>
      <c r="J577" s="227"/>
      <c r="K577" s="227"/>
      <c r="L577" s="227"/>
      <c r="M577" s="227"/>
      <c r="N577" s="227"/>
      <c r="O577" s="227"/>
      <c r="P577" s="227"/>
      <c r="Q577" s="227"/>
      <c r="R577" s="227"/>
      <c r="S577" s="227"/>
      <c r="T577" s="227"/>
      <c r="U577" s="227"/>
      <c r="V577" s="227"/>
      <c r="W577" s="227"/>
      <c r="X577" s="227"/>
      <c r="Y577" s="227"/>
      <c r="Z577" s="227"/>
    </row>
    <row r="578" spans="1:26" ht="15.75" customHeight="1" x14ac:dyDescent="0.2">
      <c r="A578" s="227"/>
      <c r="B578" s="227"/>
      <c r="C578" s="227"/>
      <c r="D578" s="228"/>
      <c r="E578" s="227"/>
      <c r="F578" s="227"/>
      <c r="G578" s="227"/>
      <c r="H578" s="227"/>
      <c r="I578" s="227"/>
      <c r="J578" s="227"/>
      <c r="K578" s="227"/>
      <c r="L578" s="227"/>
      <c r="M578" s="227"/>
      <c r="N578" s="227"/>
      <c r="O578" s="227"/>
      <c r="P578" s="227"/>
      <c r="Q578" s="227"/>
      <c r="R578" s="227"/>
      <c r="S578" s="227"/>
      <c r="T578" s="227"/>
      <c r="U578" s="227"/>
      <c r="V578" s="227"/>
      <c r="W578" s="227"/>
      <c r="X578" s="227"/>
      <c r="Y578" s="227"/>
      <c r="Z578" s="227"/>
    </row>
    <row r="579" spans="1:26" ht="15.75" customHeight="1" x14ac:dyDescent="0.2">
      <c r="A579" s="227"/>
      <c r="B579" s="227"/>
      <c r="C579" s="227"/>
      <c r="D579" s="228"/>
      <c r="E579" s="227"/>
      <c r="F579" s="227"/>
      <c r="G579" s="227"/>
      <c r="H579" s="227"/>
      <c r="I579" s="227"/>
      <c r="J579" s="227"/>
      <c r="K579" s="227"/>
      <c r="L579" s="227"/>
      <c r="M579" s="227"/>
      <c r="N579" s="227"/>
      <c r="O579" s="227"/>
      <c r="P579" s="227"/>
      <c r="Q579" s="227"/>
      <c r="R579" s="227"/>
      <c r="S579" s="227"/>
      <c r="T579" s="227"/>
      <c r="U579" s="227"/>
      <c r="V579" s="227"/>
      <c r="W579" s="227"/>
      <c r="X579" s="227"/>
      <c r="Y579" s="227"/>
      <c r="Z579" s="227"/>
    </row>
    <row r="580" spans="1:26" ht="15.75" customHeight="1" x14ac:dyDescent="0.2">
      <c r="A580" s="227"/>
      <c r="B580" s="227"/>
      <c r="C580" s="227"/>
      <c r="D580" s="228"/>
      <c r="E580" s="227"/>
      <c r="F580" s="227"/>
      <c r="G580" s="227"/>
      <c r="H580" s="227"/>
      <c r="I580" s="227"/>
      <c r="J580" s="227"/>
      <c r="K580" s="227"/>
      <c r="L580" s="227"/>
      <c r="M580" s="227"/>
      <c r="N580" s="227"/>
      <c r="O580" s="227"/>
      <c r="P580" s="227"/>
      <c r="Q580" s="227"/>
      <c r="R580" s="227"/>
      <c r="S580" s="227"/>
      <c r="T580" s="227"/>
      <c r="U580" s="227"/>
      <c r="V580" s="227"/>
      <c r="W580" s="227"/>
      <c r="X580" s="227"/>
      <c r="Y580" s="227"/>
      <c r="Z580" s="227"/>
    </row>
    <row r="581" spans="1:26" ht="15.75" customHeight="1" x14ac:dyDescent="0.2">
      <c r="A581" s="227"/>
      <c r="B581" s="227"/>
      <c r="C581" s="227"/>
      <c r="D581" s="228"/>
      <c r="E581" s="227"/>
      <c r="F581" s="227"/>
      <c r="G581" s="227"/>
      <c r="H581" s="227"/>
      <c r="I581" s="227"/>
      <c r="J581" s="227"/>
      <c r="K581" s="227"/>
      <c r="L581" s="227"/>
      <c r="M581" s="227"/>
      <c r="N581" s="227"/>
      <c r="O581" s="227"/>
      <c r="P581" s="227"/>
      <c r="Q581" s="227"/>
      <c r="R581" s="227"/>
      <c r="S581" s="227"/>
      <c r="T581" s="227"/>
      <c r="U581" s="227"/>
      <c r="V581" s="227"/>
      <c r="W581" s="227"/>
      <c r="X581" s="227"/>
      <c r="Y581" s="227"/>
      <c r="Z581" s="227"/>
    </row>
    <row r="582" spans="1:26" ht="15.75" customHeight="1" x14ac:dyDescent="0.2">
      <c r="A582" s="227"/>
      <c r="B582" s="227"/>
      <c r="C582" s="227"/>
      <c r="D582" s="228"/>
      <c r="E582" s="227"/>
      <c r="F582" s="227"/>
      <c r="G582" s="227"/>
      <c r="H582" s="227"/>
      <c r="I582" s="227"/>
      <c r="J582" s="227"/>
      <c r="K582" s="227"/>
      <c r="L582" s="227"/>
      <c r="M582" s="227"/>
      <c r="N582" s="227"/>
      <c r="O582" s="227"/>
      <c r="P582" s="227"/>
      <c r="Q582" s="227"/>
      <c r="R582" s="227"/>
      <c r="S582" s="227"/>
      <c r="T582" s="227"/>
      <c r="U582" s="227"/>
      <c r="V582" s="227"/>
      <c r="W582" s="227"/>
      <c r="X582" s="227"/>
      <c r="Y582" s="227"/>
      <c r="Z582" s="227"/>
    </row>
    <row r="583" spans="1:26" ht="15.75" customHeight="1" x14ac:dyDescent="0.2">
      <c r="A583" s="227"/>
      <c r="B583" s="227"/>
      <c r="C583" s="227"/>
      <c r="D583" s="228"/>
      <c r="E583" s="227"/>
      <c r="F583" s="227"/>
      <c r="G583" s="227"/>
      <c r="H583" s="227"/>
      <c r="I583" s="227"/>
      <c r="J583" s="227"/>
      <c r="K583" s="227"/>
      <c r="L583" s="227"/>
      <c r="M583" s="227"/>
      <c r="N583" s="227"/>
      <c r="O583" s="227"/>
      <c r="P583" s="227"/>
      <c r="Q583" s="227"/>
      <c r="R583" s="227"/>
      <c r="S583" s="227"/>
      <c r="T583" s="227"/>
      <c r="U583" s="227"/>
      <c r="V583" s="227"/>
      <c r="W583" s="227"/>
      <c r="X583" s="227"/>
      <c r="Y583" s="227"/>
      <c r="Z583" s="227"/>
    </row>
    <row r="584" spans="1:26" ht="15.75" customHeight="1" x14ac:dyDescent="0.2">
      <c r="A584" s="227"/>
      <c r="B584" s="227"/>
      <c r="C584" s="227"/>
      <c r="D584" s="228"/>
      <c r="E584" s="227"/>
      <c r="F584" s="227"/>
      <c r="G584" s="227"/>
      <c r="H584" s="227"/>
      <c r="I584" s="227"/>
      <c r="J584" s="227"/>
      <c r="K584" s="227"/>
      <c r="L584" s="227"/>
      <c r="M584" s="227"/>
      <c r="N584" s="227"/>
      <c r="O584" s="227"/>
      <c r="P584" s="227"/>
      <c r="Q584" s="227"/>
      <c r="R584" s="227"/>
      <c r="S584" s="227"/>
      <c r="T584" s="227"/>
      <c r="U584" s="227"/>
      <c r="V584" s="227"/>
      <c r="W584" s="227"/>
      <c r="X584" s="227"/>
      <c r="Y584" s="227"/>
      <c r="Z584" s="227"/>
    </row>
    <row r="585" spans="1:26" ht="15.75" customHeight="1" x14ac:dyDescent="0.2">
      <c r="A585" s="227"/>
      <c r="B585" s="227"/>
      <c r="C585" s="227"/>
      <c r="D585" s="228"/>
      <c r="E585" s="227"/>
      <c r="F585" s="227"/>
      <c r="G585" s="227"/>
      <c r="H585" s="227"/>
      <c r="I585" s="227"/>
      <c r="J585" s="227"/>
      <c r="K585" s="227"/>
      <c r="L585" s="227"/>
      <c r="M585" s="227"/>
      <c r="N585" s="227"/>
      <c r="O585" s="227"/>
      <c r="P585" s="227"/>
      <c r="Q585" s="227"/>
      <c r="R585" s="227"/>
      <c r="S585" s="227"/>
      <c r="T585" s="227"/>
      <c r="U585" s="227"/>
      <c r="V585" s="227"/>
      <c r="W585" s="227"/>
      <c r="X585" s="227"/>
      <c r="Y585" s="227"/>
      <c r="Z585" s="227"/>
    </row>
    <row r="586" spans="1:26" ht="15.75" customHeight="1" x14ac:dyDescent="0.2">
      <c r="A586" s="227"/>
      <c r="B586" s="227"/>
      <c r="C586" s="227"/>
      <c r="D586" s="228"/>
      <c r="E586" s="227"/>
      <c r="F586" s="227"/>
      <c r="G586" s="227"/>
      <c r="H586" s="227"/>
      <c r="I586" s="227"/>
      <c r="J586" s="227"/>
      <c r="K586" s="227"/>
      <c r="L586" s="227"/>
      <c r="M586" s="227"/>
      <c r="N586" s="227"/>
      <c r="O586" s="227"/>
      <c r="P586" s="227"/>
      <c r="Q586" s="227"/>
      <c r="R586" s="227"/>
      <c r="S586" s="227"/>
      <c r="T586" s="227"/>
      <c r="U586" s="227"/>
      <c r="V586" s="227"/>
      <c r="W586" s="227"/>
      <c r="X586" s="227"/>
      <c r="Y586" s="227"/>
      <c r="Z586" s="227"/>
    </row>
    <row r="587" spans="1:26" ht="15.75" customHeight="1" x14ac:dyDescent="0.2">
      <c r="A587" s="227"/>
      <c r="B587" s="227"/>
      <c r="C587" s="227"/>
      <c r="D587" s="228"/>
      <c r="E587" s="227"/>
      <c r="F587" s="227"/>
      <c r="G587" s="227"/>
      <c r="H587" s="227"/>
      <c r="I587" s="227"/>
      <c r="J587" s="227"/>
      <c r="K587" s="227"/>
      <c r="L587" s="227"/>
      <c r="M587" s="227"/>
      <c r="N587" s="227"/>
      <c r="O587" s="227"/>
      <c r="P587" s="227"/>
      <c r="Q587" s="227"/>
      <c r="R587" s="227"/>
      <c r="S587" s="227"/>
      <c r="T587" s="227"/>
      <c r="U587" s="227"/>
      <c r="V587" s="227"/>
      <c r="W587" s="227"/>
      <c r="X587" s="227"/>
      <c r="Y587" s="227"/>
      <c r="Z587" s="227"/>
    </row>
    <row r="588" spans="1:26" ht="15.75" customHeight="1" x14ac:dyDescent="0.2">
      <c r="A588" s="227"/>
      <c r="B588" s="227"/>
      <c r="C588" s="227"/>
      <c r="D588" s="228"/>
      <c r="E588" s="227"/>
      <c r="F588" s="227"/>
      <c r="G588" s="227"/>
      <c r="H588" s="227"/>
      <c r="I588" s="227"/>
      <c r="J588" s="227"/>
      <c r="K588" s="227"/>
      <c r="L588" s="227"/>
      <c r="M588" s="227"/>
      <c r="N588" s="227"/>
      <c r="O588" s="227"/>
      <c r="P588" s="227"/>
      <c r="Q588" s="227"/>
      <c r="R588" s="227"/>
      <c r="S588" s="227"/>
      <c r="T588" s="227"/>
      <c r="U588" s="227"/>
      <c r="V588" s="227"/>
      <c r="W588" s="227"/>
      <c r="X588" s="227"/>
      <c r="Y588" s="227"/>
      <c r="Z588" s="227"/>
    </row>
    <row r="589" spans="1:26" ht="15.75" customHeight="1" x14ac:dyDescent="0.2">
      <c r="A589" s="227"/>
      <c r="B589" s="227"/>
      <c r="C589" s="227"/>
      <c r="D589" s="228"/>
      <c r="E589" s="227"/>
      <c r="F589" s="227"/>
      <c r="G589" s="227"/>
      <c r="H589" s="227"/>
      <c r="I589" s="227"/>
      <c r="J589" s="227"/>
      <c r="K589" s="227"/>
      <c r="L589" s="227"/>
      <c r="M589" s="227"/>
      <c r="N589" s="227"/>
      <c r="O589" s="227"/>
      <c r="P589" s="227"/>
      <c r="Q589" s="227"/>
      <c r="R589" s="227"/>
      <c r="S589" s="227"/>
      <c r="T589" s="227"/>
      <c r="U589" s="227"/>
      <c r="V589" s="227"/>
      <c r="W589" s="227"/>
      <c r="X589" s="227"/>
      <c r="Y589" s="227"/>
      <c r="Z589" s="227"/>
    </row>
    <row r="590" spans="1:26" ht="15.75" customHeight="1" x14ac:dyDescent="0.2">
      <c r="A590" s="227"/>
      <c r="B590" s="227"/>
      <c r="C590" s="227"/>
      <c r="D590" s="228"/>
      <c r="E590" s="227"/>
      <c r="F590" s="227"/>
      <c r="G590" s="227"/>
      <c r="H590" s="227"/>
      <c r="I590" s="227"/>
      <c r="J590" s="227"/>
      <c r="K590" s="227"/>
      <c r="L590" s="227"/>
      <c r="M590" s="227"/>
      <c r="N590" s="227"/>
      <c r="O590" s="227"/>
      <c r="P590" s="227"/>
      <c r="Q590" s="227"/>
      <c r="R590" s="227"/>
      <c r="S590" s="227"/>
      <c r="T590" s="227"/>
      <c r="U590" s="227"/>
      <c r="V590" s="227"/>
      <c r="W590" s="227"/>
      <c r="X590" s="227"/>
      <c r="Y590" s="227"/>
      <c r="Z590" s="227"/>
    </row>
    <row r="591" spans="1:26" ht="15.75" customHeight="1" x14ac:dyDescent="0.2">
      <c r="A591" s="227"/>
      <c r="B591" s="227"/>
      <c r="C591" s="227"/>
      <c r="D591" s="228"/>
      <c r="E591" s="227"/>
      <c r="F591" s="227"/>
      <c r="G591" s="227"/>
      <c r="H591" s="227"/>
      <c r="I591" s="227"/>
      <c r="J591" s="227"/>
      <c r="K591" s="227"/>
      <c r="L591" s="227"/>
      <c r="M591" s="227"/>
      <c r="N591" s="227"/>
      <c r="O591" s="227"/>
      <c r="P591" s="227"/>
      <c r="Q591" s="227"/>
      <c r="R591" s="227"/>
      <c r="S591" s="227"/>
      <c r="T591" s="227"/>
      <c r="U591" s="227"/>
      <c r="V591" s="227"/>
      <c r="W591" s="227"/>
      <c r="X591" s="227"/>
      <c r="Y591" s="227"/>
      <c r="Z591" s="227"/>
    </row>
    <row r="592" spans="1:26" ht="15.75" customHeight="1" x14ac:dyDescent="0.2">
      <c r="A592" s="227"/>
      <c r="B592" s="227"/>
      <c r="C592" s="227"/>
      <c r="D592" s="228"/>
      <c r="E592" s="227"/>
      <c r="F592" s="227"/>
      <c r="G592" s="227"/>
      <c r="H592" s="227"/>
      <c r="I592" s="227"/>
      <c r="J592" s="227"/>
      <c r="K592" s="227"/>
      <c r="L592" s="227"/>
      <c r="M592" s="227"/>
      <c r="N592" s="227"/>
      <c r="O592" s="227"/>
      <c r="P592" s="227"/>
      <c r="Q592" s="227"/>
      <c r="R592" s="227"/>
      <c r="S592" s="227"/>
      <c r="T592" s="227"/>
      <c r="U592" s="227"/>
      <c r="V592" s="227"/>
      <c r="W592" s="227"/>
      <c r="X592" s="227"/>
      <c r="Y592" s="227"/>
      <c r="Z592" s="227"/>
    </row>
    <row r="593" spans="1:26" ht="15.75" customHeight="1" x14ac:dyDescent="0.2">
      <c r="A593" s="227"/>
      <c r="B593" s="227"/>
      <c r="C593" s="227"/>
      <c r="D593" s="228"/>
      <c r="E593" s="227"/>
      <c r="F593" s="227"/>
      <c r="G593" s="227"/>
      <c r="H593" s="227"/>
      <c r="I593" s="227"/>
      <c r="J593" s="227"/>
      <c r="K593" s="227"/>
      <c r="L593" s="227"/>
      <c r="M593" s="227"/>
      <c r="N593" s="227"/>
      <c r="O593" s="227"/>
      <c r="P593" s="227"/>
      <c r="Q593" s="227"/>
      <c r="R593" s="227"/>
      <c r="S593" s="227"/>
      <c r="T593" s="227"/>
      <c r="U593" s="227"/>
      <c r="V593" s="227"/>
      <c r="W593" s="227"/>
      <c r="X593" s="227"/>
      <c r="Y593" s="227"/>
      <c r="Z593" s="227"/>
    </row>
    <row r="594" spans="1:26" ht="15.75" customHeight="1" x14ac:dyDescent="0.2">
      <c r="A594" s="227"/>
      <c r="B594" s="227"/>
      <c r="C594" s="227"/>
      <c r="D594" s="228"/>
      <c r="E594" s="227"/>
      <c r="F594" s="227"/>
      <c r="G594" s="227"/>
      <c r="H594" s="227"/>
      <c r="I594" s="227"/>
      <c r="J594" s="227"/>
      <c r="K594" s="227"/>
      <c r="L594" s="227"/>
      <c r="M594" s="227"/>
      <c r="N594" s="227"/>
      <c r="O594" s="227"/>
      <c r="P594" s="227"/>
      <c r="Q594" s="227"/>
      <c r="R594" s="227"/>
      <c r="S594" s="227"/>
      <c r="T594" s="227"/>
      <c r="U594" s="227"/>
      <c r="V594" s="227"/>
      <c r="W594" s="227"/>
      <c r="X594" s="227"/>
      <c r="Y594" s="227"/>
      <c r="Z594" s="227"/>
    </row>
    <row r="595" spans="1:26" ht="15.75" customHeight="1" x14ac:dyDescent="0.2">
      <c r="A595" s="227"/>
      <c r="B595" s="227"/>
      <c r="C595" s="227"/>
      <c r="D595" s="228"/>
      <c r="E595" s="227"/>
      <c r="F595" s="227"/>
      <c r="G595" s="227"/>
      <c r="H595" s="227"/>
      <c r="I595" s="227"/>
      <c r="J595" s="227"/>
      <c r="K595" s="227"/>
      <c r="L595" s="227"/>
      <c r="M595" s="227"/>
      <c r="N595" s="227"/>
      <c r="O595" s="227"/>
      <c r="P595" s="227"/>
      <c r="Q595" s="227"/>
      <c r="R595" s="227"/>
      <c r="S595" s="227"/>
      <c r="T595" s="227"/>
      <c r="U595" s="227"/>
      <c r="V595" s="227"/>
      <c r="W595" s="227"/>
      <c r="X595" s="227"/>
      <c r="Y595" s="227"/>
      <c r="Z595" s="227"/>
    </row>
    <row r="596" spans="1:26" ht="15.75" customHeight="1" x14ac:dyDescent="0.2">
      <c r="A596" s="227"/>
      <c r="B596" s="227"/>
      <c r="C596" s="227"/>
      <c r="D596" s="228"/>
      <c r="E596" s="227"/>
      <c r="F596" s="227"/>
      <c r="G596" s="227"/>
      <c r="H596" s="227"/>
      <c r="I596" s="227"/>
      <c r="J596" s="227"/>
      <c r="K596" s="227"/>
      <c r="L596" s="227"/>
      <c r="M596" s="227"/>
      <c r="N596" s="227"/>
      <c r="O596" s="227"/>
      <c r="P596" s="227"/>
      <c r="Q596" s="227"/>
      <c r="R596" s="227"/>
      <c r="S596" s="227"/>
      <c r="T596" s="227"/>
      <c r="U596" s="227"/>
      <c r="V596" s="227"/>
      <c r="W596" s="227"/>
      <c r="X596" s="227"/>
      <c r="Y596" s="227"/>
      <c r="Z596" s="227"/>
    </row>
    <row r="597" spans="1:26" ht="15.75" customHeight="1" x14ac:dyDescent="0.2">
      <c r="A597" s="227"/>
      <c r="B597" s="227"/>
      <c r="C597" s="227"/>
      <c r="D597" s="228"/>
      <c r="E597" s="227"/>
      <c r="F597" s="227"/>
      <c r="G597" s="227"/>
      <c r="H597" s="227"/>
      <c r="I597" s="227"/>
      <c r="J597" s="227"/>
      <c r="K597" s="227"/>
      <c r="L597" s="227"/>
      <c r="M597" s="227"/>
      <c r="N597" s="227"/>
      <c r="O597" s="227"/>
      <c r="P597" s="227"/>
      <c r="Q597" s="227"/>
      <c r="R597" s="227"/>
      <c r="S597" s="227"/>
      <c r="T597" s="227"/>
      <c r="U597" s="227"/>
      <c r="V597" s="227"/>
      <c r="W597" s="227"/>
      <c r="X597" s="227"/>
      <c r="Y597" s="227"/>
      <c r="Z597" s="227"/>
    </row>
    <row r="598" spans="1:26" ht="15.75" customHeight="1" x14ac:dyDescent="0.2">
      <c r="A598" s="227"/>
      <c r="B598" s="227"/>
      <c r="C598" s="227"/>
      <c r="D598" s="228"/>
      <c r="E598" s="227"/>
      <c r="F598" s="227"/>
      <c r="G598" s="227"/>
      <c r="H598" s="227"/>
      <c r="I598" s="227"/>
      <c r="J598" s="227"/>
      <c r="K598" s="227"/>
      <c r="L598" s="227"/>
      <c r="M598" s="227"/>
      <c r="N598" s="227"/>
      <c r="O598" s="227"/>
      <c r="P598" s="227"/>
      <c r="Q598" s="227"/>
      <c r="R598" s="227"/>
      <c r="S598" s="227"/>
      <c r="T598" s="227"/>
      <c r="U598" s="227"/>
      <c r="V598" s="227"/>
      <c r="W598" s="227"/>
      <c r="X598" s="227"/>
      <c r="Y598" s="227"/>
      <c r="Z598" s="227"/>
    </row>
    <row r="599" spans="1:26" ht="15.75" customHeight="1" x14ac:dyDescent="0.2">
      <c r="A599" s="227"/>
      <c r="B599" s="227"/>
      <c r="C599" s="227"/>
      <c r="D599" s="228"/>
      <c r="E599" s="227"/>
      <c r="F599" s="227"/>
      <c r="G599" s="227"/>
      <c r="H599" s="227"/>
      <c r="I599" s="227"/>
      <c r="J599" s="227"/>
      <c r="K599" s="227"/>
      <c r="L599" s="227"/>
      <c r="M599" s="227"/>
      <c r="N599" s="227"/>
      <c r="O599" s="227"/>
      <c r="P599" s="227"/>
      <c r="Q599" s="227"/>
      <c r="R599" s="227"/>
      <c r="S599" s="227"/>
      <c r="T599" s="227"/>
      <c r="U599" s="227"/>
      <c r="V599" s="227"/>
      <c r="W599" s="227"/>
      <c r="X599" s="227"/>
      <c r="Y599" s="227"/>
      <c r="Z599" s="227"/>
    </row>
    <row r="600" spans="1:26" ht="15.75" customHeight="1" x14ac:dyDescent="0.2">
      <c r="A600" s="227"/>
      <c r="B600" s="227"/>
      <c r="C600" s="227"/>
      <c r="D600" s="228"/>
      <c r="E600" s="227"/>
      <c r="F600" s="227"/>
      <c r="G600" s="227"/>
      <c r="H600" s="227"/>
      <c r="I600" s="227"/>
      <c r="J600" s="227"/>
      <c r="K600" s="227"/>
      <c r="L600" s="227"/>
      <c r="M600" s="227"/>
      <c r="N600" s="227"/>
      <c r="O600" s="227"/>
      <c r="P600" s="227"/>
      <c r="Q600" s="227"/>
      <c r="R600" s="227"/>
      <c r="S600" s="227"/>
      <c r="T600" s="227"/>
      <c r="U600" s="227"/>
      <c r="V600" s="227"/>
      <c r="W600" s="227"/>
      <c r="X600" s="227"/>
      <c r="Y600" s="227"/>
      <c r="Z600" s="227"/>
    </row>
    <row r="601" spans="1:26" ht="15.75" customHeight="1" x14ac:dyDescent="0.2">
      <c r="A601" s="227"/>
      <c r="B601" s="227"/>
      <c r="C601" s="227"/>
      <c r="D601" s="228"/>
      <c r="E601" s="227"/>
      <c r="F601" s="227"/>
      <c r="G601" s="227"/>
      <c r="H601" s="227"/>
      <c r="I601" s="227"/>
      <c r="J601" s="227"/>
      <c r="K601" s="227"/>
      <c r="L601" s="227"/>
      <c r="M601" s="227"/>
      <c r="N601" s="227"/>
      <c r="O601" s="227"/>
      <c r="P601" s="227"/>
      <c r="Q601" s="227"/>
      <c r="R601" s="227"/>
      <c r="S601" s="227"/>
      <c r="T601" s="227"/>
      <c r="U601" s="227"/>
      <c r="V601" s="227"/>
      <c r="W601" s="227"/>
      <c r="X601" s="227"/>
      <c r="Y601" s="227"/>
      <c r="Z601" s="227"/>
    </row>
    <row r="602" spans="1:26" ht="15.75" customHeight="1" x14ac:dyDescent="0.2">
      <c r="A602" s="227"/>
      <c r="B602" s="227"/>
      <c r="C602" s="227"/>
      <c r="D602" s="228"/>
      <c r="E602" s="227"/>
      <c r="F602" s="227"/>
      <c r="G602" s="227"/>
      <c r="H602" s="227"/>
      <c r="I602" s="227"/>
      <c r="J602" s="227"/>
      <c r="K602" s="227"/>
      <c r="L602" s="227"/>
      <c r="M602" s="227"/>
      <c r="N602" s="227"/>
      <c r="O602" s="227"/>
      <c r="P602" s="227"/>
      <c r="Q602" s="227"/>
      <c r="R602" s="227"/>
      <c r="S602" s="227"/>
      <c r="T602" s="227"/>
      <c r="U602" s="227"/>
      <c r="V602" s="227"/>
      <c r="W602" s="227"/>
      <c r="X602" s="227"/>
      <c r="Y602" s="227"/>
      <c r="Z602" s="227"/>
    </row>
    <row r="603" spans="1:26" ht="15.75" customHeight="1" x14ac:dyDescent="0.2">
      <c r="A603" s="227"/>
      <c r="B603" s="227"/>
      <c r="C603" s="227"/>
      <c r="D603" s="228"/>
      <c r="E603" s="227"/>
      <c r="F603" s="227"/>
      <c r="G603" s="227"/>
      <c r="H603" s="227"/>
      <c r="I603" s="227"/>
      <c r="J603" s="227"/>
      <c r="K603" s="227"/>
      <c r="L603" s="227"/>
      <c r="M603" s="227"/>
      <c r="N603" s="227"/>
      <c r="O603" s="227"/>
      <c r="P603" s="227"/>
      <c r="Q603" s="227"/>
      <c r="R603" s="227"/>
      <c r="S603" s="227"/>
      <c r="T603" s="227"/>
      <c r="U603" s="227"/>
      <c r="V603" s="227"/>
      <c r="W603" s="227"/>
      <c r="X603" s="227"/>
      <c r="Y603" s="227"/>
      <c r="Z603" s="227"/>
    </row>
    <row r="604" spans="1:26" ht="15.75" customHeight="1" x14ac:dyDescent="0.2">
      <c r="A604" s="227"/>
      <c r="B604" s="227"/>
      <c r="C604" s="227"/>
      <c r="D604" s="228"/>
      <c r="E604" s="227"/>
      <c r="F604" s="227"/>
      <c r="G604" s="227"/>
      <c r="H604" s="227"/>
      <c r="I604" s="227"/>
      <c r="J604" s="227"/>
      <c r="K604" s="227"/>
      <c r="L604" s="227"/>
      <c r="M604" s="227"/>
      <c r="N604" s="227"/>
      <c r="O604" s="227"/>
      <c r="P604" s="227"/>
      <c r="Q604" s="227"/>
      <c r="R604" s="227"/>
      <c r="S604" s="227"/>
      <c r="T604" s="227"/>
      <c r="U604" s="227"/>
      <c r="V604" s="227"/>
      <c r="W604" s="227"/>
      <c r="X604" s="227"/>
      <c r="Y604" s="227"/>
      <c r="Z604" s="227"/>
    </row>
    <row r="605" spans="1:26" ht="15.75" customHeight="1" x14ac:dyDescent="0.2">
      <c r="A605" s="227"/>
      <c r="B605" s="227"/>
      <c r="C605" s="227"/>
      <c r="D605" s="228"/>
      <c r="E605" s="227"/>
      <c r="F605" s="227"/>
      <c r="G605" s="227"/>
      <c r="H605" s="227"/>
      <c r="I605" s="227"/>
      <c r="J605" s="227"/>
      <c r="K605" s="227"/>
      <c r="L605" s="227"/>
      <c r="M605" s="227"/>
      <c r="N605" s="227"/>
      <c r="O605" s="227"/>
      <c r="P605" s="227"/>
      <c r="Q605" s="227"/>
      <c r="R605" s="227"/>
      <c r="S605" s="227"/>
      <c r="T605" s="227"/>
      <c r="U605" s="227"/>
      <c r="V605" s="227"/>
      <c r="W605" s="227"/>
      <c r="X605" s="227"/>
      <c r="Y605" s="227"/>
      <c r="Z605" s="227"/>
    </row>
    <row r="606" spans="1:26" ht="15.75" customHeight="1" x14ac:dyDescent="0.2">
      <c r="A606" s="227"/>
      <c r="B606" s="227"/>
      <c r="C606" s="227"/>
      <c r="D606" s="228"/>
      <c r="E606" s="227"/>
      <c r="F606" s="227"/>
      <c r="G606" s="227"/>
      <c r="H606" s="227"/>
      <c r="I606" s="227"/>
      <c r="J606" s="227"/>
      <c r="K606" s="227"/>
      <c r="L606" s="227"/>
      <c r="M606" s="227"/>
      <c r="N606" s="227"/>
      <c r="O606" s="227"/>
      <c r="P606" s="227"/>
      <c r="Q606" s="227"/>
      <c r="R606" s="227"/>
      <c r="S606" s="227"/>
      <c r="T606" s="227"/>
      <c r="U606" s="227"/>
      <c r="V606" s="227"/>
      <c r="W606" s="227"/>
      <c r="X606" s="227"/>
      <c r="Y606" s="227"/>
      <c r="Z606" s="227"/>
    </row>
    <row r="607" spans="1:26" ht="15.75" customHeight="1" x14ac:dyDescent="0.2">
      <c r="A607" s="227"/>
      <c r="B607" s="227"/>
      <c r="C607" s="227"/>
      <c r="D607" s="228"/>
      <c r="E607" s="227"/>
      <c r="F607" s="227"/>
      <c r="G607" s="227"/>
      <c r="H607" s="227"/>
      <c r="I607" s="227"/>
      <c r="J607" s="227"/>
      <c r="K607" s="227"/>
      <c r="L607" s="227"/>
      <c r="M607" s="227"/>
      <c r="N607" s="227"/>
      <c r="O607" s="227"/>
      <c r="P607" s="227"/>
      <c r="Q607" s="227"/>
      <c r="R607" s="227"/>
      <c r="S607" s="227"/>
      <c r="T607" s="227"/>
      <c r="U607" s="227"/>
      <c r="V607" s="227"/>
      <c r="W607" s="227"/>
      <c r="X607" s="227"/>
      <c r="Y607" s="227"/>
      <c r="Z607" s="227"/>
    </row>
    <row r="608" spans="1:26" ht="15.75" customHeight="1" x14ac:dyDescent="0.2">
      <c r="A608" s="227"/>
      <c r="B608" s="227"/>
      <c r="C608" s="227"/>
      <c r="D608" s="228"/>
      <c r="E608" s="227"/>
      <c r="F608" s="227"/>
      <c r="G608" s="227"/>
      <c r="H608" s="227"/>
      <c r="I608" s="227"/>
      <c r="J608" s="227"/>
      <c r="K608" s="227"/>
      <c r="L608" s="227"/>
      <c r="M608" s="227"/>
      <c r="N608" s="227"/>
      <c r="O608" s="227"/>
      <c r="P608" s="227"/>
      <c r="Q608" s="227"/>
      <c r="R608" s="227"/>
      <c r="S608" s="227"/>
      <c r="T608" s="227"/>
      <c r="U608" s="227"/>
      <c r="V608" s="227"/>
      <c r="W608" s="227"/>
      <c r="X608" s="227"/>
      <c r="Y608" s="227"/>
      <c r="Z608" s="227"/>
    </row>
    <row r="609" spans="1:26" ht="15.75" customHeight="1" x14ac:dyDescent="0.2">
      <c r="A609" s="227"/>
      <c r="B609" s="227"/>
      <c r="C609" s="227"/>
      <c r="D609" s="228"/>
      <c r="E609" s="227"/>
      <c r="F609" s="227"/>
      <c r="G609" s="227"/>
      <c r="H609" s="227"/>
      <c r="I609" s="227"/>
      <c r="J609" s="227"/>
      <c r="K609" s="227"/>
      <c r="L609" s="227"/>
      <c r="M609" s="227"/>
      <c r="N609" s="227"/>
      <c r="O609" s="227"/>
      <c r="P609" s="227"/>
      <c r="Q609" s="227"/>
      <c r="R609" s="227"/>
      <c r="S609" s="227"/>
      <c r="T609" s="227"/>
      <c r="U609" s="227"/>
      <c r="V609" s="227"/>
      <c r="W609" s="227"/>
      <c r="X609" s="227"/>
      <c r="Y609" s="227"/>
      <c r="Z609" s="227"/>
    </row>
    <row r="610" spans="1:26" ht="15.75" customHeight="1" x14ac:dyDescent="0.2">
      <c r="A610" s="227"/>
      <c r="B610" s="227"/>
      <c r="C610" s="227"/>
      <c r="D610" s="228"/>
      <c r="E610" s="227"/>
      <c r="F610" s="227"/>
      <c r="G610" s="227"/>
      <c r="H610" s="227"/>
      <c r="I610" s="227"/>
      <c r="J610" s="227"/>
      <c r="K610" s="227"/>
      <c r="L610" s="227"/>
      <c r="M610" s="227"/>
      <c r="N610" s="227"/>
      <c r="O610" s="227"/>
      <c r="P610" s="227"/>
      <c r="Q610" s="227"/>
      <c r="R610" s="227"/>
      <c r="S610" s="227"/>
      <c r="T610" s="227"/>
      <c r="U610" s="227"/>
      <c r="V610" s="227"/>
      <c r="W610" s="227"/>
      <c r="X610" s="227"/>
      <c r="Y610" s="227"/>
      <c r="Z610" s="227"/>
    </row>
    <row r="611" spans="1:26" ht="15.75" customHeight="1" x14ac:dyDescent="0.2">
      <c r="A611" s="227"/>
      <c r="B611" s="227"/>
      <c r="C611" s="227"/>
      <c r="D611" s="228"/>
      <c r="E611" s="227"/>
      <c r="F611" s="227"/>
      <c r="G611" s="227"/>
      <c r="H611" s="227"/>
      <c r="I611" s="227"/>
      <c r="J611" s="227"/>
      <c r="K611" s="227"/>
      <c r="L611" s="227"/>
      <c r="M611" s="227"/>
      <c r="N611" s="227"/>
      <c r="O611" s="227"/>
      <c r="P611" s="227"/>
      <c r="Q611" s="227"/>
      <c r="R611" s="227"/>
      <c r="S611" s="227"/>
      <c r="T611" s="227"/>
      <c r="U611" s="227"/>
      <c r="V611" s="227"/>
      <c r="W611" s="227"/>
      <c r="X611" s="227"/>
      <c r="Y611" s="227"/>
      <c r="Z611" s="227"/>
    </row>
    <row r="612" spans="1:26" ht="15.75" customHeight="1" x14ac:dyDescent="0.2">
      <c r="A612" s="227"/>
      <c r="B612" s="227"/>
      <c r="C612" s="227"/>
      <c r="D612" s="228"/>
      <c r="E612" s="227"/>
      <c r="F612" s="227"/>
      <c r="G612" s="227"/>
      <c r="H612" s="227"/>
      <c r="I612" s="227"/>
      <c r="J612" s="227"/>
      <c r="K612" s="227"/>
      <c r="L612" s="227"/>
      <c r="M612" s="227"/>
      <c r="N612" s="227"/>
      <c r="O612" s="227"/>
      <c r="P612" s="227"/>
      <c r="Q612" s="227"/>
      <c r="R612" s="227"/>
      <c r="S612" s="227"/>
      <c r="T612" s="227"/>
      <c r="U612" s="227"/>
      <c r="V612" s="227"/>
      <c r="W612" s="227"/>
      <c r="X612" s="227"/>
      <c r="Y612" s="227"/>
      <c r="Z612" s="227"/>
    </row>
    <row r="613" spans="1:26" ht="15.75" customHeight="1" x14ac:dyDescent="0.2">
      <c r="A613" s="227"/>
      <c r="B613" s="227"/>
      <c r="C613" s="227"/>
      <c r="D613" s="228"/>
      <c r="E613" s="227"/>
      <c r="F613" s="227"/>
      <c r="G613" s="227"/>
      <c r="H613" s="227"/>
      <c r="I613" s="227"/>
      <c r="J613" s="227"/>
      <c r="K613" s="227"/>
      <c r="L613" s="227"/>
      <c r="M613" s="227"/>
      <c r="N613" s="227"/>
      <c r="O613" s="227"/>
      <c r="P613" s="227"/>
      <c r="Q613" s="227"/>
      <c r="R613" s="227"/>
      <c r="S613" s="227"/>
      <c r="T613" s="227"/>
      <c r="U613" s="227"/>
      <c r="V613" s="227"/>
      <c r="W613" s="227"/>
      <c r="X613" s="227"/>
      <c r="Y613" s="227"/>
      <c r="Z613" s="227"/>
    </row>
    <row r="614" spans="1:26" ht="15.75" customHeight="1" x14ac:dyDescent="0.2">
      <c r="A614" s="227"/>
      <c r="B614" s="227"/>
      <c r="C614" s="227"/>
      <c r="D614" s="228"/>
      <c r="E614" s="227"/>
      <c r="F614" s="227"/>
      <c r="G614" s="227"/>
      <c r="H614" s="227"/>
      <c r="I614" s="227"/>
      <c r="J614" s="227"/>
      <c r="K614" s="227"/>
      <c r="L614" s="227"/>
      <c r="M614" s="227"/>
      <c r="N614" s="227"/>
      <c r="O614" s="227"/>
      <c r="P614" s="227"/>
      <c r="Q614" s="227"/>
      <c r="R614" s="227"/>
      <c r="S614" s="227"/>
      <c r="T614" s="227"/>
      <c r="U614" s="227"/>
      <c r="V614" s="227"/>
      <c r="W614" s="227"/>
      <c r="X614" s="227"/>
      <c r="Y614" s="227"/>
      <c r="Z614" s="227"/>
    </row>
    <row r="615" spans="1:26" ht="15.75" customHeight="1" x14ac:dyDescent="0.2">
      <c r="A615" s="227"/>
      <c r="B615" s="227"/>
      <c r="C615" s="227"/>
      <c r="D615" s="228"/>
      <c r="E615" s="227"/>
      <c r="F615" s="227"/>
      <c r="G615" s="227"/>
      <c r="H615" s="227"/>
      <c r="I615" s="227"/>
      <c r="J615" s="227"/>
      <c r="K615" s="227"/>
      <c r="L615" s="227"/>
      <c r="M615" s="227"/>
      <c r="N615" s="227"/>
      <c r="O615" s="227"/>
      <c r="P615" s="227"/>
      <c r="Q615" s="227"/>
      <c r="R615" s="227"/>
      <c r="S615" s="227"/>
      <c r="T615" s="227"/>
      <c r="U615" s="227"/>
      <c r="V615" s="227"/>
      <c r="W615" s="227"/>
      <c r="X615" s="227"/>
      <c r="Y615" s="227"/>
      <c r="Z615" s="227"/>
    </row>
    <row r="616" spans="1:26" ht="15.75" customHeight="1" x14ac:dyDescent="0.2">
      <c r="A616" s="227"/>
      <c r="B616" s="227"/>
      <c r="C616" s="227"/>
      <c r="D616" s="228"/>
      <c r="E616" s="227"/>
      <c r="F616" s="227"/>
      <c r="G616" s="227"/>
      <c r="H616" s="227"/>
      <c r="I616" s="227"/>
      <c r="J616" s="227"/>
      <c r="K616" s="227"/>
      <c r="L616" s="227"/>
      <c r="M616" s="227"/>
      <c r="N616" s="227"/>
      <c r="O616" s="227"/>
      <c r="P616" s="227"/>
      <c r="Q616" s="227"/>
      <c r="R616" s="227"/>
      <c r="S616" s="227"/>
      <c r="T616" s="227"/>
      <c r="U616" s="227"/>
      <c r="V616" s="227"/>
      <c r="W616" s="227"/>
      <c r="X616" s="227"/>
      <c r="Y616" s="227"/>
      <c r="Z616" s="227"/>
    </row>
    <row r="617" spans="1:26" ht="15.75" customHeight="1" x14ac:dyDescent="0.2">
      <c r="A617" s="227"/>
      <c r="B617" s="227"/>
      <c r="C617" s="227"/>
      <c r="D617" s="228"/>
      <c r="E617" s="227"/>
      <c r="F617" s="227"/>
      <c r="G617" s="227"/>
      <c r="H617" s="227"/>
      <c r="I617" s="227"/>
      <c r="J617" s="227"/>
      <c r="K617" s="227"/>
      <c r="L617" s="227"/>
      <c r="M617" s="227"/>
      <c r="N617" s="227"/>
      <c r="O617" s="227"/>
      <c r="P617" s="227"/>
      <c r="Q617" s="227"/>
      <c r="R617" s="227"/>
      <c r="S617" s="227"/>
      <c r="T617" s="227"/>
      <c r="U617" s="227"/>
      <c r="V617" s="227"/>
      <c r="W617" s="227"/>
      <c r="X617" s="227"/>
      <c r="Y617" s="227"/>
      <c r="Z617" s="227"/>
    </row>
    <row r="618" spans="1:26" ht="15.75" customHeight="1" x14ac:dyDescent="0.2">
      <c r="A618" s="227"/>
      <c r="B618" s="227"/>
      <c r="C618" s="227"/>
      <c r="D618" s="228"/>
      <c r="E618" s="227"/>
      <c r="F618" s="227"/>
      <c r="G618" s="227"/>
      <c r="H618" s="227"/>
      <c r="I618" s="227"/>
      <c r="J618" s="227"/>
      <c r="K618" s="227"/>
      <c r="L618" s="227"/>
      <c r="M618" s="227"/>
      <c r="N618" s="227"/>
      <c r="O618" s="227"/>
      <c r="P618" s="227"/>
      <c r="Q618" s="227"/>
      <c r="R618" s="227"/>
      <c r="S618" s="227"/>
      <c r="T618" s="227"/>
      <c r="U618" s="227"/>
      <c r="V618" s="227"/>
      <c r="W618" s="227"/>
      <c r="X618" s="227"/>
      <c r="Y618" s="227"/>
      <c r="Z618" s="227"/>
    </row>
    <row r="619" spans="1:26" ht="15.75" customHeight="1" x14ac:dyDescent="0.2">
      <c r="A619" s="227"/>
      <c r="B619" s="227"/>
      <c r="C619" s="227"/>
      <c r="D619" s="228"/>
      <c r="E619" s="227"/>
      <c r="F619" s="227"/>
      <c r="G619" s="227"/>
      <c r="H619" s="227"/>
      <c r="I619" s="227"/>
      <c r="J619" s="227"/>
      <c r="K619" s="227"/>
      <c r="L619" s="227"/>
      <c r="M619" s="227"/>
      <c r="N619" s="227"/>
      <c r="O619" s="227"/>
      <c r="P619" s="227"/>
      <c r="Q619" s="227"/>
      <c r="R619" s="227"/>
      <c r="S619" s="227"/>
      <c r="T619" s="227"/>
      <c r="U619" s="227"/>
      <c r="V619" s="227"/>
      <c r="W619" s="227"/>
      <c r="X619" s="227"/>
      <c r="Y619" s="227"/>
      <c r="Z619" s="227"/>
    </row>
    <row r="620" spans="1:26" ht="15.75" customHeight="1" x14ac:dyDescent="0.2">
      <c r="A620" s="227"/>
      <c r="B620" s="227"/>
      <c r="C620" s="227"/>
      <c r="D620" s="228"/>
      <c r="E620" s="227"/>
      <c r="F620" s="227"/>
      <c r="G620" s="227"/>
      <c r="H620" s="227"/>
      <c r="I620" s="227"/>
      <c r="J620" s="227"/>
      <c r="K620" s="227"/>
      <c r="L620" s="227"/>
      <c r="M620" s="227"/>
      <c r="N620" s="227"/>
      <c r="O620" s="227"/>
      <c r="P620" s="227"/>
      <c r="Q620" s="227"/>
      <c r="R620" s="227"/>
      <c r="S620" s="227"/>
      <c r="T620" s="227"/>
      <c r="U620" s="227"/>
      <c r="V620" s="227"/>
      <c r="W620" s="227"/>
      <c r="X620" s="227"/>
      <c r="Y620" s="227"/>
      <c r="Z620" s="227"/>
    </row>
    <row r="621" spans="1:26" ht="15.75" customHeight="1" x14ac:dyDescent="0.2">
      <c r="A621" s="227"/>
      <c r="B621" s="227"/>
      <c r="C621" s="227"/>
      <c r="D621" s="228"/>
      <c r="E621" s="227"/>
      <c r="F621" s="227"/>
      <c r="G621" s="227"/>
      <c r="H621" s="227"/>
      <c r="I621" s="227"/>
      <c r="J621" s="227"/>
      <c r="K621" s="227"/>
      <c r="L621" s="227"/>
      <c r="M621" s="227"/>
      <c r="N621" s="227"/>
      <c r="O621" s="227"/>
      <c r="P621" s="227"/>
      <c r="Q621" s="227"/>
      <c r="R621" s="227"/>
      <c r="S621" s="227"/>
      <c r="T621" s="227"/>
      <c r="U621" s="227"/>
      <c r="V621" s="227"/>
      <c r="W621" s="227"/>
      <c r="X621" s="227"/>
      <c r="Y621" s="227"/>
      <c r="Z621" s="227"/>
    </row>
    <row r="622" spans="1:26" ht="15.75" customHeight="1" x14ac:dyDescent="0.2">
      <c r="A622" s="227"/>
      <c r="B622" s="227"/>
      <c r="C622" s="227"/>
      <c r="D622" s="228"/>
      <c r="E622" s="227"/>
      <c r="F622" s="227"/>
      <c r="G622" s="227"/>
      <c r="H622" s="227"/>
      <c r="I622" s="227"/>
      <c r="J622" s="227"/>
      <c r="K622" s="227"/>
      <c r="L622" s="227"/>
      <c r="M622" s="227"/>
      <c r="N622" s="227"/>
      <c r="O622" s="227"/>
      <c r="P622" s="227"/>
      <c r="Q622" s="227"/>
      <c r="R622" s="227"/>
      <c r="S622" s="227"/>
      <c r="T622" s="227"/>
      <c r="U622" s="227"/>
      <c r="V622" s="227"/>
      <c r="W622" s="227"/>
      <c r="X622" s="227"/>
      <c r="Y622" s="227"/>
      <c r="Z622" s="227"/>
    </row>
    <row r="623" spans="1:26" ht="15.75" customHeight="1" x14ac:dyDescent="0.2">
      <c r="A623" s="227"/>
      <c r="B623" s="227"/>
      <c r="C623" s="227"/>
      <c r="D623" s="228"/>
      <c r="E623" s="227"/>
      <c r="F623" s="227"/>
      <c r="G623" s="227"/>
      <c r="H623" s="227"/>
      <c r="I623" s="227"/>
      <c r="J623" s="227"/>
      <c r="K623" s="227"/>
      <c r="L623" s="227"/>
      <c r="M623" s="227"/>
      <c r="N623" s="227"/>
      <c r="O623" s="227"/>
      <c r="P623" s="227"/>
      <c r="Q623" s="227"/>
      <c r="R623" s="227"/>
      <c r="S623" s="227"/>
      <c r="T623" s="227"/>
      <c r="U623" s="227"/>
      <c r="V623" s="227"/>
      <c r="W623" s="227"/>
      <c r="X623" s="227"/>
      <c r="Y623" s="227"/>
      <c r="Z623" s="227"/>
    </row>
    <row r="624" spans="1:26" ht="15.75" customHeight="1" x14ac:dyDescent="0.2">
      <c r="A624" s="227"/>
      <c r="B624" s="227"/>
      <c r="C624" s="227"/>
      <c r="D624" s="228"/>
      <c r="E624" s="227"/>
      <c r="F624" s="227"/>
      <c r="G624" s="227"/>
      <c r="H624" s="227"/>
      <c r="I624" s="227"/>
      <c r="J624" s="227"/>
      <c r="K624" s="227"/>
      <c r="L624" s="227"/>
      <c r="M624" s="227"/>
      <c r="N624" s="227"/>
      <c r="O624" s="227"/>
      <c r="P624" s="227"/>
      <c r="Q624" s="227"/>
      <c r="R624" s="227"/>
      <c r="S624" s="227"/>
      <c r="T624" s="227"/>
      <c r="U624" s="227"/>
      <c r="V624" s="227"/>
      <c r="W624" s="227"/>
      <c r="X624" s="227"/>
      <c r="Y624" s="227"/>
      <c r="Z624" s="227"/>
    </row>
    <row r="625" spans="1:26" ht="15.75" customHeight="1" x14ac:dyDescent="0.2">
      <c r="A625" s="227"/>
      <c r="B625" s="227"/>
      <c r="C625" s="227"/>
      <c r="D625" s="228"/>
      <c r="E625" s="227"/>
      <c r="F625" s="227"/>
      <c r="G625" s="227"/>
      <c r="H625" s="227"/>
      <c r="I625" s="227"/>
      <c r="J625" s="227"/>
      <c r="K625" s="227"/>
      <c r="L625" s="227"/>
      <c r="M625" s="227"/>
      <c r="N625" s="227"/>
      <c r="O625" s="227"/>
      <c r="P625" s="227"/>
      <c r="Q625" s="227"/>
      <c r="R625" s="227"/>
      <c r="S625" s="227"/>
      <c r="T625" s="227"/>
      <c r="U625" s="227"/>
      <c r="V625" s="227"/>
      <c r="W625" s="227"/>
      <c r="X625" s="227"/>
      <c r="Y625" s="227"/>
      <c r="Z625" s="227"/>
    </row>
    <row r="626" spans="1:26" ht="15.75" customHeight="1" x14ac:dyDescent="0.2">
      <c r="A626" s="227"/>
      <c r="B626" s="227"/>
      <c r="C626" s="227"/>
      <c r="D626" s="228"/>
      <c r="E626" s="227"/>
      <c r="F626" s="227"/>
      <c r="G626" s="227"/>
      <c r="H626" s="227"/>
      <c r="I626" s="227"/>
      <c r="J626" s="227"/>
      <c r="K626" s="227"/>
      <c r="L626" s="227"/>
      <c r="M626" s="227"/>
      <c r="N626" s="227"/>
      <c r="O626" s="227"/>
      <c r="P626" s="227"/>
      <c r="Q626" s="227"/>
      <c r="R626" s="227"/>
      <c r="S626" s="227"/>
      <c r="T626" s="227"/>
      <c r="U626" s="227"/>
      <c r="V626" s="227"/>
      <c r="W626" s="227"/>
      <c r="X626" s="227"/>
      <c r="Y626" s="227"/>
      <c r="Z626" s="227"/>
    </row>
    <row r="627" spans="1:26" ht="15.75" customHeight="1" x14ac:dyDescent="0.2">
      <c r="A627" s="227"/>
      <c r="B627" s="227"/>
      <c r="C627" s="227"/>
      <c r="D627" s="228"/>
      <c r="E627" s="227"/>
      <c r="F627" s="227"/>
      <c r="G627" s="227"/>
      <c r="H627" s="227"/>
      <c r="I627" s="227"/>
      <c r="J627" s="227"/>
      <c r="K627" s="227"/>
      <c r="L627" s="227"/>
      <c r="M627" s="227"/>
      <c r="N627" s="227"/>
      <c r="O627" s="227"/>
      <c r="P627" s="227"/>
      <c r="Q627" s="227"/>
      <c r="R627" s="227"/>
      <c r="S627" s="227"/>
      <c r="T627" s="227"/>
      <c r="U627" s="227"/>
      <c r="V627" s="227"/>
      <c r="W627" s="227"/>
      <c r="X627" s="227"/>
      <c r="Y627" s="227"/>
      <c r="Z627" s="227"/>
    </row>
    <row r="628" spans="1:26" ht="15.75" customHeight="1" x14ac:dyDescent="0.2">
      <c r="A628" s="227"/>
      <c r="B628" s="227"/>
      <c r="C628" s="227"/>
      <c r="D628" s="228"/>
      <c r="E628" s="227"/>
      <c r="F628" s="227"/>
      <c r="G628" s="227"/>
      <c r="H628" s="227"/>
      <c r="I628" s="227"/>
      <c r="J628" s="227"/>
      <c r="K628" s="227"/>
      <c r="L628" s="227"/>
      <c r="M628" s="227"/>
      <c r="N628" s="227"/>
      <c r="O628" s="227"/>
      <c r="P628" s="227"/>
      <c r="Q628" s="227"/>
      <c r="R628" s="227"/>
      <c r="S628" s="227"/>
      <c r="T628" s="227"/>
      <c r="U628" s="227"/>
      <c r="V628" s="227"/>
      <c r="W628" s="227"/>
      <c r="X628" s="227"/>
      <c r="Y628" s="227"/>
      <c r="Z628" s="227"/>
    </row>
    <row r="629" spans="1:26" ht="15.75" customHeight="1" x14ac:dyDescent="0.2">
      <c r="A629" s="227"/>
      <c r="B629" s="227"/>
      <c r="C629" s="227"/>
      <c r="D629" s="228"/>
      <c r="E629" s="227"/>
      <c r="F629" s="227"/>
      <c r="G629" s="227"/>
      <c r="H629" s="227"/>
      <c r="I629" s="227"/>
      <c r="J629" s="227"/>
      <c r="K629" s="227"/>
      <c r="L629" s="227"/>
      <c r="M629" s="227"/>
      <c r="N629" s="227"/>
      <c r="O629" s="227"/>
      <c r="P629" s="227"/>
      <c r="Q629" s="227"/>
      <c r="R629" s="227"/>
      <c r="S629" s="227"/>
      <c r="T629" s="227"/>
      <c r="U629" s="227"/>
      <c r="V629" s="227"/>
      <c r="W629" s="227"/>
      <c r="X629" s="227"/>
      <c r="Y629" s="227"/>
      <c r="Z629" s="227"/>
    </row>
    <row r="630" spans="1:26" ht="15.75" customHeight="1" x14ac:dyDescent="0.2">
      <c r="A630" s="227"/>
      <c r="B630" s="227"/>
      <c r="C630" s="227"/>
      <c r="D630" s="228"/>
      <c r="E630" s="227"/>
      <c r="F630" s="227"/>
      <c r="G630" s="227"/>
      <c r="H630" s="227"/>
      <c r="I630" s="227"/>
      <c r="J630" s="227"/>
      <c r="K630" s="227"/>
      <c r="L630" s="227"/>
      <c r="M630" s="227"/>
      <c r="N630" s="227"/>
      <c r="O630" s="227"/>
      <c r="P630" s="227"/>
      <c r="Q630" s="227"/>
      <c r="R630" s="227"/>
      <c r="S630" s="227"/>
      <c r="T630" s="227"/>
      <c r="U630" s="227"/>
      <c r="V630" s="227"/>
      <c r="W630" s="227"/>
      <c r="X630" s="227"/>
      <c r="Y630" s="227"/>
      <c r="Z630" s="227"/>
    </row>
    <row r="631" spans="1:26" ht="15.75" customHeight="1" x14ac:dyDescent="0.2">
      <c r="A631" s="227"/>
      <c r="B631" s="227"/>
      <c r="C631" s="227"/>
      <c r="D631" s="228"/>
      <c r="E631" s="227"/>
      <c r="F631" s="227"/>
      <c r="G631" s="227"/>
      <c r="H631" s="227"/>
      <c r="I631" s="227"/>
      <c r="J631" s="227"/>
      <c r="K631" s="227"/>
      <c r="L631" s="227"/>
      <c r="M631" s="227"/>
      <c r="N631" s="227"/>
      <c r="O631" s="227"/>
      <c r="P631" s="227"/>
      <c r="Q631" s="227"/>
      <c r="R631" s="227"/>
      <c r="S631" s="227"/>
      <c r="T631" s="227"/>
      <c r="U631" s="227"/>
      <c r="V631" s="227"/>
      <c r="W631" s="227"/>
      <c r="X631" s="227"/>
      <c r="Y631" s="227"/>
      <c r="Z631" s="227"/>
    </row>
    <row r="632" spans="1:26" ht="15.75" customHeight="1" x14ac:dyDescent="0.2">
      <c r="A632" s="227"/>
      <c r="B632" s="227"/>
      <c r="C632" s="227"/>
      <c r="D632" s="228"/>
      <c r="E632" s="227"/>
      <c r="F632" s="227"/>
      <c r="G632" s="227"/>
      <c r="H632" s="227"/>
      <c r="I632" s="227"/>
      <c r="J632" s="227"/>
      <c r="K632" s="227"/>
      <c r="L632" s="227"/>
      <c r="M632" s="227"/>
      <c r="N632" s="227"/>
      <c r="O632" s="227"/>
      <c r="P632" s="227"/>
      <c r="Q632" s="227"/>
      <c r="R632" s="227"/>
      <c r="S632" s="227"/>
      <c r="T632" s="227"/>
      <c r="U632" s="227"/>
      <c r="V632" s="227"/>
      <c r="W632" s="227"/>
      <c r="X632" s="227"/>
      <c r="Y632" s="227"/>
      <c r="Z632" s="227"/>
    </row>
    <row r="633" spans="1:26" ht="15.75" customHeight="1" x14ac:dyDescent="0.2">
      <c r="A633" s="227"/>
      <c r="B633" s="227"/>
      <c r="C633" s="227"/>
      <c r="D633" s="228"/>
      <c r="E633" s="227"/>
      <c r="F633" s="227"/>
      <c r="G633" s="227"/>
      <c r="H633" s="227"/>
      <c r="I633" s="227"/>
      <c r="J633" s="227"/>
      <c r="K633" s="227"/>
      <c r="L633" s="227"/>
      <c r="M633" s="227"/>
      <c r="N633" s="227"/>
      <c r="O633" s="227"/>
      <c r="P633" s="227"/>
      <c r="Q633" s="227"/>
      <c r="R633" s="227"/>
      <c r="S633" s="227"/>
      <c r="T633" s="227"/>
      <c r="U633" s="227"/>
      <c r="V633" s="227"/>
      <c r="W633" s="227"/>
      <c r="X633" s="227"/>
      <c r="Y633" s="227"/>
      <c r="Z633" s="227"/>
    </row>
    <row r="634" spans="1:26" ht="15.75" customHeight="1" x14ac:dyDescent="0.2">
      <c r="A634" s="227"/>
      <c r="B634" s="227"/>
      <c r="C634" s="227"/>
      <c r="D634" s="228"/>
      <c r="E634" s="227"/>
      <c r="F634" s="227"/>
      <c r="G634" s="227"/>
      <c r="H634" s="227"/>
      <c r="I634" s="227"/>
      <c r="J634" s="227"/>
      <c r="K634" s="227"/>
      <c r="L634" s="227"/>
      <c r="M634" s="227"/>
      <c r="N634" s="227"/>
      <c r="O634" s="227"/>
      <c r="P634" s="227"/>
      <c r="Q634" s="227"/>
      <c r="R634" s="227"/>
      <c r="S634" s="227"/>
      <c r="T634" s="227"/>
      <c r="U634" s="227"/>
      <c r="V634" s="227"/>
      <c r="W634" s="227"/>
      <c r="X634" s="227"/>
      <c r="Y634" s="227"/>
      <c r="Z634" s="227"/>
    </row>
    <row r="635" spans="1:26" ht="15.75" customHeight="1" x14ac:dyDescent="0.2">
      <c r="A635" s="227"/>
      <c r="B635" s="227"/>
      <c r="C635" s="227"/>
      <c r="D635" s="228"/>
      <c r="E635" s="227"/>
      <c r="F635" s="227"/>
      <c r="G635" s="227"/>
      <c r="H635" s="227"/>
      <c r="I635" s="227"/>
      <c r="J635" s="227"/>
      <c r="K635" s="227"/>
      <c r="L635" s="227"/>
      <c r="M635" s="227"/>
      <c r="N635" s="227"/>
      <c r="O635" s="227"/>
      <c r="P635" s="227"/>
      <c r="Q635" s="227"/>
      <c r="R635" s="227"/>
      <c r="S635" s="227"/>
      <c r="T635" s="227"/>
      <c r="U635" s="227"/>
      <c r="V635" s="227"/>
      <c r="W635" s="227"/>
      <c r="X635" s="227"/>
      <c r="Y635" s="227"/>
      <c r="Z635" s="227"/>
    </row>
    <row r="636" spans="1:26" ht="15.75" customHeight="1" x14ac:dyDescent="0.2">
      <c r="A636" s="227"/>
      <c r="B636" s="227"/>
      <c r="C636" s="227"/>
      <c r="D636" s="228"/>
      <c r="E636" s="227"/>
      <c r="F636" s="227"/>
      <c r="G636" s="227"/>
      <c r="H636" s="227"/>
      <c r="I636" s="227"/>
      <c r="J636" s="227"/>
      <c r="K636" s="227"/>
      <c r="L636" s="227"/>
      <c r="M636" s="227"/>
      <c r="N636" s="227"/>
      <c r="O636" s="227"/>
      <c r="P636" s="227"/>
      <c r="Q636" s="227"/>
      <c r="R636" s="227"/>
      <c r="S636" s="227"/>
      <c r="T636" s="227"/>
      <c r="U636" s="227"/>
      <c r="V636" s="227"/>
      <c r="W636" s="227"/>
      <c r="X636" s="227"/>
      <c r="Y636" s="227"/>
      <c r="Z636" s="227"/>
    </row>
    <row r="637" spans="1:26" ht="15.75" customHeight="1" x14ac:dyDescent="0.2">
      <c r="A637" s="227"/>
      <c r="B637" s="227"/>
      <c r="C637" s="227"/>
      <c r="D637" s="228"/>
      <c r="E637" s="227"/>
      <c r="F637" s="227"/>
      <c r="G637" s="227"/>
      <c r="H637" s="227"/>
      <c r="I637" s="227"/>
      <c r="J637" s="227"/>
      <c r="K637" s="227"/>
      <c r="L637" s="227"/>
      <c r="M637" s="227"/>
      <c r="N637" s="227"/>
      <c r="O637" s="227"/>
      <c r="P637" s="227"/>
      <c r="Q637" s="227"/>
      <c r="R637" s="227"/>
      <c r="S637" s="227"/>
      <c r="T637" s="227"/>
      <c r="U637" s="227"/>
      <c r="V637" s="227"/>
      <c r="W637" s="227"/>
      <c r="X637" s="227"/>
      <c r="Y637" s="227"/>
      <c r="Z637" s="227"/>
    </row>
    <row r="638" spans="1:26" ht="15.75" customHeight="1" x14ac:dyDescent="0.2">
      <c r="A638" s="227"/>
      <c r="B638" s="227"/>
      <c r="C638" s="227"/>
      <c r="D638" s="228"/>
      <c r="E638" s="227"/>
      <c r="F638" s="227"/>
      <c r="G638" s="227"/>
      <c r="H638" s="227"/>
      <c r="I638" s="227"/>
      <c r="J638" s="227"/>
      <c r="K638" s="227"/>
      <c r="L638" s="227"/>
      <c r="M638" s="227"/>
      <c r="N638" s="227"/>
      <c r="O638" s="227"/>
      <c r="P638" s="227"/>
      <c r="Q638" s="227"/>
      <c r="R638" s="227"/>
      <c r="S638" s="227"/>
      <c r="T638" s="227"/>
      <c r="U638" s="227"/>
      <c r="V638" s="227"/>
      <c r="W638" s="227"/>
      <c r="X638" s="227"/>
      <c r="Y638" s="227"/>
      <c r="Z638" s="227"/>
    </row>
    <row r="639" spans="1:26" ht="15.75" customHeight="1" x14ac:dyDescent="0.2">
      <c r="A639" s="227"/>
      <c r="B639" s="227"/>
      <c r="C639" s="227"/>
      <c r="D639" s="228"/>
      <c r="E639" s="227"/>
      <c r="F639" s="227"/>
      <c r="G639" s="227"/>
      <c r="H639" s="227"/>
      <c r="I639" s="227"/>
      <c r="J639" s="227"/>
      <c r="K639" s="227"/>
      <c r="L639" s="227"/>
      <c r="M639" s="227"/>
      <c r="N639" s="227"/>
      <c r="O639" s="227"/>
      <c r="P639" s="227"/>
      <c r="Q639" s="227"/>
      <c r="R639" s="227"/>
      <c r="S639" s="227"/>
      <c r="T639" s="227"/>
      <c r="U639" s="227"/>
      <c r="V639" s="227"/>
      <c r="W639" s="227"/>
      <c r="X639" s="227"/>
      <c r="Y639" s="227"/>
      <c r="Z639" s="227"/>
    </row>
    <row r="640" spans="1:26" ht="15.75" customHeight="1" x14ac:dyDescent="0.2">
      <c r="A640" s="227"/>
      <c r="B640" s="227"/>
      <c r="C640" s="227"/>
      <c r="D640" s="228"/>
      <c r="E640" s="227"/>
      <c r="F640" s="227"/>
      <c r="G640" s="227"/>
      <c r="H640" s="227"/>
      <c r="I640" s="227"/>
      <c r="J640" s="227"/>
      <c r="K640" s="227"/>
      <c r="L640" s="227"/>
      <c r="M640" s="227"/>
      <c r="N640" s="227"/>
      <c r="O640" s="227"/>
      <c r="P640" s="227"/>
      <c r="Q640" s="227"/>
      <c r="R640" s="227"/>
      <c r="S640" s="227"/>
      <c r="T640" s="227"/>
      <c r="U640" s="227"/>
      <c r="V640" s="227"/>
      <c r="W640" s="227"/>
      <c r="X640" s="227"/>
      <c r="Y640" s="227"/>
      <c r="Z640" s="227"/>
    </row>
    <row r="641" spans="1:26" ht="15.75" customHeight="1" x14ac:dyDescent="0.2">
      <c r="A641" s="227"/>
      <c r="B641" s="227"/>
      <c r="C641" s="227"/>
      <c r="D641" s="228"/>
      <c r="E641" s="227"/>
      <c r="F641" s="227"/>
      <c r="G641" s="227"/>
      <c r="H641" s="227"/>
      <c r="I641" s="227"/>
      <c r="J641" s="227"/>
      <c r="K641" s="227"/>
      <c r="L641" s="227"/>
      <c r="M641" s="227"/>
      <c r="N641" s="227"/>
      <c r="O641" s="227"/>
      <c r="P641" s="227"/>
      <c r="Q641" s="227"/>
      <c r="R641" s="227"/>
      <c r="S641" s="227"/>
      <c r="T641" s="227"/>
      <c r="U641" s="227"/>
      <c r="V641" s="227"/>
      <c r="W641" s="227"/>
      <c r="X641" s="227"/>
      <c r="Y641" s="227"/>
      <c r="Z641" s="227"/>
    </row>
    <row r="642" spans="1:26" ht="15.75" customHeight="1" x14ac:dyDescent="0.2">
      <c r="A642" s="227"/>
      <c r="B642" s="227"/>
      <c r="C642" s="227"/>
      <c r="D642" s="228"/>
      <c r="E642" s="227"/>
      <c r="F642" s="227"/>
      <c r="G642" s="227"/>
      <c r="H642" s="227"/>
      <c r="I642" s="227"/>
      <c r="J642" s="227"/>
      <c r="K642" s="227"/>
      <c r="L642" s="227"/>
      <c r="M642" s="227"/>
      <c r="N642" s="227"/>
      <c r="O642" s="227"/>
      <c r="P642" s="227"/>
      <c r="Q642" s="227"/>
      <c r="R642" s="227"/>
      <c r="S642" s="227"/>
      <c r="T642" s="227"/>
      <c r="U642" s="227"/>
      <c r="V642" s="227"/>
      <c r="W642" s="227"/>
      <c r="X642" s="227"/>
      <c r="Y642" s="227"/>
      <c r="Z642" s="227"/>
    </row>
    <row r="643" spans="1:26" ht="15.75" customHeight="1" x14ac:dyDescent="0.2">
      <c r="A643" s="227"/>
      <c r="B643" s="227"/>
      <c r="C643" s="227"/>
      <c r="D643" s="228"/>
      <c r="E643" s="227"/>
      <c r="F643" s="227"/>
      <c r="G643" s="227"/>
      <c r="H643" s="227"/>
      <c r="I643" s="227"/>
      <c r="J643" s="227"/>
      <c r="K643" s="227"/>
      <c r="L643" s="227"/>
      <c r="M643" s="227"/>
      <c r="N643" s="227"/>
      <c r="O643" s="227"/>
      <c r="P643" s="227"/>
      <c r="Q643" s="227"/>
      <c r="R643" s="227"/>
      <c r="S643" s="227"/>
      <c r="T643" s="227"/>
      <c r="U643" s="227"/>
      <c r="V643" s="227"/>
      <c r="W643" s="227"/>
      <c r="X643" s="227"/>
      <c r="Y643" s="227"/>
      <c r="Z643" s="227"/>
    </row>
    <row r="644" spans="1:26" ht="15.75" customHeight="1" x14ac:dyDescent="0.2">
      <c r="A644" s="227"/>
      <c r="B644" s="227"/>
      <c r="C644" s="227"/>
      <c r="D644" s="228"/>
      <c r="E644" s="227"/>
      <c r="F644" s="227"/>
      <c r="G644" s="227"/>
      <c r="H644" s="227"/>
      <c r="I644" s="227"/>
      <c r="J644" s="227"/>
      <c r="K644" s="227"/>
      <c r="L644" s="227"/>
      <c r="M644" s="227"/>
      <c r="N644" s="227"/>
      <c r="O644" s="227"/>
      <c r="P644" s="227"/>
      <c r="Q644" s="227"/>
      <c r="R644" s="227"/>
      <c r="S644" s="227"/>
      <c r="T644" s="227"/>
      <c r="U644" s="227"/>
      <c r="V644" s="227"/>
      <c r="W644" s="227"/>
      <c r="X644" s="227"/>
      <c r="Y644" s="227"/>
      <c r="Z644" s="227"/>
    </row>
    <row r="645" spans="1:26" ht="15.75" customHeight="1" x14ac:dyDescent="0.2">
      <c r="A645" s="227"/>
      <c r="B645" s="227"/>
      <c r="C645" s="227"/>
      <c r="D645" s="228"/>
      <c r="E645" s="227"/>
      <c r="F645" s="227"/>
      <c r="G645" s="227"/>
      <c r="H645" s="227"/>
      <c r="I645" s="227"/>
      <c r="J645" s="227"/>
      <c r="K645" s="227"/>
      <c r="L645" s="227"/>
      <c r="M645" s="227"/>
      <c r="N645" s="227"/>
      <c r="O645" s="227"/>
      <c r="P645" s="227"/>
      <c r="Q645" s="227"/>
      <c r="R645" s="227"/>
      <c r="S645" s="227"/>
      <c r="T645" s="227"/>
      <c r="U645" s="227"/>
      <c r="V645" s="227"/>
      <c r="W645" s="227"/>
      <c r="X645" s="227"/>
      <c r="Y645" s="227"/>
      <c r="Z645" s="227"/>
    </row>
    <row r="646" spans="1:26" ht="15.75" customHeight="1" x14ac:dyDescent="0.2">
      <c r="A646" s="227"/>
      <c r="B646" s="227"/>
      <c r="C646" s="227"/>
      <c r="D646" s="228"/>
      <c r="E646" s="227"/>
      <c r="F646" s="227"/>
      <c r="G646" s="227"/>
      <c r="H646" s="227"/>
      <c r="I646" s="227"/>
      <c r="J646" s="227"/>
      <c r="K646" s="227"/>
      <c r="L646" s="227"/>
      <c r="M646" s="227"/>
      <c r="N646" s="227"/>
      <c r="O646" s="227"/>
      <c r="P646" s="227"/>
      <c r="Q646" s="227"/>
      <c r="R646" s="227"/>
      <c r="S646" s="227"/>
      <c r="T646" s="227"/>
      <c r="U646" s="227"/>
      <c r="V646" s="227"/>
      <c r="W646" s="227"/>
      <c r="X646" s="227"/>
      <c r="Y646" s="227"/>
      <c r="Z646" s="227"/>
    </row>
    <row r="647" spans="1:26" ht="15.75" customHeight="1" x14ac:dyDescent="0.2">
      <c r="A647" s="227"/>
      <c r="B647" s="227"/>
      <c r="C647" s="227"/>
      <c r="D647" s="228"/>
      <c r="E647" s="227"/>
      <c r="F647" s="227"/>
      <c r="G647" s="227"/>
      <c r="H647" s="227"/>
      <c r="I647" s="227"/>
      <c r="J647" s="227"/>
      <c r="K647" s="227"/>
      <c r="L647" s="227"/>
      <c r="M647" s="227"/>
      <c r="N647" s="227"/>
      <c r="O647" s="227"/>
      <c r="P647" s="227"/>
      <c r="Q647" s="227"/>
      <c r="R647" s="227"/>
      <c r="S647" s="227"/>
      <c r="T647" s="227"/>
      <c r="U647" s="227"/>
      <c r="V647" s="227"/>
      <c r="W647" s="227"/>
      <c r="X647" s="227"/>
      <c r="Y647" s="227"/>
      <c r="Z647" s="227"/>
    </row>
    <row r="648" spans="1:26" ht="15.75" customHeight="1" x14ac:dyDescent="0.2">
      <c r="A648" s="227"/>
      <c r="B648" s="227"/>
      <c r="C648" s="227"/>
      <c r="D648" s="228"/>
      <c r="E648" s="227"/>
      <c r="F648" s="227"/>
      <c r="G648" s="227"/>
      <c r="H648" s="227"/>
      <c r="I648" s="227"/>
      <c r="J648" s="227"/>
      <c r="K648" s="227"/>
      <c r="L648" s="227"/>
      <c r="M648" s="227"/>
      <c r="N648" s="227"/>
      <c r="O648" s="227"/>
      <c r="P648" s="227"/>
      <c r="Q648" s="227"/>
      <c r="R648" s="227"/>
      <c r="S648" s="227"/>
      <c r="T648" s="227"/>
      <c r="U648" s="227"/>
      <c r="V648" s="227"/>
      <c r="W648" s="227"/>
      <c r="X648" s="227"/>
      <c r="Y648" s="227"/>
      <c r="Z648" s="227"/>
    </row>
    <row r="649" spans="1:26" ht="15.75" customHeight="1" x14ac:dyDescent="0.2">
      <c r="A649" s="227"/>
      <c r="B649" s="227"/>
      <c r="C649" s="227"/>
      <c r="D649" s="228"/>
      <c r="E649" s="227"/>
      <c r="F649" s="227"/>
      <c r="G649" s="227"/>
      <c r="H649" s="227"/>
      <c r="I649" s="227"/>
      <c r="J649" s="227"/>
      <c r="K649" s="227"/>
      <c r="L649" s="227"/>
      <c r="M649" s="227"/>
      <c r="N649" s="227"/>
      <c r="O649" s="227"/>
      <c r="P649" s="227"/>
      <c r="Q649" s="227"/>
      <c r="R649" s="227"/>
      <c r="S649" s="227"/>
      <c r="T649" s="227"/>
      <c r="U649" s="227"/>
      <c r="V649" s="227"/>
      <c r="W649" s="227"/>
      <c r="X649" s="227"/>
      <c r="Y649" s="227"/>
      <c r="Z649" s="227"/>
    </row>
    <row r="650" spans="1:26" ht="15.75" customHeight="1" x14ac:dyDescent="0.2">
      <c r="A650" s="227"/>
      <c r="B650" s="227"/>
      <c r="C650" s="227"/>
      <c r="D650" s="228"/>
      <c r="E650" s="227"/>
      <c r="F650" s="227"/>
      <c r="G650" s="227"/>
      <c r="H650" s="227"/>
      <c r="I650" s="227"/>
      <c r="J650" s="227"/>
      <c r="K650" s="227"/>
      <c r="L650" s="227"/>
      <c r="M650" s="227"/>
      <c r="N650" s="227"/>
      <c r="O650" s="227"/>
      <c r="P650" s="227"/>
      <c r="Q650" s="227"/>
      <c r="R650" s="227"/>
      <c r="S650" s="227"/>
      <c r="T650" s="227"/>
      <c r="U650" s="227"/>
      <c r="V650" s="227"/>
      <c r="W650" s="227"/>
      <c r="X650" s="227"/>
      <c r="Y650" s="227"/>
      <c r="Z650" s="227"/>
    </row>
    <row r="651" spans="1:26" ht="15.75" customHeight="1" x14ac:dyDescent="0.2">
      <c r="A651" s="227"/>
      <c r="B651" s="227"/>
      <c r="C651" s="227"/>
      <c r="D651" s="228"/>
      <c r="E651" s="227"/>
      <c r="F651" s="227"/>
      <c r="G651" s="227"/>
      <c r="H651" s="227"/>
      <c r="I651" s="227"/>
      <c r="J651" s="227"/>
      <c r="K651" s="227"/>
      <c r="L651" s="227"/>
      <c r="M651" s="227"/>
      <c r="N651" s="227"/>
      <c r="O651" s="227"/>
      <c r="P651" s="227"/>
      <c r="Q651" s="227"/>
      <c r="R651" s="227"/>
      <c r="S651" s="227"/>
      <c r="T651" s="227"/>
      <c r="U651" s="227"/>
      <c r="V651" s="227"/>
      <c r="W651" s="227"/>
      <c r="X651" s="227"/>
      <c r="Y651" s="227"/>
      <c r="Z651" s="227"/>
    </row>
    <row r="652" spans="1:26" ht="15.75" customHeight="1" x14ac:dyDescent="0.2">
      <c r="A652" s="227"/>
      <c r="B652" s="227"/>
      <c r="C652" s="227"/>
      <c r="D652" s="228"/>
      <c r="E652" s="227"/>
      <c r="F652" s="227"/>
      <c r="G652" s="227"/>
      <c r="H652" s="227"/>
      <c r="I652" s="227"/>
      <c r="J652" s="227"/>
      <c r="K652" s="227"/>
      <c r="L652" s="227"/>
      <c r="M652" s="227"/>
      <c r="N652" s="227"/>
      <c r="O652" s="227"/>
      <c r="P652" s="227"/>
      <c r="Q652" s="227"/>
      <c r="R652" s="227"/>
      <c r="S652" s="227"/>
      <c r="T652" s="227"/>
      <c r="U652" s="227"/>
      <c r="V652" s="227"/>
      <c r="W652" s="227"/>
      <c r="X652" s="227"/>
      <c r="Y652" s="227"/>
      <c r="Z652" s="227"/>
    </row>
    <row r="653" spans="1:26" ht="15.75" customHeight="1" x14ac:dyDescent="0.2">
      <c r="A653" s="227"/>
      <c r="B653" s="227"/>
      <c r="C653" s="227"/>
      <c r="D653" s="228"/>
      <c r="E653" s="227"/>
      <c r="F653" s="227"/>
      <c r="G653" s="227"/>
      <c r="H653" s="227"/>
      <c r="I653" s="227"/>
      <c r="J653" s="227"/>
      <c r="K653" s="227"/>
      <c r="L653" s="227"/>
      <c r="M653" s="227"/>
      <c r="N653" s="227"/>
      <c r="O653" s="227"/>
      <c r="P653" s="227"/>
      <c r="Q653" s="227"/>
      <c r="R653" s="227"/>
      <c r="S653" s="227"/>
      <c r="T653" s="227"/>
      <c r="U653" s="227"/>
      <c r="V653" s="227"/>
      <c r="W653" s="227"/>
      <c r="X653" s="227"/>
      <c r="Y653" s="227"/>
      <c r="Z653" s="227"/>
    </row>
    <row r="654" spans="1:26" ht="15.75" customHeight="1" x14ac:dyDescent="0.2">
      <c r="A654" s="227"/>
      <c r="B654" s="227"/>
      <c r="C654" s="227"/>
      <c r="D654" s="228"/>
      <c r="E654" s="227"/>
      <c r="F654" s="227"/>
      <c r="G654" s="227"/>
      <c r="H654" s="227"/>
      <c r="I654" s="227"/>
      <c r="J654" s="227"/>
      <c r="K654" s="227"/>
      <c r="L654" s="227"/>
      <c r="M654" s="227"/>
      <c r="N654" s="227"/>
      <c r="O654" s="227"/>
      <c r="P654" s="227"/>
      <c r="Q654" s="227"/>
      <c r="R654" s="227"/>
      <c r="S654" s="227"/>
      <c r="T654" s="227"/>
      <c r="U654" s="227"/>
      <c r="V654" s="227"/>
      <c r="W654" s="227"/>
      <c r="X654" s="227"/>
      <c r="Y654" s="227"/>
      <c r="Z654" s="227"/>
    </row>
    <row r="655" spans="1:26" ht="15.75" customHeight="1" x14ac:dyDescent="0.2">
      <c r="A655" s="227"/>
      <c r="B655" s="227"/>
      <c r="C655" s="227"/>
      <c r="D655" s="228"/>
      <c r="E655" s="227"/>
      <c r="F655" s="227"/>
      <c r="G655" s="227"/>
      <c r="H655" s="227"/>
      <c r="I655" s="227"/>
      <c r="J655" s="227"/>
      <c r="K655" s="227"/>
      <c r="L655" s="227"/>
      <c r="M655" s="227"/>
      <c r="N655" s="227"/>
      <c r="O655" s="227"/>
      <c r="P655" s="227"/>
      <c r="Q655" s="227"/>
      <c r="R655" s="227"/>
      <c r="S655" s="227"/>
      <c r="T655" s="227"/>
      <c r="U655" s="227"/>
      <c r="V655" s="227"/>
      <c r="W655" s="227"/>
      <c r="X655" s="227"/>
      <c r="Y655" s="227"/>
      <c r="Z655" s="227"/>
    </row>
    <row r="656" spans="1:26" ht="15.75" customHeight="1" x14ac:dyDescent="0.2">
      <c r="A656" s="227"/>
      <c r="B656" s="227"/>
      <c r="C656" s="227"/>
      <c r="D656" s="228"/>
      <c r="E656" s="227"/>
      <c r="F656" s="227"/>
      <c r="G656" s="227"/>
      <c r="H656" s="227"/>
      <c r="I656" s="227"/>
      <c r="J656" s="227"/>
      <c r="K656" s="227"/>
      <c r="L656" s="227"/>
      <c r="M656" s="227"/>
      <c r="N656" s="227"/>
      <c r="O656" s="227"/>
      <c r="P656" s="227"/>
      <c r="Q656" s="227"/>
      <c r="R656" s="227"/>
      <c r="S656" s="227"/>
      <c r="T656" s="227"/>
      <c r="U656" s="227"/>
      <c r="V656" s="227"/>
      <c r="W656" s="227"/>
      <c r="X656" s="227"/>
      <c r="Y656" s="227"/>
      <c r="Z656" s="227"/>
    </row>
    <row r="657" spans="1:26" ht="15.75" customHeight="1" x14ac:dyDescent="0.2">
      <c r="A657" s="227"/>
      <c r="B657" s="227"/>
      <c r="C657" s="227"/>
      <c r="D657" s="228"/>
      <c r="E657" s="227"/>
      <c r="F657" s="227"/>
      <c r="G657" s="227"/>
      <c r="H657" s="227"/>
      <c r="I657" s="227"/>
      <c r="J657" s="227"/>
      <c r="K657" s="227"/>
      <c r="L657" s="227"/>
      <c r="M657" s="227"/>
      <c r="N657" s="227"/>
      <c r="O657" s="227"/>
      <c r="P657" s="227"/>
      <c r="Q657" s="227"/>
      <c r="R657" s="227"/>
      <c r="S657" s="227"/>
      <c r="T657" s="227"/>
      <c r="U657" s="227"/>
      <c r="V657" s="227"/>
      <c r="W657" s="227"/>
      <c r="X657" s="227"/>
      <c r="Y657" s="227"/>
      <c r="Z657" s="227"/>
    </row>
    <row r="658" spans="1:26" ht="15.75" customHeight="1" x14ac:dyDescent="0.2">
      <c r="A658" s="227"/>
      <c r="B658" s="227"/>
      <c r="C658" s="227"/>
      <c r="D658" s="228"/>
      <c r="E658" s="227"/>
      <c r="F658" s="227"/>
      <c r="G658" s="227"/>
      <c r="H658" s="227"/>
      <c r="I658" s="227"/>
      <c r="J658" s="227"/>
      <c r="K658" s="227"/>
      <c r="L658" s="227"/>
      <c r="M658" s="227"/>
      <c r="N658" s="227"/>
      <c r="O658" s="227"/>
      <c r="P658" s="227"/>
      <c r="Q658" s="227"/>
      <c r="R658" s="227"/>
      <c r="S658" s="227"/>
      <c r="T658" s="227"/>
      <c r="U658" s="227"/>
      <c r="V658" s="227"/>
      <c r="W658" s="227"/>
      <c r="X658" s="227"/>
      <c r="Y658" s="227"/>
      <c r="Z658" s="227"/>
    </row>
    <row r="659" spans="1:26" ht="15.75" customHeight="1" x14ac:dyDescent="0.2">
      <c r="A659" s="227"/>
      <c r="B659" s="227"/>
      <c r="C659" s="227"/>
      <c r="D659" s="228"/>
      <c r="E659" s="227"/>
      <c r="F659" s="227"/>
      <c r="G659" s="227"/>
      <c r="H659" s="227"/>
      <c r="I659" s="227"/>
      <c r="J659" s="227"/>
      <c r="K659" s="227"/>
      <c r="L659" s="227"/>
      <c r="M659" s="227"/>
      <c r="N659" s="227"/>
      <c r="O659" s="227"/>
      <c r="P659" s="227"/>
      <c r="Q659" s="227"/>
      <c r="R659" s="227"/>
      <c r="S659" s="227"/>
      <c r="T659" s="227"/>
      <c r="U659" s="227"/>
      <c r="V659" s="227"/>
      <c r="W659" s="227"/>
      <c r="X659" s="227"/>
      <c r="Y659" s="227"/>
      <c r="Z659" s="227"/>
    </row>
    <row r="660" spans="1:26" ht="15.75" customHeight="1" x14ac:dyDescent="0.2">
      <c r="A660" s="227"/>
      <c r="B660" s="227"/>
      <c r="C660" s="227"/>
      <c r="D660" s="228"/>
      <c r="E660" s="227"/>
      <c r="F660" s="227"/>
      <c r="G660" s="227"/>
      <c r="H660" s="227"/>
      <c r="I660" s="227"/>
      <c r="J660" s="227"/>
      <c r="K660" s="227"/>
      <c r="L660" s="227"/>
      <c r="M660" s="227"/>
      <c r="N660" s="227"/>
      <c r="O660" s="227"/>
      <c r="P660" s="227"/>
      <c r="Q660" s="227"/>
      <c r="R660" s="227"/>
      <c r="S660" s="227"/>
      <c r="T660" s="227"/>
      <c r="U660" s="227"/>
      <c r="V660" s="227"/>
      <c r="W660" s="227"/>
      <c r="X660" s="227"/>
      <c r="Y660" s="227"/>
      <c r="Z660" s="227"/>
    </row>
    <row r="661" spans="1:26" ht="15.75" customHeight="1" x14ac:dyDescent="0.2">
      <c r="A661" s="227"/>
      <c r="B661" s="227"/>
      <c r="C661" s="227"/>
      <c r="D661" s="228"/>
      <c r="E661" s="227"/>
      <c r="F661" s="227"/>
      <c r="G661" s="227"/>
      <c r="H661" s="227"/>
      <c r="I661" s="227"/>
      <c r="J661" s="227"/>
      <c r="K661" s="227"/>
      <c r="L661" s="227"/>
      <c r="M661" s="227"/>
      <c r="N661" s="227"/>
      <c r="O661" s="227"/>
      <c r="P661" s="227"/>
      <c r="Q661" s="227"/>
      <c r="R661" s="227"/>
      <c r="S661" s="227"/>
      <c r="T661" s="227"/>
      <c r="U661" s="227"/>
      <c r="V661" s="227"/>
      <c r="W661" s="227"/>
      <c r="X661" s="227"/>
      <c r="Y661" s="227"/>
      <c r="Z661" s="227"/>
    </row>
    <row r="662" spans="1:26" ht="15.75" customHeight="1" x14ac:dyDescent="0.2">
      <c r="A662" s="227"/>
      <c r="B662" s="227"/>
      <c r="C662" s="227"/>
      <c r="D662" s="228"/>
      <c r="E662" s="227"/>
      <c r="F662" s="227"/>
      <c r="G662" s="227"/>
      <c r="H662" s="227"/>
      <c r="I662" s="227"/>
      <c r="J662" s="227"/>
      <c r="K662" s="227"/>
      <c r="L662" s="227"/>
      <c r="M662" s="227"/>
      <c r="N662" s="227"/>
      <c r="O662" s="227"/>
      <c r="P662" s="227"/>
      <c r="Q662" s="227"/>
      <c r="R662" s="227"/>
      <c r="S662" s="227"/>
      <c r="T662" s="227"/>
      <c r="U662" s="227"/>
      <c r="V662" s="227"/>
      <c r="W662" s="227"/>
      <c r="X662" s="227"/>
      <c r="Y662" s="227"/>
      <c r="Z662" s="227"/>
    </row>
    <row r="663" spans="1:26" ht="15.75" customHeight="1" x14ac:dyDescent="0.2">
      <c r="A663" s="227"/>
      <c r="B663" s="227"/>
      <c r="C663" s="227"/>
      <c r="D663" s="228"/>
      <c r="E663" s="227"/>
      <c r="F663" s="227"/>
      <c r="G663" s="227"/>
      <c r="H663" s="227"/>
      <c r="I663" s="227"/>
      <c r="J663" s="227"/>
      <c r="K663" s="227"/>
      <c r="L663" s="227"/>
      <c r="M663" s="227"/>
      <c r="N663" s="227"/>
      <c r="O663" s="227"/>
      <c r="P663" s="227"/>
      <c r="Q663" s="227"/>
      <c r="R663" s="227"/>
      <c r="S663" s="227"/>
      <c r="T663" s="227"/>
      <c r="U663" s="227"/>
      <c r="V663" s="227"/>
      <c r="W663" s="227"/>
      <c r="X663" s="227"/>
      <c r="Y663" s="227"/>
      <c r="Z663" s="227"/>
    </row>
    <row r="664" spans="1:26" ht="15.75" customHeight="1" x14ac:dyDescent="0.2">
      <c r="A664" s="227"/>
      <c r="B664" s="227"/>
      <c r="C664" s="227"/>
      <c r="D664" s="228"/>
      <c r="E664" s="227"/>
      <c r="F664" s="227"/>
      <c r="G664" s="227"/>
      <c r="H664" s="227"/>
      <c r="I664" s="227"/>
      <c r="J664" s="227"/>
      <c r="K664" s="227"/>
      <c r="L664" s="227"/>
      <c r="M664" s="227"/>
      <c r="N664" s="227"/>
      <c r="O664" s="227"/>
      <c r="P664" s="227"/>
      <c r="Q664" s="227"/>
      <c r="R664" s="227"/>
      <c r="S664" s="227"/>
      <c r="T664" s="227"/>
      <c r="U664" s="227"/>
      <c r="V664" s="227"/>
      <c r="W664" s="227"/>
      <c r="X664" s="227"/>
      <c r="Y664" s="227"/>
      <c r="Z664" s="227"/>
    </row>
    <row r="665" spans="1:26" ht="15.75" customHeight="1" x14ac:dyDescent="0.2">
      <c r="A665" s="227"/>
      <c r="B665" s="227"/>
      <c r="C665" s="227"/>
      <c r="D665" s="228"/>
      <c r="E665" s="227"/>
      <c r="F665" s="227"/>
      <c r="G665" s="227"/>
      <c r="H665" s="227"/>
      <c r="I665" s="227"/>
      <c r="J665" s="227"/>
      <c r="K665" s="227"/>
      <c r="L665" s="227"/>
      <c r="M665" s="227"/>
      <c r="N665" s="227"/>
      <c r="O665" s="227"/>
      <c r="P665" s="227"/>
      <c r="Q665" s="227"/>
      <c r="R665" s="227"/>
      <c r="S665" s="227"/>
      <c r="T665" s="227"/>
      <c r="U665" s="227"/>
      <c r="V665" s="227"/>
      <c r="W665" s="227"/>
      <c r="X665" s="227"/>
      <c r="Y665" s="227"/>
      <c r="Z665" s="227"/>
    </row>
    <row r="666" spans="1:26" ht="15.75" customHeight="1" x14ac:dyDescent="0.2">
      <c r="A666" s="227"/>
      <c r="B666" s="227"/>
      <c r="C666" s="227"/>
      <c r="D666" s="228"/>
      <c r="E666" s="227"/>
      <c r="F666" s="227"/>
      <c r="G666" s="227"/>
      <c r="H666" s="227"/>
      <c r="I666" s="227"/>
      <c r="J666" s="227"/>
      <c r="K666" s="227"/>
      <c r="L666" s="227"/>
      <c r="M666" s="227"/>
      <c r="N666" s="227"/>
      <c r="O666" s="227"/>
      <c r="P666" s="227"/>
      <c r="Q666" s="227"/>
      <c r="R666" s="227"/>
      <c r="S666" s="227"/>
      <c r="T666" s="227"/>
      <c r="U666" s="227"/>
      <c r="V666" s="227"/>
      <c r="W666" s="227"/>
      <c r="X666" s="227"/>
      <c r="Y666" s="227"/>
      <c r="Z666" s="227"/>
    </row>
    <row r="667" spans="1:26" ht="15.75" customHeight="1" x14ac:dyDescent="0.2">
      <c r="A667" s="227"/>
      <c r="B667" s="227"/>
      <c r="C667" s="227"/>
      <c r="D667" s="228"/>
      <c r="E667" s="227"/>
      <c r="F667" s="227"/>
      <c r="G667" s="227"/>
      <c r="H667" s="227"/>
      <c r="I667" s="227"/>
      <c r="J667" s="227"/>
      <c r="K667" s="227"/>
      <c r="L667" s="227"/>
      <c r="M667" s="227"/>
      <c r="N667" s="227"/>
      <c r="O667" s="227"/>
      <c r="P667" s="227"/>
      <c r="Q667" s="227"/>
      <c r="R667" s="227"/>
      <c r="S667" s="227"/>
      <c r="T667" s="227"/>
      <c r="U667" s="227"/>
      <c r="V667" s="227"/>
      <c r="W667" s="227"/>
      <c r="X667" s="227"/>
      <c r="Y667" s="227"/>
      <c r="Z667" s="227"/>
    </row>
    <row r="668" spans="1:26" ht="15.75" customHeight="1" x14ac:dyDescent="0.2">
      <c r="A668" s="227"/>
      <c r="B668" s="227"/>
      <c r="C668" s="227"/>
      <c r="D668" s="228"/>
      <c r="E668" s="227"/>
      <c r="F668" s="227"/>
      <c r="G668" s="227"/>
      <c r="H668" s="227"/>
      <c r="I668" s="227"/>
      <c r="J668" s="227"/>
      <c r="K668" s="227"/>
      <c r="L668" s="227"/>
      <c r="M668" s="227"/>
      <c r="N668" s="227"/>
      <c r="O668" s="227"/>
      <c r="P668" s="227"/>
      <c r="Q668" s="227"/>
      <c r="R668" s="227"/>
      <c r="S668" s="227"/>
      <c r="T668" s="227"/>
      <c r="U668" s="227"/>
      <c r="V668" s="227"/>
      <c r="W668" s="227"/>
      <c r="X668" s="227"/>
      <c r="Y668" s="227"/>
      <c r="Z668" s="227"/>
    </row>
    <row r="669" spans="1:26" ht="15.75" customHeight="1" x14ac:dyDescent="0.2">
      <c r="A669" s="227"/>
      <c r="B669" s="227"/>
      <c r="C669" s="227"/>
      <c r="D669" s="228"/>
      <c r="E669" s="227"/>
      <c r="F669" s="227"/>
      <c r="G669" s="227"/>
      <c r="H669" s="227"/>
      <c r="I669" s="227"/>
      <c r="J669" s="227"/>
      <c r="K669" s="227"/>
      <c r="L669" s="227"/>
      <c r="M669" s="227"/>
      <c r="N669" s="227"/>
      <c r="O669" s="227"/>
      <c r="P669" s="227"/>
      <c r="Q669" s="227"/>
      <c r="R669" s="227"/>
      <c r="S669" s="227"/>
      <c r="T669" s="227"/>
      <c r="U669" s="227"/>
      <c r="V669" s="227"/>
      <c r="W669" s="227"/>
      <c r="X669" s="227"/>
      <c r="Y669" s="227"/>
      <c r="Z669" s="227"/>
    </row>
    <row r="670" spans="1:26" ht="15.75" customHeight="1" x14ac:dyDescent="0.2">
      <c r="A670" s="227"/>
      <c r="B670" s="227"/>
      <c r="C670" s="227"/>
      <c r="D670" s="228"/>
      <c r="E670" s="227"/>
      <c r="F670" s="227"/>
      <c r="G670" s="227"/>
      <c r="H670" s="227"/>
      <c r="I670" s="227"/>
      <c r="J670" s="227"/>
      <c r="K670" s="227"/>
      <c r="L670" s="227"/>
      <c r="M670" s="227"/>
      <c r="N670" s="227"/>
      <c r="O670" s="227"/>
      <c r="P670" s="227"/>
      <c r="Q670" s="227"/>
      <c r="R670" s="227"/>
      <c r="S670" s="227"/>
      <c r="T670" s="227"/>
      <c r="U670" s="227"/>
      <c r="V670" s="227"/>
      <c r="W670" s="227"/>
      <c r="X670" s="227"/>
      <c r="Y670" s="227"/>
      <c r="Z670" s="227"/>
    </row>
    <row r="671" spans="1:26" ht="15.75" customHeight="1" x14ac:dyDescent="0.2">
      <c r="A671" s="227"/>
      <c r="B671" s="227"/>
      <c r="C671" s="227"/>
      <c r="D671" s="228"/>
      <c r="E671" s="227"/>
      <c r="F671" s="227"/>
      <c r="G671" s="227"/>
      <c r="H671" s="227"/>
      <c r="I671" s="227"/>
      <c r="J671" s="227"/>
      <c r="K671" s="227"/>
      <c r="L671" s="227"/>
      <c r="M671" s="227"/>
      <c r="N671" s="227"/>
      <c r="O671" s="227"/>
      <c r="P671" s="227"/>
      <c r="Q671" s="227"/>
      <c r="R671" s="227"/>
      <c r="S671" s="227"/>
      <c r="T671" s="227"/>
      <c r="U671" s="227"/>
      <c r="V671" s="227"/>
      <c r="W671" s="227"/>
      <c r="X671" s="227"/>
      <c r="Y671" s="227"/>
      <c r="Z671" s="227"/>
    </row>
    <row r="672" spans="1:26" ht="15.75" customHeight="1" x14ac:dyDescent="0.2">
      <c r="A672" s="227"/>
      <c r="B672" s="227"/>
      <c r="C672" s="227"/>
      <c r="D672" s="228"/>
      <c r="E672" s="227"/>
      <c r="F672" s="227"/>
      <c r="G672" s="227"/>
      <c r="H672" s="227"/>
      <c r="I672" s="227"/>
      <c r="J672" s="227"/>
      <c r="K672" s="227"/>
      <c r="L672" s="227"/>
      <c r="M672" s="227"/>
      <c r="N672" s="227"/>
      <c r="O672" s="227"/>
      <c r="P672" s="227"/>
      <c r="Q672" s="227"/>
      <c r="R672" s="227"/>
      <c r="S672" s="227"/>
      <c r="T672" s="227"/>
      <c r="U672" s="227"/>
      <c r="V672" s="227"/>
      <c r="W672" s="227"/>
      <c r="X672" s="227"/>
      <c r="Y672" s="227"/>
      <c r="Z672" s="227"/>
    </row>
    <row r="673" spans="1:26" ht="15.75" customHeight="1" x14ac:dyDescent="0.2">
      <c r="A673" s="227"/>
      <c r="B673" s="227"/>
      <c r="C673" s="227"/>
      <c r="D673" s="228"/>
      <c r="E673" s="227"/>
      <c r="F673" s="227"/>
      <c r="G673" s="227"/>
      <c r="H673" s="227"/>
      <c r="I673" s="227"/>
      <c r="J673" s="227"/>
      <c r="K673" s="227"/>
      <c r="L673" s="227"/>
      <c r="M673" s="227"/>
      <c r="N673" s="227"/>
      <c r="O673" s="227"/>
      <c r="P673" s="227"/>
      <c r="Q673" s="227"/>
      <c r="R673" s="227"/>
      <c r="S673" s="227"/>
      <c r="T673" s="227"/>
      <c r="U673" s="227"/>
      <c r="V673" s="227"/>
      <c r="W673" s="227"/>
      <c r="X673" s="227"/>
      <c r="Y673" s="227"/>
      <c r="Z673" s="227"/>
    </row>
    <row r="674" spans="1:26" ht="15.75" customHeight="1" x14ac:dyDescent="0.2">
      <c r="A674" s="227"/>
      <c r="B674" s="227"/>
      <c r="C674" s="227"/>
      <c r="D674" s="228"/>
      <c r="E674" s="227"/>
      <c r="F674" s="227"/>
      <c r="G674" s="227"/>
      <c r="H674" s="227"/>
      <c r="I674" s="227"/>
      <c r="J674" s="227"/>
      <c r="K674" s="227"/>
      <c r="L674" s="227"/>
      <c r="M674" s="227"/>
      <c r="N674" s="227"/>
      <c r="O674" s="227"/>
      <c r="P674" s="227"/>
      <c r="Q674" s="227"/>
      <c r="R674" s="227"/>
      <c r="S674" s="227"/>
      <c r="T674" s="227"/>
      <c r="U674" s="227"/>
      <c r="V674" s="227"/>
      <c r="W674" s="227"/>
      <c r="X674" s="227"/>
      <c r="Y674" s="227"/>
      <c r="Z674" s="227"/>
    </row>
    <row r="675" spans="1:26" ht="15.75" customHeight="1" x14ac:dyDescent="0.2">
      <c r="A675" s="227"/>
      <c r="B675" s="227"/>
      <c r="C675" s="227"/>
      <c r="D675" s="228"/>
      <c r="E675" s="227"/>
      <c r="F675" s="227"/>
      <c r="G675" s="227"/>
      <c r="H675" s="227"/>
      <c r="I675" s="227"/>
      <c r="J675" s="227"/>
      <c r="K675" s="227"/>
      <c r="L675" s="227"/>
      <c r="M675" s="227"/>
      <c r="N675" s="227"/>
      <c r="O675" s="227"/>
      <c r="P675" s="227"/>
      <c r="Q675" s="227"/>
      <c r="R675" s="227"/>
      <c r="S675" s="227"/>
      <c r="T675" s="227"/>
      <c r="U675" s="227"/>
      <c r="V675" s="227"/>
      <c r="W675" s="227"/>
      <c r="X675" s="227"/>
      <c r="Y675" s="227"/>
      <c r="Z675" s="227"/>
    </row>
    <row r="676" spans="1:26" ht="15.75" customHeight="1" x14ac:dyDescent="0.2">
      <c r="A676" s="227"/>
      <c r="B676" s="227"/>
      <c r="C676" s="227"/>
      <c r="D676" s="228"/>
      <c r="E676" s="227"/>
      <c r="F676" s="227"/>
      <c r="G676" s="227"/>
      <c r="H676" s="227"/>
      <c r="I676" s="227"/>
      <c r="J676" s="227"/>
      <c r="K676" s="227"/>
      <c r="L676" s="227"/>
      <c r="M676" s="227"/>
      <c r="N676" s="227"/>
      <c r="O676" s="227"/>
      <c r="P676" s="227"/>
      <c r="Q676" s="227"/>
      <c r="R676" s="227"/>
      <c r="S676" s="227"/>
      <c r="T676" s="227"/>
      <c r="U676" s="227"/>
      <c r="V676" s="227"/>
      <c r="W676" s="227"/>
      <c r="X676" s="227"/>
      <c r="Y676" s="227"/>
      <c r="Z676" s="227"/>
    </row>
    <row r="677" spans="1:26" ht="15.75" customHeight="1" x14ac:dyDescent="0.2">
      <c r="A677" s="227"/>
      <c r="B677" s="227"/>
      <c r="C677" s="227"/>
      <c r="D677" s="228"/>
      <c r="E677" s="227"/>
      <c r="F677" s="227"/>
      <c r="G677" s="227"/>
      <c r="H677" s="227"/>
      <c r="I677" s="227"/>
      <c r="J677" s="227"/>
      <c r="K677" s="227"/>
      <c r="L677" s="227"/>
      <c r="M677" s="227"/>
      <c r="N677" s="227"/>
      <c r="O677" s="227"/>
      <c r="P677" s="227"/>
      <c r="Q677" s="227"/>
      <c r="R677" s="227"/>
      <c r="S677" s="227"/>
      <c r="T677" s="227"/>
      <c r="U677" s="227"/>
      <c r="V677" s="227"/>
      <c r="W677" s="227"/>
      <c r="X677" s="227"/>
      <c r="Y677" s="227"/>
      <c r="Z677" s="227"/>
    </row>
    <row r="678" spans="1:26" ht="15.75" customHeight="1" x14ac:dyDescent="0.2">
      <c r="A678" s="227"/>
      <c r="B678" s="227"/>
      <c r="C678" s="227"/>
      <c r="D678" s="228"/>
      <c r="E678" s="227"/>
      <c r="F678" s="227"/>
      <c r="G678" s="227"/>
      <c r="H678" s="227"/>
      <c r="I678" s="227"/>
      <c r="J678" s="227"/>
      <c r="K678" s="227"/>
      <c r="L678" s="227"/>
      <c r="M678" s="227"/>
      <c r="N678" s="227"/>
      <c r="O678" s="227"/>
      <c r="P678" s="227"/>
      <c r="Q678" s="227"/>
      <c r="R678" s="227"/>
      <c r="S678" s="227"/>
      <c r="T678" s="227"/>
      <c r="U678" s="227"/>
      <c r="V678" s="227"/>
      <c r="W678" s="227"/>
      <c r="X678" s="227"/>
      <c r="Y678" s="227"/>
      <c r="Z678" s="227"/>
    </row>
    <row r="679" spans="1:26" ht="15.75" customHeight="1" x14ac:dyDescent="0.2">
      <c r="A679" s="227"/>
      <c r="B679" s="227"/>
      <c r="C679" s="227"/>
      <c r="D679" s="228"/>
      <c r="E679" s="227"/>
      <c r="F679" s="227"/>
      <c r="G679" s="227"/>
      <c r="H679" s="227"/>
      <c r="I679" s="227"/>
      <c r="J679" s="227"/>
      <c r="K679" s="227"/>
      <c r="L679" s="227"/>
      <c r="M679" s="227"/>
      <c r="N679" s="227"/>
      <c r="O679" s="227"/>
      <c r="P679" s="227"/>
      <c r="Q679" s="227"/>
      <c r="R679" s="227"/>
      <c r="S679" s="227"/>
      <c r="T679" s="227"/>
      <c r="U679" s="227"/>
      <c r="V679" s="227"/>
      <c r="W679" s="227"/>
      <c r="X679" s="227"/>
      <c r="Y679" s="227"/>
      <c r="Z679" s="227"/>
    </row>
    <row r="680" spans="1:26" ht="15.75" customHeight="1" x14ac:dyDescent="0.2">
      <c r="A680" s="227"/>
      <c r="B680" s="227"/>
      <c r="C680" s="227"/>
      <c r="D680" s="228"/>
      <c r="E680" s="227"/>
      <c r="F680" s="227"/>
      <c r="G680" s="227"/>
      <c r="H680" s="227"/>
      <c r="I680" s="227"/>
      <c r="J680" s="227"/>
      <c r="K680" s="227"/>
      <c r="L680" s="227"/>
      <c r="M680" s="227"/>
      <c r="N680" s="227"/>
      <c r="O680" s="227"/>
      <c r="P680" s="227"/>
      <c r="Q680" s="227"/>
      <c r="R680" s="227"/>
      <c r="S680" s="227"/>
      <c r="T680" s="227"/>
      <c r="U680" s="227"/>
      <c r="V680" s="227"/>
      <c r="W680" s="227"/>
      <c r="X680" s="227"/>
      <c r="Y680" s="227"/>
      <c r="Z680" s="227"/>
    </row>
    <row r="681" spans="1:26" ht="15.75" customHeight="1" x14ac:dyDescent="0.2">
      <c r="A681" s="227"/>
      <c r="B681" s="227"/>
      <c r="C681" s="227"/>
      <c r="D681" s="228"/>
      <c r="E681" s="227"/>
      <c r="F681" s="227"/>
      <c r="G681" s="227"/>
      <c r="H681" s="227"/>
      <c r="I681" s="227"/>
      <c r="J681" s="227"/>
      <c r="K681" s="227"/>
      <c r="L681" s="227"/>
      <c r="M681" s="227"/>
      <c r="N681" s="227"/>
      <c r="O681" s="227"/>
      <c r="P681" s="227"/>
      <c r="Q681" s="227"/>
      <c r="R681" s="227"/>
      <c r="S681" s="227"/>
      <c r="T681" s="227"/>
      <c r="U681" s="227"/>
      <c r="V681" s="227"/>
      <c r="W681" s="227"/>
      <c r="X681" s="227"/>
      <c r="Y681" s="227"/>
      <c r="Z681" s="227"/>
    </row>
    <row r="682" spans="1:26" ht="15.75" customHeight="1" x14ac:dyDescent="0.2">
      <c r="A682" s="227"/>
      <c r="B682" s="227"/>
      <c r="C682" s="227"/>
      <c r="D682" s="228"/>
      <c r="E682" s="227"/>
      <c r="F682" s="227"/>
      <c r="G682" s="227"/>
      <c r="H682" s="227"/>
      <c r="I682" s="227"/>
      <c r="J682" s="227"/>
      <c r="K682" s="227"/>
      <c r="L682" s="227"/>
      <c r="M682" s="227"/>
      <c r="N682" s="227"/>
      <c r="O682" s="227"/>
      <c r="P682" s="227"/>
      <c r="Q682" s="227"/>
      <c r="R682" s="227"/>
      <c r="S682" s="227"/>
      <c r="T682" s="227"/>
      <c r="U682" s="227"/>
      <c r="V682" s="227"/>
      <c r="W682" s="227"/>
      <c r="X682" s="227"/>
      <c r="Y682" s="227"/>
      <c r="Z682" s="227"/>
    </row>
    <row r="683" spans="1:26" ht="15.75" customHeight="1" x14ac:dyDescent="0.2">
      <c r="A683" s="227"/>
      <c r="B683" s="227"/>
      <c r="C683" s="227"/>
      <c r="D683" s="228"/>
      <c r="E683" s="227"/>
      <c r="F683" s="227"/>
      <c r="G683" s="227"/>
      <c r="H683" s="227"/>
      <c r="I683" s="227"/>
      <c r="J683" s="227"/>
      <c r="K683" s="227"/>
      <c r="L683" s="227"/>
      <c r="M683" s="227"/>
      <c r="N683" s="227"/>
      <c r="O683" s="227"/>
      <c r="P683" s="227"/>
      <c r="Q683" s="227"/>
      <c r="R683" s="227"/>
      <c r="S683" s="227"/>
      <c r="T683" s="227"/>
      <c r="U683" s="227"/>
      <c r="V683" s="227"/>
      <c r="W683" s="227"/>
      <c r="X683" s="227"/>
      <c r="Y683" s="227"/>
      <c r="Z683" s="227"/>
    </row>
    <row r="684" spans="1:26" ht="15.75" customHeight="1" x14ac:dyDescent="0.2">
      <c r="A684" s="227"/>
      <c r="B684" s="227"/>
      <c r="C684" s="227"/>
      <c r="D684" s="228"/>
      <c r="E684" s="227"/>
      <c r="F684" s="227"/>
      <c r="G684" s="227"/>
      <c r="H684" s="227"/>
      <c r="I684" s="227"/>
      <c r="J684" s="227"/>
      <c r="K684" s="227"/>
      <c r="L684" s="227"/>
      <c r="M684" s="227"/>
      <c r="N684" s="227"/>
      <c r="O684" s="227"/>
      <c r="P684" s="227"/>
      <c r="Q684" s="227"/>
      <c r="R684" s="227"/>
      <c r="S684" s="227"/>
      <c r="T684" s="227"/>
      <c r="U684" s="227"/>
      <c r="V684" s="227"/>
      <c r="W684" s="227"/>
      <c r="X684" s="227"/>
      <c r="Y684" s="227"/>
      <c r="Z684" s="227"/>
    </row>
    <row r="685" spans="1:26" ht="15.75" customHeight="1" x14ac:dyDescent="0.2">
      <c r="A685" s="227"/>
      <c r="B685" s="227"/>
      <c r="C685" s="227"/>
      <c r="D685" s="228"/>
      <c r="E685" s="227"/>
      <c r="F685" s="227"/>
      <c r="G685" s="227"/>
      <c r="H685" s="227"/>
      <c r="I685" s="227"/>
      <c r="J685" s="227"/>
      <c r="K685" s="227"/>
      <c r="L685" s="227"/>
      <c r="M685" s="227"/>
      <c r="N685" s="227"/>
      <c r="O685" s="227"/>
      <c r="P685" s="227"/>
      <c r="Q685" s="227"/>
      <c r="R685" s="227"/>
      <c r="S685" s="227"/>
      <c r="T685" s="227"/>
      <c r="U685" s="227"/>
      <c r="V685" s="227"/>
      <c r="W685" s="227"/>
      <c r="X685" s="227"/>
      <c r="Y685" s="227"/>
      <c r="Z685" s="227"/>
    </row>
    <row r="686" spans="1:26" ht="15.75" customHeight="1" x14ac:dyDescent="0.2">
      <c r="A686" s="227"/>
      <c r="B686" s="227"/>
      <c r="C686" s="227"/>
      <c r="D686" s="228"/>
      <c r="E686" s="227"/>
      <c r="F686" s="227"/>
      <c r="G686" s="227"/>
      <c r="H686" s="227"/>
      <c r="I686" s="227"/>
      <c r="J686" s="227"/>
      <c r="K686" s="227"/>
      <c r="L686" s="227"/>
      <c r="M686" s="227"/>
      <c r="N686" s="227"/>
      <c r="O686" s="227"/>
      <c r="P686" s="227"/>
      <c r="Q686" s="227"/>
      <c r="R686" s="227"/>
      <c r="S686" s="227"/>
      <c r="T686" s="227"/>
      <c r="U686" s="227"/>
      <c r="V686" s="227"/>
      <c r="W686" s="227"/>
      <c r="X686" s="227"/>
      <c r="Y686" s="227"/>
      <c r="Z686" s="227"/>
    </row>
    <row r="687" spans="1:26" ht="15.75" customHeight="1" x14ac:dyDescent="0.2">
      <c r="A687" s="227"/>
      <c r="B687" s="227"/>
      <c r="C687" s="227"/>
      <c r="D687" s="228"/>
      <c r="E687" s="227"/>
      <c r="F687" s="227"/>
      <c r="G687" s="227"/>
      <c r="H687" s="227"/>
      <c r="I687" s="227"/>
      <c r="J687" s="227"/>
      <c r="K687" s="227"/>
      <c r="L687" s="227"/>
      <c r="M687" s="227"/>
      <c r="N687" s="227"/>
      <c r="O687" s="227"/>
      <c r="P687" s="227"/>
      <c r="Q687" s="227"/>
      <c r="R687" s="227"/>
      <c r="S687" s="227"/>
      <c r="T687" s="227"/>
      <c r="U687" s="227"/>
      <c r="V687" s="227"/>
      <c r="W687" s="227"/>
      <c r="X687" s="227"/>
      <c r="Y687" s="227"/>
      <c r="Z687" s="227"/>
    </row>
    <row r="688" spans="1:26" ht="15.75" customHeight="1" x14ac:dyDescent="0.2">
      <c r="A688" s="227"/>
      <c r="B688" s="227"/>
      <c r="C688" s="227"/>
      <c r="D688" s="228"/>
      <c r="E688" s="227"/>
      <c r="F688" s="227"/>
      <c r="G688" s="227"/>
      <c r="H688" s="227"/>
      <c r="I688" s="227"/>
      <c r="J688" s="227"/>
      <c r="K688" s="227"/>
      <c r="L688" s="227"/>
      <c r="M688" s="227"/>
      <c r="N688" s="227"/>
      <c r="O688" s="227"/>
      <c r="P688" s="227"/>
      <c r="Q688" s="227"/>
      <c r="R688" s="227"/>
      <c r="S688" s="227"/>
      <c r="T688" s="227"/>
      <c r="U688" s="227"/>
      <c r="V688" s="227"/>
      <c r="W688" s="227"/>
      <c r="X688" s="227"/>
      <c r="Y688" s="227"/>
      <c r="Z688" s="227"/>
    </row>
    <row r="689" spans="1:26" ht="15.75" customHeight="1" x14ac:dyDescent="0.2">
      <c r="A689" s="227"/>
      <c r="B689" s="227"/>
      <c r="C689" s="227"/>
      <c r="D689" s="228"/>
      <c r="E689" s="227"/>
      <c r="F689" s="227"/>
      <c r="G689" s="227"/>
      <c r="H689" s="227"/>
      <c r="I689" s="227"/>
      <c r="J689" s="227"/>
      <c r="K689" s="227"/>
      <c r="L689" s="227"/>
      <c r="M689" s="227"/>
      <c r="N689" s="227"/>
      <c r="O689" s="227"/>
      <c r="P689" s="227"/>
      <c r="Q689" s="227"/>
      <c r="R689" s="227"/>
      <c r="S689" s="227"/>
      <c r="T689" s="227"/>
      <c r="U689" s="227"/>
      <c r="V689" s="227"/>
      <c r="W689" s="227"/>
      <c r="X689" s="227"/>
      <c r="Y689" s="227"/>
      <c r="Z689" s="227"/>
    </row>
    <row r="690" spans="1:26" ht="15.75" customHeight="1" x14ac:dyDescent="0.2">
      <c r="A690" s="227"/>
      <c r="B690" s="227"/>
      <c r="C690" s="227"/>
      <c r="D690" s="228"/>
      <c r="E690" s="227"/>
      <c r="F690" s="227"/>
      <c r="G690" s="227"/>
      <c r="H690" s="227"/>
      <c r="I690" s="227"/>
      <c r="J690" s="227"/>
      <c r="K690" s="227"/>
      <c r="L690" s="227"/>
      <c r="M690" s="227"/>
      <c r="N690" s="227"/>
      <c r="O690" s="227"/>
      <c r="P690" s="227"/>
      <c r="Q690" s="227"/>
      <c r="R690" s="227"/>
      <c r="S690" s="227"/>
      <c r="T690" s="227"/>
      <c r="U690" s="227"/>
      <c r="V690" s="227"/>
      <c r="W690" s="227"/>
      <c r="X690" s="227"/>
      <c r="Y690" s="227"/>
      <c r="Z690" s="227"/>
    </row>
    <row r="691" spans="1:26" ht="15.75" customHeight="1" x14ac:dyDescent="0.2">
      <c r="A691" s="227"/>
      <c r="B691" s="227"/>
      <c r="C691" s="227"/>
      <c r="D691" s="228"/>
      <c r="E691" s="227"/>
      <c r="F691" s="227"/>
      <c r="G691" s="227"/>
      <c r="H691" s="227"/>
      <c r="I691" s="227"/>
      <c r="J691" s="227"/>
      <c r="K691" s="227"/>
      <c r="L691" s="227"/>
      <c r="M691" s="227"/>
      <c r="N691" s="227"/>
      <c r="O691" s="227"/>
      <c r="P691" s="227"/>
      <c r="Q691" s="227"/>
      <c r="R691" s="227"/>
      <c r="S691" s="227"/>
      <c r="T691" s="227"/>
      <c r="U691" s="227"/>
      <c r="V691" s="227"/>
      <c r="W691" s="227"/>
      <c r="X691" s="227"/>
      <c r="Y691" s="227"/>
      <c r="Z691" s="227"/>
    </row>
    <row r="692" spans="1:26" ht="15.75" customHeight="1" x14ac:dyDescent="0.2">
      <c r="A692" s="227"/>
      <c r="B692" s="227"/>
      <c r="C692" s="227"/>
      <c r="D692" s="228"/>
      <c r="E692" s="227"/>
      <c r="F692" s="227"/>
      <c r="G692" s="227"/>
      <c r="H692" s="227"/>
      <c r="I692" s="227"/>
      <c r="J692" s="227"/>
      <c r="K692" s="227"/>
      <c r="L692" s="227"/>
      <c r="M692" s="227"/>
      <c r="N692" s="227"/>
      <c r="O692" s="227"/>
      <c r="P692" s="227"/>
      <c r="Q692" s="227"/>
      <c r="R692" s="227"/>
      <c r="S692" s="227"/>
      <c r="T692" s="227"/>
      <c r="U692" s="227"/>
      <c r="V692" s="227"/>
      <c r="W692" s="227"/>
      <c r="X692" s="227"/>
      <c r="Y692" s="227"/>
      <c r="Z692" s="227"/>
    </row>
    <row r="693" spans="1:26" ht="15.75" customHeight="1" x14ac:dyDescent="0.2">
      <c r="A693" s="227"/>
      <c r="B693" s="227"/>
      <c r="C693" s="227"/>
      <c r="D693" s="228"/>
      <c r="E693" s="227"/>
      <c r="F693" s="227"/>
      <c r="G693" s="227"/>
      <c r="H693" s="227"/>
      <c r="I693" s="227"/>
      <c r="J693" s="227"/>
      <c r="K693" s="227"/>
      <c r="L693" s="227"/>
      <c r="M693" s="227"/>
      <c r="N693" s="227"/>
      <c r="O693" s="227"/>
      <c r="P693" s="227"/>
      <c r="Q693" s="227"/>
      <c r="R693" s="227"/>
      <c r="S693" s="227"/>
      <c r="T693" s="227"/>
      <c r="U693" s="227"/>
      <c r="V693" s="227"/>
      <c r="W693" s="227"/>
      <c r="X693" s="227"/>
      <c r="Y693" s="227"/>
      <c r="Z693" s="227"/>
    </row>
    <row r="694" spans="1:26" ht="15.75" customHeight="1" x14ac:dyDescent="0.2">
      <c r="A694" s="227"/>
      <c r="B694" s="227"/>
      <c r="C694" s="227"/>
      <c r="D694" s="228"/>
      <c r="E694" s="227"/>
      <c r="F694" s="227"/>
      <c r="G694" s="227"/>
      <c r="H694" s="227"/>
      <c r="I694" s="227"/>
      <c r="J694" s="227"/>
      <c r="K694" s="227"/>
      <c r="L694" s="227"/>
      <c r="M694" s="227"/>
      <c r="N694" s="227"/>
      <c r="O694" s="227"/>
      <c r="P694" s="227"/>
      <c r="Q694" s="227"/>
      <c r="R694" s="227"/>
      <c r="S694" s="227"/>
      <c r="T694" s="227"/>
      <c r="U694" s="227"/>
      <c r="V694" s="227"/>
      <c r="W694" s="227"/>
      <c r="X694" s="227"/>
      <c r="Y694" s="227"/>
      <c r="Z694" s="227"/>
    </row>
    <row r="695" spans="1:26" ht="15.75" customHeight="1" x14ac:dyDescent="0.2">
      <c r="A695" s="227"/>
      <c r="B695" s="227"/>
      <c r="C695" s="227"/>
      <c r="D695" s="228"/>
      <c r="E695" s="227"/>
      <c r="F695" s="227"/>
      <c r="G695" s="227"/>
      <c r="H695" s="227"/>
      <c r="I695" s="227"/>
      <c r="J695" s="227"/>
      <c r="K695" s="227"/>
      <c r="L695" s="227"/>
      <c r="M695" s="227"/>
      <c r="N695" s="227"/>
      <c r="O695" s="227"/>
      <c r="P695" s="227"/>
      <c r="Q695" s="227"/>
      <c r="R695" s="227"/>
      <c r="S695" s="227"/>
      <c r="T695" s="227"/>
      <c r="U695" s="227"/>
      <c r="V695" s="227"/>
      <c r="W695" s="227"/>
      <c r="X695" s="227"/>
      <c r="Y695" s="227"/>
      <c r="Z695" s="227"/>
    </row>
    <row r="696" spans="1:26" ht="15.75" customHeight="1" x14ac:dyDescent="0.2">
      <c r="A696" s="227"/>
      <c r="B696" s="227"/>
      <c r="C696" s="227"/>
      <c r="D696" s="228"/>
      <c r="E696" s="227"/>
      <c r="F696" s="227"/>
      <c r="G696" s="227"/>
      <c r="H696" s="227"/>
      <c r="I696" s="227"/>
      <c r="J696" s="227"/>
      <c r="K696" s="227"/>
      <c r="L696" s="227"/>
      <c r="M696" s="227"/>
      <c r="N696" s="227"/>
      <c r="O696" s="227"/>
      <c r="P696" s="227"/>
      <c r="Q696" s="227"/>
      <c r="R696" s="227"/>
      <c r="S696" s="227"/>
      <c r="T696" s="227"/>
      <c r="U696" s="227"/>
      <c r="V696" s="227"/>
      <c r="W696" s="227"/>
      <c r="X696" s="227"/>
      <c r="Y696" s="227"/>
      <c r="Z696" s="227"/>
    </row>
    <row r="697" spans="1:26" ht="15.75" customHeight="1" x14ac:dyDescent="0.2">
      <c r="A697" s="227"/>
      <c r="B697" s="227"/>
      <c r="C697" s="227"/>
      <c r="D697" s="228"/>
      <c r="E697" s="227"/>
      <c r="F697" s="227"/>
      <c r="G697" s="227"/>
      <c r="H697" s="227"/>
      <c r="I697" s="227"/>
      <c r="J697" s="227"/>
      <c r="K697" s="227"/>
      <c r="L697" s="227"/>
      <c r="M697" s="227"/>
      <c r="N697" s="227"/>
      <c r="O697" s="227"/>
      <c r="P697" s="227"/>
      <c r="Q697" s="227"/>
      <c r="R697" s="227"/>
      <c r="S697" s="227"/>
      <c r="T697" s="227"/>
      <c r="U697" s="227"/>
      <c r="V697" s="227"/>
      <c r="W697" s="227"/>
      <c r="X697" s="227"/>
      <c r="Y697" s="227"/>
      <c r="Z697" s="227"/>
    </row>
    <row r="698" spans="1:26" ht="15.75" customHeight="1" x14ac:dyDescent="0.2">
      <c r="A698" s="227"/>
      <c r="B698" s="227"/>
      <c r="C698" s="227"/>
      <c r="D698" s="228"/>
      <c r="E698" s="227"/>
      <c r="F698" s="227"/>
      <c r="G698" s="227"/>
      <c r="H698" s="227"/>
      <c r="I698" s="227"/>
      <c r="J698" s="227"/>
      <c r="K698" s="227"/>
      <c r="L698" s="227"/>
      <c r="M698" s="227"/>
      <c r="N698" s="227"/>
      <c r="O698" s="227"/>
      <c r="P698" s="227"/>
      <c r="Q698" s="227"/>
      <c r="R698" s="227"/>
      <c r="S698" s="227"/>
      <c r="T698" s="227"/>
      <c r="U698" s="227"/>
      <c r="V698" s="227"/>
      <c r="W698" s="227"/>
      <c r="X698" s="227"/>
      <c r="Y698" s="227"/>
      <c r="Z698" s="227"/>
    </row>
    <row r="699" spans="1:26" ht="15.75" customHeight="1" x14ac:dyDescent="0.2">
      <c r="A699" s="227"/>
      <c r="B699" s="227"/>
      <c r="C699" s="227"/>
      <c r="D699" s="228"/>
      <c r="E699" s="227"/>
      <c r="F699" s="227"/>
      <c r="G699" s="227"/>
      <c r="H699" s="227"/>
      <c r="I699" s="227"/>
      <c r="J699" s="227"/>
      <c r="K699" s="227"/>
      <c r="L699" s="227"/>
      <c r="M699" s="227"/>
      <c r="N699" s="227"/>
      <c r="O699" s="227"/>
      <c r="P699" s="227"/>
      <c r="Q699" s="227"/>
      <c r="R699" s="227"/>
      <c r="S699" s="227"/>
      <c r="T699" s="227"/>
      <c r="U699" s="227"/>
      <c r="V699" s="227"/>
      <c r="W699" s="227"/>
      <c r="X699" s="227"/>
      <c r="Y699" s="227"/>
      <c r="Z699" s="227"/>
    </row>
    <row r="700" spans="1:26" ht="15.75" customHeight="1" x14ac:dyDescent="0.2">
      <c r="A700" s="227"/>
      <c r="B700" s="227"/>
      <c r="C700" s="227"/>
      <c r="D700" s="228"/>
      <c r="E700" s="227"/>
      <c r="F700" s="227"/>
      <c r="G700" s="227"/>
      <c r="H700" s="227"/>
      <c r="I700" s="227"/>
      <c r="J700" s="227"/>
      <c r="K700" s="227"/>
      <c r="L700" s="227"/>
      <c r="M700" s="227"/>
      <c r="N700" s="227"/>
      <c r="O700" s="227"/>
      <c r="P700" s="227"/>
      <c r="Q700" s="227"/>
      <c r="R700" s="227"/>
      <c r="S700" s="227"/>
      <c r="T700" s="227"/>
      <c r="U700" s="227"/>
      <c r="V700" s="227"/>
      <c r="W700" s="227"/>
      <c r="X700" s="227"/>
      <c r="Y700" s="227"/>
      <c r="Z700" s="227"/>
    </row>
    <row r="701" spans="1:26" ht="15.75" customHeight="1" x14ac:dyDescent="0.2">
      <c r="A701" s="227"/>
      <c r="B701" s="227"/>
      <c r="C701" s="227"/>
      <c r="D701" s="228"/>
      <c r="E701" s="227"/>
      <c r="F701" s="227"/>
      <c r="G701" s="227"/>
      <c r="H701" s="227"/>
      <c r="I701" s="227"/>
      <c r="J701" s="227"/>
      <c r="K701" s="227"/>
      <c r="L701" s="227"/>
      <c r="M701" s="227"/>
      <c r="N701" s="227"/>
      <c r="O701" s="227"/>
      <c r="P701" s="227"/>
      <c r="Q701" s="227"/>
      <c r="R701" s="227"/>
      <c r="S701" s="227"/>
      <c r="T701" s="227"/>
      <c r="U701" s="227"/>
      <c r="V701" s="227"/>
      <c r="W701" s="227"/>
      <c r="X701" s="227"/>
      <c r="Y701" s="227"/>
      <c r="Z701" s="227"/>
    </row>
    <row r="702" spans="1:26" ht="15.75" customHeight="1" x14ac:dyDescent="0.2">
      <c r="A702" s="227"/>
      <c r="B702" s="227"/>
      <c r="C702" s="227"/>
      <c r="D702" s="228"/>
      <c r="E702" s="227"/>
      <c r="F702" s="227"/>
      <c r="G702" s="227"/>
      <c r="H702" s="227"/>
      <c r="I702" s="227"/>
      <c r="J702" s="227"/>
      <c r="K702" s="227"/>
      <c r="L702" s="227"/>
      <c r="M702" s="227"/>
      <c r="N702" s="227"/>
      <c r="O702" s="227"/>
      <c r="P702" s="227"/>
      <c r="Q702" s="227"/>
      <c r="R702" s="227"/>
      <c r="S702" s="227"/>
      <c r="T702" s="227"/>
      <c r="U702" s="227"/>
      <c r="V702" s="227"/>
      <c r="W702" s="227"/>
      <c r="X702" s="227"/>
      <c r="Y702" s="227"/>
      <c r="Z702" s="227"/>
    </row>
    <row r="703" spans="1:26" ht="15.75" customHeight="1" x14ac:dyDescent="0.2">
      <c r="A703" s="227"/>
      <c r="B703" s="227"/>
      <c r="C703" s="227"/>
      <c r="D703" s="228"/>
      <c r="E703" s="227"/>
      <c r="F703" s="227"/>
      <c r="G703" s="227"/>
      <c r="H703" s="227"/>
      <c r="I703" s="227"/>
      <c r="J703" s="227"/>
      <c r="K703" s="227"/>
      <c r="L703" s="227"/>
      <c r="M703" s="227"/>
      <c r="N703" s="227"/>
      <c r="O703" s="227"/>
      <c r="P703" s="227"/>
      <c r="Q703" s="227"/>
      <c r="R703" s="227"/>
      <c r="S703" s="227"/>
      <c r="T703" s="227"/>
      <c r="U703" s="227"/>
      <c r="V703" s="227"/>
      <c r="W703" s="227"/>
      <c r="X703" s="227"/>
      <c r="Y703" s="227"/>
      <c r="Z703" s="227"/>
    </row>
    <row r="704" spans="1:26" ht="15.75" customHeight="1" x14ac:dyDescent="0.2">
      <c r="A704" s="227"/>
      <c r="B704" s="227"/>
      <c r="C704" s="227"/>
      <c r="D704" s="228"/>
      <c r="E704" s="227"/>
      <c r="F704" s="227"/>
      <c r="G704" s="227"/>
      <c r="H704" s="227"/>
      <c r="I704" s="227"/>
      <c r="J704" s="227"/>
      <c r="K704" s="227"/>
      <c r="L704" s="227"/>
      <c r="M704" s="227"/>
      <c r="N704" s="227"/>
      <c r="O704" s="227"/>
      <c r="P704" s="227"/>
      <c r="Q704" s="227"/>
      <c r="R704" s="227"/>
      <c r="S704" s="227"/>
      <c r="T704" s="227"/>
      <c r="U704" s="227"/>
      <c r="V704" s="227"/>
      <c r="W704" s="227"/>
      <c r="X704" s="227"/>
      <c r="Y704" s="227"/>
      <c r="Z704" s="227"/>
    </row>
    <row r="705" spans="1:26" ht="15.75" customHeight="1" x14ac:dyDescent="0.2">
      <c r="A705" s="227"/>
      <c r="B705" s="227"/>
      <c r="C705" s="227"/>
      <c r="D705" s="228"/>
      <c r="E705" s="227"/>
      <c r="F705" s="227"/>
      <c r="G705" s="227"/>
      <c r="H705" s="227"/>
      <c r="I705" s="227"/>
      <c r="J705" s="227"/>
      <c r="K705" s="227"/>
      <c r="L705" s="227"/>
      <c r="M705" s="227"/>
      <c r="N705" s="227"/>
      <c r="O705" s="227"/>
      <c r="P705" s="227"/>
      <c r="Q705" s="227"/>
      <c r="R705" s="227"/>
      <c r="S705" s="227"/>
      <c r="T705" s="227"/>
      <c r="U705" s="227"/>
      <c r="V705" s="227"/>
      <c r="W705" s="227"/>
      <c r="X705" s="227"/>
      <c r="Y705" s="227"/>
      <c r="Z705" s="227"/>
    </row>
    <row r="706" spans="1:26" ht="15.75" customHeight="1" x14ac:dyDescent="0.2">
      <c r="A706" s="227"/>
      <c r="B706" s="227"/>
      <c r="C706" s="227"/>
      <c r="D706" s="228"/>
      <c r="E706" s="227"/>
      <c r="F706" s="227"/>
      <c r="G706" s="227"/>
      <c r="H706" s="227"/>
      <c r="I706" s="227"/>
      <c r="J706" s="227"/>
      <c r="K706" s="227"/>
      <c r="L706" s="227"/>
      <c r="M706" s="227"/>
      <c r="N706" s="227"/>
      <c r="O706" s="227"/>
      <c r="P706" s="227"/>
      <c r="Q706" s="227"/>
      <c r="R706" s="227"/>
      <c r="S706" s="227"/>
      <c r="T706" s="227"/>
      <c r="U706" s="227"/>
      <c r="V706" s="227"/>
      <c r="W706" s="227"/>
      <c r="X706" s="227"/>
      <c r="Y706" s="227"/>
      <c r="Z706" s="227"/>
    </row>
    <row r="707" spans="1:26" ht="15.75" customHeight="1" x14ac:dyDescent="0.2">
      <c r="A707" s="227"/>
      <c r="B707" s="227"/>
      <c r="C707" s="227"/>
      <c r="D707" s="228"/>
      <c r="E707" s="227"/>
      <c r="F707" s="227"/>
      <c r="G707" s="227"/>
      <c r="H707" s="227"/>
      <c r="I707" s="227"/>
      <c r="J707" s="227"/>
      <c r="K707" s="227"/>
      <c r="L707" s="227"/>
      <c r="M707" s="227"/>
      <c r="N707" s="227"/>
      <c r="O707" s="227"/>
      <c r="P707" s="227"/>
      <c r="Q707" s="227"/>
      <c r="R707" s="227"/>
      <c r="S707" s="227"/>
      <c r="T707" s="227"/>
      <c r="U707" s="227"/>
      <c r="V707" s="227"/>
      <c r="W707" s="227"/>
      <c r="X707" s="227"/>
      <c r="Y707" s="227"/>
      <c r="Z707" s="227"/>
    </row>
    <row r="708" spans="1:26" ht="15.75" customHeight="1" x14ac:dyDescent="0.2">
      <c r="A708" s="227"/>
      <c r="B708" s="227"/>
      <c r="C708" s="227"/>
      <c r="D708" s="228"/>
      <c r="E708" s="227"/>
      <c r="F708" s="227"/>
      <c r="G708" s="227"/>
      <c r="H708" s="227"/>
      <c r="I708" s="227"/>
      <c r="J708" s="227"/>
      <c r="K708" s="227"/>
      <c r="L708" s="227"/>
      <c r="M708" s="227"/>
      <c r="N708" s="227"/>
      <c r="O708" s="227"/>
      <c r="P708" s="227"/>
      <c r="Q708" s="227"/>
      <c r="R708" s="227"/>
      <c r="S708" s="227"/>
      <c r="T708" s="227"/>
      <c r="U708" s="227"/>
      <c r="V708" s="227"/>
      <c r="W708" s="227"/>
      <c r="X708" s="227"/>
      <c r="Y708" s="227"/>
      <c r="Z708" s="227"/>
    </row>
    <row r="709" spans="1:26" ht="15.75" customHeight="1" x14ac:dyDescent="0.2">
      <c r="A709" s="227"/>
      <c r="B709" s="227"/>
      <c r="C709" s="227"/>
      <c r="D709" s="228"/>
      <c r="E709" s="227"/>
      <c r="F709" s="227"/>
      <c r="G709" s="227"/>
      <c r="H709" s="227"/>
      <c r="I709" s="227"/>
      <c r="J709" s="227"/>
      <c r="K709" s="227"/>
      <c r="L709" s="227"/>
      <c r="M709" s="227"/>
      <c r="N709" s="227"/>
      <c r="O709" s="227"/>
      <c r="P709" s="227"/>
      <c r="Q709" s="227"/>
      <c r="R709" s="227"/>
      <c r="S709" s="227"/>
      <c r="T709" s="227"/>
      <c r="U709" s="227"/>
      <c r="V709" s="227"/>
      <c r="W709" s="227"/>
      <c r="X709" s="227"/>
      <c r="Y709" s="227"/>
      <c r="Z709" s="227"/>
    </row>
    <row r="710" spans="1:26" ht="15.75" customHeight="1" x14ac:dyDescent="0.2">
      <c r="A710" s="227"/>
      <c r="B710" s="227"/>
      <c r="C710" s="227"/>
      <c r="D710" s="228"/>
      <c r="E710" s="227"/>
      <c r="F710" s="227"/>
      <c r="G710" s="227"/>
      <c r="H710" s="227"/>
      <c r="I710" s="227"/>
      <c r="J710" s="227"/>
      <c r="K710" s="227"/>
      <c r="L710" s="227"/>
      <c r="M710" s="227"/>
      <c r="N710" s="227"/>
      <c r="O710" s="227"/>
      <c r="P710" s="227"/>
      <c r="Q710" s="227"/>
      <c r="R710" s="227"/>
      <c r="S710" s="227"/>
      <c r="T710" s="227"/>
      <c r="U710" s="227"/>
      <c r="V710" s="227"/>
      <c r="W710" s="227"/>
      <c r="X710" s="227"/>
      <c r="Y710" s="227"/>
      <c r="Z710" s="227"/>
    </row>
    <row r="711" spans="1:26" ht="15.75" customHeight="1" x14ac:dyDescent="0.2">
      <c r="A711" s="227"/>
      <c r="B711" s="227"/>
      <c r="C711" s="227"/>
      <c r="D711" s="228"/>
      <c r="E711" s="227"/>
      <c r="F711" s="227"/>
      <c r="G711" s="227"/>
      <c r="H711" s="227"/>
      <c r="I711" s="227"/>
      <c r="J711" s="227"/>
      <c r="K711" s="227"/>
      <c r="L711" s="227"/>
      <c r="M711" s="227"/>
      <c r="N711" s="227"/>
      <c r="O711" s="227"/>
      <c r="P711" s="227"/>
      <c r="Q711" s="227"/>
      <c r="R711" s="227"/>
      <c r="S711" s="227"/>
      <c r="T711" s="227"/>
      <c r="U711" s="227"/>
      <c r="V711" s="227"/>
      <c r="W711" s="227"/>
      <c r="X711" s="227"/>
      <c r="Y711" s="227"/>
      <c r="Z711" s="227"/>
    </row>
    <row r="712" spans="1:26" ht="15.75" customHeight="1" x14ac:dyDescent="0.2">
      <c r="A712" s="227"/>
      <c r="B712" s="227"/>
      <c r="C712" s="227"/>
      <c r="D712" s="228"/>
      <c r="E712" s="227"/>
      <c r="F712" s="227"/>
      <c r="G712" s="227"/>
      <c r="H712" s="227"/>
      <c r="I712" s="227"/>
      <c r="J712" s="227"/>
      <c r="K712" s="227"/>
      <c r="L712" s="227"/>
      <c r="M712" s="227"/>
      <c r="N712" s="227"/>
      <c r="O712" s="227"/>
      <c r="P712" s="227"/>
      <c r="Q712" s="227"/>
      <c r="R712" s="227"/>
      <c r="S712" s="227"/>
      <c r="T712" s="227"/>
      <c r="U712" s="227"/>
      <c r="V712" s="227"/>
      <c r="W712" s="227"/>
      <c r="X712" s="227"/>
      <c r="Y712" s="227"/>
      <c r="Z712" s="227"/>
    </row>
    <row r="713" spans="1:26" ht="15.75" customHeight="1" x14ac:dyDescent="0.2">
      <c r="A713" s="227"/>
      <c r="B713" s="227"/>
      <c r="C713" s="227"/>
      <c r="D713" s="228"/>
      <c r="E713" s="227"/>
      <c r="F713" s="227"/>
      <c r="G713" s="227"/>
      <c r="H713" s="227"/>
      <c r="I713" s="227"/>
      <c r="J713" s="227"/>
      <c r="K713" s="227"/>
      <c r="L713" s="227"/>
      <c r="M713" s="227"/>
      <c r="N713" s="227"/>
      <c r="O713" s="227"/>
      <c r="P713" s="227"/>
      <c r="Q713" s="227"/>
      <c r="R713" s="227"/>
      <c r="S713" s="227"/>
      <c r="T713" s="227"/>
      <c r="U713" s="227"/>
      <c r="V713" s="227"/>
      <c r="W713" s="227"/>
      <c r="X713" s="227"/>
      <c r="Y713" s="227"/>
      <c r="Z713" s="227"/>
    </row>
    <row r="714" spans="1:26" ht="15.75" customHeight="1" x14ac:dyDescent="0.2">
      <c r="A714" s="227"/>
      <c r="B714" s="227"/>
      <c r="C714" s="227"/>
      <c r="D714" s="228"/>
      <c r="E714" s="227"/>
      <c r="F714" s="227"/>
      <c r="G714" s="227"/>
      <c r="H714" s="227"/>
      <c r="I714" s="227"/>
      <c r="J714" s="227"/>
      <c r="K714" s="227"/>
      <c r="L714" s="227"/>
      <c r="M714" s="227"/>
      <c r="N714" s="227"/>
      <c r="O714" s="227"/>
      <c r="P714" s="227"/>
      <c r="Q714" s="227"/>
      <c r="R714" s="227"/>
      <c r="S714" s="227"/>
      <c r="T714" s="227"/>
      <c r="U714" s="227"/>
      <c r="V714" s="227"/>
      <c r="W714" s="227"/>
      <c r="X714" s="227"/>
      <c r="Y714" s="227"/>
      <c r="Z714" s="227"/>
    </row>
    <row r="715" spans="1:26" ht="15.75" customHeight="1" x14ac:dyDescent="0.2">
      <c r="A715" s="227"/>
      <c r="B715" s="227"/>
      <c r="C715" s="227"/>
      <c r="D715" s="228"/>
      <c r="E715" s="227"/>
      <c r="F715" s="227"/>
      <c r="G715" s="227"/>
      <c r="H715" s="227"/>
      <c r="I715" s="227"/>
      <c r="J715" s="227"/>
      <c r="K715" s="227"/>
      <c r="L715" s="227"/>
      <c r="M715" s="227"/>
      <c r="N715" s="227"/>
      <c r="O715" s="227"/>
      <c r="P715" s="227"/>
      <c r="Q715" s="227"/>
      <c r="R715" s="227"/>
      <c r="S715" s="227"/>
      <c r="T715" s="227"/>
      <c r="U715" s="227"/>
      <c r="V715" s="227"/>
      <c r="W715" s="227"/>
      <c r="X715" s="227"/>
      <c r="Y715" s="227"/>
      <c r="Z715" s="227"/>
    </row>
    <row r="716" spans="1:26" ht="15.75" customHeight="1" x14ac:dyDescent="0.2">
      <c r="A716" s="227"/>
      <c r="B716" s="227"/>
      <c r="C716" s="227"/>
      <c r="D716" s="228"/>
      <c r="E716" s="227"/>
      <c r="F716" s="227"/>
      <c r="G716" s="227"/>
      <c r="H716" s="227"/>
      <c r="I716" s="227"/>
      <c r="J716" s="227"/>
      <c r="K716" s="227"/>
      <c r="L716" s="227"/>
      <c r="M716" s="227"/>
      <c r="N716" s="227"/>
      <c r="O716" s="227"/>
      <c r="P716" s="227"/>
      <c r="Q716" s="227"/>
      <c r="R716" s="227"/>
      <c r="S716" s="227"/>
      <c r="T716" s="227"/>
      <c r="U716" s="227"/>
      <c r="V716" s="227"/>
      <c r="W716" s="227"/>
      <c r="X716" s="227"/>
      <c r="Y716" s="227"/>
      <c r="Z716" s="227"/>
    </row>
    <row r="717" spans="1:26" ht="15.75" customHeight="1" x14ac:dyDescent="0.2">
      <c r="A717" s="227"/>
      <c r="B717" s="227"/>
      <c r="C717" s="227"/>
      <c r="D717" s="228"/>
      <c r="E717" s="227"/>
      <c r="F717" s="227"/>
      <c r="G717" s="227"/>
      <c r="H717" s="227"/>
      <c r="I717" s="227"/>
      <c r="J717" s="227"/>
      <c r="K717" s="227"/>
      <c r="L717" s="227"/>
      <c r="M717" s="227"/>
      <c r="N717" s="227"/>
      <c r="O717" s="227"/>
      <c r="P717" s="227"/>
      <c r="Q717" s="227"/>
      <c r="R717" s="227"/>
      <c r="S717" s="227"/>
      <c r="T717" s="227"/>
      <c r="U717" s="227"/>
      <c r="V717" s="227"/>
      <c r="W717" s="227"/>
      <c r="X717" s="227"/>
      <c r="Y717" s="227"/>
      <c r="Z717" s="227"/>
    </row>
    <row r="718" spans="1:26" ht="15.75" customHeight="1" x14ac:dyDescent="0.2">
      <c r="A718" s="227"/>
      <c r="B718" s="227"/>
      <c r="C718" s="227"/>
      <c r="D718" s="228"/>
      <c r="E718" s="227"/>
      <c r="F718" s="227"/>
      <c r="G718" s="227"/>
      <c r="H718" s="227"/>
      <c r="I718" s="227"/>
      <c r="J718" s="227"/>
      <c r="K718" s="227"/>
      <c r="L718" s="227"/>
      <c r="M718" s="227"/>
      <c r="N718" s="227"/>
      <c r="O718" s="227"/>
      <c r="P718" s="227"/>
      <c r="Q718" s="227"/>
      <c r="R718" s="227"/>
      <c r="S718" s="227"/>
      <c r="T718" s="227"/>
      <c r="U718" s="227"/>
      <c r="V718" s="227"/>
      <c r="W718" s="227"/>
      <c r="X718" s="227"/>
      <c r="Y718" s="227"/>
      <c r="Z718" s="227"/>
    </row>
    <row r="719" spans="1:26" ht="15.75" customHeight="1" x14ac:dyDescent="0.2">
      <c r="A719" s="227"/>
      <c r="B719" s="227"/>
      <c r="C719" s="227"/>
      <c r="D719" s="228"/>
      <c r="E719" s="227"/>
      <c r="F719" s="227"/>
      <c r="G719" s="227"/>
      <c r="H719" s="227"/>
      <c r="I719" s="227"/>
      <c r="J719" s="227"/>
      <c r="K719" s="227"/>
      <c r="L719" s="227"/>
      <c r="M719" s="227"/>
      <c r="N719" s="227"/>
      <c r="O719" s="227"/>
      <c r="P719" s="227"/>
      <c r="Q719" s="227"/>
      <c r="R719" s="227"/>
      <c r="S719" s="227"/>
      <c r="T719" s="227"/>
      <c r="U719" s="227"/>
      <c r="V719" s="227"/>
      <c r="W719" s="227"/>
      <c r="X719" s="227"/>
      <c r="Y719" s="227"/>
      <c r="Z719" s="227"/>
    </row>
    <row r="720" spans="1:26" ht="15.75" customHeight="1" x14ac:dyDescent="0.2">
      <c r="A720" s="227"/>
      <c r="B720" s="227"/>
      <c r="C720" s="227"/>
      <c r="D720" s="228"/>
      <c r="E720" s="227"/>
      <c r="F720" s="227"/>
      <c r="G720" s="227"/>
      <c r="H720" s="227"/>
      <c r="I720" s="227"/>
      <c r="J720" s="227"/>
      <c r="K720" s="227"/>
      <c r="L720" s="227"/>
      <c r="M720" s="227"/>
      <c r="N720" s="227"/>
      <c r="O720" s="227"/>
      <c r="P720" s="227"/>
      <c r="Q720" s="227"/>
      <c r="R720" s="227"/>
      <c r="S720" s="227"/>
      <c r="T720" s="227"/>
      <c r="U720" s="227"/>
      <c r="V720" s="227"/>
      <c r="W720" s="227"/>
      <c r="X720" s="227"/>
      <c r="Y720" s="227"/>
      <c r="Z720" s="227"/>
    </row>
    <row r="721" spans="1:26" ht="15.75" customHeight="1" x14ac:dyDescent="0.2">
      <c r="A721" s="227"/>
      <c r="B721" s="227"/>
      <c r="C721" s="227"/>
      <c r="D721" s="228"/>
      <c r="E721" s="227"/>
      <c r="F721" s="227"/>
      <c r="G721" s="227"/>
      <c r="H721" s="227"/>
      <c r="I721" s="227"/>
      <c r="J721" s="227"/>
      <c r="K721" s="227"/>
      <c r="L721" s="227"/>
      <c r="M721" s="227"/>
      <c r="N721" s="227"/>
      <c r="O721" s="227"/>
      <c r="P721" s="227"/>
      <c r="Q721" s="227"/>
      <c r="R721" s="227"/>
      <c r="S721" s="227"/>
      <c r="T721" s="227"/>
      <c r="U721" s="227"/>
      <c r="V721" s="227"/>
      <c r="W721" s="227"/>
      <c r="X721" s="227"/>
      <c r="Y721" s="227"/>
      <c r="Z721" s="227"/>
    </row>
    <row r="722" spans="1:26" ht="15.75" customHeight="1" x14ac:dyDescent="0.2">
      <c r="A722" s="227"/>
      <c r="B722" s="227"/>
      <c r="C722" s="227"/>
      <c r="D722" s="228"/>
      <c r="E722" s="227"/>
      <c r="F722" s="227"/>
      <c r="G722" s="227"/>
      <c r="H722" s="227"/>
      <c r="I722" s="227"/>
      <c r="J722" s="227"/>
      <c r="K722" s="227"/>
      <c r="L722" s="227"/>
      <c r="M722" s="227"/>
      <c r="N722" s="227"/>
      <c r="O722" s="227"/>
      <c r="P722" s="227"/>
      <c r="Q722" s="227"/>
      <c r="R722" s="227"/>
      <c r="S722" s="227"/>
      <c r="T722" s="227"/>
      <c r="U722" s="227"/>
      <c r="V722" s="227"/>
      <c r="W722" s="227"/>
      <c r="X722" s="227"/>
      <c r="Y722" s="227"/>
      <c r="Z722" s="227"/>
    </row>
    <row r="723" spans="1:26" ht="15.75" customHeight="1" x14ac:dyDescent="0.2">
      <c r="A723" s="227"/>
      <c r="B723" s="227"/>
      <c r="C723" s="227"/>
      <c r="D723" s="228"/>
      <c r="E723" s="227"/>
      <c r="F723" s="227"/>
      <c r="G723" s="227"/>
      <c r="H723" s="227"/>
      <c r="I723" s="227"/>
      <c r="J723" s="227"/>
      <c r="K723" s="227"/>
      <c r="L723" s="227"/>
      <c r="M723" s="227"/>
      <c r="N723" s="227"/>
      <c r="O723" s="227"/>
      <c r="P723" s="227"/>
      <c r="Q723" s="227"/>
      <c r="R723" s="227"/>
      <c r="S723" s="227"/>
      <c r="T723" s="227"/>
      <c r="U723" s="227"/>
      <c r="V723" s="227"/>
      <c r="W723" s="227"/>
      <c r="X723" s="227"/>
      <c r="Y723" s="227"/>
      <c r="Z723" s="227"/>
    </row>
    <row r="724" spans="1:26" ht="15.75" customHeight="1" x14ac:dyDescent="0.2">
      <c r="A724" s="227"/>
      <c r="B724" s="227"/>
      <c r="C724" s="227"/>
      <c r="D724" s="228"/>
      <c r="E724" s="227"/>
      <c r="F724" s="227"/>
      <c r="G724" s="227"/>
      <c r="H724" s="227"/>
      <c r="I724" s="227"/>
      <c r="J724" s="227"/>
      <c r="K724" s="227"/>
      <c r="L724" s="227"/>
      <c r="M724" s="227"/>
      <c r="N724" s="227"/>
      <c r="O724" s="227"/>
      <c r="P724" s="227"/>
      <c r="Q724" s="227"/>
      <c r="R724" s="227"/>
      <c r="S724" s="227"/>
      <c r="T724" s="227"/>
      <c r="U724" s="227"/>
      <c r="V724" s="227"/>
      <c r="W724" s="227"/>
      <c r="X724" s="227"/>
      <c r="Y724" s="227"/>
      <c r="Z724" s="227"/>
    </row>
    <row r="725" spans="1:26" ht="15.75" customHeight="1" x14ac:dyDescent="0.2">
      <c r="A725" s="227"/>
      <c r="B725" s="227"/>
      <c r="C725" s="227"/>
      <c r="D725" s="228"/>
      <c r="E725" s="227"/>
      <c r="F725" s="227"/>
      <c r="G725" s="227"/>
      <c r="H725" s="227"/>
      <c r="I725" s="227"/>
      <c r="J725" s="227"/>
      <c r="K725" s="227"/>
      <c r="L725" s="227"/>
      <c r="M725" s="227"/>
      <c r="N725" s="227"/>
      <c r="O725" s="227"/>
      <c r="P725" s="227"/>
      <c r="Q725" s="227"/>
      <c r="R725" s="227"/>
      <c r="S725" s="227"/>
      <c r="T725" s="227"/>
      <c r="U725" s="227"/>
      <c r="V725" s="227"/>
      <c r="W725" s="227"/>
      <c r="X725" s="227"/>
      <c r="Y725" s="227"/>
      <c r="Z725" s="227"/>
    </row>
    <row r="726" spans="1:26" ht="15.75" customHeight="1" x14ac:dyDescent="0.2">
      <c r="A726" s="227"/>
      <c r="B726" s="227"/>
      <c r="C726" s="227"/>
      <c r="D726" s="228"/>
      <c r="E726" s="227"/>
      <c r="F726" s="227"/>
      <c r="G726" s="227"/>
      <c r="H726" s="227"/>
      <c r="I726" s="227"/>
      <c r="J726" s="227"/>
      <c r="K726" s="227"/>
      <c r="L726" s="227"/>
      <c r="M726" s="227"/>
      <c r="N726" s="227"/>
      <c r="O726" s="227"/>
      <c r="P726" s="227"/>
      <c r="Q726" s="227"/>
      <c r="R726" s="227"/>
      <c r="S726" s="227"/>
      <c r="T726" s="227"/>
      <c r="U726" s="227"/>
      <c r="V726" s="227"/>
      <c r="W726" s="227"/>
      <c r="X726" s="227"/>
      <c r="Y726" s="227"/>
      <c r="Z726" s="227"/>
    </row>
    <row r="727" spans="1:26" ht="15.75" customHeight="1" x14ac:dyDescent="0.2">
      <c r="A727" s="227"/>
      <c r="B727" s="227"/>
      <c r="C727" s="227"/>
      <c r="D727" s="228"/>
      <c r="E727" s="227"/>
      <c r="F727" s="227"/>
      <c r="G727" s="227"/>
      <c r="H727" s="227"/>
      <c r="I727" s="227"/>
      <c r="J727" s="227"/>
      <c r="K727" s="227"/>
      <c r="L727" s="227"/>
      <c r="M727" s="227"/>
      <c r="N727" s="227"/>
      <c r="O727" s="227"/>
      <c r="P727" s="227"/>
      <c r="Q727" s="227"/>
      <c r="R727" s="227"/>
      <c r="S727" s="227"/>
      <c r="T727" s="227"/>
      <c r="U727" s="227"/>
      <c r="V727" s="227"/>
      <c r="W727" s="227"/>
      <c r="X727" s="227"/>
      <c r="Y727" s="227"/>
      <c r="Z727" s="227"/>
    </row>
    <row r="728" spans="1:26" ht="15.75" customHeight="1" x14ac:dyDescent="0.2">
      <c r="A728" s="227"/>
      <c r="B728" s="227"/>
      <c r="C728" s="227"/>
      <c r="D728" s="228"/>
      <c r="E728" s="227"/>
      <c r="F728" s="227"/>
      <c r="G728" s="227"/>
      <c r="H728" s="227"/>
      <c r="I728" s="227"/>
      <c r="J728" s="227"/>
      <c r="K728" s="227"/>
      <c r="L728" s="227"/>
      <c r="M728" s="227"/>
      <c r="N728" s="227"/>
      <c r="O728" s="227"/>
      <c r="P728" s="227"/>
      <c r="Q728" s="227"/>
      <c r="R728" s="227"/>
      <c r="S728" s="227"/>
      <c r="T728" s="227"/>
      <c r="U728" s="227"/>
      <c r="V728" s="227"/>
      <c r="W728" s="227"/>
      <c r="X728" s="227"/>
      <c r="Y728" s="227"/>
      <c r="Z728" s="227"/>
    </row>
    <row r="729" spans="1:26" ht="15.75" customHeight="1" x14ac:dyDescent="0.2">
      <c r="A729" s="227"/>
      <c r="B729" s="227"/>
      <c r="C729" s="227"/>
      <c r="D729" s="228"/>
      <c r="E729" s="227"/>
      <c r="F729" s="227"/>
      <c r="G729" s="227"/>
      <c r="H729" s="227"/>
      <c r="I729" s="227"/>
      <c r="J729" s="227"/>
      <c r="K729" s="227"/>
      <c r="L729" s="227"/>
      <c r="M729" s="227"/>
      <c r="N729" s="227"/>
      <c r="O729" s="227"/>
      <c r="P729" s="227"/>
      <c r="Q729" s="227"/>
      <c r="R729" s="227"/>
      <c r="S729" s="227"/>
      <c r="T729" s="227"/>
      <c r="U729" s="227"/>
      <c r="V729" s="227"/>
      <c r="W729" s="227"/>
      <c r="X729" s="227"/>
      <c r="Y729" s="227"/>
      <c r="Z729" s="227"/>
    </row>
    <row r="730" spans="1:26" ht="15.75" customHeight="1" x14ac:dyDescent="0.2">
      <c r="A730" s="227"/>
      <c r="B730" s="227"/>
      <c r="C730" s="227"/>
      <c r="D730" s="228"/>
      <c r="E730" s="227"/>
      <c r="F730" s="227"/>
      <c r="G730" s="227"/>
      <c r="H730" s="227"/>
      <c r="I730" s="227"/>
      <c r="J730" s="227"/>
      <c r="K730" s="227"/>
      <c r="L730" s="227"/>
      <c r="M730" s="227"/>
      <c r="N730" s="227"/>
      <c r="O730" s="227"/>
      <c r="P730" s="227"/>
      <c r="Q730" s="227"/>
      <c r="R730" s="227"/>
      <c r="S730" s="227"/>
      <c r="T730" s="227"/>
      <c r="U730" s="227"/>
      <c r="V730" s="227"/>
      <c r="W730" s="227"/>
      <c r="X730" s="227"/>
      <c r="Y730" s="227"/>
      <c r="Z730" s="227"/>
    </row>
    <row r="731" spans="1:26" ht="15.75" customHeight="1" x14ac:dyDescent="0.2">
      <c r="A731" s="227"/>
      <c r="B731" s="227"/>
      <c r="C731" s="227"/>
      <c r="D731" s="228"/>
      <c r="E731" s="227"/>
      <c r="F731" s="227"/>
      <c r="G731" s="227"/>
      <c r="H731" s="227"/>
      <c r="I731" s="227"/>
      <c r="J731" s="227"/>
      <c r="K731" s="227"/>
      <c r="L731" s="227"/>
      <c r="M731" s="227"/>
      <c r="N731" s="227"/>
      <c r="O731" s="227"/>
      <c r="P731" s="227"/>
      <c r="Q731" s="227"/>
      <c r="R731" s="227"/>
      <c r="S731" s="227"/>
      <c r="T731" s="227"/>
      <c r="U731" s="227"/>
      <c r="V731" s="227"/>
      <c r="W731" s="227"/>
      <c r="X731" s="227"/>
      <c r="Y731" s="227"/>
      <c r="Z731" s="227"/>
    </row>
    <row r="732" spans="1:26" ht="15.75" customHeight="1" x14ac:dyDescent="0.2">
      <c r="A732" s="227"/>
      <c r="B732" s="227"/>
      <c r="C732" s="227"/>
      <c r="D732" s="228"/>
      <c r="E732" s="227"/>
      <c r="F732" s="227"/>
      <c r="G732" s="227"/>
      <c r="H732" s="227"/>
      <c r="I732" s="227"/>
      <c r="J732" s="227"/>
      <c r="K732" s="227"/>
      <c r="L732" s="227"/>
      <c r="M732" s="227"/>
      <c r="N732" s="227"/>
      <c r="O732" s="227"/>
      <c r="P732" s="227"/>
      <c r="Q732" s="227"/>
      <c r="R732" s="227"/>
      <c r="S732" s="227"/>
      <c r="T732" s="227"/>
      <c r="U732" s="227"/>
      <c r="V732" s="227"/>
      <c r="W732" s="227"/>
      <c r="X732" s="227"/>
      <c r="Y732" s="227"/>
      <c r="Z732" s="227"/>
    </row>
    <row r="733" spans="1:26" ht="15.75" customHeight="1" x14ac:dyDescent="0.2">
      <c r="A733" s="227"/>
      <c r="B733" s="227"/>
      <c r="C733" s="227"/>
      <c r="D733" s="228"/>
      <c r="E733" s="227"/>
      <c r="F733" s="227"/>
      <c r="G733" s="227"/>
      <c r="H733" s="227"/>
      <c r="I733" s="227"/>
      <c r="J733" s="227"/>
      <c r="K733" s="227"/>
      <c r="L733" s="227"/>
      <c r="M733" s="227"/>
      <c r="N733" s="227"/>
      <c r="O733" s="227"/>
      <c r="P733" s="227"/>
      <c r="Q733" s="227"/>
      <c r="R733" s="227"/>
      <c r="S733" s="227"/>
      <c r="T733" s="227"/>
      <c r="U733" s="227"/>
      <c r="V733" s="227"/>
      <c r="W733" s="227"/>
      <c r="X733" s="227"/>
      <c r="Y733" s="227"/>
      <c r="Z733" s="227"/>
    </row>
    <row r="734" spans="1:26" ht="15.75" customHeight="1" x14ac:dyDescent="0.2">
      <c r="A734" s="227"/>
      <c r="B734" s="227"/>
      <c r="C734" s="227"/>
      <c r="D734" s="228"/>
      <c r="E734" s="227"/>
      <c r="F734" s="227"/>
      <c r="G734" s="227"/>
      <c r="H734" s="227"/>
      <c r="I734" s="227"/>
      <c r="J734" s="227"/>
      <c r="K734" s="227"/>
      <c r="L734" s="227"/>
      <c r="M734" s="227"/>
      <c r="N734" s="227"/>
      <c r="O734" s="227"/>
      <c r="P734" s="227"/>
      <c r="Q734" s="227"/>
      <c r="R734" s="227"/>
      <c r="S734" s="227"/>
      <c r="T734" s="227"/>
      <c r="U734" s="227"/>
      <c r="V734" s="227"/>
      <c r="W734" s="227"/>
      <c r="X734" s="227"/>
      <c r="Y734" s="227"/>
      <c r="Z734" s="227"/>
    </row>
    <row r="735" spans="1:26" ht="15.75" customHeight="1" x14ac:dyDescent="0.2">
      <c r="A735" s="227"/>
      <c r="B735" s="227"/>
      <c r="C735" s="227"/>
      <c r="D735" s="228"/>
      <c r="E735" s="227"/>
      <c r="F735" s="227"/>
      <c r="G735" s="227"/>
      <c r="H735" s="227"/>
      <c r="I735" s="227"/>
      <c r="J735" s="227"/>
      <c r="K735" s="227"/>
      <c r="L735" s="227"/>
      <c r="M735" s="227"/>
      <c r="N735" s="227"/>
      <c r="O735" s="227"/>
      <c r="P735" s="227"/>
      <c r="Q735" s="227"/>
      <c r="R735" s="227"/>
      <c r="S735" s="227"/>
      <c r="T735" s="227"/>
      <c r="U735" s="227"/>
      <c r="V735" s="227"/>
      <c r="W735" s="227"/>
      <c r="X735" s="227"/>
      <c r="Y735" s="227"/>
      <c r="Z735" s="227"/>
    </row>
    <row r="736" spans="1:26" ht="15.75" customHeight="1" x14ac:dyDescent="0.2">
      <c r="A736" s="227"/>
      <c r="B736" s="227"/>
      <c r="C736" s="227"/>
      <c r="D736" s="228"/>
      <c r="E736" s="227"/>
      <c r="F736" s="227"/>
      <c r="G736" s="227"/>
      <c r="H736" s="227"/>
      <c r="I736" s="227"/>
      <c r="J736" s="227"/>
      <c r="K736" s="227"/>
      <c r="L736" s="227"/>
      <c r="M736" s="227"/>
      <c r="N736" s="227"/>
      <c r="O736" s="227"/>
      <c r="P736" s="227"/>
      <c r="Q736" s="227"/>
      <c r="R736" s="227"/>
      <c r="S736" s="227"/>
      <c r="T736" s="227"/>
      <c r="U736" s="227"/>
      <c r="V736" s="227"/>
      <c r="W736" s="227"/>
      <c r="X736" s="227"/>
      <c r="Y736" s="227"/>
      <c r="Z736" s="227"/>
    </row>
    <row r="737" spans="1:26" ht="15.75" customHeight="1" x14ac:dyDescent="0.2">
      <c r="A737" s="227"/>
      <c r="B737" s="227"/>
      <c r="C737" s="227"/>
      <c r="D737" s="228"/>
      <c r="E737" s="227"/>
      <c r="F737" s="227"/>
      <c r="G737" s="227"/>
      <c r="H737" s="227"/>
      <c r="I737" s="227"/>
      <c r="J737" s="227"/>
      <c r="K737" s="227"/>
      <c r="L737" s="227"/>
      <c r="M737" s="227"/>
      <c r="N737" s="227"/>
      <c r="O737" s="227"/>
      <c r="P737" s="227"/>
      <c r="Q737" s="227"/>
      <c r="R737" s="227"/>
      <c r="S737" s="227"/>
      <c r="T737" s="227"/>
      <c r="U737" s="227"/>
      <c r="V737" s="227"/>
      <c r="W737" s="227"/>
      <c r="X737" s="227"/>
      <c r="Y737" s="227"/>
      <c r="Z737" s="227"/>
    </row>
    <row r="738" spans="1:26" ht="15.75" customHeight="1" x14ac:dyDescent="0.2">
      <c r="A738" s="227"/>
      <c r="B738" s="227"/>
      <c r="C738" s="227"/>
      <c r="D738" s="228"/>
      <c r="E738" s="227"/>
      <c r="F738" s="227"/>
      <c r="G738" s="227"/>
      <c r="H738" s="227"/>
      <c r="I738" s="227"/>
      <c r="J738" s="227"/>
      <c r="K738" s="227"/>
      <c r="L738" s="227"/>
      <c r="M738" s="227"/>
      <c r="N738" s="227"/>
      <c r="O738" s="227"/>
      <c r="P738" s="227"/>
      <c r="Q738" s="227"/>
      <c r="R738" s="227"/>
      <c r="S738" s="227"/>
      <c r="T738" s="227"/>
      <c r="U738" s="227"/>
      <c r="V738" s="227"/>
      <c r="W738" s="227"/>
      <c r="X738" s="227"/>
      <c r="Y738" s="227"/>
      <c r="Z738" s="227"/>
    </row>
    <row r="739" spans="1:26" ht="15.75" customHeight="1" x14ac:dyDescent="0.2">
      <c r="A739" s="227"/>
      <c r="B739" s="227"/>
      <c r="C739" s="227"/>
      <c r="D739" s="228"/>
      <c r="E739" s="227"/>
      <c r="F739" s="227"/>
      <c r="G739" s="227"/>
      <c r="H739" s="227"/>
      <c r="I739" s="227"/>
      <c r="J739" s="227"/>
      <c r="K739" s="227"/>
      <c r="L739" s="227"/>
      <c r="M739" s="227"/>
      <c r="N739" s="227"/>
      <c r="O739" s="227"/>
      <c r="P739" s="227"/>
      <c r="Q739" s="227"/>
      <c r="R739" s="227"/>
      <c r="S739" s="227"/>
      <c r="T739" s="227"/>
      <c r="U739" s="227"/>
      <c r="V739" s="227"/>
      <c r="W739" s="227"/>
      <c r="X739" s="227"/>
      <c r="Y739" s="227"/>
      <c r="Z739" s="227"/>
    </row>
    <row r="740" spans="1:26" ht="15.75" customHeight="1" x14ac:dyDescent="0.2">
      <c r="A740" s="227"/>
      <c r="B740" s="227"/>
      <c r="C740" s="227"/>
      <c r="D740" s="228"/>
      <c r="E740" s="227"/>
      <c r="F740" s="227"/>
      <c r="G740" s="227"/>
      <c r="H740" s="227"/>
      <c r="I740" s="227"/>
      <c r="J740" s="227"/>
      <c r="K740" s="227"/>
      <c r="L740" s="227"/>
      <c r="M740" s="227"/>
      <c r="N740" s="227"/>
      <c r="O740" s="227"/>
      <c r="P740" s="227"/>
      <c r="Q740" s="227"/>
      <c r="R740" s="227"/>
      <c r="S740" s="227"/>
      <c r="T740" s="227"/>
      <c r="U740" s="227"/>
      <c r="V740" s="227"/>
      <c r="W740" s="227"/>
      <c r="X740" s="227"/>
      <c r="Y740" s="227"/>
      <c r="Z740" s="227"/>
    </row>
    <row r="741" spans="1:26" ht="15.75" customHeight="1" x14ac:dyDescent="0.2">
      <c r="A741" s="227"/>
      <c r="B741" s="227"/>
      <c r="C741" s="227"/>
      <c r="D741" s="228"/>
      <c r="E741" s="227"/>
      <c r="F741" s="227"/>
      <c r="G741" s="227"/>
      <c r="H741" s="227"/>
      <c r="I741" s="227"/>
      <c r="J741" s="227"/>
      <c r="K741" s="227"/>
      <c r="L741" s="227"/>
      <c r="M741" s="227"/>
      <c r="N741" s="227"/>
      <c r="O741" s="227"/>
      <c r="P741" s="227"/>
      <c r="Q741" s="227"/>
      <c r="R741" s="227"/>
      <c r="S741" s="227"/>
      <c r="T741" s="227"/>
      <c r="U741" s="227"/>
      <c r="V741" s="227"/>
      <c r="W741" s="227"/>
      <c r="X741" s="227"/>
      <c r="Y741" s="227"/>
      <c r="Z741" s="227"/>
    </row>
    <row r="742" spans="1:26" ht="15.75" customHeight="1" x14ac:dyDescent="0.2">
      <c r="A742" s="227"/>
      <c r="B742" s="227"/>
      <c r="C742" s="227"/>
      <c r="D742" s="228"/>
      <c r="E742" s="227"/>
      <c r="F742" s="227"/>
      <c r="G742" s="227"/>
      <c r="H742" s="227"/>
      <c r="I742" s="227"/>
      <c r="J742" s="227"/>
      <c r="K742" s="227"/>
      <c r="L742" s="227"/>
      <c r="M742" s="227"/>
      <c r="N742" s="227"/>
      <c r="O742" s="227"/>
      <c r="P742" s="227"/>
      <c r="Q742" s="227"/>
      <c r="R742" s="227"/>
      <c r="S742" s="227"/>
      <c r="T742" s="227"/>
      <c r="U742" s="227"/>
      <c r="V742" s="227"/>
      <c r="W742" s="227"/>
      <c r="X742" s="227"/>
      <c r="Y742" s="227"/>
      <c r="Z742" s="227"/>
    </row>
    <row r="743" spans="1:26" ht="15.75" customHeight="1" x14ac:dyDescent="0.2">
      <c r="A743" s="227"/>
      <c r="B743" s="227"/>
      <c r="C743" s="227"/>
      <c r="D743" s="228"/>
      <c r="E743" s="227"/>
      <c r="F743" s="227"/>
      <c r="G743" s="227"/>
      <c r="H743" s="227"/>
      <c r="I743" s="227"/>
      <c r="J743" s="227"/>
      <c r="K743" s="227"/>
      <c r="L743" s="227"/>
      <c r="M743" s="227"/>
      <c r="N743" s="227"/>
      <c r="O743" s="227"/>
      <c r="P743" s="227"/>
      <c r="Q743" s="227"/>
      <c r="R743" s="227"/>
      <c r="S743" s="227"/>
      <c r="T743" s="227"/>
      <c r="U743" s="227"/>
      <c r="V743" s="227"/>
      <c r="W743" s="227"/>
      <c r="X743" s="227"/>
      <c r="Y743" s="227"/>
      <c r="Z743" s="227"/>
    </row>
    <row r="744" spans="1:26" ht="15.75" customHeight="1" x14ac:dyDescent="0.2">
      <c r="A744" s="227"/>
      <c r="B744" s="227"/>
      <c r="C744" s="227"/>
      <c r="D744" s="228"/>
      <c r="E744" s="227"/>
      <c r="F744" s="227"/>
      <c r="G744" s="227"/>
      <c r="H744" s="227"/>
      <c r="I744" s="227"/>
      <c r="J744" s="227"/>
      <c r="K744" s="227"/>
      <c r="L744" s="227"/>
      <c r="M744" s="227"/>
      <c r="N744" s="227"/>
      <c r="O744" s="227"/>
      <c r="P744" s="227"/>
      <c r="Q744" s="227"/>
      <c r="R744" s="227"/>
      <c r="S744" s="227"/>
      <c r="T744" s="227"/>
      <c r="U744" s="227"/>
      <c r="V744" s="227"/>
      <c r="W744" s="227"/>
      <c r="X744" s="227"/>
      <c r="Y744" s="227"/>
      <c r="Z744" s="227"/>
    </row>
    <row r="745" spans="1:26" ht="15.75" customHeight="1" x14ac:dyDescent="0.2">
      <c r="A745" s="227"/>
      <c r="B745" s="227"/>
      <c r="C745" s="227"/>
      <c r="D745" s="228"/>
      <c r="E745" s="227"/>
      <c r="F745" s="227"/>
      <c r="G745" s="227"/>
      <c r="H745" s="227"/>
      <c r="I745" s="227"/>
      <c r="J745" s="227"/>
      <c r="K745" s="227"/>
      <c r="L745" s="227"/>
      <c r="M745" s="227"/>
      <c r="N745" s="227"/>
      <c r="O745" s="227"/>
      <c r="P745" s="227"/>
      <c r="Q745" s="227"/>
      <c r="R745" s="227"/>
      <c r="S745" s="227"/>
      <c r="T745" s="227"/>
      <c r="U745" s="227"/>
      <c r="V745" s="227"/>
      <c r="W745" s="227"/>
      <c r="X745" s="227"/>
      <c r="Y745" s="227"/>
      <c r="Z745" s="227"/>
    </row>
    <row r="746" spans="1:26" ht="15.75" customHeight="1" x14ac:dyDescent="0.2">
      <c r="A746" s="227"/>
      <c r="B746" s="227"/>
      <c r="C746" s="227"/>
      <c r="D746" s="228"/>
      <c r="E746" s="227"/>
      <c r="F746" s="227"/>
      <c r="G746" s="227"/>
      <c r="H746" s="227"/>
      <c r="I746" s="227"/>
      <c r="J746" s="227"/>
      <c r="K746" s="227"/>
      <c r="L746" s="227"/>
      <c r="M746" s="227"/>
      <c r="N746" s="227"/>
      <c r="O746" s="227"/>
      <c r="P746" s="227"/>
      <c r="Q746" s="227"/>
      <c r="R746" s="227"/>
      <c r="S746" s="227"/>
      <c r="T746" s="227"/>
      <c r="U746" s="227"/>
      <c r="V746" s="227"/>
      <c r="W746" s="227"/>
      <c r="X746" s="227"/>
      <c r="Y746" s="227"/>
      <c r="Z746" s="227"/>
    </row>
    <row r="747" spans="1:26" ht="15.75" customHeight="1" x14ac:dyDescent="0.2">
      <c r="A747" s="227"/>
      <c r="B747" s="227"/>
      <c r="C747" s="227"/>
      <c r="D747" s="228"/>
      <c r="E747" s="227"/>
      <c r="F747" s="227"/>
      <c r="G747" s="227"/>
      <c r="H747" s="227"/>
      <c r="I747" s="227"/>
      <c r="J747" s="227"/>
      <c r="K747" s="227"/>
      <c r="L747" s="227"/>
      <c r="M747" s="227"/>
      <c r="N747" s="227"/>
      <c r="O747" s="227"/>
      <c r="P747" s="227"/>
      <c r="Q747" s="227"/>
      <c r="R747" s="227"/>
      <c r="S747" s="227"/>
      <c r="T747" s="227"/>
      <c r="U747" s="227"/>
      <c r="V747" s="227"/>
      <c r="W747" s="227"/>
      <c r="X747" s="227"/>
      <c r="Y747" s="227"/>
      <c r="Z747" s="227"/>
    </row>
    <row r="748" spans="1:26" ht="15.75" customHeight="1" x14ac:dyDescent="0.2">
      <c r="A748" s="227"/>
      <c r="B748" s="227"/>
      <c r="C748" s="227"/>
      <c r="D748" s="228"/>
      <c r="E748" s="227"/>
      <c r="F748" s="227"/>
      <c r="G748" s="227"/>
      <c r="H748" s="227"/>
      <c r="I748" s="227"/>
      <c r="J748" s="227"/>
      <c r="K748" s="227"/>
      <c r="L748" s="227"/>
      <c r="M748" s="227"/>
      <c r="N748" s="227"/>
      <c r="O748" s="227"/>
      <c r="P748" s="227"/>
      <c r="Q748" s="227"/>
      <c r="R748" s="227"/>
      <c r="S748" s="227"/>
      <c r="T748" s="227"/>
      <c r="U748" s="227"/>
      <c r="V748" s="227"/>
      <c r="W748" s="227"/>
      <c r="X748" s="227"/>
      <c r="Y748" s="227"/>
      <c r="Z748" s="227"/>
    </row>
    <row r="749" spans="1:26" ht="15.75" customHeight="1" x14ac:dyDescent="0.2">
      <c r="A749" s="227"/>
      <c r="B749" s="227"/>
      <c r="C749" s="227"/>
      <c r="D749" s="228"/>
      <c r="E749" s="227"/>
      <c r="F749" s="227"/>
      <c r="G749" s="227"/>
      <c r="H749" s="227"/>
      <c r="I749" s="227"/>
      <c r="J749" s="227"/>
      <c r="K749" s="227"/>
      <c r="L749" s="227"/>
      <c r="M749" s="227"/>
      <c r="N749" s="227"/>
      <c r="O749" s="227"/>
      <c r="P749" s="227"/>
      <c r="Q749" s="227"/>
      <c r="R749" s="227"/>
      <c r="S749" s="227"/>
      <c r="T749" s="227"/>
      <c r="U749" s="227"/>
      <c r="V749" s="227"/>
      <c r="W749" s="227"/>
      <c r="X749" s="227"/>
      <c r="Y749" s="227"/>
      <c r="Z749" s="227"/>
    </row>
    <row r="750" spans="1:26" ht="15.75" customHeight="1" x14ac:dyDescent="0.2">
      <c r="A750" s="227"/>
      <c r="B750" s="227"/>
      <c r="C750" s="227"/>
      <c r="D750" s="228"/>
      <c r="E750" s="227"/>
      <c r="F750" s="227"/>
      <c r="G750" s="227"/>
      <c r="H750" s="227"/>
      <c r="I750" s="227"/>
      <c r="J750" s="227"/>
      <c r="K750" s="227"/>
      <c r="L750" s="227"/>
      <c r="M750" s="227"/>
      <c r="N750" s="227"/>
      <c r="O750" s="227"/>
      <c r="P750" s="227"/>
      <c r="Q750" s="227"/>
      <c r="R750" s="227"/>
      <c r="S750" s="227"/>
      <c r="T750" s="227"/>
      <c r="U750" s="227"/>
      <c r="V750" s="227"/>
      <c r="W750" s="227"/>
      <c r="X750" s="227"/>
      <c r="Y750" s="227"/>
      <c r="Z750" s="227"/>
    </row>
    <row r="751" spans="1:26" ht="15.75" customHeight="1" x14ac:dyDescent="0.2">
      <c r="A751" s="227"/>
      <c r="B751" s="227"/>
      <c r="C751" s="227"/>
      <c r="D751" s="228"/>
      <c r="E751" s="227"/>
      <c r="F751" s="227"/>
      <c r="G751" s="227"/>
      <c r="H751" s="227"/>
      <c r="I751" s="227"/>
      <c r="J751" s="227"/>
      <c r="K751" s="227"/>
      <c r="L751" s="227"/>
      <c r="M751" s="227"/>
      <c r="N751" s="227"/>
      <c r="O751" s="227"/>
      <c r="P751" s="227"/>
      <c r="Q751" s="227"/>
      <c r="R751" s="227"/>
      <c r="S751" s="227"/>
      <c r="T751" s="227"/>
      <c r="U751" s="227"/>
      <c r="V751" s="227"/>
      <c r="W751" s="227"/>
      <c r="X751" s="227"/>
      <c r="Y751" s="227"/>
      <c r="Z751" s="227"/>
    </row>
    <row r="752" spans="1:26" ht="15.75" customHeight="1" x14ac:dyDescent="0.2">
      <c r="A752" s="227"/>
      <c r="B752" s="227"/>
      <c r="C752" s="227"/>
      <c r="D752" s="228"/>
      <c r="E752" s="227"/>
      <c r="F752" s="227"/>
      <c r="G752" s="227"/>
      <c r="H752" s="227"/>
      <c r="I752" s="227"/>
      <c r="J752" s="227"/>
      <c r="K752" s="227"/>
      <c r="L752" s="227"/>
      <c r="M752" s="227"/>
      <c r="N752" s="227"/>
      <c r="O752" s="227"/>
      <c r="P752" s="227"/>
      <c r="Q752" s="227"/>
      <c r="R752" s="227"/>
      <c r="S752" s="227"/>
      <c r="T752" s="227"/>
      <c r="U752" s="227"/>
      <c r="V752" s="227"/>
      <c r="W752" s="227"/>
      <c r="X752" s="227"/>
      <c r="Y752" s="227"/>
      <c r="Z752" s="227"/>
    </row>
    <row r="753" spans="1:26" ht="15.75" customHeight="1" x14ac:dyDescent="0.2">
      <c r="A753" s="227"/>
      <c r="B753" s="227"/>
      <c r="C753" s="227"/>
      <c r="D753" s="228"/>
      <c r="E753" s="227"/>
      <c r="F753" s="227"/>
      <c r="G753" s="227"/>
      <c r="H753" s="227"/>
      <c r="I753" s="227"/>
      <c r="J753" s="227"/>
      <c r="K753" s="227"/>
      <c r="L753" s="227"/>
      <c r="M753" s="227"/>
      <c r="N753" s="227"/>
      <c r="O753" s="227"/>
      <c r="P753" s="227"/>
      <c r="Q753" s="227"/>
      <c r="R753" s="227"/>
      <c r="S753" s="227"/>
      <c r="T753" s="227"/>
      <c r="U753" s="227"/>
      <c r="V753" s="227"/>
      <c r="W753" s="227"/>
      <c r="X753" s="227"/>
      <c r="Y753" s="227"/>
      <c r="Z753" s="227"/>
    </row>
    <row r="754" spans="1:26" ht="15.75" customHeight="1" x14ac:dyDescent="0.2">
      <c r="A754" s="227"/>
      <c r="B754" s="227"/>
      <c r="C754" s="227"/>
      <c r="D754" s="228"/>
      <c r="E754" s="227"/>
      <c r="F754" s="227"/>
      <c r="G754" s="227"/>
      <c r="H754" s="227"/>
      <c r="I754" s="227"/>
      <c r="J754" s="227"/>
      <c r="K754" s="227"/>
      <c r="L754" s="227"/>
      <c r="M754" s="227"/>
      <c r="N754" s="227"/>
      <c r="O754" s="227"/>
      <c r="P754" s="227"/>
      <c r="Q754" s="227"/>
      <c r="R754" s="227"/>
      <c r="S754" s="227"/>
      <c r="T754" s="227"/>
      <c r="U754" s="227"/>
      <c r="V754" s="227"/>
      <c r="W754" s="227"/>
      <c r="X754" s="227"/>
      <c r="Y754" s="227"/>
      <c r="Z754" s="227"/>
    </row>
    <row r="755" spans="1:26" ht="15.75" customHeight="1" x14ac:dyDescent="0.2">
      <c r="A755" s="227"/>
      <c r="B755" s="227"/>
      <c r="C755" s="227"/>
      <c r="D755" s="228"/>
      <c r="E755" s="227"/>
      <c r="F755" s="227"/>
      <c r="G755" s="227"/>
      <c r="H755" s="227"/>
      <c r="I755" s="227"/>
      <c r="J755" s="227"/>
      <c r="K755" s="227"/>
      <c r="L755" s="227"/>
      <c r="M755" s="227"/>
      <c r="N755" s="227"/>
      <c r="O755" s="227"/>
      <c r="P755" s="227"/>
      <c r="Q755" s="227"/>
      <c r="R755" s="227"/>
      <c r="S755" s="227"/>
      <c r="T755" s="227"/>
      <c r="U755" s="227"/>
      <c r="V755" s="227"/>
      <c r="W755" s="227"/>
      <c r="X755" s="227"/>
      <c r="Y755" s="227"/>
      <c r="Z755" s="227"/>
    </row>
    <row r="756" spans="1:26" ht="15.75" customHeight="1" x14ac:dyDescent="0.2">
      <c r="A756" s="227"/>
      <c r="B756" s="227"/>
      <c r="C756" s="227"/>
      <c r="D756" s="228"/>
      <c r="E756" s="227"/>
      <c r="F756" s="227"/>
      <c r="G756" s="227"/>
      <c r="H756" s="227"/>
      <c r="I756" s="227"/>
      <c r="J756" s="227"/>
      <c r="K756" s="227"/>
      <c r="L756" s="227"/>
      <c r="M756" s="227"/>
      <c r="N756" s="227"/>
      <c r="O756" s="227"/>
      <c r="P756" s="227"/>
      <c r="Q756" s="227"/>
      <c r="R756" s="227"/>
      <c r="S756" s="227"/>
      <c r="T756" s="227"/>
      <c r="U756" s="227"/>
      <c r="V756" s="227"/>
      <c r="W756" s="227"/>
      <c r="X756" s="227"/>
      <c r="Y756" s="227"/>
      <c r="Z756" s="227"/>
    </row>
    <row r="757" spans="1:26" ht="15.75" customHeight="1" x14ac:dyDescent="0.2">
      <c r="A757" s="227"/>
      <c r="B757" s="227"/>
      <c r="C757" s="227"/>
      <c r="D757" s="228"/>
      <c r="E757" s="227"/>
      <c r="F757" s="227"/>
      <c r="G757" s="227"/>
      <c r="H757" s="227"/>
      <c r="I757" s="227"/>
      <c r="J757" s="227"/>
      <c r="K757" s="227"/>
      <c r="L757" s="227"/>
      <c r="M757" s="227"/>
      <c r="N757" s="227"/>
      <c r="O757" s="227"/>
      <c r="P757" s="227"/>
      <c r="Q757" s="227"/>
      <c r="R757" s="227"/>
      <c r="S757" s="227"/>
      <c r="T757" s="227"/>
      <c r="U757" s="227"/>
      <c r="V757" s="227"/>
      <c r="W757" s="227"/>
      <c r="X757" s="227"/>
      <c r="Y757" s="227"/>
      <c r="Z757" s="227"/>
    </row>
    <row r="758" spans="1:26" ht="15.75" customHeight="1" x14ac:dyDescent="0.2">
      <c r="A758" s="227"/>
      <c r="B758" s="227"/>
      <c r="C758" s="227"/>
      <c r="D758" s="228"/>
      <c r="E758" s="227"/>
      <c r="F758" s="227"/>
      <c r="G758" s="227"/>
      <c r="H758" s="227"/>
      <c r="I758" s="227"/>
      <c r="J758" s="227"/>
      <c r="K758" s="227"/>
      <c r="L758" s="227"/>
      <c r="M758" s="227"/>
      <c r="N758" s="227"/>
      <c r="O758" s="227"/>
      <c r="P758" s="227"/>
      <c r="Q758" s="227"/>
      <c r="R758" s="227"/>
      <c r="S758" s="227"/>
      <c r="T758" s="227"/>
      <c r="U758" s="227"/>
      <c r="V758" s="227"/>
      <c r="W758" s="227"/>
      <c r="X758" s="227"/>
      <c r="Y758" s="227"/>
      <c r="Z758" s="227"/>
    </row>
    <row r="759" spans="1:26" ht="15.75" customHeight="1" x14ac:dyDescent="0.2">
      <c r="A759" s="227"/>
      <c r="B759" s="227"/>
      <c r="C759" s="227"/>
      <c r="D759" s="228"/>
      <c r="E759" s="227"/>
      <c r="F759" s="227"/>
      <c r="G759" s="227"/>
      <c r="H759" s="227"/>
      <c r="I759" s="227"/>
      <c r="J759" s="227"/>
      <c r="K759" s="227"/>
      <c r="L759" s="227"/>
      <c r="M759" s="227"/>
      <c r="N759" s="227"/>
      <c r="O759" s="227"/>
      <c r="P759" s="227"/>
      <c r="Q759" s="227"/>
      <c r="R759" s="227"/>
      <c r="S759" s="227"/>
      <c r="T759" s="227"/>
      <c r="U759" s="227"/>
      <c r="V759" s="227"/>
      <c r="W759" s="227"/>
      <c r="X759" s="227"/>
      <c r="Y759" s="227"/>
      <c r="Z759" s="227"/>
    </row>
    <row r="760" spans="1:26" ht="15.75" customHeight="1" x14ac:dyDescent="0.2">
      <c r="A760" s="227"/>
      <c r="B760" s="227"/>
      <c r="C760" s="227"/>
      <c r="D760" s="228"/>
      <c r="E760" s="227"/>
      <c r="F760" s="227"/>
      <c r="G760" s="227"/>
      <c r="H760" s="227"/>
      <c r="I760" s="227"/>
      <c r="J760" s="227"/>
      <c r="K760" s="227"/>
      <c r="L760" s="227"/>
      <c r="M760" s="227"/>
      <c r="N760" s="227"/>
      <c r="O760" s="227"/>
      <c r="P760" s="227"/>
      <c r="Q760" s="227"/>
      <c r="R760" s="227"/>
      <c r="S760" s="227"/>
      <c r="T760" s="227"/>
      <c r="U760" s="227"/>
      <c r="V760" s="227"/>
      <c r="W760" s="227"/>
      <c r="X760" s="227"/>
      <c r="Y760" s="227"/>
      <c r="Z760" s="227"/>
    </row>
    <row r="761" spans="1:26" ht="15.75" customHeight="1" x14ac:dyDescent="0.2">
      <c r="A761" s="227"/>
      <c r="B761" s="227"/>
      <c r="C761" s="227"/>
      <c r="D761" s="228"/>
      <c r="E761" s="227"/>
      <c r="F761" s="227"/>
      <c r="G761" s="227"/>
      <c r="H761" s="227"/>
      <c r="I761" s="227"/>
      <c r="J761" s="227"/>
      <c r="K761" s="227"/>
      <c r="L761" s="227"/>
      <c r="M761" s="227"/>
      <c r="N761" s="227"/>
      <c r="O761" s="227"/>
      <c r="P761" s="227"/>
      <c r="Q761" s="227"/>
      <c r="R761" s="227"/>
      <c r="S761" s="227"/>
      <c r="T761" s="227"/>
      <c r="U761" s="227"/>
      <c r="V761" s="227"/>
      <c r="W761" s="227"/>
      <c r="X761" s="227"/>
      <c r="Y761" s="227"/>
      <c r="Z761" s="227"/>
    </row>
    <row r="762" spans="1:26" ht="15.75" customHeight="1" x14ac:dyDescent="0.2">
      <c r="A762" s="227"/>
      <c r="B762" s="227"/>
      <c r="C762" s="227"/>
      <c r="D762" s="228"/>
      <c r="E762" s="227"/>
      <c r="F762" s="227"/>
      <c r="G762" s="227"/>
      <c r="H762" s="227"/>
      <c r="I762" s="227"/>
      <c r="J762" s="227"/>
      <c r="K762" s="227"/>
      <c r="L762" s="227"/>
      <c r="M762" s="227"/>
      <c r="N762" s="227"/>
      <c r="O762" s="227"/>
      <c r="P762" s="227"/>
      <c r="Q762" s="227"/>
      <c r="R762" s="227"/>
      <c r="S762" s="227"/>
      <c r="T762" s="227"/>
      <c r="U762" s="227"/>
      <c r="V762" s="227"/>
      <c r="W762" s="227"/>
      <c r="X762" s="227"/>
      <c r="Y762" s="227"/>
      <c r="Z762" s="227"/>
    </row>
    <row r="763" spans="1:26" ht="15.75" customHeight="1" x14ac:dyDescent="0.2">
      <c r="A763" s="227"/>
      <c r="B763" s="227"/>
      <c r="C763" s="227"/>
      <c r="D763" s="228"/>
      <c r="E763" s="227"/>
      <c r="F763" s="227"/>
      <c r="G763" s="227"/>
      <c r="H763" s="227"/>
      <c r="I763" s="227"/>
      <c r="J763" s="227"/>
      <c r="K763" s="227"/>
      <c r="L763" s="227"/>
      <c r="M763" s="227"/>
      <c r="N763" s="227"/>
      <c r="O763" s="227"/>
      <c r="P763" s="227"/>
      <c r="Q763" s="227"/>
      <c r="R763" s="227"/>
      <c r="S763" s="227"/>
      <c r="T763" s="227"/>
      <c r="U763" s="227"/>
      <c r="V763" s="227"/>
      <c r="W763" s="227"/>
      <c r="X763" s="227"/>
      <c r="Y763" s="227"/>
      <c r="Z763" s="227"/>
    </row>
    <row r="764" spans="1:26" ht="15.75" customHeight="1" x14ac:dyDescent="0.2">
      <c r="A764" s="227"/>
      <c r="B764" s="227"/>
      <c r="C764" s="227"/>
      <c r="D764" s="228"/>
      <c r="E764" s="227"/>
      <c r="F764" s="227"/>
      <c r="G764" s="227"/>
      <c r="H764" s="227"/>
      <c r="I764" s="227"/>
      <c r="J764" s="227"/>
      <c r="K764" s="227"/>
      <c r="L764" s="227"/>
      <c r="M764" s="227"/>
      <c r="N764" s="227"/>
      <c r="O764" s="227"/>
      <c r="P764" s="227"/>
      <c r="Q764" s="227"/>
      <c r="R764" s="227"/>
      <c r="S764" s="227"/>
      <c r="T764" s="227"/>
      <c r="U764" s="227"/>
      <c r="V764" s="227"/>
      <c r="W764" s="227"/>
      <c r="X764" s="227"/>
      <c r="Y764" s="227"/>
      <c r="Z764" s="227"/>
    </row>
    <row r="765" spans="1:26" ht="15.75" customHeight="1" x14ac:dyDescent="0.2">
      <c r="A765" s="227"/>
      <c r="B765" s="227"/>
      <c r="C765" s="227"/>
      <c r="D765" s="228"/>
      <c r="E765" s="227"/>
      <c r="F765" s="227"/>
      <c r="G765" s="227"/>
      <c r="H765" s="227"/>
      <c r="I765" s="227"/>
      <c r="J765" s="227"/>
      <c r="K765" s="227"/>
      <c r="L765" s="227"/>
      <c r="M765" s="227"/>
      <c r="N765" s="227"/>
      <c r="O765" s="227"/>
      <c r="P765" s="227"/>
      <c r="Q765" s="227"/>
      <c r="R765" s="227"/>
      <c r="S765" s="227"/>
      <c r="T765" s="227"/>
      <c r="U765" s="227"/>
      <c r="V765" s="227"/>
      <c r="W765" s="227"/>
      <c r="X765" s="227"/>
      <c r="Y765" s="227"/>
      <c r="Z765" s="227"/>
    </row>
    <row r="766" spans="1:26" ht="15.75" customHeight="1" x14ac:dyDescent="0.2">
      <c r="A766" s="227"/>
      <c r="B766" s="227"/>
      <c r="C766" s="227"/>
      <c r="D766" s="228"/>
      <c r="E766" s="227"/>
      <c r="F766" s="227"/>
      <c r="G766" s="227"/>
      <c r="H766" s="227"/>
      <c r="I766" s="227"/>
      <c r="J766" s="227"/>
      <c r="K766" s="227"/>
      <c r="L766" s="227"/>
      <c r="M766" s="227"/>
      <c r="N766" s="227"/>
      <c r="O766" s="227"/>
      <c r="P766" s="227"/>
      <c r="Q766" s="227"/>
      <c r="R766" s="227"/>
      <c r="S766" s="227"/>
      <c r="T766" s="227"/>
      <c r="U766" s="227"/>
      <c r="V766" s="227"/>
      <c r="W766" s="227"/>
      <c r="X766" s="227"/>
      <c r="Y766" s="227"/>
      <c r="Z766" s="227"/>
    </row>
    <row r="767" spans="1:26" ht="15.75" customHeight="1" x14ac:dyDescent="0.2">
      <c r="A767" s="227"/>
      <c r="B767" s="227"/>
      <c r="C767" s="227"/>
      <c r="D767" s="228"/>
      <c r="E767" s="227"/>
      <c r="F767" s="227"/>
      <c r="G767" s="227"/>
      <c r="H767" s="227"/>
      <c r="I767" s="227"/>
      <c r="J767" s="227"/>
      <c r="K767" s="227"/>
      <c r="L767" s="227"/>
      <c r="M767" s="227"/>
      <c r="N767" s="227"/>
      <c r="O767" s="227"/>
      <c r="P767" s="227"/>
      <c r="Q767" s="227"/>
      <c r="R767" s="227"/>
      <c r="S767" s="227"/>
      <c r="T767" s="227"/>
      <c r="U767" s="227"/>
      <c r="V767" s="227"/>
      <c r="W767" s="227"/>
      <c r="X767" s="227"/>
      <c r="Y767" s="227"/>
      <c r="Z767" s="227"/>
    </row>
    <row r="768" spans="1:26" ht="15.75" customHeight="1" x14ac:dyDescent="0.2">
      <c r="A768" s="227"/>
      <c r="B768" s="227"/>
      <c r="C768" s="227"/>
      <c r="D768" s="228"/>
      <c r="E768" s="227"/>
      <c r="F768" s="227"/>
      <c r="G768" s="227"/>
      <c r="H768" s="227"/>
      <c r="I768" s="227"/>
      <c r="J768" s="227"/>
      <c r="K768" s="227"/>
      <c r="L768" s="227"/>
      <c r="M768" s="227"/>
      <c r="N768" s="227"/>
      <c r="O768" s="227"/>
      <c r="P768" s="227"/>
      <c r="Q768" s="227"/>
      <c r="R768" s="227"/>
      <c r="S768" s="227"/>
      <c r="T768" s="227"/>
      <c r="U768" s="227"/>
      <c r="V768" s="227"/>
      <c r="W768" s="227"/>
      <c r="X768" s="227"/>
      <c r="Y768" s="227"/>
      <c r="Z768" s="227"/>
    </row>
    <row r="769" spans="1:26" ht="15.75" customHeight="1" x14ac:dyDescent="0.2">
      <c r="A769" s="227"/>
      <c r="B769" s="227"/>
      <c r="C769" s="227"/>
      <c r="D769" s="228"/>
      <c r="E769" s="227"/>
      <c r="F769" s="227"/>
      <c r="G769" s="227"/>
      <c r="H769" s="227"/>
      <c r="I769" s="227"/>
      <c r="J769" s="227"/>
      <c r="K769" s="227"/>
      <c r="L769" s="227"/>
      <c r="M769" s="227"/>
      <c r="N769" s="227"/>
      <c r="O769" s="227"/>
      <c r="P769" s="227"/>
      <c r="Q769" s="227"/>
      <c r="R769" s="227"/>
      <c r="S769" s="227"/>
      <c r="T769" s="227"/>
      <c r="U769" s="227"/>
      <c r="V769" s="227"/>
      <c r="W769" s="227"/>
      <c r="X769" s="227"/>
      <c r="Y769" s="227"/>
      <c r="Z769" s="227"/>
    </row>
    <row r="770" spans="1:26" ht="15.75" customHeight="1" x14ac:dyDescent="0.2">
      <c r="A770" s="227"/>
      <c r="B770" s="227"/>
      <c r="C770" s="227"/>
      <c r="D770" s="228"/>
      <c r="E770" s="227"/>
      <c r="F770" s="227"/>
      <c r="G770" s="227"/>
      <c r="H770" s="227"/>
      <c r="I770" s="227"/>
      <c r="J770" s="227"/>
      <c r="K770" s="227"/>
      <c r="L770" s="227"/>
      <c r="M770" s="227"/>
      <c r="N770" s="227"/>
      <c r="O770" s="227"/>
      <c r="P770" s="227"/>
      <c r="Q770" s="227"/>
      <c r="R770" s="227"/>
      <c r="S770" s="227"/>
      <c r="T770" s="227"/>
      <c r="U770" s="227"/>
      <c r="V770" s="227"/>
      <c r="W770" s="227"/>
      <c r="X770" s="227"/>
      <c r="Y770" s="227"/>
      <c r="Z770" s="227"/>
    </row>
    <row r="771" spans="1:26" ht="15.75" customHeight="1" x14ac:dyDescent="0.2">
      <c r="A771" s="227"/>
      <c r="B771" s="227"/>
      <c r="C771" s="227"/>
      <c r="D771" s="228"/>
      <c r="E771" s="227"/>
      <c r="F771" s="227"/>
      <c r="G771" s="227"/>
      <c r="H771" s="227"/>
      <c r="I771" s="227"/>
      <c r="J771" s="227"/>
      <c r="K771" s="227"/>
      <c r="L771" s="227"/>
      <c r="M771" s="227"/>
      <c r="N771" s="227"/>
      <c r="O771" s="227"/>
      <c r="P771" s="227"/>
      <c r="Q771" s="227"/>
      <c r="R771" s="227"/>
      <c r="S771" s="227"/>
      <c r="T771" s="227"/>
      <c r="U771" s="227"/>
      <c r="V771" s="227"/>
      <c r="W771" s="227"/>
      <c r="X771" s="227"/>
      <c r="Y771" s="227"/>
      <c r="Z771" s="227"/>
    </row>
    <row r="772" spans="1:26" ht="15.75" customHeight="1" x14ac:dyDescent="0.2">
      <c r="A772" s="227"/>
      <c r="B772" s="227"/>
      <c r="C772" s="227"/>
      <c r="D772" s="228"/>
      <c r="E772" s="227"/>
      <c r="F772" s="227"/>
      <c r="G772" s="227"/>
      <c r="H772" s="227"/>
      <c r="I772" s="227"/>
      <c r="J772" s="227"/>
      <c r="K772" s="227"/>
      <c r="L772" s="227"/>
      <c r="M772" s="227"/>
      <c r="N772" s="227"/>
      <c r="O772" s="227"/>
      <c r="P772" s="227"/>
      <c r="Q772" s="227"/>
      <c r="R772" s="227"/>
      <c r="S772" s="227"/>
      <c r="T772" s="227"/>
      <c r="U772" s="227"/>
      <c r="V772" s="227"/>
      <c r="W772" s="227"/>
      <c r="X772" s="227"/>
      <c r="Y772" s="227"/>
      <c r="Z772" s="227"/>
    </row>
    <row r="773" spans="1:26" ht="15.75" customHeight="1" x14ac:dyDescent="0.2">
      <c r="A773" s="227"/>
      <c r="B773" s="227"/>
      <c r="C773" s="227"/>
      <c r="D773" s="228"/>
      <c r="E773" s="227"/>
      <c r="F773" s="227"/>
      <c r="G773" s="227"/>
      <c r="H773" s="227"/>
      <c r="I773" s="227"/>
      <c r="J773" s="227"/>
      <c r="K773" s="227"/>
      <c r="L773" s="227"/>
      <c r="M773" s="227"/>
      <c r="N773" s="227"/>
      <c r="O773" s="227"/>
      <c r="P773" s="227"/>
      <c r="Q773" s="227"/>
      <c r="R773" s="227"/>
      <c r="S773" s="227"/>
      <c r="T773" s="227"/>
      <c r="U773" s="227"/>
      <c r="V773" s="227"/>
      <c r="W773" s="227"/>
      <c r="X773" s="227"/>
      <c r="Y773" s="227"/>
      <c r="Z773" s="227"/>
    </row>
    <row r="774" spans="1:26" ht="15.75" customHeight="1" x14ac:dyDescent="0.2">
      <c r="A774" s="227"/>
      <c r="B774" s="227"/>
      <c r="C774" s="227"/>
      <c r="D774" s="228"/>
      <c r="E774" s="227"/>
      <c r="F774" s="227"/>
      <c r="G774" s="227"/>
      <c r="H774" s="227"/>
      <c r="I774" s="227"/>
      <c r="J774" s="227"/>
      <c r="K774" s="227"/>
      <c r="L774" s="227"/>
      <c r="M774" s="227"/>
      <c r="N774" s="227"/>
      <c r="O774" s="227"/>
      <c r="P774" s="227"/>
      <c r="Q774" s="227"/>
      <c r="R774" s="227"/>
      <c r="S774" s="227"/>
      <c r="T774" s="227"/>
      <c r="U774" s="227"/>
      <c r="V774" s="227"/>
      <c r="W774" s="227"/>
      <c r="X774" s="227"/>
      <c r="Y774" s="227"/>
      <c r="Z774" s="227"/>
    </row>
    <row r="775" spans="1:26" ht="15.75" customHeight="1" x14ac:dyDescent="0.2">
      <c r="A775" s="227"/>
      <c r="B775" s="227"/>
      <c r="C775" s="227"/>
      <c r="D775" s="228"/>
      <c r="E775" s="227"/>
      <c r="F775" s="227"/>
      <c r="G775" s="227"/>
      <c r="H775" s="227"/>
      <c r="I775" s="227"/>
      <c r="J775" s="227"/>
      <c r="K775" s="227"/>
      <c r="L775" s="227"/>
      <c r="M775" s="227"/>
      <c r="N775" s="227"/>
      <c r="O775" s="227"/>
      <c r="P775" s="227"/>
      <c r="Q775" s="227"/>
      <c r="R775" s="227"/>
      <c r="S775" s="227"/>
      <c r="T775" s="227"/>
      <c r="U775" s="227"/>
      <c r="V775" s="227"/>
      <c r="W775" s="227"/>
      <c r="X775" s="227"/>
      <c r="Y775" s="227"/>
      <c r="Z775" s="227"/>
    </row>
    <row r="776" spans="1:26" ht="15.75" customHeight="1" x14ac:dyDescent="0.2">
      <c r="A776" s="227"/>
      <c r="B776" s="227"/>
      <c r="C776" s="227"/>
      <c r="D776" s="228"/>
      <c r="E776" s="227"/>
      <c r="F776" s="227"/>
      <c r="G776" s="227"/>
      <c r="H776" s="227"/>
      <c r="I776" s="227"/>
      <c r="J776" s="227"/>
      <c r="K776" s="227"/>
      <c r="L776" s="227"/>
      <c r="M776" s="227"/>
      <c r="N776" s="227"/>
      <c r="O776" s="227"/>
      <c r="P776" s="227"/>
      <c r="Q776" s="227"/>
      <c r="R776" s="227"/>
      <c r="S776" s="227"/>
      <c r="T776" s="227"/>
      <c r="U776" s="227"/>
      <c r="V776" s="227"/>
      <c r="W776" s="227"/>
      <c r="X776" s="227"/>
      <c r="Y776" s="227"/>
      <c r="Z776" s="227"/>
    </row>
    <row r="777" spans="1:26" ht="15.75" customHeight="1" x14ac:dyDescent="0.2">
      <c r="A777" s="227"/>
      <c r="B777" s="227"/>
      <c r="C777" s="227"/>
      <c r="D777" s="228"/>
      <c r="E777" s="227"/>
      <c r="F777" s="227"/>
      <c r="G777" s="227"/>
      <c r="H777" s="227"/>
      <c r="I777" s="227"/>
      <c r="J777" s="227"/>
      <c r="K777" s="227"/>
      <c r="L777" s="227"/>
      <c r="M777" s="227"/>
      <c r="N777" s="227"/>
      <c r="O777" s="227"/>
      <c r="P777" s="227"/>
      <c r="Q777" s="227"/>
      <c r="R777" s="227"/>
      <c r="S777" s="227"/>
      <c r="T777" s="227"/>
      <c r="U777" s="227"/>
      <c r="V777" s="227"/>
      <c r="W777" s="227"/>
      <c r="X777" s="227"/>
      <c r="Y777" s="227"/>
      <c r="Z777" s="227"/>
    </row>
    <row r="778" spans="1:26" ht="15.75" customHeight="1" x14ac:dyDescent="0.2">
      <c r="A778" s="227"/>
      <c r="B778" s="227"/>
      <c r="C778" s="227"/>
      <c r="D778" s="228"/>
      <c r="E778" s="227"/>
      <c r="F778" s="227"/>
      <c r="G778" s="227"/>
      <c r="H778" s="227"/>
      <c r="I778" s="227"/>
      <c r="J778" s="227"/>
      <c r="K778" s="227"/>
      <c r="L778" s="227"/>
      <c r="M778" s="227"/>
      <c r="N778" s="227"/>
      <c r="O778" s="227"/>
      <c r="P778" s="227"/>
      <c r="Q778" s="227"/>
      <c r="R778" s="227"/>
      <c r="S778" s="227"/>
      <c r="T778" s="227"/>
      <c r="U778" s="227"/>
      <c r="V778" s="227"/>
      <c r="W778" s="227"/>
      <c r="X778" s="227"/>
      <c r="Y778" s="227"/>
      <c r="Z778" s="227"/>
    </row>
    <row r="779" spans="1:26" ht="15.75" customHeight="1" x14ac:dyDescent="0.2">
      <c r="A779" s="227"/>
      <c r="B779" s="227"/>
      <c r="C779" s="227"/>
      <c r="D779" s="228"/>
      <c r="E779" s="227"/>
      <c r="F779" s="227"/>
      <c r="G779" s="227"/>
      <c r="H779" s="227"/>
      <c r="I779" s="227"/>
      <c r="J779" s="227"/>
      <c r="K779" s="227"/>
      <c r="L779" s="227"/>
      <c r="M779" s="227"/>
      <c r="N779" s="227"/>
      <c r="O779" s="227"/>
      <c r="P779" s="227"/>
      <c r="Q779" s="227"/>
      <c r="R779" s="227"/>
      <c r="S779" s="227"/>
      <c r="T779" s="227"/>
      <c r="U779" s="227"/>
      <c r="V779" s="227"/>
      <c r="W779" s="227"/>
      <c r="X779" s="227"/>
      <c r="Y779" s="227"/>
      <c r="Z779" s="227"/>
    </row>
    <row r="780" spans="1:26" ht="15.75" customHeight="1" x14ac:dyDescent="0.2">
      <c r="A780" s="227"/>
      <c r="B780" s="227"/>
      <c r="C780" s="227"/>
      <c r="D780" s="228"/>
      <c r="E780" s="227"/>
      <c r="F780" s="227"/>
      <c r="G780" s="227"/>
      <c r="H780" s="227"/>
      <c r="I780" s="227"/>
      <c r="J780" s="227"/>
      <c r="K780" s="227"/>
      <c r="L780" s="227"/>
      <c r="M780" s="227"/>
      <c r="N780" s="227"/>
      <c r="O780" s="227"/>
      <c r="P780" s="227"/>
      <c r="Q780" s="227"/>
      <c r="R780" s="227"/>
      <c r="S780" s="227"/>
      <c r="T780" s="227"/>
      <c r="U780" s="227"/>
      <c r="V780" s="227"/>
      <c r="W780" s="227"/>
      <c r="X780" s="227"/>
      <c r="Y780" s="227"/>
      <c r="Z780" s="227"/>
    </row>
    <row r="781" spans="1:26" ht="15.75" customHeight="1" x14ac:dyDescent="0.2">
      <c r="A781" s="227"/>
      <c r="B781" s="227"/>
      <c r="C781" s="227"/>
      <c r="D781" s="228"/>
      <c r="E781" s="227"/>
      <c r="F781" s="227"/>
      <c r="G781" s="227"/>
      <c r="H781" s="227"/>
      <c r="I781" s="227"/>
      <c r="J781" s="227"/>
      <c r="K781" s="227"/>
      <c r="L781" s="227"/>
      <c r="M781" s="227"/>
      <c r="N781" s="227"/>
      <c r="O781" s="227"/>
      <c r="P781" s="227"/>
      <c r="Q781" s="227"/>
      <c r="R781" s="227"/>
      <c r="S781" s="227"/>
      <c r="T781" s="227"/>
      <c r="U781" s="227"/>
      <c r="V781" s="227"/>
      <c r="W781" s="227"/>
      <c r="X781" s="227"/>
      <c r="Y781" s="227"/>
      <c r="Z781" s="227"/>
    </row>
    <row r="782" spans="1:26" ht="15.75" customHeight="1" x14ac:dyDescent="0.2">
      <c r="A782" s="227"/>
      <c r="B782" s="227"/>
      <c r="C782" s="227"/>
      <c r="D782" s="228"/>
      <c r="E782" s="227"/>
      <c r="F782" s="227"/>
      <c r="G782" s="227"/>
      <c r="H782" s="227"/>
      <c r="I782" s="227"/>
      <c r="J782" s="227"/>
      <c r="K782" s="227"/>
      <c r="L782" s="227"/>
      <c r="M782" s="227"/>
      <c r="N782" s="227"/>
      <c r="O782" s="227"/>
      <c r="P782" s="227"/>
      <c r="Q782" s="227"/>
      <c r="R782" s="227"/>
      <c r="S782" s="227"/>
      <c r="T782" s="227"/>
      <c r="U782" s="227"/>
      <c r="V782" s="227"/>
      <c r="W782" s="227"/>
      <c r="X782" s="227"/>
      <c r="Y782" s="227"/>
      <c r="Z782" s="227"/>
    </row>
    <row r="783" spans="1:26" ht="15.75" customHeight="1" x14ac:dyDescent="0.2">
      <c r="A783" s="227"/>
      <c r="B783" s="227"/>
      <c r="C783" s="227"/>
      <c r="D783" s="228"/>
      <c r="E783" s="227"/>
      <c r="F783" s="227"/>
      <c r="G783" s="227"/>
      <c r="H783" s="227"/>
      <c r="I783" s="227"/>
      <c r="J783" s="227"/>
      <c r="K783" s="227"/>
      <c r="L783" s="227"/>
      <c r="M783" s="227"/>
      <c r="N783" s="227"/>
      <c r="O783" s="227"/>
      <c r="P783" s="227"/>
      <c r="Q783" s="227"/>
      <c r="R783" s="227"/>
      <c r="S783" s="227"/>
      <c r="T783" s="227"/>
      <c r="U783" s="227"/>
      <c r="V783" s="227"/>
      <c r="W783" s="227"/>
      <c r="X783" s="227"/>
      <c r="Y783" s="227"/>
      <c r="Z783" s="227"/>
    </row>
    <row r="784" spans="1:26" ht="15.75" customHeight="1" x14ac:dyDescent="0.2">
      <c r="A784" s="227"/>
      <c r="B784" s="227"/>
      <c r="C784" s="227"/>
      <c r="D784" s="228"/>
      <c r="E784" s="227"/>
      <c r="F784" s="227"/>
      <c r="G784" s="227"/>
      <c r="H784" s="227"/>
      <c r="I784" s="227"/>
      <c r="J784" s="227"/>
      <c r="K784" s="227"/>
      <c r="L784" s="227"/>
      <c r="M784" s="227"/>
      <c r="N784" s="227"/>
      <c r="O784" s="227"/>
      <c r="P784" s="227"/>
      <c r="Q784" s="227"/>
      <c r="R784" s="227"/>
      <c r="S784" s="227"/>
      <c r="T784" s="227"/>
      <c r="U784" s="227"/>
      <c r="V784" s="227"/>
      <c r="W784" s="227"/>
      <c r="X784" s="227"/>
      <c r="Y784" s="227"/>
      <c r="Z784" s="227"/>
    </row>
    <row r="785" spans="1:26" ht="15.75" customHeight="1" x14ac:dyDescent="0.2">
      <c r="A785" s="227"/>
      <c r="B785" s="227"/>
      <c r="C785" s="227"/>
      <c r="D785" s="228"/>
      <c r="E785" s="227"/>
      <c r="F785" s="227"/>
      <c r="G785" s="227"/>
      <c r="H785" s="227"/>
      <c r="I785" s="227"/>
      <c r="J785" s="227"/>
      <c r="K785" s="227"/>
      <c r="L785" s="227"/>
      <c r="M785" s="227"/>
      <c r="N785" s="227"/>
      <c r="O785" s="227"/>
      <c r="P785" s="227"/>
      <c r="Q785" s="227"/>
      <c r="R785" s="227"/>
      <c r="S785" s="227"/>
      <c r="T785" s="227"/>
      <c r="U785" s="227"/>
      <c r="V785" s="227"/>
      <c r="W785" s="227"/>
      <c r="X785" s="227"/>
      <c r="Y785" s="227"/>
      <c r="Z785" s="227"/>
    </row>
    <row r="786" spans="1:26" ht="15.75" customHeight="1" x14ac:dyDescent="0.2">
      <c r="A786" s="227"/>
      <c r="B786" s="227"/>
      <c r="C786" s="227"/>
      <c r="D786" s="228"/>
      <c r="E786" s="227"/>
      <c r="F786" s="227"/>
      <c r="G786" s="227"/>
      <c r="H786" s="227"/>
      <c r="I786" s="227"/>
      <c r="J786" s="227"/>
      <c r="K786" s="227"/>
      <c r="L786" s="227"/>
      <c r="M786" s="227"/>
      <c r="N786" s="227"/>
      <c r="O786" s="227"/>
      <c r="P786" s="227"/>
      <c r="Q786" s="227"/>
      <c r="R786" s="227"/>
      <c r="S786" s="227"/>
      <c r="T786" s="227"/>
      <c r="U786" s="227"/>
      <c r="V786" s="227"/>
      <c r="W786" s="227"/>
      <c r="X786" s="227"/>
      <c r="Y786" s="227"/>
      <c r="Z786" s="227"/>
    </row>
    <row r="787" spans="1:26" ht="15.75" customHeight="1" x14ac:dyDescent="0.2">
      <c r="A787" s="227"/>
      <c r="B787" s="227"/>
      <c r="C787" s="227"/>
      <c r="D787" s="228"/>
      <c r="E787" s="227"/>
      <c r="F787" s="227"/>
      <c r="G787" s="227"/>
      <c r="H787" s="227"/>
      <c r="I787" s="227"/>
      <c r="J787" s="227"/>
      <c r="K787" s="227"/>
      <c r="L787" s="227"/>
      <c r="M787" s="227"/>
      <c r="N787" s="227"/>
      <c r="O787" s="227"/>
      <c r="P787" s="227"/>
      <c r="Q787" s="227"/>
      <c r="R787" s="227"/>
      <c r="S787" s="227"/>
      <c r="T787" s="227"/>
      <c r="U787" s="227"/>
      <c r="V787" s="227"/>
      <c r="W787" s="227"/>
      <c r="X787" s="227"/>
      <c r="Y787" s="227"/>
      <c r="Z787" s="227"/>
    </row>
    <row r="788" spans="1:26" ht="15.75" customHeight="1" x14ac:dyDescent="0.2">
      <c r="A788" s="227"/>
      <c r="B788" s="227"/>
      <c r="C788" s="227"/>
      <c r="D788" s="228"/>
      <c r="E788" s="227"/>
      <c r="F788" s="227"/>
      <c r="G788" s="227"/>
      <c r="H788" s="227"/>
      <c r="I788" s="227"/>
      <c r="J788" s="227"/>
      <c r="K788" s="227"/>
      <c r="L788" s="227"/>
      <c r="M788" s="227"/>
      <c r="N788" s="227"/>
      <c r="O788" s="227"/>
      <c r="P788" s="227"/>
      <c r="Q788" s="227"/>
      <c r="R788" s="227"/>
      <c r="S788" s="227"/>
      <c r="T788" s="227"/>
      <c r="U788" s="227"/>
      <c r="V788" s="227"/>
      <c r="W788" s="227"/>
      <c r="X788" s="227"/>
      <c r="Y788" s="227"/>
      <c r="Z788" s="227"/>
    </row>
    <row r="789" spans="1:26" ht="15.75" customHeight="1" x14ac:dyDescent="0.2">
      <c r="A789" s="227"/>
      <c r="B789" s="227"/>
      <c r="C789" s="227"/>
      <c r="D789" s="228"/>
      <c r="E789" s="227"/>
      <c r="F789" s="227"/>
      <c r="G789" s="227"/>
      <c r="H789" s="227"/>
      <c r="I789" s="227"/>
      <c r="J789" s="227"/>
      <c r="K789" s="227"/>
      <c r="L789" s="227"/>
      <c r="M789" s="227"/>
      <c r="N789" s="227"/>
      <c r="O789" s="227"/>
      <c r="P789" s="227"/>
      <c r="Q789" s="227"/>
      <c r="R789" s="227"/>
      <c r="S789" s="227"/>
      <c r="T789" s="227"/>
      <c r="U789" s="227"/>
      <c r="V789" s="227"/>
      <c r="W789" s="227"/>
      <c r="X789" s="227"/>
      <c r="Y789" s="227"/>
      <c r="Z789" s="227"/>
    </row>
    <row r="790" spans="1:26" ht="15.75" customHeight="1" x14ac:dyDescent="0.2">
      <c r="A790" s="227"/>
      <c r="B790" s="227"/>
      <c r="C790" s="227"/>
      <c r="D790" s="228"/>
      <c r="E790" s="227"/>
      <c r="F790" s="227"/>
      <c r="G790" s="227"/>
      <c r="H790" s="227"/>
      <c r="I790" s="227"/>
      <c r="J790" s="227"/>
      <c r="K790" s="227"/>
      <c r="L790" s="227"/>
      <c r="M790" s="227"/>
      <c r="N790" s="227"/>
      <c r="O790" s="227"/>
      <c r="P790" s="227"/>
      <c r="Q790" s="227"/>
      <c r="R790" s="227"/>
      <c r="S790" s="227"/>
      <c r="T790" s="227"/>
      <c r="U790" s="227"/>
      <c r="V790" s="227"/>
      <c r="W790" s="227"/>
      <c r="X790" s="227"/>
      <c r="Y790" s="227"/>
      <c r="Z790" s="227"/>
    </row>
    <row r="791" spans="1:26" ht="15.75" customHeight="1" x14ac:dyDescent="0.2">
      <c r="A791" s="227"/>
      <c r="B791" s="227"/>
      <c r="C791" s="227"/>
      <c r="D791" s="228"/>
      <c r="E791" s="227"/>
      <c r="F791" s="227"/>
      <c r="G791" s="227"/>
      <c r="H791" s="227"/>
      <c r="I791" s="227"/>
      <c r="J791" s="227"/>
      <c r="K791" s="227"/>
      <c r="L791" s="227"/>
      <c r="M791" s="227"/>
      <c r="N791" s="227"/>
      <c r="O791" s="227"/>
      <c r="P791" s="227"/>
      <c r="Q791" s="227"/>
      <c r="R791" s="227"/>
      <c r="S791" s="227"/>
      <c r="T791" s="227"/>
      <c r="U791" s="227"/>
      <c r="V791" s="227"/>
      <c r="W791" s="227"/>
      <c r="X791" s="227"/>
      <c r="Y791" s="227"/>
      <c r="Z791" s="227"/>
    </row>
    <row r="792" spans="1:26" ht="15.75" customHeight="1" x14ac:dyDescent="0.2">
      <c r="A792" s="227"/>
      <c r="B792" s="227"/>
      <c r="C792" s="227"/>
      <c r="D792" s="228"/>
      <c r="E792" s="227"/>
      <c r="F792" s="227"/>
      <c r="G792" s="227"/>
      <c r="H792" s="227"/>
      <c r="I792" s="227"/>
      <c r="J792" s="227"/>
      <c r="K792" s="227"/>
      <c r="L792" s="227"/>
      <c r="M792" s="227"/>
      <c r="N792" s="227"/>
      <c r="O792" s="227"/>
      <c r="P792" s="227"/>
      <c r="Q792" s="227"/>
      <c r="R792" s="227"/>
      <c r="S792" s="227"/>
      <c r="T792" s="227"/>
      <c r="U792" s="227"/>
      <c r="V792" s="227"/>
      <c r="W792" s="227"/>
      <c r="X792" s="227"/>
      <c r="Y792" s="227"/>
      <c r="Z792" s="227"/>
    </row>
    <row r="793" spans="1:26" ht="15.75" customHeight="1" x14ac:dyDescent="0.2">
      <c r="A793" s="227"/>
      <c r="B793" s="227"/>
      <c r="C793" s="227"/>
      <c r="D793" s="228"/>
      <c r="E793" s="227"/>
      <c r="F793" s="227"/>
      <c r="G793" s="227"/>
      <c r="H793" s="227"/>
      <c r="I793" s="227"/>
      <c r="J793" s="227"/>
      <c r="K793" s="227"/>
      <c r="L793" s="227"/>
      <c r="M793" s="227"/>
      <c r="N793" s="227"/>
      <c r="O793" s="227"/>
      <c r="P793" s="227"/>
      <c r="Q793" s="227"/>
      <c r="R793" s="227"/>
      <c r="S793" s="227"/>
      <c r="T793" s="227"/>
      <c r="U793" s="227"/>
      <c r="V793" s="227"/>
      <c r="W793" s="227"/>
      <c r="X793" s="227"/>
      <c r="Y793" s="227"/>
      <c r="Z793" s="227"/>
    </row>
    <row r="794" spans="1:26" ht="15.75" customHeight="1" x14ac:dyDescent="0.2">
      <c r="A794" s="227"/>
      <c r="B794" s="227"/>
      <c r="C794" s="227"/>
      <c r="D794" s="228"/>
      <c r="E794" s="227"/>
      <c r="F794" s="227"/>
      <c r="G794" s="227"/>
      <c r="H794" s="227"/>
      <c r="I794" s="227"/>
      <c r="J794" s="227"/>
      <c r="K794" s="227"/>
      <c r="L794" s="227"/>
      <c r="M794" s="227"/>
      <c r="N794" s="227"/>
      <c r="O794" s="227"/>
      <c r="P794" s="227"/>
      <c r="Q794" s="227"/>
      <c r="R794" s="227"/>
      <c r="S794" s="227"/>
      <c r="T794" s="227"/>
      <c r="U794" s="227"/>
      <c r="V794" s="227"/>
      <c r="W794" s="227"/>
      <c r="X794" s="227"/>
      <c r="Y794" s="227"/>
      <c r="Z794" s="227"/>
    </row>
    <row r="795" spans="1:26" ht="15.75" customHeight="1" x14ac:dyDescent="0.2">
      <c r="A795" s="227"/>
      <c r="B795" s="227"/>
      <c r="C795" s="227"/>
      <c r="D795" s="228"/>
      <c r="E795" s="227"/>
      <c r="F795" s="227"/>
      <c r="G795" s="227"/>
      <c r="H795" s="227"/>
      <c r="I795" s="227"/>
      <c r="J795" s="227"/>
      <c r="K795" s="227"/>
      <c r="L795" s="227"/>
      <c r="M795" s="227"/>
      <c r="N795" s="227"/>
      <c r="O795" s="227"/>
      <c r="P795" s="227"/>
      <c r="Q795" s="227"/>
      <c r="R795" s="227"/>
      <c r="S795" s="227"/>
      <c r="T795" s="227"/>
      <c r="U795" s="227"/>
      <c r="V795" s="227"/>
      <c r="W795" s="227"/>
      <c r="X795" s="227"/>
      <c r="Y795" s="227"/>
      <c r="Z795" s="227"/>
    </row>
    <row r="796" spans="1:26" ht="15.75" customHeight="1" x14ac:dyDescent="0.2">
      <c r="A796" s="227"/>
      <c r="B796" s="227"/>
      <c r="C796" s="227"/>
      <c r="D796" s="228"/>
      <c r="E796" s="227"/>
      <c r="F796" s="227"/>
      <c r="G796" s="227"/>
      <c r="H796" s="227"/>
      <c r="I796" s="227"/>
      <c r="J796" s="227"/>
      <c r="K796" s="227"/>
      <c r="L796" s="227"/>
      <c r="M796" s="227"/>
      <c r="N796" s="227"/>
      <c r="O796" s="227"/>
      <c r="P796" s="227"/>
      <c r="Q796" s="227"/>
      <c r="R796" s="227"/>
      <c r="S796" s="227"/>
      <c r="T796" s="227"/>
      <c r="U796" s="227"/>
      <c r="V796" s="227"/>
      <c r="W796" s="227"/>
      <c r="X796" s="227"/>
      <c r="Y796" s="227"/>
      <c r="Z796" s="227"/>
    </row>
    <row r="797" spans="1:26" ht="15.75" customHeight="1" x14ac:dyDescent="0.2">
      <c r="A797" s="227"/>
      <c r="B797" s="227"/>
      <c r="C797" s="227"/>
      <c r="D797" s="228"/>
      <c r="E797" s="227"/>
      <c r="F797" s="227"/>
      <c r="G797" s="227"/>
      <c r="H797" s="227"/>
      <c r="I797" s="227"/>
      <c r="J797" s="227"/>
      <c r="K797" s="227"/>
      <c r="L797" s="227"/>
      <c r="M797" s="227"/>
      <c r="N797" s="227"/>
      <c r="O797" s="227"/>
      <c r="P797" s="227"/>
      <c r="Q797" s="227"/>
      <c r="R797" s="227"/>
      <c r="S797" s="227"/>
      <c r="T797" s="227"/>
      <c r="U797" s="227"/>
      <c r="V797" s="227"/>
      <c r="W797" s="227"/>
      <c r="X797" s="227"/>
      <c r="Y797" s="227"/>
      <c r="Z797" s="227"/>
    </row>
    <row r="798" spans="1:26" ht="15.75" customHeight="1" x14ac:dyDescent="0.2">
      <c r="A798" s="227"/>
      <c r="B798" s="227"/>
      <c r="C798" s="227"/>
      <c r="D798" s="228"/>
      <c r="E798" s="227"/>
      <c r="F798" s="227"/>
      <c r="G798" s="227"/>
      <c r="H798" s="227"/>
      <c r="I798" s="227"/>
      <c r="J798" s="227"/>
      <c r="K798" s="227"/>
      <c r="L798" s="227"/>
      <c r="M798" s="227"/>
      <c r="N798" s="227"/>
      <c r="O798" s="227"/>
      <c r="P798" s="227"/>
      <c r="Q798" s="227"/>
      <c r="R798" s="227"/>
      <c r="S798" s="227"/>
      <c r="T798" s="227"/>
      <c r="U798" s="227"/>
      <c r="V798" s="227"/>
      <c r="W798" s="227"/>
      <c r="X798" s="227"/>
      <c r="Y798" s="227"/>
      <c r="Z798" s="227"/>
    </row>
    <row r="799" spans="1:26" ht="15.75" customHeight="1" x14ac:dyDescent="0.2">
      <c r="A799" s="227"/>
      <c r="B799" s="227"/>
      <c r="C799" s="227"/>
      <c r="D799" s="228"/>
      <c r="E799" s="227"/>
      <c r="F799" s="227"/>
      <c r="G799" s="227"/>
      <c r="H799" s="227"/>
      <c r="I799" s="227"/>
      <c r="J799" s="227"/>
      <c r="K799" s="227"/>
      <c r="L799" s="227"/>
      <c r="M799" s="227"/>
      <c r="N799" s="227"/>
      <c r="O799" s="227"/>
      <c r="P799" s="227"/>
      <c r="Q799" s="227"/>
      <c r="R799" s="227"/>
      <c r="S799" s="227"/>
      <c r="T799" s="227"/>
      <c r="U799" s="227"/>
      <c r="V799" s="227"/>
      <c r="W799" s="227"/>
      <c r="X799" s="227"/>
      <c r="Y799" s="227"/>
      <c r="Z799" s="227"/>
    </row>
    <row r="800" spans="1:26" ht="15.75" customHeight="1" x14ac:dyDescent="0.2">
      <c r="A800" s="227"/>
      <c r="B800" s="227"/>
      <c r="C800" s="227"/>
      <c r="D800" s="228"/>
      <c r="E800" s="227"/>
      <c r="F800" s="227"/>
      <c r="G800" s="227"/>
      <c r="H800" s="227"/>
      <c r="I800" s="227"/>
      <c r="J800" s="227"/>
      <c r="K800" s="227"/>
      <c r="L800" s="227"/>
      <c r="M800" s="227"/>
      <c r="N800" s="227"/>
      <c r="O800" s="227"/>
      <c r="P800" s="227"/>
      <c r="Q800" s="227"/>
      <c r="R800" s="227"/>
      <c r="S800" s="227"/>
      <c r="T800" s="227"/>
      <c r="U800" s="227"/>
      <c r="V800" s="227"/>
      <c r="W800" s="227"/>
      <c r="X800" s="227"/>
      <c r="Y800" s="227"/>
      <c r="Z800" s="227"/>
    </row>
    <row r="801" spans="1:26" ht="15.75" customHeight="1" x14ac:dyDescent="0.2">
      <c r="A801" s="227"/>
      <c r="B801" s="227"/>
      <c r="C801" s="227"/>
      <c r="D801" s="228"/>
      <c r="E801" s="227"/>
      <c r="F801" s="227"/>
      <c r="G801" s="227"/>
      <c r="H801" s="227"/>
      <c r="I801" s="227"/>
      <c r="J801" s="227"/>
      <c r="K801" s="227"/>
      <c r="L801" s="227"/>
      <c r="M801" s="227"/>
      <c r="N801" s="227"/>
      <c r="O801" s="227"/>
      <c r="P801" s="227"/>
      <c r="Q801" s="227"/>
      <c r="R801" s="227"/>
      <c r="S801" s="227"/>
      <c r="T801" s="227"/>
      <c r="U801" s="227"/>
      <c r="V801" s="227"/>
      <c r="W801" s="227"/>
      <c r="X801" s="227"/>
      <c r="Y801" s="227"/>
      <c r="Z801" s="227"/>
    </row>
    <row r="802" spans="1:26" ht="15.75" customHeight="1" x14ac:dyDescent="0.2">
      <c r="A802" s="227"/>
      <c r="B802" s="227"/>
      <c r="C802" s="227"/>
      <c r="D802" s="228"/>
      <c r="E802" s="227"/>
      <c r="F802" s="227"/>
      <c r="G802" s="227"/>
      <c r="H802" s="227"/>
      <c r="I802" s="227"/>
      <c r="J802" s="227"/>
      <c r="K802" s="227"/>
      <c r="L802" s="227"/>
      <c r="M802" s="227"/>
      <c r="N802" s="227"/>
      <c r="O802" s="227"/>
      <c r="P802" s="227"/>
      <c r="Q802" s="227"/>
      <c r="R802" s="227"/>
      <c r="S802" s="227"/>
      <c r="T802" s="227"/>
      <c r="U802" s="227"/>
      <c r="V802" s="227"/>
      <c r="W802" s="227"/>
      <c r="X802" s="227"/>
      <c r="Y802" s="227"/>
      <c r="Z802" s="227"/>
    </row>
    <row r="803" spans="1:26" ht="15.75" customHeight="1" x14ac:dyDescent="0.2">
      <c r="A803" s="227"/>
      <c r="B803" s="227"/>
      <c r="C803" s="227"/>
      <c r="D803" s="228"/>
      <c r="E803" s="227"/>
      <c r="F803" s="227"/>
      <c r="G803" s="227"/>
      <c r="H803" s="227"/>
      <c r="I803" s="227"/>
      <c r="J803" s="227"/>
      <c r="K803" s="227"/>
      <c r="L803" s="227"/>
      <c r="M803" s="227"/>
      <c r="N803" s="227"/>
      <c r="O803" s="227"/>
      <c r="P803" s="227"/>
      <c r="Q803" s="227"/>
      <c r="R803" s="227"/>
      <c r="S803" s="227"/>
      <c r="T803" s="227"/>
      <c r="U803" s="227"/>
      <c r="V803" s="227"/>
      <c r="W803" s="227"/>
      <c r="X803" s="227"/>
      <c r="Y803" s="227"/>
      <c r="Z803" s="227"/>
    </row>
    <row r="804" spans="1:26" ht="15.75" customHeight="1" x14ac:dyDescent="0.2">
      <c r="A804" s="227"/>
      <c r="B804" s="227"/>
      <c r="C804" s="227"/>
      <c r="D804" s="228"/>
      <c r="E804" s="227"/>
      <c r="F804" s="227"/>
      <c r="G804" s="227"/>
      <c r="H804" s="227"/>
      <c r="I804" s="227"/>
      <c r="J804" s="227"/>
      <c r="K804" s="227"/>
      <c r="L804" s="227"/>
      <c r="M804" s="227"/>
      <c r="N804" s="227"/>
      <c r="O804" s="227"/>
      <c r="P804" s="227"/>
      <c r="Q804" s="227"/>
      <c r="R804" s="227"/>
      <c r="S804" s="227"/>
      <c r="T804" s="227"/>
      <c r="U804" s="227"/>
      <c r="V804" s="227"/>
      <c r="W804" s="227"/>
      <c r="X804" s="227"/>
      <c r="Y804" s="227"/>
      <c r="Z804" s="227"/>
    </row>
    <row r="805" spans="1:26" ht="15.75" customHeight="1" x14ac:dyDescent="0.2">
      <c r="A805" s="227"/>
      <c r="B805" s="227"/>
      <c r="C805" s="227"/>
      <c r="D805" s="228"/>
      <c r="E805" s="227"/>
      <c r="F805" s="227"/>
      <c r="G805" s="227"/>
      <c r="H805" s="227"/>
      <c r="I805" s="227"/>
      <c r="J805" s="227"/>
      <c r="K805" s="227"/>
      <c r="L805" s="227"/>
      <c r="M805" s="227"/>
      <c r="N805" s="227"/>
      <c r="O805" s="227"/>
      <c r="P805" s="227"/>
      <c r="Q805" s="227"/>
      <c r="R805" s="227"/>
      <c r="S805" s="227"/>
      <c r="T805" s="227"/>
      <c r="U805" s="227"/>
      <c r="V805" s="227"/>
      <c r="W805" s="227"/>
      <c r="X805" s="227"/>
      <c r="Y805" s="227"/>
      <c r="Z805" s="227"/>
    </row>
    <row r="806" spans="1:26" ht="15.75" customHeight="1" x14ac:dyDescent="0.2">
      <c r="A806" s="227"/>
      <c r="B806" s="227"/>
      <c r="C806" s="227"/>
      <c r="D806" s="228"/>
      <c r="E806" s="227"/>
      <c r="F806" s="227"/>
      <c r="G806" s="227"/>
      <c r="H806" s="227"/>
      <c r="I806" s="227"/>
      <c r="J806" s="227"/>
      <c r="K806" s="227"/>
      <c r="L806" s="227"/>
      <c r="M806" s="227"/>
      <c r="N806" s="227"/>
      <c r="O806" s="227"/>
      <c r="P806" s="227"/>
      <c r="Q806" s="227"/>
      <c r="R806" s="227"/>
      <c r="S806" s="227"/>
      <c r="T806" s="227"/>
      <c r="U806" s="227"/>
      <c r="V806" s="227"/>
      <c r="W806" s="227"/>
      <c r="X806" s="227"/>
      <c r="Y806" s="227"/>
      <c r="Z806" s="227"/>
    </row>
    <row r="807" spans="1:26" ht="15.75" customHeight="1" x14ac:dyDescent="0.2">
      <c r="A807" s="227"/>
      <c r="B807" s="227"/>
      <c r="C807" s="227"/>
      <c r="D807" s="228"/>
      <c r="E807" s="227"/>
      <c r="F807" s="227"/>
      <c r="G807" s="227"/>
      <c r="H807" s="227"/>
      <c r="I807" s="227"/>
      <c r="J807" s="227"/>
      <c r="K807" s="227"/>
      <c r="L807" s="227"/>
      <c r="M807" s="227"/>
      <c r="N807" s="227"/>
      <c r="O807" s="227"/>
      <c r="P807" s="227"/>
      <c r="Q807" s="227"/>
      <c r="R807" s="227"/>
      <c r="S807" s="227"/>
      <c r="T807" s="227"/>
      <c r="U807" s="227"/>
      <c r="V807" s="227"/>
      <c r="W807" s="227"/>
      <c r="X807" s="227"/>
      <c r="Y807" s="227"/>
      <c r="Z807" s="227"/>
    </row>
    <row r="808" spans="1:26" ht="15.75" customHeight="1" x14ac:dyDescent="0.2">
      <c r="A808" s="227"/>
      <c r="B808" s="227"/>
      <c r="C808" s="227"/>
      <c r="D808" s="228"/>
      <c r="E808" s="227"/>
      <c r="F808" s="227"/>
      <c r="G808" s="227"/>
      <c r="H808" s="227"/>
      <c r="I808" s="227"/>
      <c r="J808" s="227"/>
      <c r="K808" s="227"/>
      <c r="L808" s="227"/>
      <c r="M808" s="227"/>
      <c r="N808" s="227"/>
      <c r="O808" s="227"/>
      <c r="P808" s="227"/>
      <c r="Q808" s="227"/>
      <c r="R808" s="227"/>
      <c r="S808" s="227"/>
      <c r="T808" s="227"/>
      <c r="U808" s="227"/>
      <c r="V808" s="227"/>
      <c r="W808" s="227"/>
      <c r="X808" s="227"/>
      <c r="Y808" s="227"/>
      <c r="Z808" s="227"/>
    </row>
    <row r="809" spans="1:26" ht="15.75" customHeight="1" x14ac:dyDescent="0.2">
      <c r="A809" s="227"/>
      <c r="B809" s="227"/>
      <c r="C809" s="227"/>
      <c r="D809" s="228"/>
      <c r="E809" s="227"/>
      <c r="F809" s="227"/>
      <c r="G809" s="227"/>
      <c r="H809" s="227"/>
      <c r="I809" s="227"/>
      <c r="J809" s="227"/>
      <c r="K809" s="227"/>
      <c r="L809" s="227"/>
      <c r="M809" s="227"/>
      <c r="N809" s="227"/>
      <c r="O809" s="227"/>
      <c r="P809" s="227"/>
      <c r="Q809" s="227"/>
      <c r="R809" s="227"/>
      <c r="S809" s="227"/>
      <c r="T809" s="227"/>
      <c r="U809" s="227"/>
      <c r="V809" s="227"/>
      <c r="W809" s="227"/>
      <c r="X809" s="227"/>
      <c r="Y809" s="227"/>
      <c r="Z809" s="227"/>
    </row>
    <row r="810" spans="1:26" ht="15.75" customHeight="1" x14ac:dyDescent="0.2">
      <c r="A810" s="227"/>
      <c r="B810" s="227"/>
      <c r="C810" s="227"/>
      <c r="D810" s="228"/>
      <c r="E810" s="227"/>
      <c r="F810" s="227"/>
      <c r="G810" s="227"/>
      <c r="H810" s="227"/>
      <c r="I810" s="227"/>
      <c r="J810" s="227"/>
      <c r="K810" s="227"/>
      <c r="L810" s="227"/>
      <c r="M810" s="227"/>
      <c r="N810" s="227"/>
      <c r="O810" s="227"/>
      <c r="P810" s="227"/>
      <c r="Q810" s="227"/>
      <c r="R810" s="227"/>
      <c r="S810" s="227"/>
      <c r="T810" s="227"/>
      <c r="U810" s="227"/>
      <c r="V810" s="227"/>
      <c r="W810" s="227"/>
      <c r="X810" s="227"/>
      <c r="Y810" s="227"/>
      <c r="Z810" s="227"/>
    </row>
    <row r="811" spans="1:26" ht="15.75" customHeight="1" x14ac:dyDescent="0.2">
      <c r="A811" s="227"/>
      <c r="B811" s="227"/>
      <c r="C811" s="227"/>
      <c r="D811" s="228"/>
      <c r="E811" s="227"/>
      <c r="F811" s="227"/>
      <c r="G811" s="227"/>
      <c r="H811" s="227"/>
      <c r="I811" s="227"/>
      <c r="J811" s="227"/>
      <c r="K811" s="227"/>
      <c r="L811" s="227"/>
      <c r="M811" s="227"/>
      <c r="N811" s="227"/>
      <c r="O811" s="227"/>
      <c r="P811" s="227"/>
      <c r="Q811" s="227"/>
      <c r="R811" s="227"/>
      <c r="S811" s="227"/>
      <c r="T811" s="227"/>
      <c r="U811" s="227"/>
      <c r="V811" s="227"/>
      <c r="W811" s="227"/>
      <c r="X811" s="227"/>
      <c r="Y811" s="227"/>
      <c r="Z811" s="227"/>
    </row>
    <row r="812" spans="1:26" ht="15.75" customHeight="1" x14ac:dyDescent="0.2">
      <c r="A812" s="227"/>
      <c r="B812" s="227"/>
      <c r="C812" s="227"/>
      <c r="D812" s="228"/>
      <c r="E812" s="227"/>
      <c r="F812" s="227"/>
      <c r="G812" s="227"/>
      <c r="H812" s="227"/>
      <c r="I812" s="227"/>
      <c r="J812" s="227"/>
      <c r="K812" s="227"/>
      <c r="L812" s="227"/>
      <c r="M812" s="227"/>
      <c r="N812" s="227"/>
      <c r="O812" s="227"/>
      <c r="P812" s="227"/>
      <c r="Q812" s="227"/>
      <c r="R812" s="227"/>
      <c r="S812" s="227"/>
      <c r="T812" s="227"/>
      <c r="U812" s="227"/>
      <c r="V812" s="227"/>
      <c r="W812" s="227"/>
      <c r="X812" s="227"/>
      <c r="Y812" s="227"/>
      <c r="Z812" s="227"/>
    </row>
    <row r="813" spans="1:26" ht="15.75" customHeight="1" x14ac:dyDescent="0.2">
      <c r="A813" s="227"/>
      <c r="B813" s="227"/>
      <c r="C813" s="227"/>
      <c r="D813" s="228"/>
      <c r="E813" s="227"/>
      <c r="F813" s="227"/>
      <c r="G813" s="227"/>
      <c r="H813" s="227"/>
      <c r="I813" s="227"/>
      <c r="J813" s="227"/>
      <c r="K813" s="227"/>
      <c r="L813" s="227"/>
      <c r="M813" s="227"/>
      <c r="N813" s="227"/>
      <c r="O813" s="227"/>
      <c r="P813" s="227"/>
      <c r="Q813" s="227"/>
      <c r="R813" s="227"/>
      <c r="S813" s="227"/>
      <c r="T813" s="227"/>
      <c r="U813" s="227"/>
      <c r="V813" s="227"/>
      <c r="W813" s="227"/>
      <c r="X813" s="227"/>
      <c r="Y813" s="227"/>
      <c r="Z813" s="227"/>
    </row>
    <row r="814" spans="1:26" ht="15.75" customHeight="1" x14ac:dyDescent="0.2">
      <c r="A814" s="227"/>
      <c r="B814" s="227"/>
      <c r="C814" s="227"/>
      <c r="D814" s="228"/>
      <c r="E814" s="227"/>
      <c r="F814" s="227"/>
      <c r="G814" s="227"/>
      <c r="H814" s="227"/>
      <c r="I814" s="227"/>
      <c r="J814" s="227"/>
      <c r="K814" s="227"/>
      <c r="L814" s="227"/>
      <c r="M814" s="227"/>
      <c r="N814" s="227"/>
      <c r="O814" s="227"/>
      <c r="P814" s="227"/>
      <c r="Q814" s="227"/>
      <c r="R814" s="227"/>
      <c r="S814" s="227"/>
      <c r="T814" s="227"/>
      <c r="U814" s="227"/>
      <c r="V814" s="227"/>
      <c r="W814" s="227"/>
      <c r="X814" s="227"/>
      <c r="Y814" s="227"/>
      <c r="Z814" s="227"/>
    </row>
    <row r="815" spans="1:26" ht="15.75" customHeight="1" x14ac:dyDescent="0.2">
      <c r="A815" s="227"/>
      <c r="B815" s="227"/>
      <c r="C815" s="227"/>
      <c r="D815" s="228"/>
      <c r="E815" s="227"/>
      <c r="F815" s="227"/>
      <c r="G815" s="227"/>
      <c r="H815" s="227"/>
      <c r="I815" s="227"/>
      <c r="J815" s="227"/>
      <c r="K815" s="227"/>
      <c r="L815" s="227"/>
      <c r="M815" s="227"/>
      <c r="N815" s="227"/>
      <c r="O815" s="227"/>
      <c r="P815" s="227"/>
      <c r="Q815" s="227"/>
      <c r="R815" s="227"/>
      <c r="S815" s="227"/>
      <c r="T815" s="227"/>
      <c r="U815" s="227"/>
      <c r="V815" s="227"/>
      <c r="W815" s="227"/>
      <c r="X815" s="227"/>
      <c r="Y815" s="227"/>
      <c r="Z815" s="227"/>
    </row>
    <row r="816" spans="1:26" ht="15.75" customHeight="1" x14ac:dyDescent="0.2">
      <c r="A816" s="227"/>
      <c r="B816" s="227"/>
      <c r="C816" s="227"/>
      <c r="D816" s="228"/>
      <c r="E816" s="227"/>
      <c r="F816" s="227"/>
      <c r="G816" s="227"/>
      <c r="H816" s="227"/>
      <c r="I816" s="227"/>
      <c r="J816" s="227"/>
      <c r="K816" s="227"/>
      <c r="L816" s="227"/>
      <c r="M816" s="227"/>
      <c r="N816" s="227"/>
      <c r="O816" s="227"/>
      <c r="P816" s="227"/>
      <c r="Q816" s="227"/>
      <c r="R816" s="227"/>
      <c r="S816" s="227"/>
      <c r="T816" s="227"/>
      <c r="U816" s="227"/>
      <c r="V816" s="227"/>
      <c r="W816" s="227"/>
      <c r="X816" s="227"/>
      <c r="Y816" s="227"/>
      <c r="Z816" s="227"/>
    </row>
    <row r="817" spans="1:26" ht="15.75" customHeight="1" x14ac:dyDescent="0.2">
      <c r="A817" s="227"/>
      <c r="B817" s="227"/>
      <c r="C817" s="227"/>
      <c r="D817" s="228"/>
      <c r="E817" s="227"/>
      <c r="F817" s="227"/>
      <c r="G817" s="227"/>
      <c r="H817" s="227"/>
      <c r="I817" s="227"/>
      <c r="J817" s="227"/>
      <c r="K817" s="227"/>
      <c r="L817" s="227"/>
      <c r="M817" s="227"/>
      <c r="N817" s="227"/>
      <c r="O817" s="227"/>
      <c r="P817" s="227"/>
      <c r="Q817" s="227"/>
      <c r="R817" s="227"/>
      <c r="S817" s="227"/>
      <c r="T817" s="227"/>
      <c r="U817" s="227"/>
      <c r="V817" s="227"/>
      <c r="W817" s="227"/>
      <c r="X817" s="227"/>
      <c r="Y817" s="227"/>
      <c r="Z817" s="227"/>
    </row>
    <row r="818" spans="1:26" ht="15.75" customHeight="1" x14ac:dyDescent="0.2">
      <c r="A818" s="227"/>
      <c r="B818" s="227"/>
      <c r="C818" s="227"/>
      <c r="D818" s="228"/>
      <c r="E818" s="227"/>
      <c r="F818" s="227"/>
      <c r="G818" s="227"/>
      <c r="H818" s="227"/>
      <c r="I818" s="227"/>
      <c r="J818" s="227"/>
      <c r="K818" s="227"/>
      <c r="L818" s="227"/>
      <c r="M818" s="227"/>
      <c r="N818" s="227"/>
      <c r="O818" s="227"/>
      <c r="P818" s="227"/>
      <c r="Q818" s="227"/>
      <c r="R818" s="227"/>
      <c r="S818" s="227"/>
      <c r="T818" s="227"/>
      <c r="U818" s="227"/>
      <c r="V818" s="227"/>
      <c r="W818" s="227"/>
      <c r="X818" s="227"/>
      <c r="Y818" s="227"/>
      <c r="Z818" s="227"/>
    </row>
    <row r="819" spans="1:26" ht="15.75" customHeight="1" x14ac:dyDescent="0.2">
      <c r="A819" s="227"/>
      <c r="B819" s="227"/>
      <c r="C819" s="227"/>
      <c r="D819" s="228"/>
      <c r="E819" s="227"/>
      <c r="F819" s="227"/>
      <c r="G819" s="227"/>
      <c r="H819" s="227"/>
      <c r="I819" s="227"/>
      <c r="J819" s="227"/>
      <c r="K819" s="227"/>
      <c r="L819" s="227"/>
      <c r="M819" s="227"/>
      <c r="N819" s="227"/>
      <c r="O819" s="227"/>
      <c r="P819" s="227"/>
      <c r="Q819" s="227"/>
      <c r="R819" s="227"/>
      <c r="S819" s="227"/>
      <c r="T819" s="227"/>
      <c r="U819" s="227"/>
      <c r="V819" s="227"/>
      <c r="W819" s="227"/>
      <c r="X819" s="227"/>
      <c r="Y819" s="227"/>
      <c r="Z819" s="227"/>
    </row>
    <row r="820" spans="1:26" ht="15.75" customHeight="1" x14ac:dyDescent="0.2">
      <c r="A820" s="227"/>
      <c r="B820" s="227"/>
      <c r="C820" s="227"/>
      <c r="D820" s="228"/>
      <c r="E820" s="227"/>
      <c r="F820" s="227"/>
      <c r="G820" s="227"/>
      <c r="H820" s="227"/>
      <c r="I820" s="227"/>
      <c r="J820" s="227"/>
      <c r="K820" s="227"/>
      <c r="L820" s="227"/>
      <c r="M820" s="227"/>
      <c r="N820" s="227"/>
      <c r="O820" s="227"/>
      <c r="P820" s="227"/>
      <c r="Q820" s="227"/>
      <c r="R820" s="227"/>
      <c r="S820" s="227"/>
      <c r="T820" s="227"/>
      <c r="U820" s="227"/>
      <c r="V820" s="227"/>
      <c r="W820" s="227"/>
      <c r="X820" s="227"/>
      <c r="Y820" s="227"/>
      <c r="Z820" s="227"/>
    </row>
    <row r="821" spans="1:26" ht="15.75" customHeight="1" x14ac:dyDescent="0.2">
      <c r="A821" s="227"/>
      <c r="B821" s="227"/>
      <c r="C821" s="227"/>
      <c r="D821" s="228"/>
      <c r="E821" s="227"/>
      <c r="F821" s="227"/>
      <c r="G821" s="227"/>
      <c r="H821" s="227"/>
      <c r="I821" s="227"/>
      <c r="J821" s="227"/>
      <c r="K821" s="227"/>
      <c r="L821" s="227"/>
      <c r="M821" s="227"/>
      <c r="N821" s="227"/>
      <c r="O821" s="227"/>
      <c r="P821" s="227"/>
      <c r="Q821" s="227"/>
      <c r="R821" s="227"/>
      <c r="S821" s="227"/>
      <c r="T821" s="227"/>
      <c r="U821" s="227"/>
      <c r="V821" s="227"/>
      <c r="W821" s="227"/>
      <c r="X821" s="227"/>
      <c r="Y821" s="227"/>
      <c r="Z821" s="227"/>
    </row>
    <row r="822" spans="1:26" ht="15.75" customHeight="1" x14ac:dyDescent="0.2">
      <c r="A822" s="227"/>
      <c r="B822" s="227"/>
      <c r="C822" s="227"/>
      <c r="D822" s="228"/>
      <c r="E822" s="227"/>
      <c r="F822" s="227"/>
      <c r="G822" s="227"/>
      <c r="H822" s="227"/>
      <c r="I822" s="227"/>
      <c r="J822" s="227"/>
      <c r="K822" s="227"/>
      <c r="L822" s="227"/>
      <c r="M822" s="227"/>
      <c r="N822" s="227"/>
      <c r="O822" s="227"/>
      <c r="P822" s="227"/>
      <c r="Q822" s="227"/>
      <c r="R822" s="227"/>
      <c r="S822" s="227"/>
      <c r="T822" s="227"/>
      <c r="U822" s="227"/>
      <c r="V822" s="227"/>
      <c r="W822" s="227"/>
      <c r="X822" s="227"/>
      <c r="Y822" s="227"/>
      <c r="Z822" s="227"/>
    </row>
    <row r="823" spans="1:26" ht="15.75" customHeight="1" x14ac:dyDescent="0.2">
      <c r="A823" s="227"/>
      <c r="B823" s="227"/>
      <c r="C823" s="227"/>
      <c r="D823" s="228"/>
      <c r="E823" s="227"/>
      <c r="F823" s="227"/>
      <c r="G823" s="227"/>
      <c r="H823" s="227"/>
      <c r="I823" s="227"/>
      <c r="J823" s="227"/>
      <c r="K823" s="227"/>
      <c r="L823" s="227"/>
      <c r="M823" s="227"/>
      <c r="N823" s="227"/>
      <c r="O823" s="227"/>
      <c r="P823" s="227"/>
      <c r="Q823" s="227"/>
      <c r="R823" s="227"/>
      <c r="S823" s="227"/>
      <c r="T823" s="227"/>
      <c r="U823" s="227"/>
      <c r="V823" s="227"/>
      <c r="W823" s="227"/>
      <c r="X823" s="227"/>
      <c r="Y823" s="227"/>
      <c r="Z823" s="227"/>
    </row>
    <row r="824" spans="1:26" ht="15.75" customHeight="1" x14ac:dyDescent="0.2">
      <c r="A824" s="227"/>
      <c r="B824" s="227"/>
      <c r="C824" s="227"/>
      <c r="D824" s="228"/>
      <c r="E824" s="227"/>
      <c r="F824" s="227"/>
      <c r="G824" s="227"/>
      <c r="H824" s="227"/>
      <c r="I824" s="227"/>
      <c r="J824" s="227"/>
      <c r="K824" s="227"/>
      <c r="L824" s="227"/>
      <c r="M824" s="227"/>
      <c r="N824" s="227"/>
      <c r="O824" s="227"/>
      <c r="P824" s="227"/>
      <c r="Q824" s="227"/>
      <c r="R824" s="227"/>
      <c r="S824" s="227"/>
      <c r="T824" s="227"/>
      <c r="U824" s="227"/>
      <c r="V824" s="227"/>
      <c r="W824" s="227"/>
      <c r="X824" s="227"/>
      <c r="Y824" s="227"/>
      <c r="Z824" s="227"/>
    </row>
    <row r="825" spans="1:26" ht="15.75" customHeight="1" x14ac:dyDescent="0.2">
      <c r="A825" s="227"/>
      <c r="B825" s="227"/>
      <c r="C825" s="227"/>
      <c r="D825" s="228"/>
      <c r="E825" s="227"/>
      <c r="F825" s="227"/>
      <c r="G825" s="227"/>
      <c r="H825" s="227"/>
      <c r="I825" s="227"/>
      <c r="J825" s="227"/>
      <c r="K825" s="227"/>
      <c r="L825" s="227"/>
      <c r="M825" s="227"/>
      <c r="N825" s="227"/>
      <c r="O825" s="227"/>
      <c r="P825" s="227"/>
      <c r="Q825" s="227"/>
      <c r="R825" s="227"/>
      <c r="S825" s="227"/>
      <c r="T825" s="227"/>
      <c r="U825" s="227"/>
      <c r="V825" s="227"/>
      <c r="W825" s="227"/>
      <c r="X825" s="227"/>
      <c r="Y825" s="227"/>
      <c r="Z825" s="227"/>
    </row>
    <row r="826" spans="1:26" ht="15.75" customHeight="1" x14ac:dyDescent="0.2">
      <c r="A826" s="227"/>
      <c r="B826" s="227"/>
      <c r="C826" s="227"/>
      <c r="D826" s="228"/>
      <c r="E826" s="227"/>
      <c r="F826" s="227"/>
      <c r="G826" s="227"/>
      <c r="H826" s="227"/>
      <c r="I826" s="227"/>
      <c r="J826" s="227"/>
      <c r="K826" s="227"/>
      <c r="L826" s="227"/>
      <c r="M826" s="227"/>
      <c r="N826" s="227"/>
      <c r="O826" s="227"/>
      <c r="P826" s="227"/>
      <c r="Q826" s="227"/>
      <c r="R826" s="227"/>
      <c r="S826" s="227"/>
      <c r="T826" s="227"/>
      <c r="U826" s="227"/>
      <c r="V826" s="227"/>
      <c r="W826" s="227"/>
      <c r="X826" s="227"/>
      <c r="Y826" s="227"/>
      <c r="Z826" s="227"/>
    </row>
    <row r="827" spans="1:26" ht="15.75" customHeight="1" x14ac:dyDescent="0.2">
      <c r="A827" s="227"/>
      <c r="B827" s="227"/>
      <c r="C827" s="227"/>
      <c r="D827" s="228"/>
      <c r="E827" s="227"/>
      <c r="F827" s="227"/>
      <c r="G827" s="227"/>
      <c r="H827" s="227"/>
      <c r="I827" s="227"/>
      <c r="J827" s="227"/>
      <c r="K827" s="227"/>
      <c r="L827" s="227"/>
      <c r="M827" s="227"/>
      <c r="N827" s="227"/>
      <c r="O827" s="227"/>
      <c r="P827" s="227"/>
      <c r="Q827" s="227"/>
      <c r="R827" s="227"/>
      <c r="S827" s="227"/>
      <c r="T827" s="227"/>
      <c r="U827" s="227"/>
      <c r="V827" s="227"/>
      <c r="W827" s="227"/>
      <c r="X827" s="227"/>
      <c r="Y827" s="227"/>
      <c r="Z827" s="227"/>
    </row>
    <row r="828" spans="1:26" ht="15.75" customHeight="1" x14ac:dyDescent="0.2">
      <c r="A828" s="227"/>
      <c r="B828" s="227"/>
      <c r="C828" s="227"/>
      <c r="D828" s="228"/>
      <c r="E828" s="227"/>
      <c r="F828" s="227"/>
      <c r="G828" s="227"/>
      <c r="H828" s="227"/>
      <c r="I828" s="227"/>
      <c r="J828" s="227"/>
      <c r="K828" s="227"/>
      <c r="L828" s="227"/>
      <c r="M828" s="227"/>
      <c r="N828" s="227"/>
      <c r="O828" s="227"/>
      <c r="P828" s="227"/>
      <c r="Q828" s="227"/>
      <c r="R828" s="227"/>
      <c r="S828" s="227"/>
      <c r="T828" s="227"/>
      <c r="U828" s="227"/>
      <c r="V828" s="227"/>
      <c r="W828" s="227"/>
      <c r="X828" s="227"/>
      <c r="Y828" s="227"/>
      <c r="Z828" s="227"/>
    </row>
    <row r="829" spans="1:26" ht="15.75" customHeight="1" x14ac:dyDescent="0.2">
      <c r="A829" s="227"/>
      <c r="B829" s="227"/>
      <c r="C829" s="227"/>
      <c r="D829" s="228"/>
      <c r="E829" s="227"/>
      <c r="F829" s="227"/>
      <c r="G829" s="227"/>
      <c r="H829" s="227"/>
      <c r="I829" s="227"/>
      <c r="J829" s="227"/>
      <c r="K829" s="227"/>
      <c r="L829" s="227"/>
      <c r="M829" s="227"/>
      <c r="N829" s="227"/>
      <c r="O829" s="227"/>
      <c r="P829" s="227"/>
      <c r="Q829" s="227"/>
      <c r="R829" s="227"/>
      <c r="S829" s="227"/>
      <c r="T829" s="227"/>
      <c r="U829" s="227"/>
      <c r="V829" s="227"/>
      <c r="W829" s="227"/>
      <c r="X829" s="227"/>
      <c r="Y829" s="227"/>
      <c r="Z829" s="227"/>
    </row>
    <row r="830" spans="1:26" ht="15.75" customHeight="1" x14ac:dyDescent="0.2">
      <c r="A830" s="227"/>
      <c r="B830" s="227"/>
      <c r="C830" s="227"/>
      <c r="D830" s="228"/>
      <c r="E830" s="227"/>
      <c r="F830" s="227"/>
      <c r="G830" s="227"/>
      <c r="H830" s="227"/>
      <c r="I830" s="227"/>
      <c r="J830" s="227"/>
      <c r="K830" s="227"/>
      <c r="L830" s="227"/>
      <c r="M830" s="227"/>
      <c r="N830" s="227"/>
      <c r="O830" s="227"/>
      <c r="P830" s="227"/>
      <c r="Q830" s="227"/>
      <c r="R830" s="227"/>
      <c r="S830" s="227"/>
      <c r="T830" s="227"/>
      <c r="U830" s="227"/>
      <c r="V830" s="227"/>
      <c r="W830" s="227"/>
      <c r="X830" s="227"/>
      <c r="Y830" s="227"/>
      <c r="Z830" s="227"/>
    </row>
    <row r="831" spans="1:26" ht="15.75" customHeight="1" x14ac:dyDescent="0.2">
      <c r="A831" s="227"/>
      <c r="B831" s="227"/>
      <c r="C831" s="227"/>
      <c r="D831" s="228"/>
      <c r="E831" s="227"/>
      <c r="F831" s="227"/>
      <c r="G831" s="227"/>
      <c r="H831" s="227"/>
      <c r="I831" s="227"/>
      <c r="J831" s="227"/>
      <c r="K831" s="227"/>
      <c r="L831" s="227"/>
      <c r="M831" s="227"/>
      <c r="N831" s="227"/>
      <c r="O831" s="227"/>
      <c r="P831" s="227"/>
      <c r="Q831" s="227"/>
      <c r="R831" s="227"/>
      <c r="S831" s="227"/>
      <c r="T831" s="227"/>
      <c r="U831" s="227"/>
      <c r="V831" s="227"/>
      <c r="W831" s="227"/>
      <c r="X831" s="227"/>
      <c r="Y831" s="227"/>
      <c r="Z831" s="227"/>
    </row>
    <row r="832" spans="1:26" ht="15.75" customHeight="1" x14ac:dyDescent="0.2">
      <c r="A832" s="227"/>
      <c r="B832" s="227"/>
      <c r="C832" s="227"/>
      <c r="D832" s="228"/>
      <c r="E832" s="227"/>
      <c r="F832" s="227"/>
      <c r="G832" s="227"/>
      <c r="H832" s="227"/>
      <c r="I832" s="227"/>
      <c r="J832" s="227"/>
      <c r="K832" s="227"/>
      <c r="L832" s="227"/>
      <c r="M832" s="227"/>
      <c r="N832" s="227"/>
      <c r="O832" s="227"/>
      <c r="P832" s="227"/>
      <c r="Q832" s="227"/>
      <c r="R832" s="227"/>
      <c r="S832" s="227"/>
      <c r="T832" s="227"/>
      <c r="U832" s="227"/>
      <c r="V832" s="227"/>
      <c r="W832" s="227"/>
      <c r="X832" s="227"/>
      <c r="Y832" s="227"/>
      <c r="Z832" s="227"/>
    </row>
    <row r="833" spans="1:26" ht="15.75" customHeight="1" x14ac:dyDescent="0.2">
      <c r="A833" s="227"/>
      <c r="B833" s="227"/>
      <c r="C833" s="227"/>
      <c r="D833" s="228"/>
      <c r="E833" s="227"/>
      <c r="F833" s="227"/>
      <c r="G833" s="227"/>
      <c r="H833" s="227"/>
      <c r="I833" s="227"/>
      <c r="J833" s="227"/>
      <c r="K833" s="227"/>
      <c r="L833" s="227"/>
      <c r="M833" s="227"/>
      <c r="N833" s="227"/>
      <c r="O833" s="227"/>
      <c r="P833" s="227"/>
      <c r="Q833" s="227"/>
      <c r="R833" s="227"/>
      <c r="S833" s="227"/>
      <c r="T833" s="227"/>
      <c r="U833" s="227"/>
      <c r="V833" s="227"/>
      <c r="W833" s="227"/>
      <c r="X833" s="227"/>
      <c r="Y833" s="227"/>
      <c r="Z833" s="227"/>
    </row>
    <row r="834" spans="1:26" ht="15.75" customHeight="1" x14ac:dyDescent="0.2">
      <c r="A834" s="227"/>
      <c r="B834" s="227"/>
      <c r="C834" s="227"/>
      <c r="D834" s="228"/>
      <c r="E834" s="227"/>
      <c r="F834" s="227"/>
      <c r="G834" s="227"/>
      <c r="H834" s="227"/>
      <c r="I834" s="227"/>
      <c r="J834" s="227"/>
      <c r="K834" s="227"/>
      <c r="L834" s="227"/>
      <c r="M834" s="227"/>
      <c r="N834" s="227"/>
      <c r="O834" s="227"/>
      <c r="P834" s="227"/>
      <c r="Q834" s="227"/>
      <c r="R834" s="227"/>
      <c r="S834" s="227"/>
      <c r="T834" s="227"/>
      <c r="U834" s="227"/>
      <c r="V834" s="227"/>
      <c r="W834" s="227"/>
      <c r="X834" s="227"/>
      <c r="Y834" s="227"/>
      <c r="Z834" s="227"/>
    </row>
    <row r="835" spans="1:26" ht="15.75" customHeight="1" x14ac:dyDescent="0.2">
      <c r="A835" s="227"/>
      <c r="B835" s="227"/>
      <c r="C835" s="227"/>
      <c r="D835" s="228"/>
      <c r="E835" s="227"/>
      <c r="F835" s="227"/>
      <c r="G835" s="227"/>
      <c r="H835" s="227"/>
      <c r="I835" s="227"/>
      <c r="J835" s="227"/>
      <c r="K835" s="227"/>
      <c r="L835" s="227"/>
      <c r="M835" s="227"/>
      <c r="N835" s="227"/>
      <c r="O835" s="227"/>
      <c r="P835" s="227"/>
      <c r="Q835" s="227"/>
      <c r="R835" s="227"/>
      <c r="S835" s="227"/>
      <c r="T835" s="227"/>
      <c r="U835" s="227"/>
      <c r="V835" s="227"/>
      <c r="W835" s="227"/>
      <c r="X835" s="227"/>
      <c r="Y835" s="227"/>
      <c r="Z835" s="227"/>
    </row>
    <row r="836" spans="1:26" ht="15.75" customHeight="1" x14ac:dyDescent="0.2">
      <c r="A836" s="227"/>
      <c r="B836" s="227"/>
      <c r="C836" s="227"/>
      <c r="D836" s="228"/>
      <c r="E836" s="227"/>
      <c r="F836" s="227"/>
      <c r="G836" s="227"/>
      <c r="H836" s="227"/>
      <c r="I836" s="227"/>
      <c r="J836" s="227"/>
      <c r="K836" s="227"/>
      <c r="L836" s="227"/>
      <c r="M836" s="227"/>
      <c r="N836" s="227"/>
      <c r="O836" s="227"/>
      <c r="P836" s="227"/>
      <c r="Q836" s="227"/>
      <c r="R836" s="227"/>
      <c r="S836" s="227"/>
      <c r="T836" s="227"/>
      <c r="U836" s="227"/>
      <c r="V836" s="227"/>
      <c r="W836" s="227"/>
      <c r="X836" s="227"/>
      <c r="Y836" s="227"/>
      <c r="Z836" s="227"/>
    </row>
    <row r="837" spans="1:26" ht="15.75" customHeight="1" x14ac:dyDescent="0.2">
      <c r="A837" s="227"/>
      <c r="B837" s="227"/>
      <c r="C837" s="227"/>
      <c r="D837" s="228"/>
      <c r="E837" s="227"/>
      <c r="F837" s="227"/>
      <c r="G837" s="227"/>
      <c r="H837" s="227"/>
      <c r="I837" s="227"/>
      <c r="J837" s="227"/>
      <c r="K837" s="227"/>
      <c r="L837" s="227"/>
      <c r="M837" s="227"/>
      <c r="N837" s="227"/>
      <c r="O837" s="227"/>
      <c r="P837" s="227"/>
      <c r="Q837" s="227"/>
      <c r="R837" s="227"/>
      <c r="S837" s="227"/>
      <c r="T837" s="227"/>
      <c r="U837" s="227"/>
      <c r="V837" s="227"/>
      <c r="W837" s="227"/>
      <c r="X837" s="227"/>
      <c r="Y837" s="227"/>
      <c r="Z837" s="227"/>
    </row>
    <row r="838" spans="1:26" ht="15.75" customHeight="1" x14ac:dyDescent="0.2">
      <c r="A838" s="227"/>
      <c r="B838" s="227"/>
      <c r="C838" s="227"/>
      <c r="D838" s="228"/>
      <c r="E838" s="227"/>
      <c r="F838" s="227"/>
      <c r="G838" s="227"/>
      <c r="H838" s="227"/>
      <c r="I838" s="227"/>
      <c r="J838" s="227"/>
      <c r="K838" s="227"/>
      <c r="L838" s="227"/>
      <c r="M838" s="227"/>
      <c r="N838" s="227"/>
      <c r="O838" s="227"/>
      <c r="P838" s="227"/>
      <c r="Q838" s="227"/>
      <c r="R838" s="227"/>
      <c r="S838" s="227"/>
      <c r="T838" s="227"/>
      <c r="U838" s="227"/>
      <c r="V838" s="227"/>
      <c r="W838" s="227"/>
      <c r="X838" s="227"/>
      <c r="Y838" s="227"/>
      <c r="Z838" s="227"/>
    </row>
    <row r="839" spans="1:26" ht="15.75" customHeight="1" x14ac:dyDescent="0.2">
      <c r="A839" s="227"/>
      <c r="B839" s="227"/>
      <c r="C839" s="227"/>
      <c r="D839" s="228"/>
      <c r="E839" s="227"/>
      <c r="F839" s="227"/>
      <c r="G839" s="227"/>
      <c r="H839" s="227"/>
      <c r="I839" s="227"/>
      <c r="J839" s="227"/>
      <c r="K839" s="227"/>
      <c r="L839" s="227"/>
      <c r="M839" s="227"/>
      <c r="N839" s="227"/>
      <c r="O839" s="227"/>
      <c r="P839" s="227"/>
      <c r="Q839" s="227"/>
      <c r="R839" s="227"/>
      <c r="S839" s="227"/>
      <c r="T839" s="227"/>
      <c r="U839" s="227"/>
      <c r="V839" s="227"/>
      <c r="W839" s="227"/>
      <c r="X839" s="227"/>
      <c r="Y839" s="227"/>
      <c r="Z839" s="227"/>
    </row>
    <row r="840" spans="1:26" ht="15.75" customHeight="1" x14ac:dyDescent="0.2">
      <c r="A840" s="227"/>
      <c r="B840" s="227"/>
      <c r="C840" s="227"/>
      <c r="D840" s="228"/>
      <c r="E840" s="227"/>
      <c r="F840" s="227"/>
      <c r="G840" s="227"/>
      <c r="H840" s="227"/>
      <c r="I840" s="227"/>
      <c r="J840" s="227"/>
      <c r="K840" s="227"/>
      <c r="L840" s="227"/>
      <c r="M840" s="227"/>
      <c r="N840" s="227"/>
      <c r="O840" s="227"/>
      <c r="P840" s="227"/>
      <c r="Q840" s="227"/>
      <c r="R840" s="227"/>
      <c r="S840" s="227"/>
      <c r="T840" s="227"/>
      <c r="U840" s="227"/>
      <c r="V840" s="227"/>
      <c r="W840" s="227"/>
      <c r="X840" s="227"/>
      <c r="Y840" s="227"/>
      <c r="Z840" s="227"/>
    </row>
    <row r="841" spans="1:26" ht="15.75" customHeight="1" x14ac:dyDescent="0.2">
      <c r="A841" s="227"/>
      <c r="B841" s="227"/>
      <c r="C841" s="227"/>
      <c r="D841" s="228"/>
      <c r="E841" s="227"/>
      <c r="F841" s="227"/>
      <c r="G841" s="227"/>
      <c r="H841" s="227"/>
      <c r="I841" s="227"/>
      <c r="J841" s="227"/>
      <c r="K841" s="227"/>
      <c r="L841" s="227"/>
      <c r="M841" s="227"/>
      <c r="N841" s="227"/>
      <c r="O841" s="227"/>
      <c r="P841" s="227"/>
      <c r="Q841" s="227"/>
      <c r="R841" s="227"/>
      <c r="S841" s="227"/>
      <c r="T841" s="227"/>
      <c r="U841" s="227"/>
      <c r="V841" s="227"/>
      <c r="W841" s="227"/>
      <c r="X841" s="227"/>
      <c r="Y841" s="227"/>
      <c r="Z841" s="227"/>
    </row>
    <row r="842" spans="1:26" ht="15.75" customHeight="1" x14ac:dyDescent="0.2">
      <c r="A842" s="227"/>
      <c r="B842" s="227"/>
      <c r="C842" s="227"/>
      <c r="D842" s="228"/>
      <c r="E842" s="227"/>
      <c r="F842" s="227"/>
      <c r="G842" s="227"/>
      <c r="H842" s="227"/>
      <c r="I842" s="227"/>
      <c r="J842" s="227"/>
      <c r="K842" s="227"/>
      <c r="L842" s="227"/>
      <c r="M842" s="227"/>
      <c r="N842" s="227"/>
      <c r="O842" s="227"/>
      <c r="P842" s="227"/>
      <c r="Q842" s="227"/>
      <c r="R842" s="227"/>
      <c r="S842" s="227"/>
      <c r="T842" s="227"/>
      <c r="U842" s="227"/>
      <c r="V842" s="227"/>
      <c r="W842" s="227"/>
      <c r="X842" s="227"/>
      <c r="Y842" s="227"/>
      <c r="Z842" s="227"/>
    </row>
    <row r="843" spans="1:26" ht="15.75" customHeight="1" x14ac:dyDescent="0.2">
      <c r="A843" s="227"/>
      <c r="B843" s="227"/>
      <c r="C843" s="227"/>
      <c r="D843" s="228"/>
      <c r="E843" s="227"/>
      <c r="F843" s="227"/>
      <c r="G843" s="227"/>
      <c r="H843" s="227"/>
      <c r="I843" s="227"/>
      <c r="J843" s="227"/>
      <c r="K843" s="227"/>
      <c r="L843" s="227"/>
      <c r="M843" s="227"/>
      <c r="N843" s="227"/>
      <c r="O843" s="227"/>
      <c r="P843" s="227"/>
      <c r="Q843" s="227"/>
      <c r="R843" s="227"/>
      <c r="S843" s="227"/>
      <c r="T843" s="227"/>
      <c r="U843" s="227"/>
      <c r="V843" s="227"/>
      <c r="W843" s="227"/>
      <c r="X843" s="227"/>
      <c r="Y843" s="227"/>
      <c r="Z843" s="227"/>
    </row>
    <row r="844" spans="1:26" ht="15.75" customHeight="1" x14ac:dyDescent="0.2">
      <c r="A844" s="227"/>
      <c r="B844" s="227"/>
      <c r="C844" s="227"/>
      <c r="D844" s="228"/>
      <c r="E844" s="227"/>
      <c r="F844" s="227"/>
      <c r="G844" s="227"/>
      <c r="H844" s="227"/>
      <c r="I844" s="227"/>
      <c r="J844" s="227"/>
      <c r="K844" s="227"/>
      <c r="L844" s="227"/>
      <c r="M844" s="227"/>
      <c r="N844" s="227"/>
      <c r="O844" s="227"/>
      <c r="P844" s="227"/>
      <c r="Q844" s="227"/>
      <c r="R844" s="227"/>
      <c r="S844" s="227"/>
      <c r="T844" s="227"/>
      <c r="U844" s="227"/>
      <c r="V844" s="227"/>
      <c r="W844" s="227"/>
      <c r="X844" s="227"/>
      <c r="Y844" s="227"/>
      <c r="Z844" s="227"/>
    </row>
    <row r="845" spans="1:26" ht="15.75" customHeight="1" x14ac:dyDescent="0.2">
      <c r="A845" s="227"/>
      <c r="B845" s="227"/>
      <c r="C845" s="227"/>
      <c r="D845" s="228"/>
      <c r="E845" s="227"/>
      <c r="F845" s="227"/>
      <c r="G845" s="227"/>
      <c r="H845" s="227"/>
      <c r="I845" s="227"/>
      <c r="J845" s="227"/>
      <c r="K845" s="227"/>
      <c r="L845" s="227"/>
      <c r="M845" s="227"/>
      <c r="N845" s="227"/>
      <c r="O845" s="227"/>
      <c r="P845" s="227"/>
      <c r="Q845" s="227"/>
      <c r="R845" s="227"/>
      <c r="S845" s="227"/>
      <c r="T845" s="227"/>
      <c r="U845" s="227"/>
      <c r="V845" s="227"/>
      <c r="W845" s="227"/>
      <c r="X845" s="227"/>
      <c r="Y845" s="227"/>
      <c r="Z845" s="227"/>
    </row>
    <row r="846" spans="1:26" ht="15.75" customHeight="1" x14ac:dyDescent="0.2">
      <c r="A846" s="227"/>
      <c r="B846" s="227"/>
      <c r="C846" s="227"/>
      <c r="D846" s="228"/>
      <c r="E846" s="227"/>
      <c r="F846" s="227"/>
      <c r="G846" s="227"/>
      <c r="H846" s="227"/>
      <c r="I846" s="227"/>
      <c r="J846" s="227"/>
      <c r="K846" s="227"/>
      <c r="L846" s="227"/>
      <c r="M846" s="227"/>
      <c r="N846" s="227"/>
      <c r="O846" s="227"/>
      <c r="P846" s="227"/>
      <c r="Q846" s="227"/>
      <c r="R846" s="227"/>
      <c r="S846" s="227"/>
      <c r="T846" s="227"/>
      <c r="U846" s="227"/>
      <c r="V846" s="227"/>
      <c r="W846" s="227"/>
      <c r="X846" s="227"/>
      <c r="Y846" s="227"/>
      <c r="Z846" s="227"/>
    </row>
    <row r="847" spans="1:26" ht="15.75" customHeight="1" x14ac:dyDescent="0.2">
      <c r="A847" s="227"/>
      <c r="B847" s="227"/>
      <c r="C847" s="227"/>
      <c r="D847" s="228"/>
      <c r="E847" s="227"/>
      <c r="F847" s="227"/>
      <c r="G847" s="227"/>
      <c r="H847" s="227"/>
      <c r="I847" s="227"/>
      <c r="J847" s="227"/>
      <c r="K847" s="227"/>
      <c r="L847" s="227"/>
      <c r="M847" s="227"/>
      <c r="N847" s="227"/>
      <c r="O847" s="227"/>
      <c r="P847" s="227"/>
      <c r="Q847" s="227"/>
      <c r="R847" s="227"/>
      <c r="S847" s="227"/>
      <c r="T847" s="227"/>
      <c r="U847" s="227"/>
      <c r="V847" s="227"/>
      <c r="W847" s="227"/>
      <c r="X847" s="227"/>
      <c r="Y847" s="227"/>
      <c r="Z847" s="227"/>
    </row>
    <row r="848" spans="1:26" ht="15.75" customHeight="1" x14ac:dyDescent="0.2">
      <c r="A848" s="227"/>
      <c r="B848" s="227"/>
      <c r="C848" s="227"/>
      <c r="D848" s="228"/>
      <c r="E848" s="227"/>
      <c r="F848" s="227"/>
      <c r="G848" s="227"/>
      <c r="H848" s="227"/>
      <c r="I848" s="227"/>
      <c r="J848" s="227"/>
      <c r="K848" s="227"/>
      <c r="L848" s="227"/>
      <c r="M848" s="227"/>
      <c r="N848" s="227"/>
      <c r="O848" s="227"/>
      <c r="P848" s="227"/>
      <c r="Q848" s="227"/>
      <c r="R848" s="227"/>
      <c r="S848" s="227"/>
      <c r="T848" s="227"/>
      <c r="U848" s="227"/>
      <c r="V848" s="227"/>
      <c r="W848" s="227"/>
      <c r="X848" s="227"/>
      <c r="Y848" s="227"/>
      <c r="Z848" s="227"/>
    </row>
    <row r="849" spans="1:26" ht="15.75" customHeight="1" x14ac:dyDescent="0.2">
      <c r="A849" s="227"/>
      <c r="B849" s="227"/>
      <c r="C849" s="227"/>
      <c r="D849" s="228"/>
      <c r="E849" s="227"/>
      <c r="F849" s="227"/>
      <c r="G849" s="227"/>
      <c r="H849" s="227"/>
      <c r="I849" s="227"/>
      <c r="J849" s="227"/>
      <c r="K849" s="227"/>
      <c r="L849" s="227"/>
      <c r="M849" s="227"/>
      <c r="N849" s="227"/>
      <c r="O849" s="227"/>
      <c r="P849" s="227"/>
      <c r="Q849" s="227"/>
      <c r="R849" s="227"/>
      <c r="S849" s="227"/>
      <c r="T849" s="227"/>
      <c r="U849" s="227"/>
      <c r="V849" s="227"/>
      <c r="W849" s="227"/>
      <c r="X849" s="227"/>
      <c r="Y849" s="227"/>
      <c r="Z849" s="227"/>
    </row>
    <row r="850" spans="1:26" ht="15.75" customHeight="1" x14ac:dyDescent="0.2">
      <c r="A850" s="227"/>
      <c r="B850" s="227"/>
      <c r="C850" s="227"/>
      <c r="D850" s="228"/>
      <c r="E850" s="227"/>
      <c r="F850" s="227"/>
      <c r="G850" s="227"/>
      <c r="H850" s="227"/>
      <c r="I850" s="227"/>
      <c r="J850" s="227"/>
      <c r="K850" s="227"/>
      <c r="L850" s="227"/>
      <c r="M850" s="227"/>
      <c r="N850" s="227"/>
      <c r="O850" s="227"/>
      <c r="P850" s="227"/>
      <c r="Q850" s="227"/>
      <c r="R850" s="227"/>
      <c r="S850" s="227"/>
      <c r="T850" s="227"/>
      <c r="U850" s="227"/>
      <c r="V850" s="227"/>
      <c r="W850" s="227"/>
      <c r="X850" s="227"/>
      <c r="Y850" s="227"/>
      <c r="Z850" s="227"/>
    </row>
    <row r="851" spans="1:26" ht="15.75" customHeight="1" x14ac:dyDescent="0.2">
      <c r="A851" s="227"/>
      <c r="B851" s="227"/>
      <c r="C851" s="227"/>
      <c r="D851" s="228"/>
      <c r="E851" s="227"/>
      <c r="F851" s="227"/>
      <c r="G851" s="227"/>
      <c r="H851" s="227"/>
      <c r="I851" s="227"/>
      <c r="J851" s="227"/>
      <c r="K851" s="227"/>
      <c r="L851" s="227"/>
      <c r="M851" s="227"/>
      <c r="N851" s="227"/>
      <c r="O851" s="227"/>
      <c r="P851" s="227"/>
      <c r="Q851" s="227"/>
      <c r="R851" s="227"/>
      <c r="S851" s="227"/>
      <c r="T851" s="227"/>
      <c r="U851" s="227"/>
      <c r="V851" s="227"/>
      <c r="W851" s="227"/>
      <c r="X851" s="227"/>
      <c r="Y851" s="227"/>
      <c r="Z851" s="227"/>
    </row>
    <row r="852" spans="1:26" ht="15.75" customHeight="1" x14ac:dyDescent="0.2">
      <c r="A852" s="227"/>
      <c r="B852" s="227"/>
      <c r="C852" s="227"/>
      <c r="D852" s="228"/>
      <c r="E852" s="227"/>
      <c r="F852" s="227"/>
      <c r="G852" s="227"/>
      <c r="H852" s="227"/>
      <c r="I852" s="227"/>
      <c r="J852" s="227"/>
      <c r="K852" s="227"/>
      <c r="L852" s="227"/>
      <c r="M852" s="227"/>
      <c r="N852" s="227"/>
      <c r="O852" s="227"/>
      <c r="P852" s="227"/>
      <c r="Q852" s="227"/>
      <c r="R852" s="227"/>
      <c r="S852" s="227"/>
      <c r="T852" s="227"/>
      <c r="U852" s="227"/>
      <c r="V852" s="227"/>
      <c r="W852" s="227"/>
      <c r="X852" s="227"/>
      <c r="Y852" s="227"/>
      <c r="Z852" s="227"/>
    </row>
    <row r="853" spans="1:26" ht="15.75" customHeight="1" x14ac:dyDescent="0.2">
      <c r="A853" s="227"/>
      <c r="B853" s="227"/>
      <c r="C853" s="227"/>
      <c r="D853" s="228"/>
      <c r="E853" s="227"/>
      <c r="F853" s="227"/>
      <c r="G853" s="227"/>
      <c r="H853" s="227"/>
      <c r="I853" s="227"/>
      <c r="J853" s="227"/>
      <c r="K853" s="227"/>
      <c r="L853" s="227"/>
      <c r="M853" s="227"/>
      <c r="N853" s="227"/>
      <c r="O853" s="227"/>
      <c r="P853" s="227"/>
      <c r="Q853" s="227"/>
      <c r="R853" s="227"/>
      <c r="S853" s="227"/>
      <c r="T853" s="227"/>
      <c r="U853" s="227"/>
      <c r="V853" s="227"/>
      <c r="W853" s="227"/>
      <c r="X853" s="227"/>
      <c r="Y853" s="227"/>
      <c r="Z853" s="227"/>
    </row>
    <row r="854" spans="1:26" ht="15.75" customHeight="1" x14ac:dyDescent="0.2">
      <c r="A854" s="227"/>
      <c r="B854" s="227"/>
      <c r="C854" s="227"/>
      <c r="D854" s="228"/>
      <c r="E854" s="227"/>
      <c r="F854" s="227"/>
      <c r="G854" s="227"/>
      <c r="H854" s="227"/>
      <c r="I854" s="227"/>
      <c r="J854" s="227"/>
      <c r="K854" s="227"/>
      <c r="L854" s="227"/>
      <c r="M854" s="227"/>
      <c r="N854" s="227"/>
      <c r="O854" s="227"/>
      <c r="P854" s="227"/>
      <c r="Q854" s="227"/>
      <c r="R854" s="227"/>
      <c r="S854" s="227"/>
      <c r="T854" s="227"/>
      <c r="U854" s="227"/>
      <c r="V854" s="227"/>
      <c r="W854" s="227"/>
      <c r="X854" s="227"/>
      <c r="Y854" s="227"/>
      <c r="Z854" s="227"/>
    </row>
    <row r="855" spans="1:26" ht="15.75" customHeight="1" x14ac:dyDescent="0.2">
      <c r="A855" s="227"/>
      <c r="B855" s="227"/>
      <c r="C855" s="227"/>
      <c r="D855" s="228"/>
      <c r="E855" s="227"/>
      <c r="F855" s="227"/>
      <c r="G855" s="227"/>
      <c r="H855" s="227"/>
      <c r="I855" s="227"/>
      <c r="J855" s="227"/>
      <c r="K855" s="227"/>
      <c r="L855" s="227"/>
      <c r="M855" s="227"/>
      <c r="N855" s="227"/>
      <c r="O855" s="227"/>
      <c r="P855" s="227"/>
      <c r="Q855" s="227"/>
      <c r="R855" s="227"/>
      <c r="S855" s="227"/>
      <c r="T855" s="227"/>
      <c r="U855" s="227"/>
      <c r="V855" s="227"/>
      <c r="W855" s="227"/>
      <c r="X855" s="227"/>
      <c r="Y855" s="227"/>
      <c r="Z855" s="227"/>
    </row>
    <row r="856" spans="1:26" ht="15.75" customHeight="1" x14ac:dyDescent="0.2">
      <c r="A856" s="227"/>
      <c r="B856" s="227"/>
      <c r="C856" s="227"/>
      <c r="D856" s="228"/>
      <c r="E856" s="227"/>
      <c r="F856" s="227"/>
      <c r="G856" s="227"/>
      <c r="H856" s="227"/>
      <c r="I856" s="227"/>
      <c r="J856" s="227"/>
      <c r="K856" s="227"/>
      <c r="L856" s="227"/>
      <c r="M856" s="227"/>
      <c r="N856" s="227"/>
      <c r="O856" s="227"/>
      <c r="P856" s="227"/>
      <c r="Q856" s="227"/>
      <c r="R856" s="227"/>
      <c r="S856" s="227"/>
      <c r="T856" s="227"/>
      <c r="U856" s="227"/>
      <c r="V856" s="227"/>
      <c r="W856" s="227"/>
      <c r="X856" s="227"/>
      <c r="Y856" s="227"/>
      <c r="Z856" s="227"/>
    </row>
    <row r="857" spans="1:26" ht="15.75" customHeight="1" x14ac:dyDescent="0.2">
      <c r="A857" s="227"/>
      <c r="B857" s="227"/>
      <c r="C857" s="227"/>
      <c r="D857" s="228"/>
      <c r="E857" s="227"/>
      <c r="F857" s="227"/>
      <c r="G857" s="227"/>
      <c r="H857" s="227"/>
      <c r="I857" s="227"/>
      <c r="J857" s="227"/>
      <c r="K857" s="227"/>
      <c r="L857" s="227"/>
      <c r="M857" s="227"/>
      <c r="N857" s="227"/>
      <c r="O857" s="227"/>
      <c r="P857" s="227"/>
      <c r="Q857" s="227"/>
      <c r="R857" s="227"/>
      <c r="S857" s="227"/>
      <c r="T857" s="227"/>
      <c r="U857" s="227"/>
      <c r="V857" s="227"/>
      <c r="W857" s="227"/>
      <c r="X857" s="227"/>
      <c r="Y857" s="227"/>
      <c r="Z857" s="227"/>
    </row>
    <row r="858" spans="1:26" ht="15.75" customHeight="1" x14ac:dyDescent="0.2">
      <c r="A858" s="227"/>
      <c r="B858" s="227"/>
      <c r="C858" s="227"/>
      <c r="D858" s="228"/>
      <c r="E858" s="227"/>
      <c r="F858" s="227"/>
      <c r="G858" s="227"/>
      <c r="H858" s="227"/>
      <c r="I858" s="227"/>
      <c r="J858" s="227"/>
      <c r="K858" s="227"/>
      <c r="L858" s="227"/>
      <c r="M858" s="227"/>
      <c r="N858" s="227"/>
      <c r="O858" s="227"/>
      <c r="P858" s="227"/>
      <c r="Q858" s="227"/>
      <c r="R858" s="227"/>
      <c r="S858" s="227"/>
      <c r="T858" s="227"/>
      <c r="U858" s="227"/>
      <c r="V858" s="227"/>
      <c r="W858" s="227"/>
      <c r="X858" s="227"/>
      <c r="Y858" s="227"/>
      <c r="Z858" s="227"/>
    </row>
    <row r="859" spans="1:26" ht="15.75" customHeight="1" x14ac:dyDescent="0.2">
      <c r="A859" s="227"/>
      <c r="B859" s="227"/>
      <c r="C859" s="227"/>
      <c r="D859" s="228"/>
      <c r="E859" s="227"/>
      <c r="F859" s="227"/>
      <c r="G859" s="227"/>
      <c r="H859" s="227"/>
      <c r="I859" s="227"/>
      <c r="J859" s="227"/>
      <c r="K859" s="227"/>
      <c r="L859" s="227"/>
      <c r="M859" s="227"/>
      <c r="N859" s="227"/>
      <c r="O859" s="227"/>
      <c r="P859" s="227"/>
      <c r="Q859" s="227"/>
      <c r="R859" s="227"/>
      <c r="S859" s="227"/>
      <c r="T859" s="227"/>
      <c r="U859" s="227"/>
      <c r="V859" s="227"/>
      <c r="W859" s="227"/>
      <c r="X859" s="227"/>
      <c r="Y859" s="227"/>
      <c r="Z859" s="227"/>
    </row>
    <row r="860" spans="1:26" ht="15.75" customHeight="1" x14ac:dyDescent="0.2">
      <c r="A860" s="227"/>
      <c r="B860" s="227"/>
      <c r="C860" s="227"/>
      <c r="D860" s="228"/>
      <c r="E860" s="227"/>
      <c r="F860" s="227"/>
      <c r="G860" s="227"/>
      <c r="H860" s="227"/>
      <c r="I860" s="227"/>
      <c r="J860" s="227"/>
      <c r="K860" s="227"/>
      <c r="L860" s="227"/>
      <c r="M860" s="227"/>
      <c r="N860" s="227"/>
      <c r="O860" s="227"/>
      <c r="P860" s="227"/>
      <c r="Q860" s="227"/>
      <c r="R860" s="227"/>
      <c r="S860" s="227"/>
      <c r="T860" s="227"/>
      <c r="U860" s="227"/>
      <c r="V860" s="227"/>
      <c r="W860" s="227"/>
      <c r="X860" s="227"/>
      <c r="Y860" s="227"/>
      <c r="Z860" s="227"/>
    </row>
    <row r="861" spans="1:26" ht="15.75" customHeight="1" x14ac:dyDescent="0.2">
      <c r="A861" s="227"/>
      <c r="B861" s="227"/>
      <c r="C861" s="227"/>
      <c r="D861" s="228"/>
      <c r="E861" s="227"/>
      <c r="F861" s="227"/>
      <c r="G861" s="227"/>
      <c r="H861" s="227"/>
      <c r="I861" s="227"/>
      <c r="J861" s="227"/>
      <c r="K861" s="227"/>
      <c r="L861" s="227"/>
      <c r="M861" s="227"/>
      <c r="N861" s="227"/>
      <c r="O861" s="227"/>
      <c r="P861" s="227"/>
      <c r="Q861" s="227"/>
      <c r="R861" s="227"/>
      <c r="S861" s="227"/>
      <c r="T861" s="227"/>
      <c r="U861" s="227"/>
      <c r="V861" s="227"/>
      <c r="W861" s="227"/>
      <c r="X861" s="227"/>
      <c r="Y861" s="227"/>
      <c r="Z861" s="227"/>
    </row>
    <row r="862" spans="1:26" ht="15.75" customHeight="1" x14ac:dyDescent="0.2">
      <c r="A862" s="227"/>
      <c r="B862" s="227"/>
      <c r="C862" s="227"/>
      <c r="D862" s="228"/>
      <c r="E862" s="227"/>
      <c r="F862" s="227"/>
      <c r="G862" s="227"/>
      <c r="H862" s="227"/>
      <c r="I862" s="227"/>
      <c r="J862" s="227"/>
      <c r="K862" s="227"/>
      <c r="L862" s="227"/>
      <c r="M862" s="227"/>
      <c r="N862" s="227"/>
      <c r="O862" s="227"/>
      <c r="P862" s="227"/>
      <c r="Q862" s="227"/>
      <c r="R862" s="227"/>
      <c r="S862" s="227"/>
      <c r="T862" s="227"/>
      <c r="U862" s="227"/>
      <c r="V862" s="227"/>
      <c r="W862" s="227"/>
      <c r="X862" s="227"/>
      <c r="Y862" s="227"/>
      <c r="Z862" s="227"/>
    </row>
    <row r="863" spans="1:26" ht="15.75" customHeight="1" x14ac:dyDescent="0.2">
      <c r="A863" s="227"/>
      <c r="B863" s="227"/>
      <c r="C863" s="227"/>
      <c r="D863" s="228"/>
      <c r="E863" s="227"/>
      <c r="F863" s="227"/>
      <c r="G863" s="227"/>
      <c r="H863" s="227"/>
      <c r="I863" s="227"/>
      <c r="J863" s="227"/>
      <c r="K863" s="227"/>
      <c r="L863" s="227"/>
      <c r="M863" s="227"/>
      <c r="N863" s="227"/>
      <c r="O863" s="227"/>
      <c r="P863" s="227"/>
      <c r="Q863" s="227"/>
      <c r="R863" s="227"/>
      <c r="S863" s="227"/>
      <c r="T863" s="227"/>
      <c r="U863" s="227"/>
      <c r="V863" s="227"/>
      <c r="W863" s="227"/>
      <c r="X863" s="227"/>
      <c r="Y863" s="227"/>
      <c r="Z863" s="227"/>
    </row>
    <row r="864" spans="1:26" ht="15.75" customHeight="1" x14ac:dyDescent="0.2">
      <c r="A864" s="227"/>
      <c r="B864" s="227"/>
      <c r="C864" s="227"/>
      <c r="D864" s="228"/>
      <c r="E864" s="227"/>
      <c r="F864" s="227"/>
      <c r="G864" s="227"/>
      <c r="H864" s="227"/>
      <c r="I864" s="227"/>
      <c r="J864" s="227"/>
      <c r="K864" s="227"/>
      <c r="L864" s="227"/>
      <c r="M864" s="227"/>
      <c r="N864" s="227"/>
      <c r="O864" s="227"/>
      <c r="P864" s="227"/>
      <c r="Q864" s="227"/>
      <c r="R864" s="227"/>
      <c r="S864" s="227"/>
      <c r="T864" s="227"/>
      <c r="U864" s="227"/>
      <c r="V864" s="227"/>
      <c r="W864" s="227"/>
      <c r="X864" s="227"/>
      <c r="Y864" s="227"/>
      <c r="Z864" s="227"/>
    </row>
    <row r="865" spans="1:26" ht="15.75" customHeight="1" x14ac:dyDescent="0.2">
      <c r="A865" s="227"/>
      <c r="B865" s="227"/>
      <c r="C865" s="227"/>
      <c r="D865" s="228"/>
      <c r="E865" s="227"/>
      <c r="F865" s="227"/>
      <c r="G865" s="227"/>
      <c r="H865" s="227"/>
      <c r="I865" s="227"/>
      <c r="J865" s="227"/>
      <c r="K865" s="227"/>
      <c r="L865" s="227"/>
      <c r="M865" s="227"/>
      <c r="N865" s="227"/>
      <c r="O865" s="227"/>
      <c r="P865" s="227"/>
      <c r="Q865" s="227"/>
      <c r="R865" s="227"/>
      <c r="S865" s="227"/>
      <c r="T865" s="227"/>
      <c r="U865" s="227"/>
      <c r="V865" s="227"/>
      <c r="W865" s="227"/>
      <c r="X865" s="227"/>
      <c r="Y865" s="227"/>
      <c r="Z865" s="227"/>
    </row>
    <row r="866" spans="1:26" ht="15.75" customHeight="1" x14ac:dyDescent="0.2">
      <c r="A866" s="227"/>
      <c r="B866" s="227"/>
      <c r="C866" s="227"/>
      <c r="D866" s="228"/>
      <c r="E866" s="227"/>
      <c r="F866" s="227"/>
      <c r="G866" s="227"/>
      <c r="H866" s="227"/>
      <c r="I866" s="227"/>
      <c r="J866" s="227"/>
      <c r="K866" s="227"/>
      <c r="L866" s="227"/>
      <c r="M866" s="227"/>
      <c r="N866" s="227"/>
      <c r="O866" s="227"/>
      <c r="P866" s="227"/>
      <c r="Q866" s="227"/>
      <c r="R866" s="227"/>
      <c r="S866" s="227"/>
      <c r="T866" s="227"/>
      <c r="U866" s="227"/>
      <c r="V866" s="227"/>
      <c r="W866" s="227"/>
      <c r="X866" s="227"/>
      <c r="Y866" s="227"/>
      <c r="Z866" s="227"/>
    </row>
    <row r="867" spans="1:26" ht="15.75" customHeight="1" x14ac:dyDescent="0.2">
      <c r="A867" s="227"/>
      <c r="B867" s="227"/>
      <c r="C867" s="227"/>
      <c r="D867" s="228"/>
      <c r="E867" s="227"/>
      <c r="F867" s="227"/>
      <c r="G867" s="227"/>
      <c r="H867" s="227"/>
      <c r="I867" s="227"/>
      <c r="J867" s="227"/>
      <c r="K867" s="227"/>
      <c r="L867" s="227"/>
      <c r="M867" s="227"/>
      <c r="N867" s="227"/>
      <c r="O867" s="227"/>
      <c r="P867" s="227"/>
      <c r="Q867" s="227"/>
      <c r="R867" s="227"/>
      <c r="S867" s="227"/>
      <c r="T867" s="227"/>
      <c r="U867" s="227"/>
      <c r="V867" s="227"/>
      <c r="W867" s="227"/>
      <c r="X867" s="227"/>
      <c r="Y867" s="227"/>
      <c r="Z867" s="227"/>
    </row>
    <row r="868" spans="1:26" ht="15.75" customHeight="1" x14ac:dyDescent="0.2">
      <c r="A868" s="227"/>
      <c r="B868" s="227"/>
      <c r="C868" s="227"/>
      <c r="D868" s="228"/>
      <c r="E868" s="227"/>
      <c r="F868" s="227"/>
      <c r="G868" s="227"/>
      <c r="H868" s="227"/>
      <c r="I868" s="227"/>
      <c r="J868" s="227"/>
      <c r="K868" s="227"/>
      <c r="L868" s="227"/>
      <c r="M868" s="227"/>
      <c r="N868" s="227"/>
      <c r="O868" s="227"/>
      <c r="P868" s="227"/>
      <c r="Q868" s="227"/>
      <c r="R868" s="227"/>
      <c r="S868" s="227"/>
      <c r="T868" s="227"/>
      <c r="U868" s="227"/>
      <c r="V868" s="227"/>
      <c r="W868" s="227"/>
      <c r="X868" s="227"/>
      <c r="Y868" s="227"/>
      <c r="Z868" s="227"/>
    </row>
    <row r="869" spans="1:26" ht="15.75" customHeight="1" x14ac:dyDescent="0.2">
      <c r="A869" s="227"/>
      <c r="B869" s="227"/>
      <c r="C869" s="227"/>
      <c r="D869" s="228"/>
      <c r="E869" s="227"/>
      <c r="F869" s="227"/>
      <c r="G869" s="227"/>
      <c r="H869" s="227"/>
      <c r="I869" s="227"/>
      <c r="J869" s="227"/>
      <c r="K869" s="227"/>
      <c r="L869" s="227"/>
      <c r="M869" s="227"/>
      <c r="N869" s="227"/>
      <c r="O869" s="227"/>
      <c r="P869" s="227"/>
      <c r="Q869" s="227"/>
      <c r="R869" s="227"/>
      <c r="S869" s="227"/>
      <c r="T869" s="227"/>
      <c r="U869" s="227"/>
      <c r="V869" s="227"/>
      <c r="W869" s="227"/>
      <c r="X869" s="227"/>
      <c r="Y869" s="227"/>
      <c r="Z869" s="227"/>
    </row>
    <row r="870" spans="1:26" ht="15.75" customHeight="1" x14ac:dyDescent="0.2">
      <c r="A870" s="227"/>
      <c r="B870" s="227"/>
      <c r="C870" s="227"/>
      <c r="D870" s="228"/>
      <c r="E870" s="227"/>
      <c r="F870" s="227"/>
      <c r="G870" s="227"/>
      <c r="H870" s="227"/>
      <c r="I870" s="227"/>
      <c r="J870" s="227"/>
      <c r="K870" s="227"/>
      <c r="L870" s="227"/>
      <c r="M870" s="227"/>
      <c r="N870" s="227"/>
      <c r="O870" s="227"/>
      <c r="P870" s="227"/>
      <c r="Q870" s="227"/>
      <c r="R870" s="227"/>
      <c r="S870" s="227"/>
      <c r="T870" s="227"/>
      <c r="U870" s="227"/>
      <c r="V870" s="227"/>
      <c r="W870" s="227"/>
      <c r="X870" s="227"/>
      <c r="Y870" s="227"/>
      <c r="Z870" s="227"/>
    </row>
    <row r="871" spans="1:26" ht="15.75" customHeight="1" x14ac:dyDescent="0.2">
      <c r="A871" s="227"/>
      <c r="B871" s="227"/>
      <c r="C871" s="227"/>
      <c r="D871" s="228"/>
      <c r="E871" s="227"/>
      <c r="F871" s="227"/>
      <c r="G871" s="227"/>
      <c r="H871" s="227"/>
      <c r="I871" s="227"/>
      <c r="J871" s="227"/>
      <c r="K871" s="227"/>
      <c r="L871" s="227"/>
      <c r="M871" s="227"/>
      <c r="N871" s="227"/>
      <c r="O871" s="227"/>
      <c r="P871" s="227"/>
      <c r="Q871" s="227"/>
      <c r="R871" s="227"/>
      <c r="S871" s="227"/>
      <c r="T871" s="227"/>
      <c r="U871" s="227"/>
      <c r="V871" s="227"/>
      <c r="W871" s="227"/>
      <c r="X871" s="227"/>
      <c r="Y871" s="227"/>
      <c r="Z871" s="227"/>
    </row>
    <row r="872" spans="1:26" ht="15.75" customHeight="1" x14ac:dyDescent="0.2">
      <c r="A872" s="227"/>
      <c r="B872" s="227"/>
      <c r="C872" s="227"/>
      <c r="D872" s="228"/>
      <c r="E872" s="227"/>
      <c r="F872" s="227"/>
      <c r="G872" s="227"/>
      <c r="H872" s="227"/>
      <c r="I872" s="227"/>
      <c r="J872" s="227"/>
      <c r="K872" s="227"/>
      <c r="L872" s="227"/>
      <c r="M872" s="227"/>
      <c r="N872" s="227"/>
      <c r="O872" s="227"/>
      <c r="P872" s="227"/>
      <c r="Q872" s="227"/>
      <c r="R872" s="227"/>
      <c r="S872" s="227"/>
      <c r="T872" s="227"/>
      <c r="U872" s="227"/>
      <c r="V872" s="227"/>
      <c r="W872" s="227"/>
      <c r="X872" s="227"/>
      <c r="Y872" s="227"/>
      <c r="Z872" s="227"/>
    </row>
    <row r="873" spans="1:26" ht="15.75" customHeight="1" x14ac:dyDescent="0.2">
      <c r="A873" s="227"/>
      <c r="B873" s="227"/>
      <c r="C873" s="227"/>
      <c r="D873" s="228"/>
      <c r="E873" s="227"/>
      <c r="F873" s="227"/>
      <c r="G873" s="227"/>
      <c r="H873" s="227"/>
      <c r="I873" s="227"/>
      <c r="J873" s="227"/>
      <c r="K873" s="227"/>
      <c r="L873" s="227"/>
      <c r="M873" s="227"/>
      <c r="N873" s="227"/>
      <c r="O873" s="227"/>
      <c r="P873" s="227"/>
      <c r="Q873" s="227"/>
      <c r="R873" s="227"/>
      <c r="S873" s="227"/>
      <c r="T873" s="227"/>
      <c r="U873" s="227"/>
      <c r="V873" s="227"/>
      <c r="W873" s="227"/>
      <c r="X873" s="227"/>
      <c r="Y873" s="227"/>
      <c r="Z873" s="227"/>
    </row>
    <row r="874" spans="1:26" ht="15.75" customHeight="1" x14ac:dyDescent="0.2">
      <c r="A874" s="227"/>
      <c r="B874" s="227"/>
      <c r="C874" s="227"/>
      <c r="D874" s="228"/>
      <c r="E874" s="227"/>
      <c r="F874" s="227"/>
      <c r="G874" s="227"/>
      <c r="H874" s="227"/>
      <c r="I874" s="227"/>
      <c r="J874" s="227"/>
      <c r="K874" s="227"/>
      <c r="L874" s="227"/>
      <c r="M874" s="227"/>
      <c r="N874" s="227"/>
      <c r="O874" s="227"/>
      <c r="P874" s="227"/>
      <c r="Q874" s="227"/>
      <c r="R874" s="227"/>
      <c r="S874" s="227"/>
      <c r="T874" s="227"/>
      <c r="U874" s="227"/>
      <c r="V874" s="227"/>
      <c r="W874" s="227"/>
      <c r="X874" s="227"/>
      <c r="Y874" s="227"/>
      <c r="Z874" s="227"/>
    </row>
    <row r="875" spans="1:26" ht="15.75" customHeight="1" x14ac:dyDescent="0.2">
      <c r="A875" s="227"/>
      <c r="B875" s="227"/>
      <c r="C875" s="227"/>
      <c r="D875" s="228"/>
      <c r="E875" s="227"/>
      <c r="F875" s="227"/>
      <c r="G875" s="227"/>
      <c r="H875" s="227"/>
      <c r="I875" s="227"/>
      <c r="J875" s="227"/>
      <c r="K875" s="227"/>
      <c r="L875" s="227"/>
      <c r="M875" s="227"/>
      <c r="N875" s="227"/>
      <c r="O875" s="227"/>
      <c r="P875" s="227"/>
      <c r="Q875" s="227"/>
      <c r="R875" s="227"/>
      <c r="S875" s="227"/>
      <c r="T875" s="227"/>
      <c r="U875" s="227"/>
      <c r="V875" s="227"/>
      <c r="W875" s="227"/>
      <c r="X875" s="227"/>
      <c r="Y875" s="227"/>
      <c r="Z875" s="227"/>
    </row>
    <row r="876" spans="1:26" ht="15.75" customHeight="1" x14ac:dyDescent="0.2">
      <c r="A876" s="227"/>
      <c r="B876" s="227"/>
      <c r="C876" s="227"/>
      <c r="D876" s="228"/>
      <c r="E876" s="227"/>
      <c r="F876" s="227"/>
      <c r="G876" s="227"/>
      <c r="H876" s="227"/>
      <c r="I876" s="227"/>
      <c r="J876" s="227"/>
      <c r="K876" s="227"/>
      <c r="L876" s="227"/>
      <c r="M876" s="227"/>
      <c r="N876" s="227"/>
      <c r="O876" s="227"/>
      <c r="P876" s="227"/>
      <c r="Q876" s="227"/>
      <c r="R876" s="227"/>
      <c r="S876" s="227"/>
      <c r="T876" s="227"/>
      <c r="U876" s="227"/>
      <c r="V876" s="227"/>
      <c r="W876" s="227"/>
      <c r="X876" s="227"/>
      <c r="Y876" s="227"/>
      <c r="Z876" s="227"/>
    </row>
    <row r="877" spans="1:26" ht="15.75" customHeight="1" x14ac:dyDescent="0.2">
      <c r="A877" s="227"/>
      <c r="B877" s="227"/>
      <c r="C877" s="227"/>
      <c r="D877" s="228"/>
      <c r="E877" s="227"/>
      <c r="F877" s="227"/>
      <c r="G877" s="227"/>
      <c r="H877" s="227"/>
      <c r="I877" s="227"/>
      <c r="J877" s="227"/>
      <c r="K877" s="227"/>
      <c r="L877" s="227"/>
      <c r="M877" s="227"/>
      <c r="N877" s="227"/>
      <c r="O877" s="227"/>
      <c r="P877" s="227"/>
      <c r="Q877" s="227"/>
      <c r="R877" s="227"/>
      <c r="S877" s="227"/>
      <c r="T877" s="227"/>
      <c r="U877" s="227"/>
      <c r="V877" s="227"/>
      <c r="W877" s="227"/>
      <c r="X877" s="227"/>
      <c r="Y877" s="227"/>
      <c r="Z877" s="227"/>
    </row>
    <row r="878" spans="1:26" ht="15.75" customHeight="1" x14ac:dyDescent="0.2">
      <c r="A878" s="227"/>
      <c r="B878" s="227"/>
      <c r="C878" s="227"/>
      <c r="D878" s="228"/>
      <c r="E878" s="227"/>
      <c r="F878" s="227"/>
      <c r="G878" s="227"/>
      <c r="H878" s="227"/>
      <c r="I878" s="227"/>
      <c r="J878" s="227"/>
      <c r="K878" s="227"/>
      <c r="L878" s="227"/>
      <c r="M878" s="227"/>
      <c r="N878" s="227"/>
      <c r="O878" s="227"/>
      <c r="P878" s="227"/>
      <c r="Q878" s="227"/>
      <c r="R878" s="227"/>
      <c r="S878" s="227"/>
      <c r="T878" s="227"/>
      <c r="U878" s="227"/>
      <c r="V878" s="227"/>
      <c r="W878" s="227"/>
      <c r="X878" s="227"/>
      <c r="Y878" s="227"/>
      <c r="Z878" s="227"/>
    </row>
    <row r="879" spans="1:26" ht="15.75" customHeight="1" x14ac:dyDescent="0.2">
      <c r="A879" s="227"/>
      <c r="B879" s="227"/>
      <c r="C879" s="227"/>
      <c r="D879" s="228"/>
      <c r="E879" s="227"/>
      <c r="F879" s="227"/>
      <c r="G879" s="227"/>
      <c r="H879" s="227"/>
      <c r="I879" s="227"/>
      <c r="J879" s="227"/>
      <c r="K879" s="227"/>
      <c r="L879" s="227"/>
      <c r="M879" s="227"/>
      <c r="N879" s="227"/>
      <c r="O879" s="227"/>
      <c r="P879" s="227"/>
      <c r="Q879" s="227"/>
      <c r="R879" s="227"/>
      <c r="S879" s="227"/>
      <c r="T879" s="227"/>
      <c r="U879" s="227"/>
      <c r="V879" s="227"/>
      <c r="W879" s="227"/>
      <c r="X879" s="227"/>
      <c r="Y879" s="227"/>
      <c r="Z879" s="227"/>
    </row>
    <row r="880" spans="1:26" ht="15.75" customHeight="1" x14ac:dyDescent="0.2">
      <c r="A880" s="227"/>
      <c r="B880" s="227"/>
      <c r="C880" s="227"/>
      <c r="D880" s="228"/>
      <c r="E880" s="227"/>
      <c r="F880" s="227"/>
      <c r="G880" s="227"/>
      <c r="H880" s="227"/>
      <c r="I880" s="227"/>
      <c r="J880" s="227"/>
      <c r="K880" s="227"/>
      <c r="L880" s="227"/>
      <c r="M880" s="227"/>
      <c r="N880" s="227"/>
      <c r="O880" s="227"/>
      <c r="P880" s="227"/>
      <c r="Q880" s="227"/>
      <c r="R880" s="227"/>
      <c r="S880" s="227"/>
      <c r="T880" s="227"/>
      <c r="U880" s="227"/>
      <c r="V880" s="227"/>
      <c r="W880" s="227"/>
      <c r="X880" s="227"/>
      <c r="Y880" s="227"/>
      <c r="Z880" s="227"/>
    </row>
    <row r="881" spans="1:26" ht="15.75" customHeight="1" x14ac:dyDescent="0.2">
      <c r="A881" s="227"/>
      <c r="B881" s="227"/>
      <c r="C881" s="227"/>
      <c r="D881" s="228"/>
      <c r="E881" s="227"/>
      <c r="F881" s="227"/>
      <c r="G881" s="227"/>
      <c r="H881" s="227"/>
      <c r="I881" s="227"/>
      <c r="J881" s="227"/>
      <c r="K881" s="227"/>
      <c r="L881" s="227"/>
      <c r="M881" s="227"/>
      <c r="N881" s="227"/>
      <c r="O881" s="227"/>
      <c r="P881" s="227"/>
      <c r="Q881" s="227"/>
      <c r="R881" s="227"/>
      <c r="S881" s="227"/>
      <c r="T881" s="227"/>
      <c r="U881" s="227"/>
      <c r="V881" s="227"/>
      <c r="W881" s="227"/>
      <c r="X881" s="227"/>
      <c r="Y881" s="227"/>
      <c r="Z881" s="227"/>
    </row>
    <row r="882" spans="1:26" ht="15.75" customHeight="1" x14ac:dyDescent="0.2">
      <c r="A882" s="227"/>
      <c r="B882" s="227"/>
      <c r="C882" s="227"/>
      <c r="D882" s="228"/>
      <c r="E882" s="227"/>
      <c r="F882" s="227"/>
      <c r="G882" s="227"/>
      <c r="H882" s="227"/>
      <c r="I882" s="227"/>
      <c r="J882" s="227"/>
      <c r="K882" s="227"/>
      <c r="L882" s="227"/>
      <c r="M882" s="227"/>
      <c r="N882" s="227"/>
      <c r="O882" s="227"/>
      <c r="P882" s="227"/>
      <c r="Q882" s="227"/>
      <c r="R882" s="227"/>
      <c r="S882" s="227"/>
      <c r="T882" s="227"/>
      <c r="U882" s="227"/>
      <c r="V882" s="227"/>
      <c r="W882" s="227"/>
      <c r="X882" s="227"/>
      <c r="Y882" s="227"/>
      <c r="Z882" s="227"/>
    </row>
    <row r="883" spans="1:26" ht="15.75" customHeight="1" x14ac:dyDescent="0.2">
      <c r="A883" s="227"/>
      <c r="B883" s="227"/>
      <c r="C883" s="227"/>
      <c r="D883" s="228"/>
      <c r="E883" s="227"/>
      <c r="F883" s="227"/>
      <c r="G883" s="227"/>
      <c r="H883" s="227"/>
      <c r="I883" s="227"/>
      <c r="J883" s="227"/>
      <c r="K883" s="227"/>
      <c r="L883" s="227"/>
      <c r="M883" s="227"/>
      <c r="N883" s="227"/>
      <c r="O883" s="227"/>
      <c r="P883" s="227"/>
      <c r="Q883" s="227"/>
      <c r="R883" s="227"/>
      <c r="S883" s="227"/>
      <c r="T883" s="227"/>
      <c r="U883" s="227"/>
      <c r="V883" s="227"/>
      <c r="W883" s="227"/>
      <c r="X883" s="227"/>
      <c r="Y883" s="227"/>
      <c r="Z883" s="227"/>
    </row>
    <row r="884" spans="1:26" ht="15.75" customHeight="1" x14ac:dyDescent="0.2">
      <c r="A884" s="227"/>
      <c r="B884" s="227"/>
      <c r="C884" s="227"/>
      <c r="D884" s="228"/>
      <c r="E884" s="227"/>
      <c r="F884" s="227"/>
      <c r="G884" s="227"/>
      <c r="H884" s="227"/>
      <c r="I884" s="227"/>
      <c r="J884" s="227"/>
      <c r="K884" s="227"/>
      <c r="L884" s="227"/>
      <c r="M884" s="227"/>
      <c r="N884" s="227"/>
      <c r="O884" s="227"/>
      <c r="P884" s="227"/>
      <c r="Q884" s="227"/>
      <c r="R884" s="227"/>
      <c r="S884" s="227"/>
      <c r="T884" s="227"/>
      <c r="U884" s="227"/>
      <c r="V884" s="227"/>
      <c r="W884" s="227"/>
      <c r="X884" s="227"/>
      <c r="Y884" s="227"/>
      <c r="Z884" s="227"/>
    </row>
    <row r="885" spans="1:26" ht="15.75" customHeight="1" x14ac:dyDescent="0.2">
      <c r="A885" s="227"/>
      <c r="B885" s="227"/>
      <c r="C885" s="227"/>
      <c r="D885" s="228"/>
      <c r="E885" s="227"/>
      <c r="F885" s="227"/>
      <c r="G885" s="227"/>
      <c r="H885" s="227"/>
      <c r="I885" s="227"/>
      <c r="J885" s="227"/>
      <c r="K885" s="227"/>
      <c r="L885" s="227"/>
      <c r="M885" s="227"/>
      <c r="N885" s="227"/>
      <c r="O885" s="227"/>
      <c r="P885" s="227"/>
      <c r="Q885" s="227"/>
      <c r="R885" s="227"/>
      <c r="S885" s="227"/>
      <c r="T885" s="227"/>
      <c r="U885" s="227"/>
      <c r="V885" s="227"/>
      <c r="W885" s="227"/>
      <c r="X885" s="227"/>
      <c r="Y885" s="227"/>
      <c r="Z885" s="227"/>
    </row>
    <row r="886" spans="1:26" ht="15.75" customHeight="1" x14ac:dyDescent="0.2">
      <c r="A886" s="227"/>
      <c r="B886" s="227"/>
      <c r="C886" s="227"/>
      <c r="D886" s="228"/>
      <c r="E886" s="227"/>
      <c r="F886" s="227"/>
      <c r="G886" s="227"/>
      <c r="H886" s="227"/>
      <c r="I886" s="227"/>
      <c r="J886" s="227"/>
      <c r="K886" s="227"/>
      <c r="L886" s="227"/>
      <c r="M886" s="227"/>
      <c r="N886" s="227"/>
      <c r="O886" s="227"/>
      <c r="P886" s="227"/>
      <c r="Q886" s="227"/>
      <c r="R886" s="227"/>
      <c r="S886" s="227"/>
      <c r="T886" s="227"/>
      <c r="U886" s="227"/>
      <c r="V886" s="227"/>
      <c r="W886" s="227"/>
      <c r="X886" s="227"/>
      <c r="Y886" s="227"/>
      <c r="Z886" s="227"/>
    </row>
    <row r="887" spans="1:26" ht="15.75" customHeight="1" x14ac:dyDescent="0.2">
      <c r="A887" s="227"/>
      <c r="B887" s="227"/>
      <c r="C887" s="227"/>
      <c r="D887" s="228"/>
      <c r="E887" s="227"/>
      <c r="F887" s="227"/>
      <c r="G887" s="227"/>
      <c r="H887" s="227"/>
      <c r="I887" s="227"/>
      <c r="J887" s="227"/>
      <c r="K887" s="227"/>
      <c r="L887" s="227"/>
      <c r="M887" s="227"/>
      <c r="N887" s="227"/>
      <c r="O887" s="227"/>
      <c r="P887" s="227"/>
      <c r="Q887" s="227"/>
      <c r="R887" s="227"/>
      <c r="S887" s="227"/>
      <c r="T887" s="227"/>
      <c r="U887" s="227"/>
      <c r="V887" s="227"/>
      <c r="W887" s="227"/>
      <c r="X887" s="227"/>
      <c r="Y887" s="227"/>
      <c r="Z887" s="227"/>
    </row>
    <row r="888" spans="1:26" ht="15.75" customHeight="1" x14ac:dyDescent="0.2">
      <c r="A888" s="227"/>
      <c r="B888" s="227"/>
      <c r="C888" s="227"/>
      <c r="D888" s="228"/>
      <c r="E888" s="227"/>
      <c r="F888" s="227"/>
      <c r="G888" s="227"/>
      <c r="H888" s="227"/>
      <c r="I888" s="227"/>
      <c r="J888" s="227"/>
      <c r="K888" s="227"/>
      <c r="L888" s="227"/>
      <c r="M888" s="227"/>
      <c r="N888" s="227"/>
      <c r="O888" s="227"/>
      <c r="P888" s="227"/>
      <c r="Q888" s="227"/>
      <c r="R888" s="227"/>
      <c r="S888" s="227"/>
      <c r="T888" s="227"/>
      <c r="U888" s="227"/>
      <c r="V888" s="227"/>
      <c r="W888" s="227"/>
      <c r="X888" s="227"/>
      <c r="Y888" s="227"/>
      <c r="Z888" s="227"/>
    </row>
    <row r="889" spans="1:26" ht="15.75" customHeight="1" x14ac:dyDescent="0.2">
      <c r="A889" s="227"/>
      <c r="B889" s="227"/>
      <c r="C889" s="227"/>
      <c r="D889" s="228"/>
      <c r="E889" s="227"/>
      <c r="F889" s="227"/>
      <c r="G889" s="227"/>
      <c r="H889" s="227"/>
      <c r="I889" s="227"/>
      <c r="J889" s="227"/>
      <c r="K889" s="227"/>
      <c r="L889" s="227"/>
      <c r="M889" s="227"/>
      <c r="N889" s="227"/>
      <c r="O889" s="227"/>
      <c r="P889" s="227"/>
      <c r="Q889" s="227"/>
      <c r="R889" s="227"/>
      <c r="S889" s="227"/>
      <c r="T889" s="227"/>
      <c r="U889" s="227"/>
      <c r="V889" s="227"/>
      <c r="W889" s="227"/>
      <c r="X889" s="227"/>
      <c r="Y889" s="227"/>
      <c r="Z889" s="227"/>
    </row>
    <row r="890" spans="1:26" ht="15.75" customHeight="1" x14ac:dyDescent="0.2">
      <c r="A890" s="227"/>
      <c r="B890" s="227"/>
      <c r="C890" s="227"/>
      <c r="D890" s="228"/>
      <c r="E890" s="227"/>
      <c r="F890" s="227"/>
      <c r="G890" s="227"/>
      <c r="H890" s="227"/>
      <c r="I890" s="227"/>
      <c r="J890" s="227"/>
      <c r="K890" s="227"/>
      <c r="L890" s="227"/>
      <c r="M890" s="227"/>
      <c r="N890" s="227"/>
      <c r="O890" s="227"/>
      <c r="P890" s="227"/>
      <c r="Q890" s="227"/>
      <c r="R890" s="227"/>
      <c r="S890" s="227"/>
      <c r="T890" s="227"/>
      <c r="U890" s="227"/>
      <c r="V890" s="227"/>
      <c r="W890" s="227"/>
      <c r="X890" s="227"/>
      <c r="Y890" s="227"/>
      <c r="Z890" s="227"/>
    </row>
    <row r="891" spans="1:26" ht="15.75" customHeight="1" x14ac:dyDescent="0.2">
      <c r="A891" s="227"/>
      <c r="B891" s="227"/>
      <c r="C891" s="227"/>
      <c r="D891" s="228"/>
      <c r="E891" s="227"/>
      <c r="F891" s="227"/>
      <c r="G891" s="227"/>
      <c r="H891" s="227"/>
      <c r="I891" s="227"/>
      <c r="J891" s="227"/>
      <c r="K891" s="227"/>
      <c r="L891" s="227"/>
      <c r="M891" s="227"/>
      <c r="N891" s="227"/>
      <c r="O891" s="227"/>
      <c r="P891" s="227"/>
      <c r="Q891" s="227"/>
      <c r="R891" s="227"/>
      <c r="S891" s="227"/>
      <c r="T891" s="227"/>
      <c r="U891" s="227"/>
      <c r="V891" s="227"/>
      <c r="W891" s="227"/>
      <c r="X891" s="227"/>
      <c r="Y891" s="227"/>
      <c r="Z891" s="227"/>
    </row>
    <row r="892" spans="1:26" ht="15.75" customHeight="1" x14ac:dyDescent="0.2">
      <c r="A892" s="227"/>
      <c r="B892" s="227"/>
      <c r="C892" s="227"/>
      <c r="D892" s="228"/>
      <c r="E892" s="227"/>
      <c r="F892" s="227"/>
      <c r="G892" s="227"/>
      <c r="H892" s="227"/>
      <c r="I892" s="227"/>
      <c r="J892" s="227"/>
      <c r="K892" s="227"/>
      <c r="L892" s="227"/>
      <c r="M892" s="227"/>
      <c r="N892" s="227"/>
      <c r="O892" s="227"/>
      <c r="P892" s="227"/>
      <c r="Q892" s="227"/>
      <c r="R892" s="227"/>
      <c r="S892" s="227"/>
      <c r="T892" s="227"/>
      <c r="U892" s="227"/>
      <c r="V892" s="227"/>
      <c r="W892" s="227"/>
      <c r="X892" s="227"/>
      <c r="Y892" s="227"/>
      <c r="Z892" s="227"/>
    </row>
    <row r="893" spans="1:26" ht="15.75" customHeight="1" x14ac:dyDescent="0.2">
      <c r="A893" s="227"/>
      <c r="B893" s="227"/>
      <c r="C893" s="227"/>
      <c r="D893" s="228"/>
      <c r="E893" s="227"/>
      <c r="F893" s="227"/>
      <c r="G893" s="227"/>
      <c r="H893" s="227"/>
      <c r="I893" s="227"/>
      <c r="J893" s="227"/>
      <c r="K893" s="227"/>
      <c r="L893" s="227"/>
      <c r="M893" s="227"/>
      <c r="N893" s="227"/>
      <c r="O893" s="227"/>
      <c r="P893" s="227"/>
      <c r="Q893" s="227"/>
      <c r="R893" s="227"/>
      <c r="S893" s="227"/>
      <c r="T893" s="227"/>
      <c r="U893" s="227"/>
      <c r="V893" s="227"/>
      <c r="W893" s="227"/>
      <c r="X893" s="227"/>
      <c r="Y893" s="227"/>
      <c r="Z893" s="227"/>
    </row>
    <row r="894" spans="1:26" ht="15.75" customHeight="1" x14ac:dyDescent="0.2">
      <c r="A894" s="227"/>
      <c r="B894" s="227"/>
      <c r="C894" s="227"/>
      <c r="D894" s="228"/>
      <c r="E894" s="227"/>
      <c r="F894" s="227"/>
      <c r="G894" s="227"/>
      <c r="H894" s="227"/>
      <c r="I894" s="227"/>
      <c r="J894" s="227"/>
      <c r="K894" s="227"/>
      <c r="L894" s="227"/>
      <c r="M894" s="227"/>
      <c r="N894" s="227"/>
      <c r="O894" s="227"/>
      <c r="P894" s="227"/>
      <c r="Q894" s="227"/>
      <c r="R894" s="227"/>
      <c r="S894" s="227"/>
      <c r="T894" s="227"/>
      <c r="U894" s="227"/>
      <c r="V894" s="227"/>
      <c r="W894" s="227"/>
      <c r="X894" s="227"/>
      <c r="Y894" s="227"/>
      <c r="Z894" s="227"/>
    </row>
    <row r="895" spans="1:26" ht="15.75" customHeight="1" x14ac:dyDescent="0.2">
      <c r="A895" s="227"/>
      <c r="B895" s="227"/>
      <c r="C895" s="227"/>
      <c r="D895" s="228"/>
      <c r="E895" s="227"/>
      <c r="F895" s="227"/>
      <c r="G895" s="227"/>
      <c r="H895" s="227"/>
      <c r="I895" s="227"/>
      <c r="J895" s="227"/>
      <c r="K895" s="227"/>
      <c r="L895" s="227"/>
      <c r="M895" s="227"/>
      <c r="N895" s="227"/>
      <c r="O895" s="227"/>
      <c r="P895" s="227"/>
      <c r="Q895" s="227"/>
      <c r="R895" s="227"/>
      <c r="S895" s="227"/>
      <c r="T895" s="227"/>
      <c r="U895" s="227"/>
      <c r="V895" s="227"/>
      <c r="W895" s="227"/>
      <c r="X895" s="227"/>
      <c r="Y895" s="227"/>
      <c r="Z895" s="227"/>
    </row>
    <row r="896" spans="1:26" ht="15.75" customHeight="1" x14ac:dyDescent="0.2">
      <c r="A896" s="227"/>
      <c r="B896" s="227"/>
      <c r="C896" s="227"/>
      <c r="D896" s="228"/>
      <c r="E896" s="227"/>
      <c r="F896" s="227"/>
      <c r="G896" s="227"/>
      <c r="H896" s="227"/>
      <c r="I896" s="227"/>
      <c r="J896" s="227"/>
      <c r="K896" s="227"/>
      <c r="L896" s="227"/>
      <c r="M896" s="227"/>
      <c r="N896" s="227"/>
      <c r="O896" s="227"/>
      <c r="P896" s="227"/>
      <c r="Q896" s="227"/>
      <c r="R896" s="227"/>
      <c r="S896" s="227"/>
      <c r="T896" s="227"/>
      <c r="U896" s="227"/>
      <c r="V896" s="227"/>
      <c r="W896" s="227"/>
      <c r="X896" s="227"/>
      <c r="Y896" s="227"/>
      <c r="Z896" s="227"/>
    </row>
    <row r="897" spans="1:26" ht="15.75" customHeight="1" x14ac:dyDescent="0.2">
      <c r="A897" s="227"/>
      <c r="B897" s="227"/>
      <c r="C897" s="227"/>
      <c r="D897" s="228"/>
      <c r="E897" s="227"/>
      <c r="F897" s="227"/>
      <c r="G897" s="227"/>
      <c r="H897" s="227"/>
      <c r="I897" s="227"/>
      <c r="J897" s="227"/>
      <c r="K897" s="227"/>
      <c r="L897" s="227"/>
      <c r="M897" s="227"/>
      <c r="N897" s="227"/>
      <c r="O897" s="227"/>
      <c r="P897" s="227"/>
      <c r="Q897" s="227"/>
      <c r="R897" s="227"/>
      <c r="S897" s="227"/>
      <c r="T897" s="227"/>
      <c r="U897" s="227"/>
      <c r="V897" s="227"/>
      <c r="W897" s="227"/>
      <c r="X897" s="227"/>
      <c r="Y897" s="227"/>
      <c r="Z897" s="227"/>
    </row>
    <row r="898" spans="1:26" ht="15.75" customHeight="1" x14ac:dyDescent="0.2">
      <c r="A898" s="227"/>
      <c r="B898" s="227"/>
      <c r="C898" s="227"/>
      <c r="D898" s="228"/>
      <c r="E898" s="227"/>
      <c r="F898" s="227"/>
      <c r="G898" s="227"/>
      <c r="H898" s="227"/>
      <c r="I898" s="227"/>
      <c r="J898" s="227"/>
      <c r="K898" s="227"/>
      <c r="L898" s="227"/>
      <c r="M898" s="227"/>
      <c r="N898" s="227"/>
      <c r="O898" s="227"/>
      <c r="P898" s="227"/>
      <c r="Q898" s="227"/>
      <c r="R898" s="227"/>
      <c r="S898" s="227"/>
      <c r="T898" s="227"/>
      <c r="U898" s="227"/>
      <c r="V898" s="227"/>
      <c r="W898" s="227"/>
      <c r="X898" s="227"/>
      <c r="Y898" s="227"/>
      <c r="Z898" s="227"/>
    </row>
    <row r="899" spans="1:26" ht="15.75" customHeight="1" x14ac:dyDescent="0.2">
      <c r="A899" s="227"/>
      <c r="B899" s="227"/>
      <c r="C899" s="227"/>
      <c r="D899" s="228"/>
      <c r="E899" s="227"/>
      <c r="F899" s="227"/>
      <c r="G899" s="227"/>
      <c r="H899" s="227"/>
      <c r="I899" s="227"/>
      <c r="J899" s="227"/>
      <c r="K899" s="227"/>
      <c r="L899" s="227"/>
      <c r="M899" s="227"/>
      <c r="N899" s="227"/>
      <c r="O899" s="227"/>
      <c r="P899" s="227"/>
      <c r="Q899" s="227"/>
      <c r="R899" s="227"/>
      <c r="S899" s="227"/>
      <c r="T899" s="227"/>
      <c r="U899" s="227"/>
      <c r="V899" s="227"/>
      <c r="W899" s="227"/>
      <c r="X899" s="227"/>
      <c r="Y899" s="227"/>
      <c r="Z899" s="227"/>
    </row>
    <row r="900" spans="1:26" ht="15.75" customHeight="1" x14ac:dyDescent="0.2">
      <c r="A900" s="227"/>
      <c r="B900" s="227"/>
      <c r="C900" s="227"/>
      <c r="D900" s="228"/>
      <c r="E900" s="227"/>
      <c r="F900" s="227"/>
      <c r="G900" s="227"/>
      <c r="H900" s="227"/>
      <c r="I900" s="227"/>
      <c r="J900" s="227"/>
      <c r="K900" s="227"/>
      <c r="L900" s="227"/>
      <c r="M900" s="227"/>
      <c r="N900" s="227"/>
      <c r="O900" s="227"/>
      <c r="P900" s="227"/>
      <c r="Q900" s="227"/>
      <c r="R900" s="227"/>
      <c r="S900" s="227"/>
      <c r="T900" s="227"/>
      <c r="U900" s="227"/>
      <c r="V900" s="227"/>
      <c r="W900" s="227"/>
      <c r="X900" s="227"/>
      <c r="Y900" s="227"/>
      <c r="Z900" s="227"/>
    </row>
    <row r="901" spans="1:26" ht="15.75" customHeight="1" x14ac:dyDescent="0.2">
      <c r="A901" s="227"/>
      <c r="B901" s="227"/>
      <c r="C901" s="227"/>
      <c r="D901" s="228"/>
      <c r="E901" s="227"/>
      <c r="F901" s="227"/>
      <c r="G901" s="227"/>
      <c r="H901" s="227"/>
      <c r="I901" s="227"/>
      <c r="J901" s="227"/>
      <c r="K901" s="227"/>
      <c r="L901" s="227"/>
      <c r="M901" s="227"/>
      <c r="N901" s="227"/>
      <c r="O901" s="227"/>
      <c r="P901" s="227"/>
      <c r="Q901" s="227"/>
      <c r="R901" s="227"/>
      <c r="S901" s="227"/>
      <c r="T901" s="227"/>
      <c r="U901" s="227"/>
      <c r="V901" s="227"/>
      <c r="W901" s="227"/>
      <c r="X901" s="227"/>
      <c r="Y901" s="227"/>
      <c r="Z901" s="227"/>
    </row>
    <row r="902" spans="1:26" ht="15.75" customHeight="1" x14ac:dyDescent="0.2">
      <c r="A902" s="227"/>
      <c r="B902" s="227"/>
      <c r="C902" s="227"/>
      <c r="D902" s="228"/>
      <c r="E902" s="227"/>
      <c r="F902" s="227"/>
      <c r="G902" s="227"/>
      <c r="H902" s="227"/>
      <c r="I902" s="227"/>
      <c r="J902" s="227"/>
      <c r="K902" s="227"/>
      <c r="L902" s="227"/>
      <c r="M902" s="227"/>
      <c r="N902" s="227"/>
      <c r="O902" s="227"/>
      <c r="P902" s="227"/>
      <c r="Q902" s="227"/>
      <c r="R902" s="227"/>
      <c r="S902" s="227"/>
      <c r="T902" s="227"/>
      <c r="U902" s="227"/>
      <c r="V902" s="227"/>
      <c r="W902" s="227"/>
      <c r="X902" s="227"/>
      <c r="Y902" s="227"/>
      <c r="Z902" s="227"/>
    </row>
    <row r="903" spans="1:26" ht="15.75" customHeight="1" x14ac:dyDescent="0.2">
      <c r="A903" s="227"/>
      <c r="B903" s="227"/>
      <c r="C903" s="227"/>
      <c r="D903" s="228"/>
      <c r="E903" s="227"/>
      <c r="F903" s="227"/>
      <c r="G903" s="227"/>
      <c r="H903" s="227"/>
      <c r="I903" s="227"/>
      <c r="J903" s="227"/>
      <c r="K903" s="227"/>
      <c r="L903" s="227"/>
      <c r="M903" s="227"/>
      <c r="N903" s="227"/>
      <c r="O903" s="227"/>
      <c r="P903" s="227"/>
      <c r="Q903" s="227"/>
      <c r="R903" s="227"/>
      <c r="S903" s="227"/>
      <c r="T903" s="227"/>
      <c r="U903" s="227"/>
      <c r="V903" s="227"/>
      <c r="W903" s="227"/>
      <c r="X903" s="227"/>
      <c r="Y903" s="227"/>
      <c r="Z903" s="227"/>
    </row>
    <row r="904" spans="1:26" ht="15.75" customHeight="1" x14ac:dyDescent="0.2">
      <c r="A904" s="227"/>
      <c r="B904" s="227"/>
      <c r="C904" s="227"/>
      <c r="D904" s="228"/>
      <c r="E904" s="227"/>
      <c r="F904" s="227"/>
      <c r="G904" s="227"/>
      <c r="H904" s="227"/>
      <c r="I904" s="227"/>
      <c r="J904" s="227"/>
      <c r="K904" s="227"/>
      <c r="L904" s="227"/>
      <c r="M904" s="227"/>
      <c r="N904" s="227"/>
      <c r="O904" s="227"/>
      <c r="P904" s="227"/>
      <c r="Q904" s="227"/>
      <c r="R904" s="227"/>
      <c r="S904" s="227"/>
      <c r="T904" s="227"/>
      <c r="U904" s="227"/>
      <c r="V904" s="227"/>
      <c r="W904" s="227"/>
      <c r="X904" s="227"/>
      <c r="Y904" s="227"/>
      <c r="Z904" s="227"/>
    </row>
    <row r="905" spans="1:26" ht="15.75" customHeight="1" x14ac:dyDescent="0.2">
      <c r="A905" s="227"/>
      <c r="B905" s="227"/>
      <c r="C905" s="227"/>
      <c r="D905" s="228"/>
      <c r="E905" s="227"/>
      <c r="F905" s="227"/>
      <c r="G905" s="227"/>
      <c r="H905" s="227"/>
      <c r="I905" s="227"/>
      <c r="J905" s="227"/>
      <c r="K905" s="227"/>
      <c r="L905" s="227"/>
      <c r="M905" s="227"/>
      <c r="N905" s="227"/>
      <c r="O905" s="227"/>
      <c r="P905" s="227"/>
      <c r="Q905" s="227"/>
      <c r="R905" s="227"/>
      <c r="S905" s="227"/>
      <c r="T905" s="227"/>
      <c r="U905" s="227"/>
      <c r="V905" s="227"/>
      <c r="W905" s="227"/>
      <c r="X905" s="227"/>
      <c r="Y905" s="227"/>
      <c r="Z905" s="227"/>
    </row>
    <row r="906" spans="1:26" ht="15.75" customHeight="1" x14ac:dyDescent="0.2">
      <c r="A906" s="227"/>
      <c r="B906" s="227"/>
      <c r="C906" s="227"/>
      <c r="D906" s="228"/>
      <c r="E906" s="227"/>
      <c r="F906" s="227"/>
      <c r="G906" s="227"/>
      <c r="H906" s="227"/>
      <c r="I906" s="227"/>
      <c r="J906" s="227"/>
      <c r="K906" s="227"/>
      <c r="L906" s="227"/>
      <c r="M906" s="227"/>
      <c r="N906" s="227"/>
      <c r="O906" s="227"/>
      <c r="P906" s="227"/>
      <c r="Q906" s="227"/>
      <c r="R906" s="227"/>
      <c r="S906" s="227"/>
      <c r="T906" s="227"/>
      <c r="U906" s="227"/>
      <c r="V906" s="227"/>
      <c r="W906" s="227"/>
      <c r="X906" s="227"/>
      <c r="Y906" s="227"/>
      <c r="Z906" s="227"/>
    </row>
    <row r="907" spans="1:26" ht="15.75" customHeight="1" x14ac:dyDescent="0.2">
      <c r="A907" s="227"/>
      <c r="B907" s="227"/>
      <c r="C907" s="227"/>
      <c r="D907" s="228"/>
      <c r="E907" s="227"/>
      <c r="F907" s="227"/>
      <c r="G907" s="227"/>
      <c r="H907" s="227"/>
      <c r="I907" s="227"/>
      <c r="J907" s="227"/>
      <c r="K907" s="227"/>
      <c r="L907" s="227"/>
      <c r="M907" s="227"/>
      <c r="N907" s="227"/>
      <c r="O907" s="227"/>
      <c r="P907" s="227"/>
      <c r="Q907" s="227"/>
      <c r="R907" s="227"/>
      <c r="S907" s="227"/>
      <c r="T907" s="227"/>
      <c r="U907" s="227"/>
      <c r="V907" s="227"/>
      <c r="W907" s="227"/>
      <c r="X907" s="227"/>
      <c r="Y907" s="227"/>
      <c r="Z907" s="227"/>
    </row>
    <row r="908" spans="1:26" ht="15.75" customHeight="1" x14ac:dyDescent="0.2">
      <c r="A908" s="227"/>
      <c r="B908" s="227"/>
      <c r="C908" s="227"/>
      <c r="D908" s="228"/>
      <c r="E908" s="227"/>
      <c r="F908" s="227"/>
      <c r="G908" s="227"/>
      <c r="H908" s="227"/>
      <c r="I908" s="227"/>
      <c r="J908" s="227"/>
      <c r="K908" s="227"/>
      <c r="L908" s="227"/>
      <c r="M908" s="227"/>
      <c r="N908" s="227"/>
      <c r="O908" s="227"/>
      <c r="P908" s="227"/>
      <c r="Q908" s="227"/>
      <c r="R908" s="227"/>
      <c r="S908" s="227"/>
      <c r="T908" s="227"/>
      <c r="U908" s="227"/>
      <c r="V908" s="227"/>
      <c r="W908" s="227"/>
      <c r="X908" s="227"/>
      <c r="Y908" s="227"/>
      <c r="Z908" s="227"/>
    </row>
    <row r="909" spans="1:26" ht="15.75" customHeight="1" x14ac:dyDescent="0.2">
      <c r="A909" s="227"/>
      <c r="B909" s="227"/>
      <c r="C909" s="227"/>
      <c r="D909" s="228"/>
      <c r="E909" s="227"/>
      <c r="F909" s="227"/>
      <c r="G909" s="227"/>
      <c r="H909" s="227"/>
      <c r="I909" s="227"/>
      <c r="J909" s="227"/>
      <c r="K909" s="227"/>
      <c r="L909" s="227"/>
      <c r="M909" s="227"/>
      <c r="N909" s="227"/>
      <c r="O909" s="227"/>
      <c r="P909" s="227"/>
      <c r="Q909" s="227"/>
      <c r="R909" s="227"/>
      <c r="S909" s="227"/>
      <c r="T909" s="227"/>
      <c r="U909" s="227"/>
      <c r="V909" s="227"/>
      <c r="W909" s="227"/>
      <c r="X909" s="227"/>
      <c r="Y909" s="227"/>
      <c r="Z909" s="227"/>
    </row>
    <row r="910" spans="1:26" ht="15.75" customHeight="1" x14ac:dyDescent="0.2">
      <c r="A910" s="227"/>
      <c r="B910" s="227"/>
      <c r="C910" s="227"/>
      <c r="D910" s="228"/>
      <c r="E910" s="227"/>
      <c r="F910" s="227"/>
      <c r="G910" s="227"/>
      <c r="H910" s="227"/>
      <c r="I910" s="227"/>
      <c r="J910" s="227"/>
      <c r="K910" s="227"/>
      <c r="L910" s="227"/>
      <c r="M910" s="227"/>
      <c r="N910" s="227"/>
      <c r="O910" s="227"/>
      <c r="P910" s="227"/>
      <c r="Q910" s="227"/>
      <c r="R910" s="227"/>
      <c r="S910" s="227"/>
      <c r="T910" s="227"/>
      <c r="U910" s="227"/>
      <c r="V910" s="227"/>
      <c r="W910" s="227"/>
      <c r="X910" s="227"/>
      <c r="Y910" s="227"/>
      <c r="Z910" s="227"/>
    </row>
    <row r="911" spans="1:26" ht="15.75" customHeight="1" x14ac:dyDescent="0.2">
      <c r="A911" s="227"/>
      <c r="B911" s="227"/>
      <c r="C911" s="227"/>
      <c r="D911" s="228"/>
      <c r="E911" s="227"/>
      <c r="F911" s="227"/>
      <c r="G911" s="227"/>
      <c r="H911" s="227"/>
      <c r="I911" s="227"/>
      <c r="J911" s="227"/>
      <c r="K911" s="227"/>
      <c r="L911" s="227"/>
      <c r="M911" s="227"/>
      <c r="N911" s="227"/>
      <c r="O911" s="227"/>
      <c r="P911" s="227"/>
      <c r="Q911" s="227"/>
      <c r="R911" s="227"/>
      <c r="S911" s="227"/>
      <c r="T911" s="227"/>
      <c r="U911" s="227"/>
      <c r="V911" s="227"/>
      <c r="W911" s="227"/>
      <c r="X911" s="227"/>
      <c r="Y911" s="227"/>
      <c r="Z911" s="227"/>
    </row>
    <row r="912" spans="1:26" ht="15.75" customHeight="1" x14ac:dyDescent="0.2">
      <c r="A912" s="227"/>
      <c r="B912" s="227"/>
      <c r="C912" s="227"/>
      <c r="D912" s="228"/>
      <c r="E912" s="227"/>
      <c r="F912" s="227"/>
      <c r="G912" s="227"/>
      <c r="H912" s="227"/>
      <c r="I912" s="227"/>
      <c r="J912" s="227"/>
      <c r="K912" s="227"/>
      <c r="L912" s="227"/>
      <c r="M912" s="227"/>
      <c r="N912" s="227"/>
      <c r="O912" s="227"/>
      <c r="P912" s="227"/>
      <c r="Q912" s="227"/>
      <c r="R912" s="227"/>
      <c r="S912" s="227"/>
      <c r="T912" s="227"/>
      <c r="U912" s="227"/>
      <c r="V912" s="227"/>
      <c r="W912" s="227"/>
      <c r="X912" s="227"/>
      <c r="Y912" s="227"/>
      <c r="Z912" s="227"/>
    </row>
    <row r="913" spans="1:26" ht="15.75" customHeight="1" x14ac:dyDescent="0.2">
      <c r="A913" s="227"/>
      <c r="B913" s="227"/>
      <c r="C913" s="227"/>
      <c r="D913" s="228"/>
      <c r="E913" s="227"/>
      <c r="F913" s="227"/>
      <c r="G913" s="227"/>
      <c r="H913" s="227"/>
      <c r="I913" s="227"/>
      <c r="J913" s="227"/>
      <c r="K913" s="227"/>
      <c r="L913" s="227"/>
      <c r="M913" s="227"/>
      <c r="N913" s="227"/>
      <c r="O913" s="227"/>
      <c r="P913" s="227"/>
      <c r="Q913" s="227"/>
      <c r="R913" s="227"/>
      <c r="S913" s="227"/>
      <c r="T913" s="227"/>
      <c r="U913" s="227"/>
      <c r="V913" s="227"/>
      <c r="W913" s="227"/>
      <c r="X913" s="227"/>
      <c r="Y913" s="227"/>
      <c r="Z913" s="227"/>
    </row>
    <row r="914" spans="1:26" ht="15.75" customHeight="1" x14ac:dyDescent="0.2">
      <c r="A914" s="227"/>
      <c r="B914" s="227"/>
      <c r="C914" s="227"/>
      <c r="D914" s="228"/>
      <c r="E914" s="227"/>
      <c r="F914" s="227"/>
      <c r="G914" s="227"/>
      <c r="H914" s="227"/>
      <c r="I914" s="227"/>
      <c r="J914" s="227"/>
      <c r="K914" s="227"/>
      <c r="L914" s="227"/>
      <c r="M914" s="227"/>
      <c r="N914" s="227"/>
      <c r="O914" s="227"/>
      <c r="P914" s="227"/>
      <c r="Q914" s="227"/>
      <c r="R914" s="227"/>
      <c r="S914" s="227"/>
      <c r="T914" s="227"/>
      <c r="U914" s="227"/>
      <c r="V914" s="227"/>
      <c r="W914" s="227"/>
      <c r="X914" s="227"/>
      <c r="Y914" s="227"/>
      <c r="Z914" s="227"/>
    </row>
    <row r="915" spans="1:26" ht="15.75" customHeight="1" x14ac:dyDescent="0.2">
      <c r="A915" s="227"/>
      <c r="B915" s="227"/>
      <c r="C915" s="227"/>
      <c r="D915" s="228"/>
      <c r="E915" s="227"/>
      <c r="F915" s="227"/>
      <c r="G915" s="227"/>
      <c r="H915" s="227"/>
      <c r="I915" s="227"/>
      <c r="J915" s="227"/>
      <c r="K915" s="227"/>
      <c r="L915" s="227"/>
      <c r="M915" s="227"/>
      <c r="N915" s="227"/>
      <c r="O915" s="227"/>
      <c r="P915" s="227"/>
      <c r="Q915" s="227"/>
      <c r="R915" s="227"/>
      <c r="S915" s="227"/>
      <c r="T915" s="227"/>
      <c r="U915" s="227"/>
      <c r="V915" s="227"/>
      <c r="W915" s="227"/>
      <c r="X915" s="227"/>
      <c r="Y915" s="227"/>
      <c r="Z915" s="227"/>
    </row>
    <row r="916" spans="1:26" ht="15.75" customHeight="1" x14ac:dyDescent="0.2">
      <c r="A916" s="227"/>
      <c r="B916" s="227"/>
      <c r="C916" s="227"/>
      <c r="D916" s="228"/>
      <c r="E916" s="227"/>
      <c r="F916" s="227"/>
      <c r="G916" s="227"/>
      <c r="H916" s="227"/>
      <c r="I916" s="227"/>
      <c r="J916" s="227"/>
      <c r="K916" s="227"/>
      <c r="L916" s="227"/>
      <c r="M916" s="227"/>
      <c r="N916" s="227"/>
      <c r="O916" s="227"/>
      <c r="P916" s="227"/>
      <c r="Q916" s="227"/>
      <c r="R916" s="227"/>
      <c r="S916" s="227"/>
      <c r="T916" s="227"/>
      <c r="U916" s="227"/>
      <c r="V916" s="227"/>
      <c r="W916" s="227"/>
      <c r="X916" s="227"/>
      <c r="Y916" s="227"/>
      <c r="Z916" s="227"/>
    </row>
    <row r="917" spans="1:26" ht="15.75" customHeight="1" x14ac:dyDescent="0.2">
      <c r="A917" s="227"/>
      <c r="B917" s="227"/>
      <c r="C917" s="227"/>
      <c r="D917" s="228"/>
      <c r="E917" s="227"/>
      <c r="F917" s="227"/>
      <c r="G917" s="227"/>
      <c r="H917" s="227"/>
      <c r="I917" s="227"/>
      <c r="J917" s="227"/>
      <c r="K917" s="227"/>
      <c r="L917" s="227"/>
      <c r="M917" s="227"/>
      <c r="N917" s="227"/>
      <c r="O917" s="227"/>
      <c r="P917" s="227"/>
      <c r="Q917" s="227"/>
      <c r="R917" s="227"/>
      <c r="S917" s="227"/>
      <c r="T917" s="227"/>
      <c r="U917" s="227"/>
      <c r="V917" s="227"/>
      <c r="W917" s="227"/>
      <c r="X917" s="227"/>
      <c r="Y917" s="227"/>
      <c r="Z917" s="227"/>
    </row>
    <row r="918" spans="1:26" ht="15.75" customHeight="1" x14ac:dyDescent="0.2">
      <c r="A918" s="227"/>
      <c r="B918" s="227"/>
      <c r="C918" s="227"/>
      <c r="D918" s="228"/>
      <c r="E918" s="227"/>
      <c r="F918" s="227"/>
      <c r="G918" s="227"/>
      <c r="H918" s="227"/>
      <c r="I918" s="227"/>
      <c r="J918" s="227"/>
      <c r="K918" s="227"/>
      <c r="L918" s="227"/>
      <c r="M918" s="227"/>
      <c r="N918" s="227"/>
      <c r="O918" s="227"/>
      <c r="P918" s="227"/>
      <c r="Q918" s="227"/>
      <c r="R918" s="227"/>
      <c r="S918" s="227"/>
      <c r="T918" s="227"/>
      <c r="U918" s="227"/>
      <c r="V918" s="227"/>
      <c r="W918" s="227"/>
      <c r="X918" s="227"/>
      <c r="Y918" s="227"/>
      <c r="Z918" s="227"/>
    </row>
    <row r="919" spans="1:26" ht="15.75" customHeight="1" x14ac:dyDescent="0.2">
      <c r="A919" s="227"/>
      <c r="B919" s="227"/>
      <c r="C919" s="227"/>
      <c r="D919" s="228"/>
      <c r="E919" s="227"/>
      <c r="F919" s="227"/>
      <c r="G919" s="227"/>
      <c r="H919" s="227"/>
      <c r="I919" s="227"/>
      <c r="J919" s="227"/>
      <c r="K919" s="227"/>
      <c r="L919" s="227"/>
      <c r="M919" s="227"/>
      <c r="N919" s="227"/>
      <c r="O919" s="227"/>
      <c r="P919" s="227"/>
      <c r="Q919" s="227"/>
      <c r="R919" s="227"/>
      <c r="S919" s="227"/>
      <c r="T919" s="227"/>
      <c r="U919" s="227"/>
      <c r="V919" s="227"/>
      <c r="W919" s="227"/>
      <c r="X919" s="227"/>
      <c r="Y919" s="227"/>
      <c r="Z919" s="227"/>
    </row>
    <row r="920" spans="1:26" ht="15.75" customHeight="1" x14ac:dyDescent="0.2">
      <c r="A920" s="227"/>
      <c r="B920" s="227"/>
      <c r="C920" s="227"/>
      <c r="D920" s="228"/>
      <c r="E920" s="227"/>
      <c r="F920" s="227"/>
      <c r="G920" s="227"/>
      <c r="H920" s="227"/>
      <c r="I920" s="227"/>
      <c r="J920" s="227"/>
      <c r="K920" s="227"/>
      <c r="L920" s="227"/>
      <c r="M920" s="227"/>
      <c r="N920" s="227"/>
      <c r="O920" s="227"/>
      <c r="P920" s="227"/>
      <c r="Q920" s="227"/>
      <c r="R920" s="227"/>
      <c r="S920" s="227"/>
      <c r="T920" s="227"/>
      <c r="U920" s="227"/>
      <c r="V920" s="227"/>
      <c r="W920" s="227"/>
      <c r="X920" s="227"/>
      <c r="Y920" s="227"/>
      <c r="Z920" s="227"/>
    </row>
    <row r="921" spans="1:26" ht="15.75" customHeight="1" x14ac:dyDescent="0.2">
      <c r="A921" s="227"/>
      <c r="B921" s="227"/>
      <c r="C921" s="227"/>
      <c r="D921" s="228"/>
      <c r="E921" s="227"/>
      <c r="F921" s="227"/>
      <c r="G921" s="227"/>
      <c r="H921" s="227"/>
      <c r="I921" s="227"/>
      <c r="J921" s="227"/>
      <c r="K921" s="227"/>
      <c r="L921" s="227"/>
      <c r="M921" s="227"/>
      <c r="N921" s="227"/>
      <c r="O921" s="227"/>
      <c r="P921" s="227"/>
      <c r="Q921" s="227"/>
      <c r="R921" s="227"/>
      <c r="S921" s="227"/>
      <c r="T921" s="227"/>
      <c r="U921" s="227"/>
      <c r="V921" s="227"/>
      <c r="W921" s="227"/>
      <c r="X921" s="227"/>
      <c r="Y921" s="227"/>
      <c r="Z921" s="227"/>
    </row>
    <row r="922" spans="1:26" ht="15.75" customHeight="1" x14ac:dyDescent="0.2">
      <c r="A922" s="227"/>
      <c r="B922" s="227"/>
      <c r="C922" s="227"/>
      <c r="D922" s="228"/>
      <c r="E922" s="227"/>
      <c r="F922" s="227"/>
      <c r="G922" s="227"/>
      <c r="H922" s="227"/>
      <c r="I922" s="227"/>
      <c r="J922" s="227"/>
      <c r="K922" s="227"/>
      <c r="L922" s="227"/>
      <c r="M922" s="227"/>
      <c r="N922" s="227"/>
      <c r="O922" s="227"/>
      <c r="P922" s="227"/>
      <c r="Q922" s="227"/>
      <c r="R922" s="227"/>
      <c r="S922" s="227"/>
      <c r="T922" s="227"/>
      <c r="U922" s="227"/>
      <c r="V922" s="227"/>
      <c r="W922" s="227"/>
      <c r="X922" s="227"/>
      <c r="Y922" s="227"/>
      <c r="Z922" s="227"/>
    </row>
    <row r="923" spans="1:26" ht="15.75" customHeight="1" x14ac:dyDescent="0.2">
      <c r="A923" s="227"/>
      <c r="B923" s="227"/>
      <c r="C923" s="227"/>
      <c r="D923" s="228"/>
      <c r="E923" s="227"/>
      <c r="F923" s="227"/>
      <c r="G923" s="227"/>
      <c r="H923" s="227"/>
      <c r="I923" s="227"/>
      <c r="J923" s="227"/>
      <c r="K923" s="227"/>
      <c r="L923" s="227"/>
      <c r="M923" s="227"/>
      <c r="N923" s="227"/>
      <c r="O923" s="227"/>
      <c r="P923" s="227"/>
      <c r="Q923" s="227"/>
      <c r="R923" s="227"/>
      <c r="S923" s="227"/>
      <c r="T923" s="227"/>
      <c r="U923" s="227"/>
      <c r="V923" s="227"/>
      <c r="W923" s="227"/>
      <c r="X923" s="227"/>
      <c r="Y923" s="227"/>
      <c r="Z923" s="227"/>
    </row>
    <row r="924" spans="1:26" ht="15.75" customHeight="1" x14ac:dyDescent="0.2">
      <c r="A924" s="227"/>
      <c r="B924" s="227"/>
      <c r="C924" s="227"/>
      <c r="D924" s="228"/>
      <c r="E924" s="227"/>
      <c r="F924" s="227"/>
      <c r="G924" s="227"/>
      <c r="H924" s="227"/>
      <c r="I924" s="227"/>
      <c r="J924" s="227"/>
      <c r="K924" s="227"/>
      <c r="L924" s="227"/>
      <c r="M924" s="227"/>
      <c r="N924" s="227"/>
      <c r="O924" s="227"/>
      <c r="P924" s="227"/>
      <c r="Q924" s="227"/>
      <c r="R924" s="227"/>
      <c r="S924" s="227"/>
      <c r="T924" s="227"/>
      <c r="U924" s="227"/>
      <c r="V924" s="227"/>
      <c r="W924" s="227"/>
      <c r="X924" s="227"/>
      <c r="Y924" s="227"/>
      <c r="Z924" s="227"/>
    </row>
    <row r="925" spans="1:26" ht="15.75" customHeight="1" x14ac:dyDescent="0.2">
      <c r="A925" s="227"/>
      <c r="B925" s="227"/>
      <c r="C925" s="227"/>
      <c r="D925" s="228"/>
      <c r="E925" s="227"/>
      <c r="F925" s="227"/>
      <c r="G925" s="227"/>
      <c r="H925" s="227"/>
      <c r="I925" s="227"/>
      <c r="J925" s="227"/>
      <c r="K925" s="227"/>
      <c r="L925" s="227"/>
      <c r="M925" s="227"/>
      <c r="N925" s="227"/>
      <c r="O925" s="227"/>
      <c r="P925" s="227"/>
      <c r="Q925" s="227"/>
      <c r="R925" s="227"/>
      <c r="S925" s="227"/>
      <c r="T925" s="227"/>
      <c r="U925" s="227"/>
      <c r="V925" s="227"/>
      <c r="W925" s="227"/>
      <c r="X925" s="227"/>
      <c r="Y925" s="227"/>
      <c r="Z925" s="227"/>
    </row>
    <row r="926" spans="1:26" ht="15.75" customHeight="1" x14ac:dyDescent="0.2">
      <c r="A926" s="227"/>
      <c r="B926" s="227"/>
      <c r="C926" s="227"/>
      <c r="D926" s="228"/>
      <c r="E926" s="227"/>
      <c r="F926" s="227"/>
      <c r="G926" s="227"/>
      <c r="H926" s="227"/>
      <c r="I926" s="227"/>
      <c r="J926" s="227"/>
      <c r="K926" s="227"/>
      <c r="L926" s="227"/>
      <c r="M926" s="227"/>
      <c r="N926" s="227"/>
      <c r="O926" s="227"/>
      <c r="P926" s="227"/>
      <c r="Q926" s="227"/>
      <c r="R926" s="227"/>
      <c r="S926" s="227"/>
      <c r="T926" s="227"/>
      <c r="U926" s="227"/>
      <c r="V926" s="227"/>
      <c r="W926" s="227"/>
      <c r="X926" s="227"/>
      <c r="Y926" s="227"/>
      <c r="Z926" s="227"/>
    </row>
    <row r="927" spans="1:26" ht="15.75" customHeight="1" x14ac:dyDescent="0.2">
      <c r="A927" s="227"/>
      <c r="B927" s="227"/>
      <c r="C927" s="227"/>
      <c r="D927" s="228"/>
      <c r="E927" s="227"/>
      <c r="F927" s="227"/>
      <c r="G927" s="227"/>
      <c r="H927" s="227"/>
      <c r="I927" s="227"/>
      <c r="J927" s="227"/>
      <c r="K927" s="227"/>
      <c r="L927" s="227"/>
      <c r="M927" s="227"/>
      <c r="N927" s="227"/>
      <c r="O927" s="227"/>
      <c r="P927" s="227"/>
      <c r="Q927" s="227"/>
      <c r="R927" s="227"/>
      <c r="S927" s="227"/>
      <c r="T927" s="227"/>
      <c r="U927" s="227"/>
      <c r="V927" s="227"/>
      <c r="W927" s="227"/>
      <c r="X927" s="227"/>
      <c r="Y927" s="227"/>
      <c r="Z927" s="227"/>
    </row>
    <row r="928" spans="1:26" ht="15.75" customHeight="1" x14ac:dyDescent="0.2">
      <c r="A928" s="227"/>
      <c r="B928" s="227"/>
      <c r="C928" s="227"/>
      <c r="D928" s="228"/>
      <c r="E928" s="227"/>
      <c r="F928" s="227"/>
      <c r="G928" s="227"/>
      <c r="H928" s="227"/>
      <c r="I928" s="227"/>
      <c r="J928" s="227"/>
      <c r="K928" s="227"/>
      <c r="L928" s="227"/>
      <c r="M928" s="227"/>
      <c r="N928" s="227"/>
      <c r="O928" s="227"/>
      <c r="P928" s="227"/>
      <c r="Q928" s="227"/>
      <c r="R928" s="227"/>
      <c r="S928" s="227"/>
      <c r="T928" s="227"/>
      <c r="U928" s="227"/>
      <c r="V928" s="227"/>
      <c r="W928" s="227"/>
      <c r="X928" s="227"/>
      <c r="Y928" s="227"/>
      <c r="Z928" s="227"/>
    </row>
    <row r="929" spans="1:26" ht="15.75" customHeight="1" x14ac:dyDescent="0.2">
      <c r="A929" s="227"/>
      <c r="B929" s="227"/>
      <c r="C929" s="227"/>
      <c r="D929" s="228"/>
      <c r="E929" s="227"/>
      <c r="F929" s="227"/>
      <c r="G929" s="227"/>
      <c r="H929" s="227"/>
      <c r="I929" s="227"/>
      <c r="J929" s="227"/>
      <c r="K929" s="227"/>
      <c r="L929" s="227"/>
      <c r="M929" s="227"/>
      <c r="N929" s="227"/>
      <c r="O929" s="227"/>
      <c r="P929" s="227"/>
      <c r="Q929" s="227"/>
      <c r="R929" s="227"/>
      <c r="S929" s="227"/>
      <c r="T929" s="227"/>
      <c r="U929" s="227"/>
      <c r="V929" s="227"/>
      <c r="W929" s="227"/>
      <c r="X929" s="227"/>
      <c r="Y929" s="227"/>
      <c r="Z929" s="227"/>
    </row>
    <row r="930" spans="1:26" ht="15.75" customHeight="1" x14ac:dyDescent="0.2">
      <c r="A930" s="227"/>
      <c r="B930" s="227"/>
      <c r="C930" s="227"/>
      <c r="D930" s="228"/>
      <c r="E930" s="227"/>
      <c r="F930" s="227"/>
      <c r="G930" s="227"/>
      <c r="H930" s="227"/>
      <c r="I930" s="227"/>
      <c r="J930" s="227"/>
      <c r="K930" s="227"/>
      <c r="L930" s="227"/>
      <c r="M930" s="227"/>
      <c r="N930" s="227"/>
      <c r="O930" s="227"/>
      <c r="P930" s="227"/>
      <c r="Q930" s="227"/>
      <c r="R930" s="227"/>
      <c r="S930" s="227"/>
      <c r="T930" s="227"/>
      <c r="U930" s="227"/>
      <c r="V930" s="227"/>
      <c r="W930" s="227"/>
      <c r="X930" s="227"/>
      <c r="Y930" s="227"/>
      <c r="Z930" s="227"/>
    </row>
    <row r="931" spans="1:26" ht="15.75" customHeight="1" x14ac:dyDescent="0.2">
      <c r="A931" s="227"/>
      <c r="B931" s="227"/>
      <c r="C931" s="227"/>
      <c r="D931" s="228"/>
      <c r="E931" s="227"/>
      <c r="F931" s="227"/>
      <c r="G931" s="227"/>
      <c r="H931" s="227"/>
      <c r="I931" s="227"/>
      <c r="J931" s="227"/>
      <c r="K931" s="227"/>
      <c r="L931" s="227"/>
      <c r="M931" s="227"/>
      <c r="N931" s="227"/>
      <c r="O931" s="227"/>
      <c r="P931" s="227"/>
      <c r="Q931" s="227"/>
      <c r="R931" s="227"/>
      <c r="S931" s="227"/>
      <c r="T931" s="227"/>
      <c r="U931" s="227"/>
      <c r="V931" s="227"/>
      <c r="W931" s="227"/>
      <c r="X931" s="227"/>
      <c r="Y931" s="227"/>
      <c r="Z931" s="227"/>
    </row>
    <row r="932" spans="1:26" ht="15.75" customHeight="1" x14ac:dyDescent="0.2">
      <c r="A932" s="227"/>
      <c r="B932" s="227"/>
      <c r="C932" s="227"/>
      <c r="D932" s="228"/>
      <c r="E932" s="227"/>
      <c r="F932" s="227"/>
      <c r="G932" s="227"/>
      <c r="H932" s="227"/>
      <c r="I932" s="227"/>
      <c r="J932" s="227"/>
      <c r="K932" s="227"/>
      <c r="L932" s="227"/>
      <c r="M932" s="227"/>
      <c r="N932" s="227"/>
      <c r="O932" s="227"/>
      <c r="P932" s="227"/>
      <c r="Q932" s="227"/>
      <c r="R932" s="227"/>
      <c r="S932" s="227"/>
      <c r="T932" s="227"/>
      <c r="U932" s="227"/>
      <c r="V932" s="227"/>
      <c r="W932" s="227"/>
      <c r="X932" s="227"/>
      <c r="Y932" s="227"/>
      <c r="Z932" s="227"/>
    </row>
    <row r="933" spans="1:26" ht="15.75" customHeight="1" x14ac:dyDescent="0.2">
      <c r="A933" s="227"/>
      <c r="B933" s="227"/>
      <c r="C933" s="227"/>
      <c r="D933" s="228"/>
      <c r="E933" s="227"/>
      <c r="F933" s="227"/>
      <c r="G933" s="227"/>
      <c r="H933" s="227"/>
      <c r="I933" s="227"/>
      <c r="J933" s="227"/>
      <c r="K933" s="227"/>
      <c r="L933" s="227"/>
      <c r="M933" s="227"/>
      <c r="N933" s="227"/>
      <c r="O933" s="227"/>
      <c r="P933" s="227"/>
      <c r="Q933" s="227"/>
      <c r="R933" s="227"/>
      <c r="S933" s="227"/>
      <c r="T933" s="227"/>
      <c r="U933" s="227"/>
      <c r="V933" s="227"/>
      <c r="W933" s="227"/>
      <c r="X933" s="227"/>
      <c r="Y933" s="227"/>
      <c r="Z933" s="227"/>
    </row>
    <row r="934" spans="1:26" ht="15.75" customHeight="1" x14ac:dyDescent="0.2">
      <c r="A934" s="227"/>
      <c r="B934" s="227"/>
      <c r="C934" s="227"/>
      <c r="D934" s="228"/>
      <c r="E934" s="227"/>
      <c r="F934" s="227"/>
      <c r="G934" s="227"/>
      <c r="H934" s="227"/>
      <c r="I934" s="227"/>
      <c r="J934" s="227"/>
      <c r="K934" s="227"/>
      <c r="L934" s="227"/>
      <c r="M934" s="227"/>
      <c r="N934" s="227"/>
      <c r="O934" s="227"/>
      <c r="P934" s="227"/>
      <c r="Q934" s="227"/>
      <c r="R934" s="227"/>
      <c r="S934" s="227"/>
      <c r="T934" s="227"/>
      <c r="U934" s="227"/>
      <c r="V934" s="227"/>
      <c r="W934" s="227"/>
      <c r="X934" s="227"/>
      <c r="Y934" s="227"/>
      <c r="Z934" s="227"/>
    </row>
    <row r="935" spans="1:26" ht="15.75" customHeight="1" x14ac:dyDescent="0.2">
      <c r="A935" s="227"/>
      <c r="B935" s="227"/>
      <c r="C935" s="227"/>
      <c r="D935" s="228"/>
      <c r="E935" s="227"/>
      <c r="F935" s="227"/>
      <c r="G935" s="227"/>
      <c r="H935" s="227"/>
      <c r="I935" s="227"/>
      <c r="J935" s="227"/>
      <c r="K935" s="227"/>
      <c r="L935" s="227"/>
      <c r="M935" s="227"/>
      <c r="N935" s="227"/>
      <c r="O935" s="227"/>
      <c r="P935" s="227"/>
      <c r="Q935" s="227"/>
      <c r="R935" s="227"/>
      <c r="S935" s="227"/>
      <c r="T935" s="227"/>
      <c r="U935" s="227"/>
      <c r="V935" s="227"/>
      <c r="W935" s="227"/>
      <c r="X935" s="227"/>
      <c r="Y935" s="227"/>
      <c r="Z935" s="227"/>
    </row>
    <row r="936" spans="1:26" ht="15.75" customHeight="1" x14ac:dyDescent="0.2">
      <c r="A936" s="227"/>
      <c r="B936" s="227"/>
      <c r="C936" s="227"/>
      <c r="D936" s="228"/>
      <c r="E936" s="227"/>
      <c r="F936" s="227"/>
      <c r="G936" s="227"/>
      <c r="H936" s="227"/>
      <c r="I936" s="227"/>
      <c r="J936" s="227"/>
      <c r="K936" s="227"/>
      <c r="L936" s="227"/>
      <c r="M936" s="227"/>
      <c r="N936" s="227"/>
      <c r="O936" s="227"/>
      <c r="P936" s="227"/>
      <c r="Q936" s="227"/>
      <c r="R936" s="227"/>
      <c r="S936" s="227"/>
      <c r="T936" s="227"/>
      <c r="U936" s="227"/>
      <c r="V936" s="227"/>
      <c r="W936" s="227"/>
      <c r="X936" s="227"/>
      <c r="Y936" s="227"/>
      <c r="Z936" s="227"/>
    </row>
    <row r="937" spans="1:26" ht="15.75" customHeight="1" x14ac:dyDescent="0.2">
      <c r="A937" s="227"/>
      <c r="B937" s="227"/>
      <c r="C937" s="227"/>
      <c r="D937" s="228"/>
      <c r="E937" s="227"/>
      <c r="F937" s="227"/>
      <c r="G937" s="227"/>
      <c r="H937" s="227"/>
      <c r="I937" s="227"/>
      <c r="J937" s="227"/>
      <c r="K937" s="227"/>
      <c r="L937" s="227"/>
      <c r="M937" s="227"/>
      <c r="N937" s="227"/>
      <c r="O937" s="227"/>
      <c r="P937" s="227"/>
      <c r="Q937" s="227"/>
      <c r="R937" s="227"/>
      <c r="S937" s="227"/>
      <c r="T937" s="227"/>
      <c r="U937" s="227"/>
      <c r="V937" s="227"/>
      <c r="W937" s="227"/>
      <c r="X937" s="227"/>
      <c r="Y937" s="227"/>
      <c r="Z937" s="227"/>
    </row>
    <row r="938" spans="1:26" ht="15.75" customHeight="1" x14ac:dyDescent="0.2">
      <c r="A938" s="227"/>
      <c r="B938" s="227"/>
      <c r="C938" s="227"/>
      <c r="D938" s="228"/>
      <c r="E938" s="227"/>
      <c r="F938" s="227"/>
      <c r="G938" s="227"/>
      <c r="H938" s="227"/>
      <c r="I938" s="227"/>
      <c r="J938" s="227"/>
      <c r="K938" s="227"/>
      <c r="L938" s="227"/>
      <c r="M938" s="227"/>
      <c r="N938" s="227"/>
      <c r="O938" s="227"/>
      <c r="P938" s="227"/>
      <c r="Q938" s="227"/>
      <c r="R938" s="227"/>
      <c r="S938" s="227"/>
      <c r="T938" s="227"/>
      <c r="U938" s="227"/>
      <c r="V938" s="227"/>
      <c r="W938" s="227"/>
      <c r="X938" s="227"/>
      <c r="Y938" s="227"/>
      <c r="Z938" s="227"/>
    </row>
    <row r="939" spans="1:26" ht="15.75" customHeight="1" x14ac:dyDescent="0.2">
      <c r="A939" s="227"/>
      <c r="B939" s="227"/>
      <c r="C939" s="227"/>
      <c r="D939" s="228"/>
      <c r="E939" s="227"/>
      <c r="F939" s="227"/>
      <c r="G939" s="227"/>
      <c r="H939" s="227"/>
      <c r="I939" s="227"/>
      <c r="J939" s="227"/>
      <c r="K939" s="227"/>
      <c r="L939" s="227"/>
      <c r="M939" s="227"/>
      <c r="N939" s="227"/>
      <c r="O939" s="227"/>
      <c r="P939" s="227"/>
      <c r="Q939" s="227"/>
      <c r="R939" s="227"/>
      <c r="S939" s="227"/>
      <c r="T939" s="227"/>
      <c r="U939" s="227"/>
      <c r="V939" s="227"/>
      <c r="W939" s="227"/>
      <c r="X939" s="227"/>
      <c r="Y939" s="227"/>
      <c r="Z939" s="227"/>
    </row>
    <row r="940" spans="1:26" ht="15.75" customHeight="1" x14ac:dyDescent="0.2">
      <c r="A940" s="227"/>
      <c r="B940" s="227"/>
      <c r="C940" s="227"/>
      <c r="D940" s="228"/>
      <c r="E940" s="227"/>
      <c r="F940" s="227"/>
      <c r="G940" s="227"/>
      <c r="H940" s="227"/>
      <c r="I940" s="227"/>
      <c r="J940" s="227"/>
      <c r="K940" s="227"/>
      <c r="L940" s="227"/>
      <c r="M940" s="227"/>
      <c r="N940" s="227"/>
      <c r="O940" s="227"/>
      <c r="P940" s="227"/>
      <c r="Q940" s="227"/>
      <c r="R940" s="227"/>
      <c r="S940" s="227"/>
      <c r="T940" s="227"/>
      <c r="U940" s="227"/>
      <c r="V940" s="227"/>
      <c r="W940" s="227"/>
      <c r="X940" s="227"/>
      <c r="Y940" s="227"/>
      <c r="Z940" s="227"/>
    </row>
    <row r="941" spans="1:26" ht="15.75" customHeight="1" x14ac:dyDescent="0.2">
      <c r="A941" s="227"/>
      <c r="B941" s="227"/>
      <c r="C941" s="227"/>
      <c r="D941" s="228"/>
      <c r="E941" s="227"/>
      <c r="F941" s="227"/>
      <c r="G941" s="227"/>
      <c r="H941" s="227"/>
      <c r="I941" s="227"/>
      <c r="J941" s="227"/>
      <c r="K941" s="227"/>
      <c r="L941" s="227"/>
      <c r="M941" s="227"/>
      <c r="N941" s="227"/>
      <c r="O941" s="227"/>
      <c r="P941" s="227"/>
      <c r="Q941" s="227"/>
      <c r="R941" s="227"/>
      <c r="S941" s="227"/>
      <c r="T941" s="227"/>
      <c r="U941" s="227"/>
      <c r="V941" s="227"/>
      <c r="W941" s="227"/>
      <c r="X941" s="227"/>
      <c r="Y941" s="227"/>
      <c r="Z941" s="227"/>
    </row>
    <row r="942" spans="1:26" ht="15.75" customHeight="1" x14ac:dyDescent="0.2">
      <c r="A942" s="227"/>
      <c r="B942" s="227"/>
      <c r="C942" s="227"/>
      <c r="D942" s="228"/>
      <c r="E942" s="227"/>
      <c r="F942" s="227"/>
      <c r="G942" s="227"/>
      <c r="H942" s="227"/>
      <c r="I942" s="227"/>
      <c r="J942" s="227"/>
      <c r="K942" s="227"/>
      <c r="L942" s="227"/>
      <c r="M942" s="227"/>
      <c r="N942" s="227"/>
      <c r="O942" s="227"/>
      <c r="P942" s="227"/>
      <c r="Q942" s="227"/>
      <c r="R942" s="227"/>
      <c r="S942" s="227"/>
      <c r="T942" s="227"/>
      <c r="U942" s="227"/>
      <c r="V942" s="227"/>
      <c r="W942" s="227"/>
      <c r="X942" s="227"/>
      <c r="Y942" s="227"/>
      <c r="Z942" s="227"/>
    </row>
    <row r="943" spans="1:26" ht="15.75" customHeight="1" x14ac:dyDescent="0.2">
      <c r="A943" s="227"/>
      <c r="B943" s="227"/>
      <c r="C943" s="227"/>
      <c r="D943" s="228"/>
      <c r="E943" s="227"/>
      <c r="F943" s="227"/>
      <c r="G943" s="227"/>
      <c r="H943" s="227"/>
      <c r="I943" s="227"/>
      <c r="J943" s="227"/>
      <c r="K943" s="227"/>
      <c r="L943" s="227"/>
      <c r="M943" s="227"/>
      <c r="N943" s="227"/>
      <c r="O943" s="227"/>
      <c r="P943" s="227"/>
      <c r="Q943" s="227"/>
      <c r="R943" s="227"/>
      <c r="S943" s="227"/>
      <c r="T943" s="227"/>
      <c r="U943" s="227"/>
      <c r="V943" s="227"/>
      <c r="W943" s="227"/>
      <c r="X943" s="227"/>
      <c r="Y943" s="227"/>
      <c r="Z943" s="227"/>
    </row>
    <row r="944" spans="1:26" ht="15.75" customHeight="1" x14ac:dyDescent="0.2">
      <c r="A944" s="227"/>
      <c r="B944" s="227"/>
      <c r="C944" s="227"/>
      <c r="D944" s="228"/>
      <c r="E944" s="227"/>
      <c r="F944" s="227"/>
      <c r="G944" s="227"/>
      <c r="H944" s="227"/>
      <c r="I944" s="227"/>
      <c r="J944" s="227"/>
      <c r="K944" s="227"/>
      <c r="L944" s="227"/>
      <c r="M944" s="227"/>
      <c r="N944" s="227"/>
      <c r="O944" s="227"/>
      <c r="P944" s="227"/>
      <c r="Q944" s="227"/>
      <c r="R944" s="227"/>
      <c r="S944" s="227"/>
      <c r="T944" s="227"/>
      <c r="U944" s="227"/>
      <c r="V944" s="227"/>
      <c r="W944" s="227"/>
      <c r="X944" s="227"/>
      <c r="Y944" s="227"/>
      <c r="Z944" s="227"/>
    </row>
    <row r="945" spans="1:26" ht="15.75" customHeight="1" x14ac:dyDescent="0.2">
      <c r="A945" s="227"/>
      <c r="B945" s="227"/>
      <c r="C945" s="227"/>
      <c r="D945" s="228"/>
      <c r="E945" s="227"/>
      <c r="F945" s="227"/>
      <c r="G945" s="227"/>
      <c r="H945" s="227"/>
      <c r="I945" s="227"/>
      <c r="J945" s="227"/>
      <c r="K945" s="227"/>
      <c r="L945" s="227"/>
      <c r="M945" s="227"/>
      <c r="N945" s="227"/>
      <c r="O945" s="227"/>
      <c r="P945" s="227"/>
      <c r="Q945" s="227"/>
      <c r="R945" s="227"/>
      <c r="S945" s="227"/>
      <c r="T945" s="227"/>
      <c r="U945" s="227"/>
      <c r="V945" s="227"/>
      <c r="W945" s="227"/>
      <c r="X945" s="227"/>
      <c r="Y945" s="227"/>
      <c r="Z945" s="227"/>
    </row>
    <row r="946" spans="1:26" ht="15.75" customHeight="1" x14ac:dyDescent="0.2">
      <c r="A946" s="227"/>
      <c r="B946" s="227"/>
      <c r="C946" s="227"/>
      <c r="D946" s="228"/>
      <c r="E946" s="227"/>
      <c r="F946" s="227"/>
      <c r="G946" s="227"/>
      <c r="H946" s="227"/>
      <c r="I946" s="227"/>
      <c r="J946" s="227"/>
      <c r="K946" s="227"/>
      <c r="L946" s="227"/>
      <c r="M946" s="227"/>
      <c r="N946" s="227"/>
      <c r="O946" s="227"/>
      <c r="P946" s="227"/>
      <c r="Q946" s="227"/>
      <c r="R946" s="227"/>
      <c r="S946" s="227"/>
      <c r="T946" s="227"/>
      <c r="U946" s="227"/>
      <c r="V946" s="227"/>
      <c r="W946" s="227"/>
      <c r="X946" s="227"/>
      <c r="Y946" s="227"/>
      <c r="Z946" s="227"/>
    </row>
    <row r="947" spans="1:26" ht="15.75" customHeight="1" x14ac:dyDescent="0.2">
      <c r="A947" s="227"/>
      <c r="B947" s="227"/>
      <c r="C947" s="227"/>
      <c r="D947" s="228"/>
      <c r="E947" s="227"/>
      <c r="F947" s="227"/>
      <c r="G947" s="227"/>
      <c r="H947" s="227"/>
      <c r="I947" s="227"/>
      <c r="J947" s="227"/>
      <c r="K947" s="227"/>
      <c r="L947" s="227"/>
      <c r="M947" s="227"/>
      <c r="N947" s="227"/>
      <c r="O947" s="227"/>
      <c r="P947" s="227"/>
      <c r="Q947" s="227"/>
      <c r="R947" s="227"/>
      <c r="S947" s="227"/>
      <c r="T947" s="227"/>
      <c r="U947" s="227"/>
      <c r="V947" s="227"/>
      <c r="W947" s="227"/>
      <c r="X947" s="227"/>
      <c r="Y947" s="227"/>
      <c r="Z947" s="227"/>
    </row>
    <row r="948" spans="1:26" ht="15.75" customHeight="1" x14ac:dyDescent="0.2">
      <c r="A948" s="227"/>
      <c r="B948" s="227"/>
      <c r="C948" s="227"/>
      <c r="D948" s="228"/>
      <c r="E948" s="227"/>
      <c r="F948" s="227"/>
      <c r="G948" s="227"/>
      <c r="H948" s="227"/>
      <c r="I948" s="227"/>
      <c r="J948" s="227"/>
      <c r="K948" s="227"/>
      <c r="L948" s="227"/>
      <c r="M948" s="227"/>
      <c r="N948" s="227"/>
      <c r="O948" s="227"/>
      <c r="P948" s="227"/>
      <c r="Q948" s="227"/>
      <c r="R948" s="227"/>
      <c r="S948" s="227"/>
      <c r="T948" s="227"/>
      <c r="U948" s="227"/>
      <c r="V948" s="227"/>
      <c r="W948" s="227"/>
      <c r="X948" s="227"/>
      <c r="Y948" s="227"/>
      <c r="Z948" s="227"/>
    </row>
    <row r="949" spans="1:26" ht="15.75" customHeight="1" x14ac:dyDescent="0.2">
      <c r="A949" s="227"/>
      <c r="B949" s="227"/>
      <c r="C949" s="227"/>
      <c r="D949" s="228"/>
      <c r="E949" s="227"/>
      <c r="F949" s="227"/>
      <c r="G949" s="227"/>
      <c r="H949" s="227"/>
      <c r="I949" s="227"/>
      <c r="J949" s="227"/>
      <c r="K949" s="227"/>
      <c r="L949" s="227"/>
      <c r="M949" s="227"/>
      <c r="N949" s="227"/>
      <c r="O949" s="227"/>
      <c r="P949" s="227"/>
      <c r="Q949" s="227"/>
      <c r="R949" s="227"/>
      <c r="S949" s="227"/>
      <c r="T949" s="227"/>
      <c r="U949" s="227"/>
      <c r="V949" s="227"/>
      <c r="W949" s="227"/>
      <c r="X949" s="227"/>
      <c r="Y949" s="227"/>
      <c r="Z949" s="227"/>
    </row>
    <row r="950" spans="1:26" ht="15.75" customHeight="1" x14ac:dyDescent="0.2">
      <c r="A950" s="227"/>
      <c r="B950" s="227"/>
      <c r="C950" s="227"/>
      <c r="D950" s="228"/>
      <c r="E950" s="227"/>
      <c r="F950" s="227"/>
      <c r="G950" s="227"/>
      <c r="H950" s="227"/>
      <c r="I950" s="227"/>
      <c r="J950" s="227"/>
      <c r="K950" s="227"/>
      <c r="L950" s="227"/>
      <c r="M950" s="227"/>
      <c r="N950" s="227"/>
      <c r="O950" s="227"/>
      <c r="P950" s="227"/>
      <c r="Q950" s="227"/>
      <c r="R950" s="227"/>
      <c r="S950" s="227"/>
      <c r="T950" s="227"/>
      <c r="U950" s="227"/>
      <c r="V950" s="227"/>
      <c r="W950" s="227"/>
      <c r="X950" s="227"/>
      <c r="Y950" s="227"/>
      <c r="Z950" s="227"/>
    </row>
    <row r="951" spans="1:26" ht="15.75" customHeight="1" x14ac:dyDescent="0.2">
      <c r="A951" s="227"/>
      <c r="B951" s="227"/>
      <c r="C951" s="227"/>
      <c r="D951" s="228"/>
      <c r="E951" s="227"/>
      <c r="F951" s="227"/>
      <c r="G951" s="227"/>
      <c r="H951" s="227"/>
      <c r="I951" s="227"/>
      <c r="J951" s="227"/>
      <c r="K951" s="227"/>
      <c r="L951" s="227"/>
      <c r="M951" s="227"/>
      <c r="N951" s="227"/>
      <c r="O951" s="227"/>
      <c r="P951" s="227"/>
      <c r="Q951" s="227"/>
      <c r="R951" s="227"/>
      <c r="S951" s="227"/>
      <c r="T951" s="227"/>
      <c r="U951" s="227"/>
      <c r="V951" s="227"/>
      <c r="W951" s="227"/>
      <c r="X951" s="227"/>
      <c r="Y951" s="227"/>
      <c r="Z951" s="227"/>
    </row>
    <row r="952" spans="1:26" ht="15.75" customHeight="1" x14ac:dyDescent="0.2">
      <c r="A952" s="227"/>
      <c r="B952" s="227"/>
      <c r="C952" s="227"/>
      <c r="D952" s="228"/>
      <c r="E952" s="227"/>
      <c r="F952" s="227"/>
      <c r="G952" s="227"/>
      <c r="H952" s="227"/>
      <c r="I952" s="227"/>
      <c r="J952" s="227"/>
      <c r="K952" s="227"/>
      <c r="L952" s="227"/>
      <c r="M952" s="227"/>
      <c r="N952" s="227"/>
      <c r="O952" s="227"/>
      <c r="P952" s="227"/>
      <c r="Q952" s="227"/>
      <c r="R952" s="227"/>
      <c r="S952" s="227"/>
      <c r="T952" s="227"/>
      <c r="U952" s="227"/>
      <c r="V952" s="227"/>
      <c r="W952" s="227"/>
      <c r="X952" s="227"/>
      <c r="Y952" s="227"/>
      <c r="Z952" s="227"/>
    </row>
    <row r="953" spans="1:26" ht="15.75" customHeight="1" x14ac:dyDescent="0.2">
      <c r="A953" s="227"/>
      <c r="B953" s="227"/>
      <c r="C953" s="227"/>
      <c r="D953" s="228"/>
      <c r="E953" s="227"/>
      <c r="F953" s="227"/>
      <c r="G953" s="227"/>
      <c r="H953" s="227"/>
      <c r="I953" s="227"/>
      <c r="J953" s="227"/>
      <c r="K953" s="227"/>
      <c r="L953" s="227"/>
      <c r="M953" s="227"/>
      <c r="N953" s="227"/>
      <c r="O953" s="227"/>
      <c r="P953" s="227"/>
      <c r="Q953" s="227"/>
      <c r="R953" s="227"/>
      <c r="S953" s="227"/>
      <c r="T953" s="227"/>
      <c r="U953" s="227"/>
      <c r="V953" s="227"/>
      <c r="W953" s="227"/>
      <c r="X953" s="227"/>
      <c r="Y953" s="227"/>
      <c r="Z953" s="227"/>
    </row>
    <row r="954" spans="1:26" ht="15.75" customHeight="1" x14ac:dyDescent="0.2">
      <c r="A954" s="227"/>
      <c r="B954" s="227"/>
      <c r="C954" s="227"/>
      <c r="D954" s="228"/>
      <c r="E954" s="227"/>
      <c r="F954" s="227"/>
      <c r="G954" s="227"/>
      <c r="H954" s="227"/>
      <c r="I954" s="227"/>
      <c r="J954" s="227"/>
      <c r="K954" s="227"/>
      <c r="L954" s="227"/>
      <c r="M954" s="227"/>
      <c r="N954" s="227"/>
      <c r="O954" s="227"/>
      <c r="P954" s="227"/>
      <c r="Q954" s="227"/>
      <c r="R954" s="227"/>
      <c r="S954" s="227"/>
      <c r="T954" s="227"/>
      <c r="U954" s="227"/>
      <c r="V954" s="227"/>
      <c r="W954" s="227"/>
      <c r="X954" s="227"/>
      <c r="Y954" s="227"/>
      <c r="Z954" s="227"/>
    </row>
    <row r="955" spans="1:26" ht="15.75" customHeight="1" x14ac:dyDescent="0.2">
      <c r="A955" s="227"/>
      <c r="B955" s="227"/>
      <c r="C955" s="227"/>
      <c r="D955" s="228"/>
      <c r="E955" s="227"/>
      <c r="F955" s="227"/>
      <c r="G955" s="227"/>
      <c r="H955" s="227"/>
      <c r="I955" s="227"/>
      <c r="J955" s="227"/>
      <c r="K955" s="227"/>
      <c r="L955" s="227"/>
      <c r="M955" s="227"/>
      <c r="N955" s="227"/>
      <c r="O955" s="227"/>
      <c r="P955" s="227"/>
      <c r="Q955" s="227"/>
      <c r="R955" s="227"/>
      <c r="S955" s="227"/>
      <c r="T955" s="227"/>
      <c r="U955" s="227"/>
      <c r="V955" s="227"/>
      <c r="W955" s="227"/>
      <c r="X955" s="227"/>
      <c r="Y955" s="227"/>
      <c r="Z955" s="227"/>
    </row>
    <row r="956" spans="1:26" ht="15.75" customHeight="1" x14ac:dyDescent="0.2">
      <c r="A956" s="227"/>
      <c r="B956" s="227"/>
      <c r="C956" s="227"/>
      <c r="D956" s="228"/>
      <c r="E956" s="227"/>
      <c r="F956" s="227"/>
      <c r="G956" s="227"/>
      <c r="H956" s="227"/>
      <c r="I956" s="227"/>
      <c r="J956" s="227"/>
      <c r="K956" s="227"/>
      <c r="L956" s="227"/>
      <c r="M956" s="227"/>
      <c r="N956" s="227"/>
      <c r="O956" s="227"/>
      <c r="P956" s="227"/>
      <c r="Q956" s="227"/>
      <c r="R956" s="227"/>
      <c r="S956" s="227"/>
      <c r="T956" s="227"/>
      <c r="U956" s="227"/>
      <c r="V956" s="227"/>
      <c r="W956" s="227"/>
      <c r="X956" s="227"/>
      <c r="Y956" s="227"/>
      <c r="Z956" s="227"/>
    </row>
    <row r="957" spans="1:26" ht="15.75" customHeight="1" x14ac:dyDescent="0.2">
      <c r="A957" s="227"/>
      <c r="B957" s="227"/>
      <c r="C957" s="227"/>
      <c r="D957" s="228"/>
      <c r="E957" s="227"/>
      <c r="F957" s="227"/>
      <c r="G957" s="227"/>
      <c r="H957" s="227"/>
      <c r="I957" s="227"/>
      <c r="J957" s="227"/>
      <c r="K957" s="227"/>
      <c r="L957" s="227"/>
      <c r="M957" s="227"/>
      <c r="N957" s="227"/>
      <c r="O957" s="227"/>
      <c r="P957" s="227"/>
      <c r="Q957" s="227"/>
      <c r="R957" s="227"/>
      <c r="S957" s="227"/>
      <c r="T957" s="227"/>
      <c r="U957" s="227"/>
      <c r="V957" s="227"/>
      <c r="W957" s="227"/>
      <c r="X957" s="227"/>
      <c r="Y957" s="227"/>
      <c r="Z957" s="227"/>
    </row>
    <row r="958" spans="1:26" ht="15.75" customHeight="1" x14ac:dyDescent="0.2">
      <c r="A958" s="227"/>
      <c r="B958" s="227"/>
      <c r="C958" s="227"/>
      <c r="D958" s="228"/>
      <c r="E958" s="227"/>
      <c r="F958" s="227"/>
      <c r="G958" s="227"/>
      <c r="H958" s="227"/>
      <c r="I958" s="227"/>
      <c r="J958" s="227"/>
      <c r="K958" s="227"/>
      <c r="L958" s="227"/>
      <c r="M958" s="227"/>
      <c r="N958" s="227"/>
      <c r="O958" s="227"/>
      <c r="P958" s="227"/>
      <c r="Q958" s="227"/>
      <c r="R958" s="227"/>
      <c r="S958" s="227"/>
      <c r="T958" s="227"/>
      <c r="U958" s="227"/>
      <c r="V958" s="227"/>
      <c r="W958" s="227"/>
      <c r="X958" s="227"/>
      <c r="Y958" s="227"/>
      <c r="Z958" s="227"/>
    </row>
    <row r="959" spans="1:26" ht="15.75" customHeight="1" x14ac:dyDescent="0.2">
      <c r="A959" s="227"/>
      <c r="B959" s="227"/>
      <c r="C959" s="227"/>
      <c r="D959" s="228"/>
      <c r="E959" s="227"/>
      <c r="F959" s="227"/>
      <c r="G959" s="227"/>
      <c r="H959" s="227"/>
      <c r="I959" s="227"/>
      <c r="J959" s="227"/>
      <c r="K959" s="227"/>
      <c r="L959" s="227"/>
      <c r="M959" s="227"/>
      <c r="N959" s="227"/>
      <c r="O959" s="227"/>
      <c r="P959" s="227"/>
      <c r="Q959" s="227"/>
      <c r="R959" s="227"/>
      <c r="S959" s="227"/>
      <c r="T959" s="227"/>
      <c r="U959" s="227"/>
      <c r="V959" s="227"/>
      <c r="W959" s="227"/>
      <c r="X959" s="227"/>
      <c r="Y959" s="227"/>
      <c r="Z959" s="227"/>
    </row>
    <row r="960" spans="1:26" ht="15.75" customHeight="1" x14ac:dyDescent="0.2">
      <c r="A960" s="227"/>
      <c r="B960" s="227"/>
      <c r="C960" s="227"/>
      <c r="D960" s="228"/>
      <c r="E960" s="227"/>
      <c r="F960" s="227"/>
      <c r="G960" s="227"/>
      <c r="H960" s="227"/>
      <c r="I960" s="227"/>
      <c r="J960" s="227"/>
      <c r="K960" s="227"/>
      <c r="L960" s="227"/>
      <c r="M960" s="227"/>
      <c r="N960" s="227"/>
      <c r="O960" s="227"/>
      <c r="P960" s="227"/>
      <c r="Q960" s="227"/>
      <c r="R960" s="227"/>
      <c r="S960" s="227"/>
      <c r="T960" s="227"/>
      <c r="U960" s="227"/>
      <c r="V960" s="227"/>
      <c r="W960" s="227"/>
      <c r="X960" s="227"/>
      <c r="Y960" s="227"/>
      <c r="Z960" s="227"/>
    </row>
    <row r="961" spans="1:26" ht="15.75" customHeight="1" x14ac:dyDescent="0.2">
      <c r="A961" s="227"/>
      <c r="B961" s="227"/>
      <c r="C961" s="227"/>
      <c r="D961" s="228"/>
      <c r="E961" s="227"/>
      <c r="F961" s="227"/>
      <c r="G961" s="227"/>
      <c r="H961" s="227"/>
      <c r="I961" s="227"/>
      <c r="J961" s="227"/>
      <c r="K961" s="227"/>
      <c r="L961" s="227"/>
      <c r="M961" s="227"/>
      <c r="N961" s="227"/>
      <c r="O961" s="227"/>
      <c r="P961" s="227"/>
      <c r="Q961" s="227"/>
      <c r="R961" s="227"/>
      <c r="S961" s="227"/>
      <c r="T961" s="227"/>
      <c r="U961" s="227"/>
      <c r="V961" s="227"/>
      <c r="W961" s="227"/>
      <c r="X961" s="227"/>
      <c r="Y961" s="227"/>
      <c r="Z961" s="227"/>
    </row>
    <row r="962" spans="1:26" ht="15.75" customHeight="1" x14ac:dyDescent="0.2">
      <c r="A962" s="227"/>
      <c r="B962" s="227"/>
      <c r="C962" s="227"/>
      <c r="D962" s="228"/>
      <c r="E962" s="227"/>
      <c r="F962" s="227"/>
      <c r="G962" s="227"/>
      <c r="H962" s="227"/>
      <c r="I962" s="227"/>
      <c r="J962" s="227"/>
      <c r="K962" s="227"/>
      <c r="L962" s="227"/>
      <c r="M962" s="227"/>
      <c r="N962" s="227"/>
      <c r="O962" s="227"/>
      <c r="P962" s="227"/>
      <c r="Q962" s="227"/>
      <c r="R962" s="227"/>
      <c r="S962" s="227"/>
      <c r="T962" s="227"/>
      <c r="U962" s="227"/>
      <c r="V962" s="227"/>
      <c r="W962" s="227"/>
      <c r="X962" s="227"/>
      <c r="Y962" s="227"/>
      <c r="Z962" s="227"/>
    </row>
    <row r="963" spans="1:26" ht="15.75" customHeight="1" x14ac:dyDescent="0.2">
      <c r="A963" s="227"/>
      <c r="B963" s="227"/>
      <c r="C963" s="227"/>
      <c r="D963" s="228"/>
      <c r="E963" s="227"/>
      <c r="F963" s="227"/>
      <c r="G963" s="227"/>
      <c r="H963" s="227"/>
      <c r="I963" s="227"/>
      <c r="J963" s="227"/>
      <c r="K963" s="227"/>
      <c r="L963" s="227"/>
      <c r="M963" s="227"/>
      <c r="N963" s="227"/>
      <c r="O963" s="227"/>
      <c r="P963" s="227"/>
      <c r="Q963" s="227"/>
      <c r="R963" s="227"/>
      <c r="S963" s="227"/>
      <c r="T963" s="227"/>
      <c r="U963" s="227"/>
      <c r="V963" s="227"/>
      <c r="W963" s="227"/>
      <c r="X963" s="227"/>
      <c r="Y963" s="227"/>
      <c r="Z963" s="227"/>
    </row>
    <row r="964" spans="1:26" ht="15.75" customHeight="1" x14ac:dyDescent="0.2">
      <c r="A964" s="227"/>
      <c r="B964" s="227"/>
      <c r="C964" s="227"/>
      <c r="D964" s="228"/>
      <c r="E964" s="227"/>
      <c r="F964" s="227"/>
      <c r="G964" s="227"/>
      <c r="H964" s="227"/>
      <c r="I964" s="227"/>
      <c r="J964" s="227"/>
      <c r="K964" s="227"/>
      <c r="L964" s="227"/>
      <c r="M964" s="227"/>
      <c r="N964" s="227"/>
      <c r="O964" s="227"/>
      <c r="P964" s="227"/>
      <c r="Q964" s="227"/>
      <c r="R964" s="227"/>
      <c r="S964" s="227"/>
      <c r="T964" s="227"/>
      <c r="U964" s="227"/>
      <c r="V964" s="227"/>
      <c r="W964" s="227"/>
      <c r="X964" s="227"/>
      <c r="Y964" s="227"/>
      <c r="Z964" s="227"/>
    </row>
    <row r="965" spans="1:26" ht="15.75" customHeight="1" x14ac:dyDescent="0.2">
      <c r="A965" s="227"/>
      <c r="B965" s="227"/>
      <c r="C965" s="227"/>
      <c r="D965" s="228"/>
      <c r="E965" s="227"/>
      <c r="F965" s="227"/>
      <c r="G965" s="227"/>
      <c r="H965" s="227"/>
      <c r="I965" s="227"/>
      <c r="J965" s="227"/>
      <c r="K965" s="227"/>
      <c r="L965" s="227"/>
      <c r="M965" s="227"/>
      <c r="N965" s="227"/>
      <c r="O965" s="227"/>
      <c r="P965" s="227"/>
      <c r="Q965" s="227"/>
      <c r="R965" s="227"/>
      <c r="S965" s="227"/>
      <c r="T965" s="227"/>
      <c r="U965" s="227"/>
      <c r="V965" s="227"/>
      <c r="W965" s="227"/>
      <c r="X965" s="227"/>
      <c r="Y965" s="227"/>
      <c r="Z965" s="227"/>
    </row>
    <row r="966" spans="1:26" ht="15.75" customHeight="1" x14ac:dyDescent="0.2">
      <c r="A966" s="227"/>
      <c r="B966" s="227"/>
      <c r="C966" s="227"/>
      <c r="D966" s="228"/>
      <c r="E966" s="227"/>
      <c r="F966" s="227"/>
      <c r="G966" s="227"/>
      <c r="H966" s="227"/>
      <c r="I966" s="227"/>
      <c r="J966" s="227"/>
      <c r="K966" s="227"/>
      <c r="L966" s="227"/>
      <c r="M966" s="227"/>
      <c r="N966" s="227"/>
      <c r="O966" s="227"/>
      <c r="P966" s="227"/>
      <c r="Q966" s="227"/>
      <c r="R966" s="227"/>
      <c r="S966" s="227"/>
      <c r="T966" s="227"/>
      <c r="U966" s="227"/>
      <c r="V966" s="227"/>
      <c r="W966" s="227"/>
      <c r="X966" s="227"/>
      <c r="Y966" s="227"/>
      <c r="Z966" s="227"/>
    </row>
    <row r="967" spans="1:26" ht="15.75" customHeight="1" x14ac:dyDescent="0.2">
      <c r="A967" s="227"/>
      <c r="B967" s="227"/>
      <c r="C967" s="227"/>
      <c r="D967" s="228"/>
      <c r="E967" s="227"/>
      <c r="F967" s="227"/>
      <c r="G967" s="227"/>
      <c r="H967" s="227"/>
      <c r="I967" s="227"/>
      <c r="J967" s="227"/>
      <c r="K967" s="227"/>
      <c r="L967" s="227"/>
      <c r="M967" s="227"/>
      <c r="N967" s="227"/>
      <c r="O967" s="227"/>
      <c r="P967" s="227"/>
      <c r="Q967" s="227"/>
      <c r="R967" s="227"/>
      <c r="S967" s="227"/>
      <c r="T967" s="227"/>
      <c r="U967" s="227"/>
      <c r="V967" s="227"/>
      <c r="W967" s="227"/>
      <c r="X967" s="227"/>
      <c r="Y967" s="227"/>
      <c r="Z967" s="227"/>
    </row>
    <row r="968" spans="1:26" ht="15.75" customHeight="1" x14ac:dyDescent="0.2">
      <c r="A968" s="227"/>
      <c r="B968" s="227"/>
      <c r="C968" s="227"/>
      <c r="D968" s="228"/>
      <c r="E968" s="227"/>
      <c r="F968" s="227"/>
      <c r="G968" s="227"/>
      <c r="H968" s="227"/>
      <c r="I968" s="227"/>
      <c r="J968" s="227"/>
      <c r="K968" s="227"/>
      <c r="L968" s="227"/>
      <c r="M968" s="227"/>
      <c r="N968" s="227"/>
      <c r="O968" s="227"/>
      <c r="P968" s="227"/>
      <c r="Q968" s="227"/>
      <c r="R968" s="227"/>
      <c r="S968" s="227"/>
      <c r="T968" s="227"/>
      <c r="U968" s="227"/>
      <c r="V968" s="227"/>
      <c r="W968" s="227"/>
      <c r="X968" s="227"/>
      <c r="Y968" s="227"/>
      <c r="Z968" s="227"/>
    </row>
    <row r="969" spans="1:26" ht="15.75" customHeight="1" x14ac:dyDescent="0.2">
      <c r="A969" s="227"/>
      <c r="B969" s="227"/>
      <c r="C969" s="227"/>
      <c r="D969" s="228"/>
      <c r="E969" s="227"/>
      <c r="F969" s="227"/>
      <c r="G969" s="227"/>
      <c r="H969" s="227"/>
      <c r="I969" s="227"/>
      <c r="J969" s="227"/>
      <c r="K969" s="227"/>
      <c r="L969" s="227"/>
      <c r="M969" s="227"/>
      <c r="N969" s="227"/>
      <c r="O969" s="227"/>
      <c r="P969" s="227"/>
      <c r="Q969" s="227"/>
      <c r="R969" s="227"/>
      <c r="S969" s="227"/>
      <c r="T969" s="227"/>
      <c r="U969" s="227"/>
      <c r="V969" s="227"/>
      <c r="W969" s="227"/>
      <c r="X969" s="227"/>
      <c r="Y969" s="227"/>
      <c r="Z969" s="227"/>
    </row>
    <row r="970" spans="1:26" ht="15.75" customHeight="1" x14ac:dyDescent="0.2">
      <c r="A970" s="227"/>
      <c r="B970" s="227"/>
      <c r="C970" s="227"/>
      <c r="D970" s="228"/>
      <c r="E970" s="227"/>
      <c r="F970" s="227"/>
      <c r="G970" s="227"/>
      <c r="H970" s="227"/>
      <c r="I970" s="227"/>
      <c r="J970" s="227"/>
      <c r="K970" s="227"/>
      <c r="L970" s="227"/>
      <c r="M970" s="227"/>
      <c r="N970" s="227"/>
      <c r="O970" s="227"/>
      <c r="P970" s="227"/>
      <c r="Q970" s="227"/>
      <c r="R970" s="227"/>
      <c r="S970" s="227"/>
      <c r="T970" s="227"/>
      <c r="U970" s="227"/>
      <c r="V970" s="227"/>
      <c r="W970" s="227"/>
      <c r="X970" s="227"/>
      <c r="Y970" s="227"/>
      <c r="Z970" s="227"/>
    </row>
    <row r="971" spans="1:26" ht="15.75" customHeight="1" x14ac:dyDescent="0.2">
      <c r="A971" s="227"/>
      <c r="B971" s="227"/>
      <c r="C971" s="227"/>
      <c r="D971" s="228"/>
      <c r="E971" s="227"/>
      <c r="F971" s="227"/>
      <c r="G971" s="227"/>
      <c r="H971" s="227"/>
      <c r="I971" s="227"/>
      <c r="J971" s="227"/>
      <c r="K971" s="227"/>
      <c r="L971" s="227"/>
      <c r="M971" s="227"/>
      <c r="N971" s="227"/>
      <c r="O971" s="227"/>
      <c r="P971" s="227"/>
      <c r="Q971" s="227"/>
      <c r="R971" s="227"/>
      <c r="S971" s="227"/>
      <c r="T971" s="227"/>
      <c r="U971" s="227"/>
      <c r="V971" s="227"/>
      <c r="W971" s="227"/>
      <c r="X971" s="227"/>
      <c r="Y971" s="227"/>
      <c r="Z971" s="227"/>
    </row>
    <row r="972" spans="1:26" ht="15.75" customHeight="1" x14ac:dyDescent="0.2">
      <c r="A972" s="227"/>
      <c r="B972" s="227"/>
      <c r="C972" s="227"/>
      <c r="D972" s="228"/>
      <c r="E972" s="227"/>
      <c r="F972" s="227"/>
      <c r="G972" s="227"/>
      <c r="H972" s="227"/>
      <c r="I972" s="227"/>
      <c r="J972" s="227"/>
      <c r="K972" s="227"/>
      <c r="L972" s="227"/>
      <c r="M972" s="227"/>
      <c r="N972" s="227"/>
      <c r="O972" s="227"/>
      <c r="P972" s="227"/>
      <c r="Q972" s="227"/>
      <c r="R972" s="227"/>
      <c r="S972" s="227"/>
      <c r="T972" s="227"/>
      <c r="U972" s="227"/>
      <c r="V972" s="227"/>
      <c r="W972" s="227"/>
      <c r="X972" s="227"/>
      <c r="Y972" s="227"/>
      <c r="Z972" s="227"/>
    </row>
    <row r="973" spans="1:26" ht="15.75" customHeight="1" x14ac:dyDescent="0.2">
      <c r="A973" s="227"/>
      <c r="B973" s="227"/>
      <c r="C973" s="227"/>
      <c r="D973" s="228"/>
      <c r="E973" s="227"/>
      <c r="F973" s="227"/>
      <c r="G973" s="227"/>
      <c r="H973" s="227"/>
      <c r="I973" s="227"/>
      <c r="J973" s="227"/>
      <c r="K973" s="227"/>
      <c r="L973" s="227"/>
      <c r="M973" s="227"/>
      <c r="N973" s="227"/>
      <c r="O973" s="227"/>
      <c r="P973" s="227"/>
      <c r="Q973" s="227"/>
      <c r="R973" s="227"/>
      <c r="S973" s="227"/>
      <c r="T973" s="227"/>
      <c r="U973" s="227"/>
      <c r="V973" s="227"/>
      <c r="W973" s="227"/>
      <c r="X973" s="227"/>
      <c r="Y973" s="227"/>
      <c r="Z973" s="227"/>
    </row>
    <row r="974" spans="1:26" ht="15.75" customHeight="1" x14ac:dyDescent="0.2">
      <c r="A974" s="227"/>
      <c r="B974" s="227"/>
      <c r="C974" s="227"/>
      <c r="D974" s="228"/>
      <c r="E974" s="227"/>
      <c r="F974" s="227"/>
      <c r="G974" s="227"/>
      <c r="H974" s="227"/>
      <c r="I974" s="227"/>
      <c r="J974" s="227"/>
      <c r="K974" s="227"/>
      <c r="L974" s="227"/>
      <c r="M974" s="227"/>
      <c r="N974" s="227"/>
      <c r="O974" s="227"/>
      <c r="P974" s="227"/>
      <c r="Q974" s="227"/>
      <c r="R974" s="227"/>
      <c r="S974" s="227"/>
      <c r="T974" s="227"/>
      <c r="U974" s="227"/>
      <c r="V974" s="227"/>
      <c r="W974" s="227"/>
      <c r="X974" s="227"/>
      <c r="Y974" s="227"/>
      <c r="Z974" s="227"/>
    </row>
    <row r="975" spans="1:26" ht="15.75" customHeight="1" x14ac:dyDescent="0.2">
      <c r="A975" s="227"/>
      <c r="B975" s="227"/>
      <c r="C975" s="227"/>
      <c r="D975" s="228"/>
      <c r="E975" s="227"/>
      <c r="F975" s="227"/>
      <c r="G975" s="227"/>
      <c r="H975" s="227"/>
      <c r="I975" s="227"/>
      <c r="J975" s="227"/>
      <c r="K975" s="227"/>
      <c r="L975" s="227"/>
      <c r="M975" s="227"/>
      <c r="N975" s="227"/>
      <c r="O975" s="227"/>
      <c r="P975" s="227"/>
      <c r="Q975" s="227"/>
      <c r="R975" s="227"/>
      <c r="S975" s="227"/>
      <c r="T975" s="227"/>
      <c r="U975" s="227"/>
      <c r="V975" s="227"/>
      <c r="W975" s="227"/>
      <c r="X975" s="227"/>
      <c r="Y975" s="227"/>
      <c r="Z975" s="227"/>
    </row>
    <row r="976" spans="1:26" ht="15.75" customHeight="1" x14ac:dyDescent="0.2">
      <c r="A976" s="227"/>
      <c r="B976" s="227"/>
      <c r="C976" s="227"/>
      <c r="D976" s="228"/>
      <c r="E976" s="227"/>
      <c r="F976" s="227"/>
      <c r="G976" s="227"/>
      <c r="H976" s="227"/>
      <c r="I976" s="227"/>
      <c r="J976" s="227"/>
      <c r="K976" s="227"/>
      <c r="L976" s="227"/>
      <c r="M976" s="227"/>
      <c r="N976" s="227"/>
      <c r="O976" s="227"/>
      <c r="P976" s="227"/>
      <c r="Q976" s="227"/>
      <c r="R976" s="227"/>
      <c r="S976" s="227"/>
      <c r="T976" s="227"/>
      <c r="U976" s="227"/>
      <c r="V976" s="227"/>
      <c r="W976" s="227"/>
      <c r="X976" s="227"/>
      <c r="Y976" s="227"/>
      <c r="Z976" s="227"/>
    </row>
    <row r="977" spans="1:26" ht="15.75" customHeight="1" x14ac:dyDescent="0.2">
      <c r="A977" s="227"/>
      <c r="B977" s="227"/>
      <c r="C977" s="227"/>
      <c r="D977" s="228"/>
      <c r="E977" s="227"/>
      <c r="F977" s="227"/>
      <c r="G977" s="227"/>
      <c r="H977" s="227"/>
      <c r="I977" s="227"/>
      <c r="J977" s="227"/>
      <c r="K977" s="227"/>
      <c r="L977" s="227"/>
      <c r="M977" s="227"/>
      <c r="N977" s="227"/>
      <c r="O977" s="227"/>
      <c r="P977" s="227"/>
      <c r="Q977" s="227"/>
      <c r="R977" s="227"/>
      <c r="S977" s="227"/>
      <c r="T977" s="227"/>
      <c r="U977" s="227"/>
      <c r="V977" s="227"/>
      <c r="W977" s="227"/>
      <c r="X977" s="227"/>
      <c r="Y977" s="227"/>
      <c r="Z977" s="227"/>
    </row>
    <row r="978" spans="1:26" ht="15.75" customHeight="1" x14ac:dyDescent="0.2">
      <c r="A978" s="227"/>
      <c r="B978" s="227"/>
      <c r="C978" s="227"/>
      <c r="D978" s="228"/>
      <c r="E978" s="227"/>
      <c r="F978" s="227"/>
      <c r="G978" s="227"/>
      <c r="H978" s="227"/>
      <c r="I978" s="227"/>
      <c r="J978" s="227"/>
      <c r="K978" s="227"/>
      <c r="L978" s="227"/>
      <c r="M978" s="227"/>
      <c r="N978" s="227"/>
      <c r="O978" s="227"/>
      <c r="P978" s="227"/>
      <c r="Q978" s="227"/>
      <c r="R978" s="227"/>
      <c r="S978" s="227"/>
      <c r="T978" s="227"/>
      <c r="U978" s="227"/>
      <c r="V978" s="227"/>
      <c r="W978" s="227"/>
      <c r="X978" s="227"/>
      <c r="Y978" s="227"/>
      <c r="Z978" s="227"/>
    </row>
    <row r="979" spans="1:26" ht="15.75" customHeight="1" x14ac:dyDescent="0.2">
      <c r="A979" s="227"/>
      <c r="B979" s="227"/>
      <c r="C979" s="227"/>
      <c r="D979" s="228"/>
      <c r="E979" s="227"/>
      <c r="F979" s="227"/>
      <c r="G979" s="227"/>
      <c r="H979" s="227"/>
      <c r="I979" s="227"/>
      <c r="J979" s="227"/>
      <c r="K979" s="227"/>
      <c r="L979" s="227"/>
      <c r="M979" s="227"/>
      <c r="N979" s="227"/>
      <c r="O979" s="227"/>
      <c r="P979" s="227"/>
      <c r="Q979" s="227"/>
      <c r="R979" s="227"/>
      <c r="S979" s="227"/>
      <c r="T979" s="227"/>
      <c r="U979" s="227"/>
      <c r="V979" s="227"/>
      <c r="W979" s="227"/>
      <c r="X979" s="227"/>
      <c r="Y979" s="227"/>
      <c r="Z979" s="227"/>
    </row>
    <row r="980" spans="1:26" ht="15.75" customHeight="1" x14ac:dyDescent="0.2">
      <c r="A980" s="227"/>
      <c r="B980" s="227"/>
      <c r="C980" s="227"/>
      <c r="D980" s="228"/>
      <c r="E980" s="227"/>
      <c r="F980" s="227"/>
      <c r="G980" s="227"/>
      <c r="H980" s="227"/>
      <c r="I980" s="227"/>
      <c r="J980" s="227"/>
      <c r="K980" s="227"/>
      <c r="L980" s="227"/>
      <c r="M980" s="227"/>
      <c r="N980" s="227"/>
      <c r="O980" s="227"/>
      <c r="P980" s="227"/>
      <c r="Q980" s="227"/>
      <c r="R980" s="227"/>
      <c r="S980" s="227"/>
      <c r="T980" s="227"/>
      <c r="U980" s="227"/>
      <c r="V980" s="227"/>
      <c r="W980" s="227"/>
      <c r="X980" s="227"/>
      <c r="Y980" s="227"/>
      <c r="Z980" s="227"/>
    </row>
    <row r="981" spans="1:26" ht="15.75" customHeight="1" x14ac:dyDescent="0.2">
      <c r="A981" s="227"/>
      <c r="B981" s="227"/>
      <c r="C981" s="227"/>
      <c r="D981" s="228"/>
      <c r="E981" s="227"/>
      <c r="F981" s="227"/>
      <c r="G981" s="227"/>
      <c r="H981" s="227"/>
      <c r="I981" s="227"/>
      <c r="J981" s="227"/>
      <c r="K981" s="227"/>
      <c r="L981" s="227"/>
      <c r="M981" s="227"/>
      <c r="N981" s="227"/>
      <c r="O981" s="227"/>
      <c r="P981" s="227"/>
      <c r="Q981" s="227"/>
      <c r="R981" s="227"/>
      <c r="S981" s="227"/>
      <c r="T981" s="227"/>
      <c r="U981" s="227"/>
      <c r="V981" s="227"/>
      <c r="W981" s="227"/>
      <c r="X981" s="227"/>
      <c r="Y981" s="227"/>
      <c r="Z981" s="227"/>
    </row>
    <row r="982" spans="1:26" ht="15.75" customHeight="1" x14ac:dyDescent="0.2">
      <c r="A982" s="227"/>
      <c r="B982" s="227"/>
      <c r="C982" s="227"/>
      <c r="D982" s="228"/>
      <c r="E982" s="227"/>
      <c r="F982" s="227"/>
      <c r="G982" s="227"/>
      <c r="H982" s="227"/>
      <c r="I982" s="227"/>
      <c r="J982" s="227"/>
      <c r="K982" s="227"/>
      <c r="L982" s="227"/>
      <c r="M982" s="227"/>
      <c r="N982" s="227"/>
      <c r="O982" s="227"/>
      <c r="P982" s="227"/>
      <c r="Q982" s="227"/>
      <c r="R982" s="227"/>
      <c r="S982" s="227"/>
      <c r="T982" s="227"/>
      <c r="U982" s="227"/>
      <c r="V982" s="227"/>
      <c r="W982" s="227"/>
      <c r="X982" s="227"/>
      <c r="Y982" s="227"/>
      <c r="Z982" s="227"/>
    </row>
    <row r="983" spans="1:26" ht="15.75" customHeight="1" x14ac:dyDescent="0.2">
      <c r="A983" s="227"/>
      <c r="B983" s="227"/>
      <c r="C983" s="227"/>
      <c r="D983" s="228"/>
      <c r="E983" s="227"/>
      <c r="F983" s="227"/>
      <c r="G983" s="227"/>
      <c r="H983" s="227"/>
      <c r="I983" s="227"/>
      <c r="J983" s="227"/>
      <c r="K983" s="227"/>
      <c r="L983" s="227"/>
      <c r="M983" s="227"/>
      <c r="N983" s="227"/>
      <c r="O983" s="227"/>
      <c r="P983" s="227"/>
      <c r="Q983" s="227"/>
      <c r="R983" s="227"/>
      <c r="S983" s="227"/>
      <c r="T983" s="227"/>
      <c r="U983" s="227"/>
      <c r="V983" s="227"/>
      <c r="W983" s="227"/>
      <c r="X983" s="227"/>
      <c r="Y983" s="227"/>
      <c r="Z983" s="227"/>
    </row>
    <row r="984" spans="1:26" ht="15.75" customHeight="1" x14ac:dyDescent="0.2">
      <c r="A984" s="227"/>
      <c r="B984" s="227"/>
      <c r="C984" s="227"/>
      <c r="D984" s="228"/>
      <c r="E984" s="227"/>
      <c r="F984" s="227"/>
      <c r="G984" s="227"/>
      <c r="H984" s="227"/>
      <c r="I984" s="227"/>
      <c r="J984" s="227"/>
      <c r="K984" s="227"/>
      <c r="L984" s="227"/>
      <c r="M984" s="227"/>
      <c r="N984" s="227"/>
      <c r="O984" s="227"/>
      <c r="P984" s="227"/>
      <c r="Q984" s="227"/>
      <c r="R984" s="227"/>
      <c r="S984" s="227"/>
      <c r="T984" s="227"/>
      <c r="U984" s="227"/>
      <c r="V984" s="227"/>
      <c r="W984" s="227"/>
      <c r="X984" s="227"/>
      <c r="Y984" s="227"/>
      <c r="Z984" s="227"/>
    </row>
    <row r="985" spans="1:26" ht="15.75" customHeight="1" x14ac:dyDescent="0.2">
      <c r="A985" s="227"/>
      <c r="B985" s="227"/>
      <c r="C985" s="227"/>
      <c r="D985" s="228"/>
      <c r="E985" s="227"/>
      <c r="F985" s="227"/>
      <c r="G985" s="227"/>
      <c r="H985" s="227"/>
      <c r="I985" s="227"/>
      <c r="J985" s="227"/>
      <c r="K985" s="227"/>
      <c r="L985" s="227"/>
      <c r="M985" s="227"/>
      <c r="N985" s="227"/>
      <c r="O985" s="227"/>
      <c r="P985" s="227"/>
      <c r="Q985" s="227"/>
      <c r="R985" s="227"/>
      <c r="S985" s="227"/>
      <c r="T985" s="227"/>
      <c r="U985" s="227"/>
      <c r="V985" s="227"/>
      <c r="W985" s="227"/>
      <c r="X985" s="227"/>
      <c r="Y985" s="227"/>
      <c r="Z985" s="227"/>
    </row>
    <row r="986" spans="1:26" ht="15.75" customHeight="1" x14ac:dyDescent="0.2">
      <c r="A986" s="227"/>
      <c r="B986" s="227"/>
      <c r="C986" s="227"/>
      <c r="D986" s="228"/>
      <c r="E986" s="227"/>
      <c r="F986" s="227"/>
      <c r="G986" s="227"/>
      <c r="H986" s="227"/>
      <c r="I986" s="227"/>
      <c r="J986" s="227"/>
      <c r="K986" s="227"/>
      <c r="L986" s="227"/>
      <c r="M986" s="227"/>
      <c r="N986" s="227"/>
      <c r="O986" s="227"/>
      <c r="P986" s="227"/>
      <c r="Q986" s="227"/>
      <c r="R986" s="227"/>
      <c r="S986" s="227"/>
      <c r="T986" s="227"/>
      <c r="U986" s="227"/>
      <c r="V986" s="227"/>
      <c r="W986" s="227"/>
      <c r="X986" s="227"/>
      <c r="Y986" s="227"/>
      <c r="Z986" s="227"/>
    </row>
    <row r="987" spans="1:26" ht="15.75" customHeight="1" x14ac:dyDescent="0.2">
      <c r="A987" s="227"/>
      <c r="B987" s="227"/>
      <c r="C987" s="227"/>
      <c r="D987" s="228"/>
      <c r="E987" s="227"/>
      <c r="F987" s="227"/>
      <c r="G987" s="227"/>
      <c r="H987" s="227"/>
      <c r="I987" s="227"/>
      <c r="J987" s="227"/>
      <c r="K987" s="227"/>
      <c r="L987" s="227"/>
      <c r="M987" s="227"/>
      <c r="N987" s="227"/>
      <c r="O987" s="227"/>
      <c r="P987" s="227"/>
      <c r="Q987" s="227"/>
      <c r="R987" s="227"/>
      <c r="S987" s="227"/>
      <c r="T987" s="227"/>
      <c r="U987" s="227"/>
      <c r="V987" s="227"/>
      <c r="W987" s="227"/>
      <c r="X987" s="227"/>
      <c r="Y987" s="227"/>
      <c r="Z987" s="227"/>
    </row>
    <row r="988" spans="1:26" ht="15.75" customHeight="1" x14ac:dyDescent="0.2">
      <c r="A988" s="227"/>
      <c r="B988" s="227"/>
      <c r="C988" s="227"/>
      <c r="D988" s="228"/>
      <c r="E988" s="227"/>
      <c r="F988" s="227"/>
      <c r="G988" s="227"/>
      <c r="H988" s="227"/>
      <c r="I988" s="227"/>
      <c r="J988" s="227"/>
      <c r="K988" s="227"/>
      <c r="L988" s="227"/>
      <c r="M988" s="227"/>
      <c r="N988" s="227"/>
      <c r="O988" s="227"/>
      <c r="P988" s="227"/>
      <c r="Q988" s="227"/>
      <c r="R988" s="227"/>
      <c r="S988" s="227"/>
      <c r="T988" s="227"/>
      <c r="U988" s="227"/>
      <c r="V988" s="227"/>
      <c r="W988" s="227"/>
      <c r="X988" s="227"/>
      <c r="Y988" s="227"/>
      <c r="Z988" s="227"/>
    </row>
    <row r="989" spans="1:26" ht="15.75" customHeight="1" x14ac:dyDescent="0.2">
      <c r="A989" s="227"/>
      <c r="B989" s="227"/>
      <c r="C989" s="227"/>
      <c r="D989" s="228"/>
      <c r="E989" s="227"/>
      <c r="F989" s="227"/>
      <c r="G989" s="227"/>
      <c r="H989" s="227"/>
      <c r="I989" s="227"/>
      <c r="J989" s="227"/>
      <c r="K989" s="227"/>
      <c r="L989" s="227"/>
      <c r="M989" s="227"/>
      <c r="N989" s="227"/>
      <c r="O989" s="227"/>
      <c r="P989" s="227"/>
      <c r="Q989" s="227"/>
      <c r="R989" s="227"/>
      <c r="S989" s="227"/>
      <c r="T989" s="227"/>
      <c r="U989" s="227"/>
      <c r="V989" s="227"/>
      <c r="W989" s="227"/>
      <c r="X989" s="227"/>
      <c r="Y989" s="227"/>
      <c r="Z989" s="227"/>
    </row>
    <row r="990" spans="1:26" ht="15.75" customHeight="1" x14ac:dyDescent="0.2">
      <c r="A990" s="227"/>
      <c r="B990" s="227"/>
      <c r="C990" s="227"/>
      <c r="D990" s="228"/>
      <c r="E990" s="227"/>
      <c r="F990" s="227"/>
      <c r="G990" s="227"/>
      <c r="H990" s="227"/>
      <c r="I990" s="227"/>
      <c r="J990" s="227"/>
      <c r="K990" s="227"/>
      <c r="L990" s="227"/>
      <c r="M990" s="227"/>
      <c r="N990" s="227"/>
      <c r="O990" s="227"/>
      <c r="P990" s="227"/>
      <c r="Q990" s="227"/>
      <c r="R990" s="227"/>
      <c r="S990" s="227"/>
      <c r="T990" s="227"/>
      <c r="U990" s="227"/>
      <c r="V990" s="227"/>
      <c r="W990" s="227"/>
      <c r="X990" s="227"/>
      <c r="Y990" s="227"/>
      <c r="Z990" s="227"/>
    </row>
    <row r="991" spans="1:26" ht="15.75" customHeight="1" x14ac:dyDescent="0.2">
      <c r="A991" s="227"/>
      <c r="B991" s="227"/>
      <c r="C991" s="227"/>
      <c r="D991" s="228"/>
      <c r="E991" s="227"/>
      <c r="F991" s="227"/>
      <c r="G991" s="227"/>
      <c r="H991" s="227"/>
      <c r="I991" s="227"/>
      <c r="J991" s="227"/>
      <c r="K991" s="227"/>
      <c r="L991" s="227"/>
      <c r="M991" s="227"/>
      <c r="N991" s="227"/>
      <c r="O991" s="227"/>
      <c r="P991" s="227"/>
      <c r="Q991" s="227"/>
      <c r="R991" s="227"/>
      <c r="S991" s="227"/>
      <c r="T991" s="227"/>
      <c r="U991" s="227"/>
      <c r="V991" s="227"/>
      <c r="W991" s="227"/>
      <c r="X991" s="227"/>
      <c r="Y991" s="227"/>
      <c r="Z991" s="227"/>
    </row>
    <row r="992" spans="1:26" ht="15.75" customHeight="1" x14ac:dyDescent="0.2">
      <c r="A992" s="227"/>
      <c r="B992" s="227"/>
      <c r="C992" s="227"/>
      <c r="D992" s="228"/>
      <c r="E992" s="227"/>
      <c r="F992" s="227"/>
      <c r="G992" s="227"/>
      <c r="H992" s="227"/>
      <c r="I992" s="227"/>
      <c r="J992" s="227"/>
      <c r="K992" s="227"/>
      <c r="L992" s="227"/>
      <c r="M992" s="227"/>
      <c r="N992" s="227"/>
      <c r="O992" s="227"/>
      <c r="P992" s="227"/>
      <c r="Q992" s="227"/>
      <c r="R992" s="227"/>
      <c r="S992" s="227"/>
      <c r="T992" s="227"/>
      <c r="U992" s="227"/>
      <c r="V992" s="227"/>
      <c r="W992" s="227"/>
      <c r="X992" s="227"/>
      <c r="Y992" s="227"/>
      <c r="Z992" s="227"/>
    </row>
    <row r="993" spans="1:26" ht="15.75" customHeight="1" x14ac:dyDescent="0.2">
      <c r="A993" s="227"/>
      <c r="B993" s="227"/>
      <c r="C993" s="227"/>
      <c r="D993" s="228"/>
      <c r="E993" s="227"/>
      <c r="F993" s="227"/>
      <c r="G993" s="227"/>
      <c r="H993" s="227"/>
      <c r="I993" s="227"/>
      <c r="J993" s="227"/>
      <c r="K993" s="227"/>
      <c r="L993" s="227"/>
      <c r="M993" s="227"/>
      <c r="N993" s="227"/>
      <c r="O993" s="227"/>
      <c r="P993" s="227"/>
      <c r="Q993" s="227"/>
      <c r="R993" s="227"/>
      <c r="S993" s="227"/>
      <c r="T993" s="227"/>
      <c r="U993" s="227"/>
      <c r="V993" s="227"/>
      <c r="W993" s="227"/>
      <c r="X993" s="227"/>
      <c r="Y993" s="227"/>
      <c r="Z993" s="227"/>
    </row>
    <row r="994" spans="1:26" ht="15.75" customHeight="1" x14ac:dyDescent="0.2">
      <c r="A994" s="227"/>
      <c r="B994" s="227"/>
      <c r="C994" s="227"/>
      <c r="D994" s="228"/>
      <c r="E994" s="227"/>
      <c r="F994" s="227"/>
      <c r="G994" s="227"/>
      <c r="H994" s="227"/>
      <c r="I994" s="227"/>
      <c r="J994" s="227"/>
      <c r="K994" s="227"/>
      <c r="L994" s="227"/>
      <c r="M994" s="227"/>
      <c r="N994" s="227"/>
      <c r="O994" s="227"/>
      <c r="P994" s="227"/>
      <c r="Q994" s="227"/>
      <c r="R994" s="227"/>
      <c r="S994" s="227"/>
      <c r="T994" s="227"/>
      <c r="U994" s="227"/>
      <c r="V994" s="227"/>
      <c r="W994" s="227"/>
      <c r="X994" s="227"/>
      <c r="Y994" s="227"/>
      <c r="Z994" s="227"/>
    </row>
    <row r="995" spans="1:26" ht="15.75" customHeight="1" x14ac:dyDescent="0.2">
      <c r="A995" s="227"/>
      <c r="B995" s="227"/>
      <c r="C995" s="227"/>
      <c r="D995" s="228"/>
      <c r="E995" s="227"/>
      <c r="F995" s="227"/>
      <c r="G995" s="227"/>
      <c r="H995" s="227"/>
      <c r="I995" s="227"/>
      <c r="J995" s="227"/>
      <c r="K995" s="227"/>
      <c r="L995" s="227"/>
      <c r="M995" s="227"/>
      <c r="N995" s="227"/>
      <c r="O995" s="227"/>
      <c r="P995" s="227"/>
      <c r="Q995" s="227"/>
      <c r="R995" s="227"/>
      <c r="S995" s="227"/>
      <c r="T995" s="227"/>
      <c r="U995" s="227"/>
      <c r="V995" s="227"/>
      <c r="W995" s="227"/>
      <c r="X995" s="227"/>
      <c r="Y995" s="227"/>
      <c r="Z995" s="227"/>
    </row>
    <row r="996" spans="1:26" ht="15.75" customHeight="1" x14ac:dyDescent="0.2">
      <c r="A996" s="227"/>
      <c r="B996" s="227"/>
      <c r="C996" s="227"/>
      <c r="D996" s="228"/>
      <c r="E996" s="227"/>
      <c r="F996" s="227"/>
      <c r="G996" s="227"/>
      <c r="H996" s="227"/>
      <c r="I996" s="227"/>
      <c r="J996" s="227"/>
      <c r="K996" s="227"/>
      <c r="L996" s="227"/>
      <c r="M996" s="227"/>
      <c r="N996" s="227"/>
      <c r="O996" s="227"/>
      <c r="P996" s="227"/>
      <c r="Q996" s="227"/>
      <c r="R996" s="227"/>
      <c r="S996" s="227"/>
      <c r="T996" s="227"/>
      <c r="U996" s="227"/>
      <c r="V996" s="227"/>
      <c r="W996" s="227"/>
      <c r="X996" s="227"/>
      <c r="Y996" s="227"/>
      <c r="Z996" s="227"/>
    </row>
    <row r="997" spans="1:26" ht="15.75" customHeight="1" x14ac:dyDescent="0.2">
      <c r="A997" s="227"/>
      <c r="B997" s="227"/>
      <c r="C997" s="227"/>
      <c r="D997" s="228"/>
      <c r="E997" s="227"/>
      <c r="F997" s="227"/>
      <c r="G997" s="227"/>
      <c r="H997" s="227"/>
      <c r="I997" s="227"/>
      <c r="J997" s="227"/>
      <c r="K997" s="227"/>
      <c r="L997" s="227"/>
      <c r="M997" s="227"/>
      <c r="N997" s="227"/>
      <c r="O997" s="227"/>
      <c r="P997" s="227"/>
      <c r="Q997" s="227"/>
      <c r="R997" s="227"/>
      <c r="S997" s="227"/>
      <c r="T997" s="227"/>
      <c r="U997" s="227"/>
      <c r="V997" s="227"/>
      <c r="W997" s="227"/>
      <c r="X997" s="227"/>
      <c r="Y997" s="227"/>
      <c r="Z997" s="227"/>
    </row>
    <row r="998" spans="1:26" ht="15.75" customHeight="1" x14ac:dyDescent="0.2">
      <c r="A998" s="227"/>
      <c r="B998" s="227"/>
      <c r="C998" s="227"/>
      <c r="D998" s="228"/>
      <c r="E998" s="227"/>
      <c r="F998" s="227"/>
      <c r="G998" s="227"/>
      <c r="H998" s="227"/>
      <c r="I998" s="227"/>
      <c r="J998" s="227"/>
      <c r="K998" s="227"/>
      <c r="L998" s="227"/>
      <c r="M998" s="227"/>
      <c r="N998" s="227"/>
      <c r="O998" s="227"/>
      <c r="P998" s="227"/>
      <c r="Q998" s="227"/>
      <c r="R998" s="227"/>
      <c r="S998" s="227"/>
      <c r="T998" s="227"/>
      <c r="U998" s="227"/>
      <c r="V998" s="227"/>
      <c r="W998" s="227"/>
      <c r="X998" s="227"/>
      <c r="Y998" s="227"/>
      <c r="Z998" s="227"/>
    </row>
    <row r="999" spans="1:26" ht="15.75" customHeight="1" x14ac:dyDescent="0.2">
      <c r="A999" s="227"/>
      <c r="B999" s="227"/>
      <c r="C999" s="227"/>
      <c r="D999" s="228"/>
      <c r="E999" s="227"/>
      <c r="F999" s="227"/>
      <c r="G999" s="227"/>
      <c r="H999" s="227"/>
      <c r="I999" s="227"/>
      <c r="J999" s="227"/>
      <c r="K999" s="227"/>
      <c r="L999" s="227"/>
      <c r="M999" s="227"/>
      <c r="N999" s="227"/>
      <c r="O999" s="227"/>
      <c r="P999" s="227"/>
      <c r="Q999" s="227"/>
      <c r="R999" s="227"/>
      <c r="S999" s="227"/>
      <c r="T999" s="227"/>
      <c r="U999" s="227"/>
      <c r="V999" s="227"/>
      <c r="W999" s="227"/>
      <c r="X999" s="227"/>
      <c r="Y999" s="227"/>
      <c r="Z999" s="227"/>
    </row>
    <row r="1000" spans="1:26" ht="15.75" customHeight="1" x14ac:dyDescent="0.2">
      <c r="A1000" s="227"/>
      <c r="B1000" s="227"/>
      <c r="C1000" s="227"/>
      <c r="D1000" s="228"/>
      <c r="E1000" s="227"/>
      <c r="F1000" s="227"/>
      <c r="G1000" s="227"/>
      <c r="H1000" s="227"/>
      <c r="I1000" s="227"/>
      <c r="J1000" s="227"/>
      <c r="K1000" s="227"/>
      <c r="L1000" s="227"/>
      <c r="M1000" s="227"/>
      <c r="N1000" s="227"/>
      <c r="O1000" s="227"/>
      <c r="P1000" s="227"/>
      <c r="Q1000" s="227"/>
      <c r="R1000" s="227"/>
      <c r="S1000" s="227"/>
      <c r="T1000" s="227"/>
      <c r="U1000" s="227"/>
      <c r="V1000" s="227"/>
      <c r="W1000" s="227"/>
      <c r="X1000" s="227"/>
      <c r="Y1000" s="227"/>
      <c r="Z1000" s="227"/>
    </row>
    <row r="1001" spans="1:26" ht="15.75" customHeight="1" x14ac:dyDescent="0.2">
      <c r="A1001" s="227"/>
      <c r="B1001" s="227"/>
      <c r="C1001" s="227"/>
      <c r="D1001" s="228"/>
      <c r="E1001" s="227"/>
      <c r="F1001" s="227"/>
      <c r="G1001" s="227"/>
      <c r="H1001" s="227"/>
      <c r="I1001" s="227"/>
      <c r="J1001" s="227"/>
      <c r="K1001" s="227"/>
      <c r="L1001" s="227"/>
      <c r="M1001" s="227"/>
      <c r="N1001" s="227"/>
      <c r="O1001" s="227"/>
      <c r="P1001" s="227"/>
      <c r="Q1001" s="227"/>
      <c r="R1001" s="227"/>
      <c r="S1001" s="227"/>
      <c r="T1001" s="227"/>
      <c r="U1001" s="227"/>
      <c r="V1001" s="227"/>
      <c r="W1001" s="227"/>
      <c r="X1001" s="227"/>
      <c r="Y1001" s="227"/>
      <c r="Z1001" s="227"/>
    </row>
    <row r="1002" spans="1:26" ht="15.75" customHeight="1" x14ac:dyDescent="0.2">
      <c r="A1002" s="227"/>
      <c r="B1002" s="227"/>
      <c r="C1002" s="227"/>
      <c r="D1002" s="228"/>
      <c r="E1002" s="227"/>
      <c r="F1002" s="227"/>
      <c r="G1002" s="227"/>
      <c r="H1002" s="227"/>
      <c r="I1002" s="227"/>
      <c r="J1002" s="227"/>
      <c r="K1002" s="227"/>
      <c r="L1002" s="227"/>
      <c r="M1002" s="227"/>
      <c r="N1002" s="227"/>
      <c r="O1002" s="227"/>
      <c r="P1002" s="227"/>
      <c r="Q1002" s="227"/>
      <c r="R1002" s="227"/>
      <c r="S1002" s="227"/>
      <c r="T1002" s="227"/>
      <c r="U1002" s="227"/>
      <c r="V1002" s="227"/>
      <c r="W1002" s="227"/>
      <c r="X1002" s="227"/>
      <c r="Y1002" s="227"/>
      <c r="Z1002" s="227"/>
    </row>
    <row r="1003" spans="1:26" ht="15.75" customHeight="1" x14ac:dyDescent="0.2">
      <c r="A1003" s="227"/>
      <c r="B1003" s="227"/>
      <c r="C1003" s="227"/>
      <c r="D1003" s="228"/>
      <c r="E1003" s="227"/>
      <c r="F1003" s="227"/>
      <c r="G1003" s="227"/>
      <c r="H1003" s="227"/>
      <c r="I1003" s="227"/>
      <c r="J1003" s="227"/>
      <c r="K1003" s="227"/>
      <c r="L1003" s="227"/>
      <c r="M1003" s="227"/>
      <c r="N1003" s="227"/>
      <c r="O1003" s="227"/>
      <c r="P1003" s="227"/>
      <c r="Q1003" s="227"/>
      <c r="R1003" s="227"/>
      <c r="S1003" s="227"/>
      <c r="T1003" s="227"/>
      <c r="U1003" s="227"/>
      <c r="V1003" s="227"/>
      <c r="W1003" s="227"/>
      <c r="X1003" s="227"/>
      <c r="Y1003" s="227"/>
      <c r="Z1003" s="227"/>
    </row>
    <row r="1004" spans="1:26" ht="15.75" customHeight="1" x14ac:dyDescent="0.2">
      <c r="A1004" s="227"/>
      <c r="B1004" s="227"/>
      <c r="C1004" s="227"/>
      <c r="D1004" s="228"/>
      <c r="E1004" s="227"/>
      <c r="F1004" s="227"/>
      <c r="G1004" s="227"/>
      <c r="H1004" s="227"/>
      <c r="I1004" s="227"/>
      <c r="J1004" s="227"/>
      <c r="K1004" s="227"/>
      <c r="L1004" s="227"/>
      <c r="M1004" s="227"/>
      <c r="N1004" s="227"/>
      <c r="O1004" s="227"/>
      <c r="P1004" s="227"/>
      <c r="Q1004" s="227"/>
      <c r="R1004" s="227"/>
      <c r="S1004" s="227"/>
      <c r="T1004" s="227"/>
      <c r="U1004" s="227"/>
      <c r="V1004" s="227"/>
      <c r="W1004" s="227"/>
      <c r="X1004" s="227"/>
      <c r="Y1004" s="227"/>
      <c r="Z1004" s="227"/>
    </row>
    <row r="1005" spans="1:26" ht="15.75" customHeight="1" x14ac:dyDescent="0.2">
      <c r="A1005" s="227"/>
      <c r="B1005" s="227"/>
      <c r="C1005" s="227"/>
      <c r="D1005" s="228"/>
      <c r="E1005" s="227"/>
      <c r="F1005" s="227"/>
      <c r="G1005" s="227"/>
      <c r="H1005" s="227"/>
      <c r="I1005" s="227"/>
      <c r="J1005" s="227"/>
      <c r="K1005" s="227"/>
      <c r="L1005" s="227"/>
      <c r="M1005" s="227"/>
      <c r="N1005" s="227"/>
      <c r="O1005" s="227"/>
      <c r="P1005" s="227"/>
      <c r="Q1005" s="227"/>
      <c r="R1005" s="227"/>
      <c r="S1005" s="227"/>
      <c r="T1005" s="227"/>
      <c r="U1005" s="227"/>
      <c r="V1005" s="227"/>
      <c r="W1005" s="227"/>
      <c r="X1005" s="227"/>
      <c r="Y1005" s="227"/>
      <c r="Z1005" s="227"/>
    </row>
    <row r="1006" spans="1:26" ht="15.75" customHeight="1" x14ac:dyDescent="0.2">
      <c r="A1006" s="227"/>
      <c r="B1006" s="227"/>
      <c r="C1006" s="227"/>
      <c r="D1006" s="228"/>
      <c r="E1006" s="227"/>
      <c r="F1006" s="227"/>
      <c r="G1006" s="227"/>
      <c r="H1006" s="227"/>
      <c r="I1006" s="227"/>
      <c r="J1006" s="227"/>
      <c r="K1006" s="227"/>
      <c r="L1006" s="227"/>
      <c r="M1006" s="227"/>
      <c r="N1006" s="227"/>
      <c r="O1006" s="227"/>
      <c r="P1006" s="227"/>
      <c r="Q1006" s="227"/>
      <c r="R1006" s="227"/>
      <c r="S1006" s="227"/>
      <c r="T1006" s="227"/>
      <c r="U1006" s="227"/>
      <c r="V1006" s="227"/>
      <c r="W1006" s="227"/>
      <c r="X1006" s="227"/>
      <c r="Y1006" s="227"/>
      <c r="Z1006" s="227"/>
    </row>
    <row r="1007" spans="1:26" ht="15.75" customHeight="1" x14ac:dyDescent="0.2">
      <c r="A1007" s="227"/>
      <c r="B1007" s="227"/>
      <c r="C1007" s="227"/>
      <c r="D1007" s="228"/>
      <c r="E1007" s="227"/>
      <c r="F1007" s="227"/>
      <c r="G1007" s="227"/>
      <c r="H1007" s="227"/>
      <c r="I1007" s="227"/>
      <c r="J1007" s="227"/>
      <c r="K1007" s="227"/>
      <c r="L1007" s="227"/>
      <c r="M1007" s="227"/>
      <c r="N1007" s="227"/>
      <c r="O1007" s="227"/>
      <c r="P1007" s="227"/>
      <c r="Q1007" s="227"/>
      <c r="R1007" s="227"/>
      <c r="S1007" s="227"/>
      <c r="T1007" s="227"/>
      <c r="U1007" s="227"/>
      <c r="V1007" s="227"/>
      <c r="W1007" s="227"/>
      <c r="X1007" s="227"/>
      <c r="Y1007" s="227"/>
      <c r="Z1007" s="227"/>
    </row>
    <row r="1008" spans="1:26" ht="15.75" customHeight="1" x14ac:dyDescent="0.2">
      <c r="A1008" s="227"/>
      <c r="B1008" s="227"/>
      <c r="C1008" s="227"/>
      <c r="D1008" s="228"/>
      <c r="E1008" s="227"/>
      <c r="F1008" s="227"/>
      <c r="G1008" s="227"/>
      <c r="H1008" s="227"/>
      <c r="I1008" s="227"/>
      <c r="J1008" s="227"/>
      <c r="K1008" s="227"/>
      <c r="L1008" s="227"/>
      <c r="M1008" s="227"/>
      <c r="N1008" s="227"/>
      <c r="O1008" s="227"/>
      <c r="P1008" s="227"/>
      <c r="Q1008" s="227"/>
      <c r="R1008" s="227"/>
      <c r="S1008" s="227"/>
      <c r="T1008" s="227"/>
      <c r="U1008" s="227"/>
      <c r="V1008" s="227"/>
      <c r="W1008" s="227"/>
      <c r="X1008" s="227"/>
      <c r="Y1008" s="227"/>
      <c r="Z1008" s="227"/>
    </row>
    <row r="1009" spans="1:26" ht="15.75" customHeight="1" x14ac:dyDescent="0.2">
      <c r="A1009" s="227"/>
      <c r="B1009" s="227"/>
      <c r="C1009" s="227"/>
      <c r="D1009" s="228"/>
      <c r="E1009" s="227"/>
      <c r="F1009" s="227"/>
      <c r="G1009" s="227"/>
      <c r="H1009" s="227"/>
      <c r="I1009" s="227"/>
      <c r="J1009" s="227"/>
      <c r="K1009" s="227"/>
      <c r="L1009" s="227"/>
      <c r="M1009" s="227"/>
      <c r="N1009" s="227"/>
      <c r="O1009" s="227"/>
      <c r="P1009" s="227"/>
      <c r="Q1009" s="227"/>
      <c r="R1009" s="227"/>
      <c r="S1009" s="227"/>
      <c r="T1009" s="227"/>
      <c r="U1009" s="227"/>
      <c r="V1009" s="227"/>
      <c r="W1009" s="227"/>
      <c r="X1009" s="227"/>
      <c r="Y1009" s="227"/>
      <c r="Z1009" s="227"/>
    </row>
    <row r="1010" spans="1:26" ht="15.75" customHeight="1" x14ac:dyDescent="0.2">
      <c r="A1010" s="227"/>
      <c r="B1010" s="227"/>
      <c r="C1010" s="227"/>
      <c r="D1010" s="228"/>
      <c r="E1010" s="227"/>
      <c r="F1010" s="227"/>
      <c r="G1010" s="227"/>
      <c r="H1010" s="227"/>
      <c r="I1010" s="227"/>
      <c r="J1010" s="227"/>
      <c r="K1010" s="227"/>
      <c r="L1010" s="227"/>
      <c r="M1010" s="227"/>
      <c r="N1010" s="227"/>
      <c r="O1010" s="227"/>
      <c r="P1010" s="227"/>
      <c r="Q1010" s="227"/>
      <c r="R1010" s="227"/>
      <c r="S1010" s="227"/>
      <c r="T1010" s="227"/>
      <c r="U1010" s="227"/>
      <c r="V1010" s="227"/>
      <c r="W1010" s="227"/>
      <c r="X1010" s="227"/>
      <c r="Y1010" s="227"/>
      <c r="Z1010" s="227"/>
    </row>
    <row r="1011" spans="1:26" ht="15.75" customHeight="1" x14ac:dyDescent="0.2">
      <c r="A1011" s="227"/>
      <c r="B1011" s="227"/>
      <c r="C1011" s="227"/>
      <c r="D1011" s="228"/>
      <c r="E1011" s="227"/>
      <c r="F1011" s="227"/>
      <c r="G1011" s="227"/>
      <c r="H1011" s="227"/>
      <c r="I1011" s="227"/>
      <c r="J1011" s="227"/>
      <c r="K1011" s="227"/>
      <c r="L1011" s="227"/>
      <c r="M1011" s="227"/>
      <c r="N1011" s="227"/>
      <c r="O1011" s="227"/>
      <c r="P1011" s="227"/>
      <c r="Q1011" s="227"/>
      <c r="R1011" s="227"/>
      <c r="S1011" s="227"/>
      <c r="T1011" s="227"/>
      <c r="U1011" s="227"/>
      <c r="V1011" s="227"/>
      <c r="W1011" s="227"/>
      <c r="X1011" s="227"/>
      <c r="Y1011" s="227"/>
      <c r="Z1011" s="227"/>
    </row>
  </sheetData>
  <mergeCells count="9">
    <mergeCell ref="E7:E8"/>
    <mergeCell ref="F7:F8"/>
    <mergeCell ref="A1:A4"/>
    <mergeCell ref="B1:E4"/>
    <mergeCell ref="A5:F6"/>
    <mergeCell ref="A7:A8"/>
    <mergeCell ref="B7:B8"/>
    <mergeCell ref="C7:C8"/>
    <mergeCell ref="D7:D8"/>
  </mergeCells>
  <hyperlinks>
    <hyperlink ref="E10" r:id="rId1"/>
    <hyperlink ref="E13" r:id="rId2"/>
    <hyperlink ref="E14" r:id="rId3"/>
    <hyperlink ref="E15" r:id="rId4" location="0"/>
    <hyperlink ref="E16" r:id="rId5"/>
    <hyperlink ref="E17" r:id="rId6" location="0"/>
    <hyperlink ref="E18" r:id="rId7"/>
    <hyperlink ref="E19" r:id="rId8"/>
    <hyperlink ref="E22" r:id="rId9"/>
    <hyperlink ref="E23" r:id="rId10"/>
    <hyperlink ref="E24" r:id="rId11"/>
    <hyperlink ref="E25" r:id="rId12"/>
    <hyperlink ref="E26" r:id="rId13"/>
    <hyperlink ref="E27" r:id="rId14" location="1"/>
    <hyperlink ref="E28" r:id="rId15" location="25"/>
    <hyperlink ref="E29" r:id="rId16"/>
    <hyperlink ref="E31" r:id="rId17"/>
    <hyperlink ref="E32" r:id="rId18"/>
    <hyperlink ref="E33" r:id="rId19"/>
    <hyperlink ref="E34" r:id="rId20"/>
    <hyperlink ref="E35" r:id="rId21"/>
    <hyperlink ref="E36" r:id="rId22"/>
    <hyperlink ref="E37" r:id="rId23"/>
    <hyperlink ref="E38" r:id="rId24"/>
    <hyperlink ref="E39" r:id="rId25"/>
    <hyperlink ref="E40" r:id="rId26"/>
    <hyperlink ref="E41" r:id="rId27"/>
    <hyperlink ref="E42" r:id="rId28"/>
    <hyperlink ref="E44" r:id="rId29"/>
    <hyperlink ref="E45" r:id="rId30"/>
    <hyperlink ref="E46" r:id="rId31"/>
    <hyperlink ref="E47" r:id="rId32"/>
    <hyperlink ref="E48" r:id="rId33" location="2"/>
    <hyperlink ref="E49" r:id="rId34"/>
    <hyperlink ref="E50" r:id="rId35"/>
    <hyperlink ref="E51" r:id="rId36"/>
    <hyperlink ref="E52" r:id="rId37"/>
    <hyperlink ref="E53" r:id="rId38"/>
    <hyperlink ref="E54" r:id="rId39"/>
    <hyperlink ref="E55" r:id="rId40"/>
    <hyperlink ref="E56" r:id="rId41"/>
    <hyperlink ref="E57" r:id="rId42"/>
    <hyperlink ref="E58" r:id="rId43"/>
    <hyperlink ref="E59" r:id="rId44"/>
    <hyperlink ref="E60" r:id="rId45"/>
    <hyperlink ref="E61" r:id="rId46"/>
    <hyperlink ref="E66" r:id="rId47" display="https://www.alcaldiabogota.gov.co/sisjur/normas/Norma1.jsp?i=90298&amp;dt=S"/>
    <hyperlink ref="E70" r:id="rId48"/>
    <hyperlink ref="E71" r:id="rId49"/>
    <hyperlink ref="E72" r:id="rId50"/>
    <hyperlink ref="E88" r:id="rId51"/>
    <hyperlink ref="E74" r:id="rId52"/>
    <hyperlink ref="E77" r:id="rId53"/>
    <hyperlink ref="E78" r:id="rId54"/>
    <hyperlink ref="E80" r:id="rId55"/>
    <hyperlink ref="E81" r:id="rId56"/>
    <hyperlink ref="E82" r:id="rId57"/>
    <hyperlink ref="E84" r:id="rId58"/>
    <hyperlink ref="E85" r:id="rId59"/>
    <hyperlink ref="E86" r:id="rId60"/>
    <hyperlink ref="E87" r:id="rId61"/>
    <hyperlink ref="E65" r:id="rId62"/>
    <hyperlink ref="E68" r:id="rId63"/>
    <hyperlink ref="E69" r:id="rId64"/>
    <hyperlink ref="E89" r:id="rId65"/>
    <hyperlink ref="E90" r:id="rId66"/>
    <hyperlink ref="E91" r:id="rId67"/>
    <hyperlink ref="E12" r:id="rId68"/>
    <hyperlink ref="E9" r:id="rId69"/>
    <hyperlink ref="E30" r:id="rId70" location="1" display="https://www.alcaldiabogota.gov.co/sisjur/normas/Norma1.jsp?i=66474 - 1"/>
    <hyperlink ref="E43" r:id="rId71"/>
    <hyperlink ref="E73" r:id="rId72"/>
    <hyperlink ref="E75" r:id="rId73" display="https://www.alcaldiabogota.gov.co/sisjur/normas/Norma1.jsp?i=56692"/>
    <hyperlink ref="E76" r:id="rId74"/>
    <hyperlink ref="E79" r:id="rId75"/>
    <hyperlink ref="E63" r:id="rId76"/>
    <hyperlink ref="E62" r:id="rId77"/>
    <hyperlink ref="E21" r:id="rId78" display="https://sisjur.bogotajuridica.gov.co/sisjur/normas/Norma1.jsp?i=132877"/>
    <hyperlink ref="E64" r:id="rId79" location="50" display="https://www.alcaldiabogota.gov.co/sisjur/normas/Norma1.jsp?i=137537 - 50"/>
    <hyperlink ref="E83" r:id="rId80"/>
    <hyperlink ref="E20" r:id="rId81" location="35"/>
    <hyperlink ref="E11" r:id="rId82" display="https://www.alcaldiabogota.gov.co/sisjur/normas/Norma1.jsp?i=66661"/>
    <hyperlink ref="E67" r:id="rId83"/>
  </hyperlinks>
  <pageMargins left="0.7" right="0.7" top="0.75" bottom="0.75" header="0.3" footer="0.3"/>
  <pageSetup paperSize="9" orientation="portrait" r:id="rId84"/>
  <drawing r:id="rId8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Z1016"/>
  <sheetViews>
    <sheetView showGridLines="0" view="pageBreakPreview" topLeftCell="A37" zoomScale="60" zoomScaleNormal="100" workbookViewId="0">
      <selection activeCell="E43" sqref="E43"/>
    </sheetView>
  </sheetViews>
  <sheetFormatPr baseColWidth="10" defaultColWidth="12.5703125" defaultRowHeight="15" customHeight="1" x14ac:dyDescent="0.2"/>
  <cols>
    <col min="1" max="1" width="23" style="325" customWidth="1"/>
    <col min="2" max="2" width="19" style="325" customWidth="1"/>
    <col min="3" max="3" width="7.140625" style="325" customWidth="1"/>
    <col min="4" max="4" width="58.85546875" style="325" customWidth="1"/>
    <col min="5" max="5" width="17.140625" style="325" customWidth="1"/>
    <col min="6" max="6" width="68.140625" style="325" customWidth="1"/>
    <col min="7" max="7" width="43.140625" style="325" customWidth="1"/>
    <col min="8" max="8" width="16.85546875" style="325" customWidth="1"/>
    <col min="9" max="9" width="21.85546875" style="325" customWidth="1"/>
    <col min="10" max="10" width="23.85546875" style="325" customWidth="1"/>
    <col min="11" max="11" width="1.7109375" style="325" customWidth="1"/>
    <col min="12" max="12" width="24.42578125" style="325" customWidth="1"/>
    <col min="13" max="13" width="39.42578125" style="325" customWidth="1"/>
    <col min="14" max="14" width="25.85546875" style="325" customWidth="1"/>
    <col min="15" max="15" width="22.85546875" style="325" customWidth="1"/>
    <col min="16" max="16" width="20.140625" style="325" customWidth="1"/>
    <col min="17" max="19" width="11.42578125" style="325" customWidth="1"/>
    <col min="20" max="20" width="58.42578125" style="325" hidden="1" customWidth="1"/>
    <col min="21" max="21" width="11.42578125" style="325" hidden="1" customWidth="1"/>
    <col min="22" max="26" width="11.42578125" style="325" customWidth="1"/>
    <col min="27" max="16384" width="12.5703125" style="325"/>
  </cols>
  <sheetData>
    <row r="1" spans="1:26" ht="12.75" customHeight="1" x14ac:dyDescent="0.2">
      <c r="A1" s="483"/>
      <c r="B1" s="486" t="s">
        <v>551</v>
      </c>
      <c r="C1" s="487"/>
      <c r="D1" s="487"/>
      <c r="E1" s="488"/>
      <c r="F1" s="350" t="s">
        <v>552</v>
      </c>
      <c r="G1" s="327"/>
      <c r="H1" s="327"/>
      <c r="I1" s="327"/>
      <c r="J1" s="327"/>
      <c r="K1" s="327"/>
      <c r="L1" s="327"/>
      <c r="M1" s="327"/>
      <c r="N1" s="327"/>
      <c r="O1" s="327"/>
      <c r="P1" s="327"/>
      <c r="Q1" s="327"/>
      <c r="R1" s="327"/>
      <c r="S1" s="327"/>
      <c r="T1" s="327"/>
      <c r="U1" s="327"/>
      <c r="V1" s="327"/>
      <c r="W1" s="327"/>
      <c r="X1" s="327"/>
      <c r="Y1" s="327"/>
      <c r="Z1" s="327"/>
    </row>
    <row r="2" spans="1:26" ht="17.25" customHeight="1" x14ac:dyDescent="0.2">
      <c r="A2" s="484"/>
      <c r="B2" s="489"/>
      <c r="C2" s="490"/>
      <c r="D2" s="490"/>
      <c r="E2" s="484"/>
      <c r="F2" s="350" t="s">
        <v>553</v>
      </c>
      <c r="G2" s="327"/>
      <c r="H2" s="327"/>
      <c r="I2" s="327"/>
      <c r="J2" s="327"/>
      <c r="K2" s="327"/>
      <c r="L2" s="327"/>
      <c r="M2" s="327"/>
      <c r="N2" s="327"/>
      <c r="O2" s="327"/>
      <c r="P2" s="327"/>
      <c r="Q2" s="327"/>
      <c r="R2" s="327"/>
      <c r="S2" s="327"/>
      <c r="T2" s="327"/>
      <c r="U2" s="327"/>
      <c r="V2" s="327"/>
      <c r="W2" s="327"/>
      <c r="X2" s="327"/>
      <c r="Y2" s="327"/>
      <c r="Z2" s="327"/>
    </row>
    <row r="3" spans="1:26" ht="24" customHeight="1" x14ac:dyDescent="0.2">
      <c r="A3" s="484"/>
      <c r="B3" s="489"/>
      <c r="C3" s="490"/>
      <c r="D3" s="490"/>
      <c r="E3" s="484"/>
      <c r="F3" s="350" t="s">
        <v>554</v>
      </c>
      <c r="G3" s="327"/>
      <c r="H3" s="327"/>
      <c r="I3" s="327"/>
      <c r="J3" s="327"/>
      <c r="K3" s="327"/>
      <c r="L3" s="327"/>
      <c r="M3" s="327"/>
      <c r="N3" s="327"/>
      <c r="O3" s="327"/>
      <c r="P3" s="327"/>
      <c r="Q3" s="327"/>
      <c r="R3" s="327"/>
      <c r="S3" s="327"/>
      <c r="T3" s="327"/>
      <c r="U3" s="327"/>
      <c r="V3" s="327"/>
      <c r="W3" s="327"/>
      <c r="X3" s="327"/>
      <c r="Y3" s="327"/>
      <c r="Z3" s="327"/>
    </row>
    <row r="4" spans="1:26" ht="30" customHeight="1" x14ac:dyDescent="0.2">
      <c r="A4" s="485"/>
      <c r="B4" s="491"/>
      <c r="C4" s="492"/>
      <c r="D4" s="492"/>
      <c r="E4" s="485"/>
      <c r="F4" s="350" t="s">
        <v>570</v>
      </c>
      <c r="G4" s="327"/>
      <c r="H4" s="327"/>
      <c r="I4" s="327"/>
      <c r="J4" s="327"/>
      <c r="K4" s="327"/>
      <c r="L4" s="327"/>
      <c r="M4" s="327"/>
      <c r="N4" s="327"/>
      <c r="O4" s="327"/>
      <c r="P4" s="327"/>
      <c r="Q4" s="327"/>
      <c r="R4" s="327"/>
      <c r="S4" s="327"/>
      <c r="T4" s="327"/>
      <c r="U4" s="327"/>
      <c r="V4" s="327"/>
      <c r="W4" s="327"/>
      <c r="X4" s="327"/>
      <c r="Y4" s="327"/>
      <c r="Z4" s="327"/>
    </row>
    <row r="5" spans="1:26" ht="12.75" customHeight="1" x14ac:dyDescent="0.2">
      <c r="A5" s="493" t="s">
        <v>92</v>
      </c>
      <c r="B5" s="487"/>
      <c r="C5" s="487"/>
      <c r="D5" s="487"/>
      <c r="E5" s="487"/>
      <c r="F5" s="488"/>
      <c r="G5" s="327"/>
      <c r="H5" s="327"/>
      <c r="I5" s="327"/>
      <c r="J5" s="327"/>
      <c r="K5" s="327"/>
      <c r="L5" s="347"/>
      <c r="M5" s="347"/>
      <c r="N5" s="347"/>
      <c r="O5" s="347"/>
      <c r="P5" s="347"/>
      <c r="Q5" s="345"/>
      <c r="R5" s="345"/>
      <c r="S5" s="345"/>
      <c r="T5" s="345"/>
      <c r="U5" s="346"/>
      <c r="V5" s="345"/>
      <c r="W5" s="345"/>
      <c r="X5" s="345"/>
      <c r="Y5" s="345"/>
      <c r="Z5" s="345"/>
    </row>
    <row r="6" spans="1:26" ht="12.75" customHeight="1" x14ac:dyDescent="0.2">
      <c r="A6" s="489"/>
      <c r="B6" s="494"/>
      <c r="C6" s="494"/>
      <c r="D6" s="494"/>
      <c r="E6" s="494"/>
      <c r="F6" s="484"/>
      <c r="G6" s="327"/>
      <c r="H6" s="349"/>
      <c r="I6" s="349"/>
      <c r="J6" s="348"/>
      <c r="K6" s="348"/>
      <c r="L6" s="347"/>
      <c r="M6" s="347"/>
      <c r="N6" s="347"/>
      <c r="O6" s="347"/>
      <c r="P6" s="347"/>
      <c r="Q6" s="345"/>
      <c r="R6" s="345"/>
      <c r="S6" s="345"/>
      <c r="T6" s="345"/>
      <c r="U6" s="346"/>
      <c r="V6" s="345"/>
      <c r="W6" s="345"/>
      <c r="X6" s="345"/>
      <c r="Y6" s="345"/>
      <c r="Z6" s="345"/>
    </row>
    <row r="7" spans="1:26" s="331" customFormat="1" ht="12.75" customHeight="1" x14ac:dyDescent="0.2">
      <c r="A7" s="478" t="s">
        <v>8</v>
      </c>
      <c r="B7" s="478" t="s">
        <v>9</v>
      </c>
      <c r="C7" s="478" t="s">
        <v>10</v>
      </c>
      <c r="D7" s="478" t="s">
        <v>87</v>
      </c>
      <c r="E7" s="478" t="s">
        <v>11</v>
      </c>
      <c r="F7" s="478" t="s">
        <v>555</v>
      </c>
      <c r="G7" s="327"/>
      <c r="H7" s="327"/>
      <c r="I7" s="327"/>
      <c r="J7" s="327"/>
      <c r="K7" s="327"/>
      <c r="L7" s="327"/>
      <c r="M7" s="327"/>
      <c r="N7" s="327"/>
      <c r="O7" s="327"/>
      <c r="P7" s="327"/>
      <c r="Q7" s="327"/>
      <c r="R7" s="327"/>
      <c r="S7" s="327"/>
      <c r="T7" s="327"/>
      <c r="U7" s="327"/>
      <c r="V7" s="327"/>
      <c r="W7" s="327"/>
      <c r="X7" s="327"/>
      <c r="Y7" s="327"/>
      <c r="Z7" s="327"/>
    </row>
    <row r="8" spans="1:26" s="331" customFormat="1" ht="12.75" customHeight="1" x14ac:dyDescent="0.2">
      <c r="A8" s="479"/>
      <c r="B8" s="479"/>
      <c r="C8" s="479"/>
      <c r="D8" s="479"/>
      <c r="E8" s="479"/>
      <c r="F8" s="479"/>
      <c r="G8" s="327"/>
      <c r="H8" s="327"/>
      <c r="I8" s="327"/>
      <c r="J8" s="327"/>
      <c r="K8" s="327"/>
      <c r="L8" s="327"/>
      <c r="M8" s="327"/>
      <c r="N8" s="327"/>
      <c r="O8" s="327"/>
      <c r="P8" s="327"/>
      <c r="Q8" s="327"/>
      <c r="R8" s="327"/>
      <c r="S8" s="327"/>
      <c r="T8" s="327"/>
      <c r="U8" s="327"/>
      <c r="V8" s="327"/>
      <c r="W8" s="327"/>
      <c r="X8" s="327"/>
      <c r="Y8" s="327"/>
      <c r="Z8" s="327"/>
    </row>
    <row r="9" spans="1:26" s="331" customFormat="1" ht="76.5" x14ac:dyDescent="0.2">
      <c r="A9" s="334" t="s">
        <v>30</v>
      </c>
      <c r="B9" s="334" t="s">
        <v>1720</v>
      </c>
      <c r="C9" s="334">
        <v>1991</v>
      </c>
      <c r="D9" s="334" t="s">
        <v>1719</v>
      </c>
      <c r="E9" s="333" t="s">
        <v>1792</v>
      </c>
      <c r="F9" s="335" t="s">
        <v>1718</v>
      </c>
      <c r="G9" s="253"/>
      <c r="H9" s="327"/>
      <c r="I9" s="327"/>
      <c r="J9" s="327"/>
      <c r="K9" s="327"/>
      <c r="L9" s="327"/>
      <c r="M9" s="327"/>
      <c r="N9" s="327"/>
      <c r="O9" s="327"/>
      <c r="P9" s="327"/>
      <c r="Q9" s="327"/>
      <c r="R9" s="327"/>
      <c r="S9" s="327"/>
      <c r="T9" s="327"/>
      <c r="U9" s="327"/>
      <c r="V9" s="327"/>
      <c r="W9" s="327"/>
      <c r="X9" s="327"/>
      <c r="Y9" s="327"/>
      <c r="Z9" s="327"/>
    </row>
    <row r="10" spans="1:26" s="331" customFormat="1" ht="102" x14ac:dyDescent="0.2">
      <c r="A10" s="334" t="s">
        <v>44</v>
      </c>
      <c r="B10" s="334">
        <v>527</v>
      </c>
      <c r="C10" s="334">
        <v>1999</v>
      </c>
      <c r="D10" s="334" t="s">
        <v>1717</v>
      </c>
      <c r="E10" s="333" t="s">
        <v>1791</v>
      </c>
      <c r="F10" s="335" t="s">
        <v>1716</v>
      </c>
      <c r="G10" s="253"/>
      <c r="H10" s="327"/>
      <c r="I10" s="327"/>
      <c r="J10" s="327"/>
      <c r="K10" s="327"/>
      <c r="L10" s="327"/>
      <c r="M10" s="327"/>
      <c r="N10" s="327"/>
      <c r="O10" s="327"/>
      <c r="P10" s="327"/>
      <c r="Q10" s="327"/>
      <c r="R10" s="327"/>
      <c r="S10" s="327"/>
      <c r="T10" s="327"/>
      <c r="U10" s="327"/>
      <c r="V10" s="327"/>
      <c r="W10" s="327"/>
      <c r="X10" s="327"/>
      <c r="Y10" s="327"/>
      <c r="Z10" s="327"/>
    </row>
    <row r="11" spans="1:26" s="331" customFormat="1" ht="51" x14ac:dyDescent="0.2">
      <c r="A11" s="334" t="s">
        <v>44</v>
      </c>
      <c r="B11" s="334">
        <v>594</v>
      </c>
      <c r="C11" s="334">
        <v>2000</v>
      </c>
      <c r="D11" s="334" t="s">
        <v>1715</v>
      </c>
      <c r="E11" s="333" t="s">
        <v>1790</v>
      </c>
      <c r="F11" s="335" t="s">
        <v>1714</v>
      </c>
      <c r="G11" s="253"/>
      <c r="H11" s="327"/>
      <c r="I11" s="327"/>
      <c r="J11" s="327"/>
      <c r="K11" s="327"/>
      <c r="L11" s="327"/>
      <c r="M11" s="327"/>
      <c r="N11" s="327"/>
      <c r="O11" s="327"/>
      <c r="P11" s="327"/>
      <c r="Q11" s="327"/>
      <c r="R11" s="327"/>
      <c r="S11" s="327"/>
      <c r="T11" s="327"/>
      <c r="U11" s="327"/>
      <c r="V11" s="327"/>
      <c r="W11" s="327"/>
      <c r="X11" s="327"/>
      <c r="Y11" s="327"/>
      <c r="Z11" s="327"/>
    </row>
    <row r="12" spans="1:26" s="331" customFormat="1" ht="63.75" x14ac:dyDescent="0.2">
      <c r="A12" s="334" t="s">
        <v>44</v>
      </c>
      <c r="B12" s="334" t="s">
        <v>1789</v>
      </c>
      <c r="C12" s="334">
        <v>2005</v>
      </c>
      <c r="D12" s="334" t="s">
        <v>1713</v>
      </c>
      <c r="E12" s="288" t="s">
        <v>1788</v>
      </c>
      <c r="F12" s="335" t="s">
        <v>1712</v>
      </c>
      <c r="G12" s="327"/>
      <c r="H12" s="327"/>
      <c r="I12" s="327"/>
      <c r="J12" s="327"/>
      <c r="K12" s="327"/>
      <c r="L12" s="327"/>
      <c r="M12" s="327"/>
      <c r="N12" s="327"/>
      <c r="O12" s="327"/>
      <c r="P12" s="327"/>
      <c r="Q12" s="327"/>
      <c r="R12" s="327"/>
      <c r="S12" s="327"/>
      <c r="T12" s="327"/>
      <c r="U12" s="327"/>
      <c r="V12" s="327"/>
      <c r="W12" s="327"/>
      <c r="X12" s="327"/>
      <c r="Y12" s="327"/>
      <c r="Z12" s="327"/>
    </row>
    <row r="13" spans="1:26" s="331" customFormat="1" ht="38.25" x14ac:dyDescent="0.2">
      <c r="A13" s="334" t="s">
        <v>44</v>
      </c>
      <c r="B13" s="334">
        <v>1273</v>
      </c>
      <c r="C13" s="334">
        <v>2009</v>
      </c>
      <c r="D13" s="334" t="s">
        <v>1711</v>
      </c>
      <c r="E13" s="344" t="s">
        <v>93</v>
      </c>
      <c r="F13" s="335" t="s">
        <v>1710</v>
      </c>
      <c r="G13" s="327"/>
      <c r="H13" s="327"/>
      <c r="I13" s="327"/>
      <c r="J13" s="327"/>
      <c r="K13" s="327"/>
      <c r="L13" s="327"/>
      <c r="M13" s="327"/>
      <c r="N13" s="327"/>
      <c r="O13" s="327"/>
      <c r="P13" s="327"/>
      <c r="Q13" s="327"/>
      <c r="R13" s="327"/>
      <c r="S13" s="327"/>
      <c r="T13" s="327"/>
      <c r="U13" s="327"/>
      <c r="V13" s="327"/>
      <c r="W13" s="327"/>
      <c r="X13" s="327"/>
      <c r="Y13" s="327"/>
      <c r="Z13" s="327"/>
    </row>
    <row r="14" spans="1:26" s="331" customFormat="1" ht="89.25" x14ac:dyDescent="0.2">
      <c r="A14" s="334" t="s">
        <v>44</v>
      </c>
      <c r="B14" s="334">
        <v>2195</v>
      </c>
      <c r="C14" s="334">
        <v>2022</v>
      </c>
      <c r="D14" s="334" t="s">
        <v>1536</v>
      </c>
      <c r="E14" s="336" t="s">
        <v>898</v>
      </c>
      <c r="F14" s="335" t="s">
        <v>1537</v>
      </c>
      <c r="G14" s="327"/>
      <c r="H14" s="327"/>
      <c r="I14" s="327"/>
      <c r="J14" s="327"/>
      <c r="K14" s="327"/>
      <c r="L14" s="327"/>
      <c r="M14" s="327"/>
      <c r="N14" s="327"/>
      <c r="O14" s="327"/>
      <c r="P14" s="327"/>
      <c r="Q14" s="327"/>
      <c r="R14" s="327"/>
      <c r="S14" s="327"/>
      <c r="T14" s="327"/>
      <c r="U14" s="327"/>
      <c r="V14" s="327"/>
      <c r="W14" s="327"/>
      <c r="X14" s="327"/>
      <c r="Y14" s="327"/>
      <c r="Z14" s="327"/>
    </row>
    <row r="15" spans="1:26" s="331" customFormat="1" ht="51" x14ac:dyDescent="0.2">
      <c r="A15" s="334" t="s">
        <v>44</v>
      </c>
      <c r="B15" s="334">
        <v>2080</v>
      </c>
      <c r="C15" s="334">
        <v>2021</v>
      </c>
      <c r="D15" s="334" t="s">
        <v>1273</v>
      </c>
      <c r="E15" s="336" t="s">
        <v>93</v>
      </c>
      <c r="F15" s="335" t="s">
        <v>1274</v>
      </c>
      <c r="G15" s="327"/>
      <c r="H15" s="327"/>
      <c r="I15" s="327"/>
      <c r="J15" s="327"/>
      <c r="K15" s="327"/>
      <c r="L15" s="327"/>
      <c r="M15" s="327"/>
      <c r="N15" s="327"/>
      <c r="O15" s="327"/>
      <c r="P15" s="327"/>
      <c r="Q15" s="327"/>
      <c r="R15" s="327"/>
      <c r="S15" s="327"/>
      <c r="T15" s="327"/>
      <c r="U15" s="327"/>
      <c r="V15" s="327"/>
      <c r="W15" s="327"/>
      <c r="X15" s="327"/>
      <c r="Y15" s="327"/>
      <c r="Z15" s="327"/>
    </row>
    <row r="16" spans="1:26" s="331" customFormat="1" ht="38.25" x14ac:dyDescent="0.2">
      <c r="A16" s="334" t="s">
        <v>44</v>
      </c>
      <c r="B16" s="334">
        <v>1341</v>
      </c>
      <c r="C16" s="334">
        <v>2009</v>
      </c>
      <c r="D16" s="334" t="s">
        <v>1709</v>
      </c>
      <c r="E16" s="333" t="s">
        <v>93</v>
      </c>
      <c r="F16" s="332" t="s">
        <v>1708</v>
      </c>
      <c r="H16" s="327"/>
      <c r="I16" s="327"/>
      <c r="J16" s="327"/>
      <c r="K16" s="327"/>
      <c r="L16" s="327"/>
      <c r="M16" s="327"/>
      <c r="N16" s="327"/>
      <c r="O16" s="327"/>
      <c r="P16" s="327"/>
      <c r="Q16" s="327"/>
      <c r="R16" s="327"/>
      <c r="S16" s="327"/>
      <c r="T16" s="327"/>
      <c r="U16" s="327"/>
      <c r="V16" s="327"/>
      <c r="W16" s="327"/>
      <c r="X16" s="327"/>
      <c r="Y16" s="327"/>
      <c r="Z16" s="327"/>
    </row>
    <row r="17" spans="1:26" s="331" customFormat="1" ht="89.25" x14ac:dyDescent="0.2">
      <c r="A17" s="334" t="s">
        <v>44</v>
      </c>
      <c r="B17" s="334">
        <v>1437</v>
      </c>
      <c r="C17" s="334">
        <v>2011</v>
      </c>
      <c r="D17" s="334" t="s">
        <v>1707</v>
      </c>
      <c r="E17" s="333" t="s">
        <v>93</v>
      </c>
      <c r="F17" s="332" t="s">
        <v>1706</v>
      </c>
      <c r="G17" s="253"/>
      <c r="H17" s="327"/>
      <c r="I17" s="327"/>
      <c r="J17" s="327"/>
      <c r="K17" s="327"/>
      <c r="L17" s="327"/>
      <c r="M17" s="327"/>
      <c r="N17" s="327"/>
      <c r="O17" s="327"/>
      <c r="P17" s="327"/>
      <c r="Q17" s="327"/>
      <c r="R17" s="327"/>
      <c r="S17" s="327"/>
      <c r="T17" s="327"/>
      <c r="U17" s="327"/>
      <c r="V17" s="327"/>
      <c r="W17" s="327"/>
      <c r="X17" s="327"/>
      <c r="Y17" s="327"/>
      <c r="Z17" s="327"/>
    </row>
    <row r="18" spans="1:26" s="331" customFormat="1" ht="25.5" x14ac:dyDescent="0.2">
      <c r="A18" s="334" t="s">
        <v>44</v>
      </c>
      <c r="B18" s="334">
        <v>1564</v>
      </c>
      <c r="C18" s="334">
        <v>2011</v>
      </c>
      <c r="D18" s="334" t="s">
        <v>1705</v>
      </c>
      <c r="E18" s="333" t="s">
        <v>93</v>
      </c>
      <c r="F18" s="332" t="s">
        <v>1704</v>
      </c>
      <c r="H18" s="327"/>
      <c r="I18" s="327"/>
      <c r="J18" s="327"/>
      <c r="K18" s="327"/>
      <c r="L18" s="327"/>
      <c r="M18" s="327"/>
      <c r="N18" s="327"/>
      <c r="O18" s="327"/>
      <c r="P18" s="327"/>
      <c r="Q18" s="327"/>
      <c r="R18" s="327"/>
      <c r="S18" s="327"/>
      <c r="T18" s="327"/>
      <c r="U18" s="327"/>
      <c r="V18" s="327"/>
      <c r="W18" s="327"/>
      <c r="X18" s="327"/>
      <c r="Y18" s="327"/>
      <c r="Z18" s="327"/>
    </row>
    <row r="19" spans="1:26" s="331" customFormat="1" ht="38.25" x14ac:dyDescent="0.2">
      <c r="A19" s="334" t="s">
        <v>44</v>
      </c>
      <c r="B19" s="334">
        <v>1712</v>
      </c>
      <c r="C19" s="334">
        <v>2014</v>
      </c>
      <c r="D19" s="334" t="s">
        <v>227</v>
      </c>
      <c r="E19" s="337" t="s">
        <v>93</v>
      </c>
      <c r="F19" s="332" t="s">
        <v>829</v>
      </c>
      <c r="G19" s="327"/>
      <c r="H19" s="327"/>
      <c r="I19" s="327"/>
      <c r="J19" s="327"/>
      <c r="K19" s="327"/>
      <c r="L19" s="327"/>
      <c r="M19" s="327"/>
      <c r="N19" s="327"/>
      <c r="O19" s="327"/>
      <c r="P19" s="327"/>
      <c r="Q19" s="327"/>
      <c r="R19" s="327"/>
      <c r="S19" s="327"/>
      <c r="T19" s="327"/>
      <c r="U19" s="327"/>
      <c r="V19" s="327"/>
      <c r="W19" s="327"/>
      <c r="X19" s="327"/>
      <c r="Y19" s="327"/>
      <c r="Z19" s="327"/>
    </row>
    <row r="20" spans="1:26" s="331" customFormat="1" ht="127.5" x14ac:dyDescent="0.2">
      <c r="A20" s="334" t="s">
        <v>44</v>
      </c>
      <c r="B20" s="334">
        <v>1341</v>
      </c>
      <c r="C20" s="334">
        <v>2009</v>
      </c>
      <c r="D20" s="334" t="s">
        <v>830</v>
      </c>
      <c r="E20" s="336" t="s">
        <v>93</v>
      </c>
      <c r="F20" s="332" t="s">
        <v>831</v>
      </c>
      <c r="G20" s="327"/>
      <c r="H20" s="327"/>
      <c r="I20" s="327"/>
      <c r="J20" s="327"/>
      <c r="K20" s="327"/>
      <c r="L20" s="327"/>
      <c r="M20" s="327"/>
      <c r="N20" s="327"/>
      <c r="O20" s="327"/>
      <c r="P20" s="327"/>
      <c r="Q20" s="327"/>
      <c r="R20" s="327"/>
      <c r="S20" s="327"/>
      <c r="T20" s="327"/>
      <c r="U20" s="327"/>
      <c r="V20" s="327"/>
      <c r="W20" s="327"/>
      <c r="X20" s="327"/>
      <c r="Y20" s="327"/>
      <c r="Z20" s="327"/>
    </row>
    <row r="21" spans="1:26" s="331" customFormat="1" ht="114.75" x14ac:dyDescent="0.2">
      <c r="A21" s="334" t="s">
        <v>44</v>
      </c>
      <c r="B21" s="334">
        <v>1266</v>
      </c>
      <c r="C21" s="334">
        <v>2008</v>
      </c>
      <c r="D21" s="334" t="s">
        <v>1267</v>
      </c>
      <c r="E21" s="336" t="s">
        <v>93</v>
      </c>
      <c r="F21" s="335" t="s">
        <v>1268</v>
      </c>
      <c r="G21" s="327"/>
      <c r="H21" s="327"/>
      <c r="I21" s="327"/>
      <c r="J21" s="327"/>
      <c r="K21" s="327"/>
      <c r="L21" s="327"/>
      <c r="M21" s="327"/>
      <c r="N21" s="327"/>
      <c r="O21" s="327"/>
      <c r="P21" s="327"/>
      <c r="Q21" s="327"/>
      <c r="R21" s="327"/>
      <c r="S21" s="327"/>
      <c r="T21" s="327"/>
      <c r="U21" s="327"/>
      <c r="V21" s="327"/>
      <c r="W21" s="327"/>
      <c r="X21" s="327"/>
      <c r="Y21" s="327"/>
      <c r="Z21" s="327"/>
    </row>
    <row r="22" spans="1:26" s="331" customFormat="1" ht="51" x14ac:dyDescent="0.2">
      <c r="A22" s="334" t="s">
        <v>44</v>
      </c>
      <c r="B22" s="334">
        <v>1955</v>
      </c>
      <c r="C22" s="334">
        <v>2019</v>
      </c>
      <c r="D22" s="334" t="s">
        <v>1703</v>
      </c>
      <c r="E22" s="333" t="s">
        <v>1702</v>
      </c>
      <c r="F22" s="335" t="s">
        <v>1701</v>
      </c>
      <c r="H22" s="327"/>
      <c r="I22" s="327"/>
      <c r="J22" s="327"/>
      <c r="K22" s="327"/>
      <c r="L22" s="327"/>
      <c r="M22" s="327"/>
      <c r="N22" s="327"/>
      <c r="O22" s="327"/>
      <c r="P22" s="327"/>
      <c r="Q22" s="327"/>
      <c r="R22" s="327"/>
      <c r="S22" s="327"/>
      <c r="T22" s="327"/>
      <c r="U22" s="327"/>
      <c r="V22" s="327"/>
      <c r="W22" s="327"/>
      <c r="X22" s="327"/>
      <c r="Y22" s="327"/>
      <c r="Z22" s="327"/>
    </row>
    <row r="23" spans="1:26" s="331" customFormat="1" ht="63.75" x14ac:dyDescent="0.2">
      <c r="A23" s="334" t="s">
        <v>44</v>
      </c>
      <c r="B23" s="334">
        <v>1273</v>
      </c>
      <c r="C23" s="334">
        <v>2009</v>
      </c>
      <c r="D23" s="334" t="s">
        <v>832</v>
      </c>
      <c r="E23" s="337" t="s">
        <v>93</v>
      </c>
      <c r="F23" s="332" t="s">
        <v>833</v>
      </c>
      <c r="G23" s="327"/>
      <c r="H23" s="327"/>
      <c r="I23" s="327"/>
      <c r="J23" s="327"/>
      <c r="K23" s="327"/>
      <c r="L23" s="327"/>
      <c r="M23" s="327"/>
      <c r="N23" s="327"/>
      <c r="O23" s="327"/>
      <c r="P23" s="327"/>
      <c r="Q23" s="327"/>
      <c r="R23" s="327"/>
      <c r="S23" s="327"/>
      <c r="T23" s="327"/>
      <c r="U23" s="327"/>
      <c r="V23" s="327"/>
      <c r="W23" s="327"/>
      <c r="X23" s="327"/>
      <c r="Y23" s="327"/>
      <c r="Z23" s="327"/>
    </row>
    <row r="24" spans="1:26" s="331" customFormat="1" ht="38.25" x14ac:dyDescent="0.2">
      <c r="A24" s="334" t="s">
        <v>1228</v>
      </c>
      <c r="B24" s="334">
        <v>1151</v>
      </c>
      <c r="C24" s="334">
        <v>2008</v>
      </c>
      <c r="D24" s="334" t="s">
        <v>1700</v>
      </c>
      <c r="E24" s="333" t="s">
        <v>93</v>
      </c>
      <c r="F24" s="335" t="s">
        <v>1699</v>
      </c>
      <c r="H24" s="327"/>
      <c r="I24" s="327"/>
      <c r="J24" s="327"/>
      <c r="K24" s="327"/>
      <c r="L24" s="327"/>
      <c r="M24" s="327"/>
      <c r="N24" s="327"/>
      <c r="O24" s="327"/>
      <c r="P24" s="327"/>
      <c r="Q24" s="327"/>
      <c r="R24" s="327"/>
      <c r="S24" s="327"/>
      <c r="T24" s="327"/>
      <c r="U24" s="327"/>
      <c r="V24" s="327"/>
      <c r="W24" s="327"/>
      <c r="X24" s="327"/>
      <c r="Y24" s="327"/>
      <c r="Z24" s="327"/>
    </row>
    <row r="25" spans="1:26" s="331" customFormat="1" ht="76.5" x14ac:dyDescent="0.2">
      <c r="A25" s="334" t="s">
        <v>1228</v>
      </c>
      <c r="B25" s="334">
        <v>338</v>
      </c>
      <c r="C25" s="334">
        <v>2022</v>
      </c>
      <c r="D25" s="334" t="s">
        <v>1538</v>
      </c>
      <c r="E25" s="337" t="s">
        <v>1539</v>
      </c>
      <c r="F25" s="335" t="s">
        <v>1540</v>
      </c>
      <c r="G25" s="327"/>
      <c r="H25" s="327"/>
      <c r="I25" s="327"/>
      <c r="J25" s="327"/>
      <c r="K25" s="327"/>
      <c r="L25" s="327"/>
      <c r="M25" s="327"/>
      <c r="N25" s="327"/>
      <c r="O25" s="327"/>
      <c r="P25" s="327"/>
      <c r="Q25" s="327"/>
      <c r="R25" s="327"/>
      <c r="S25" s="327"/>
      <c r="T25" s="327"/>
      <c r="U25" s="327"/>
      <c r="V25" s="327"/>
      <c r="W25" s="327"/>
      <c r="X25" s="327"/>
      <c r="Y25" s="327"/>
      <c r="Z25" s="327"/>
    </row>
    <row r="26" spans="1:26" s="331" customFormat="1" ht="89.25" x14ac:dyDescent="0.2">
      <c r="A26" s="334" t="s">
        <v>1228</v>
      </c>
      <c r="B26" s="334">
        <v>88</v>
      </c>
      <c r="C26" s="334">
        <v>2022</v>
      </c>
      <c r="D26" s="334" t="s">
        <v>1541</v>
      </c>
      <c r="E26" s="333" t="s">
        <v>93</v>
      </c>
      <c r="F26" s="335" t="s">
        <v>1542</v>
      </c>
      <c r="H26" s="327"/>
      <c r="I26" s="327"/>
      <c r="J26" s="327"/>
      <c r="K26" s="327"/>
      <c r="L26" s="327"/>
      <c r="M26" s="327"/>
      <c r="N26" s="327"/>
      <c r="O26" s="327"/>
      <c r="P26" s="327"/>
      <c r="Q26" s="327"/>
      <c r="R26" s="327"/>
      <c r="S26" s="327"/>
      <c r="T26" s="327"/>
      <c r="U26" s="327"/>
      <c r="V26" s="327"/>
      <c r="W26" s="327"/>
      <c r="X26" s="327"/>
      <c r="Y26" s="327"/>
      <c r="Z26" s="327"/>
    </row>
    <row r="27" spans="1:26" s="331" customFormat="1" ht="76.5" x14ac:dyDescent="0.2">
      <c r="A27" s="334" t="s">
        <v>1228</v>
      </c>
      <c r="B27" s="334">
        <v>620</v>
      </c>
      <c r="C27" s="334">
        <v>2020</v>
      </c>
      <c r="D27" s="334" t="s">
        <v>1275</v>
      </c>
      <c r="E27" s="336" t="s">
        <v>93</v>
      </c>
      <c r="F27" s="335" t="s">
        <v>1276</v>
      </c>
      <c r="G27" s="327"/>
      <c r="H27" s="327"/>
      <c r="I27" s="327"/>
      <c r="J27" s="327"/>
      <c r="K27" s="327"/>
      <c r="L27" s="327"/>
      <c r="M27" s="327"/>
      <c r="N27" s="327"/>
      <c r="O27" s="327"/>
      <c r="P27" s="327"/>
      <c r="Q27" s="327"/>
      <c r="R27" s="327"/>
      <c r="S27" s="327"/>
      <c r="T27" s="327"/>
      <c r="U27" s="327"/>
      <c r="V27" s="327"/>
      <c r="W27" s="327"/>
      <c r="X27" s="327"/>
      <c r="Y27" s="327"/>
      <c r="Z27" s="327"/>
    </row>
    <row r="28" spans="1:26" s="331" customFormat="1" ht="76.5" x14ac:dyDescent="0.2">
      <c r="A28" s="334" t="s">
        <v>1228</v>
      </c>
      <c r="B28" s="334">
        <v>1008</v>
      </c>
      <c r="C28" s="334">
        <v>2018</v>
      </c>
      <c r="D28" s="334" t="s">
        <v>834</v>
      </c>
      <c r="E28" s="337" t="s">
        <v>93</v>
      </c>
      <c r="F28" s="332" t="s">
        <v>835</v>
      </c>
      <c r="G28" s="327"/>
      <c r="H28" s="327"/>
      <c r="I28" s="327"/>
      <c r="J28" s="327"/>
      <c r="K28" s="327"/>
      <c r="L28" s="327"/>
      <c r="M28" s="327"/>
      <c r="N28" s="327"/>
      <c r="O28" s="327"/>
      <c r="P28" s="327"/>
      <c r="Q28" s="327"/>
      <c r="R28" s="327"/>
      <c r="S28" s="327"/>
      <c r="T28" s="327"/>
      <c r="U28" s="327"/>
      <c r="V28" s="327"/>
      <c r="W28" s="327"/>
      <c r="X28" s="327"/>
      <c r="Y28" s="327"/>
      <c r="Z28" s="327"/>
    </row>
    <row r="29" spans="1:26" s="331" customFormat="1" ht="63.75" x14ac:dyDescent="0.2">
      <c r="A29" s="334" t="s">
        <v>1228</v>
      </c>
      <c r="B29" s="334">
        <v>1081</v>
      </c>
      <c r="C29" s="334">
        <v>2015</v>
      </c>
      <c r="D29" s="334" t="s">
        <v>1229</v>
      </c>
      <c r="E29" s="337" t="s">
        <v>1230</v>
      </c>
      <c r="F29" s="332" t="s">
        <v>1231</v>
      </c>
      <c r="G29" s="327"/>
      <c r="H29" s="327"/>
      <c r="I29" s="327"/>
      <c r="J29" s="327"/>
      <c r="K29" s="327"/>
      <c r="L29" s="327"/>
      <c r="M29" s="327"/>
      <c r="N29" s="327"/>
      <c r="O29" s="327"/>
      <c r="P29" s="327"/>
      <c r="Q29" s="327"/>
      <c r="R29" s="327"/>
      <c r="S29" s="327"/>
      <c r="T29" s="327"/>
      <c r="U29" s="327"/>
      <c r="V29" s="327"/>
      <c r="W29" s="327"/>
      <c r="X29" s="327"/>
      <c r="Y29" s="327"/>
      <c r="Z29" s="327"/>
    </row>
    <row r="30" spans="1:26" s="331" customFormat="1" ht="25.5" x14ac:dyDescent="0.2">
      <c r="A30" s="334" t="s">
        <v>1228</v>
      </c>
      <c r="B30" s="334">
        <v>103</v>
      </c>
      <c r="C30" s="334">
        <v>2015</v>
      </c>
      <c r="D30" s="334" t="s">
        <v>836</v>
      </c>
      <c r="E30" s="337" t="s">
        <v>93</v>
      </c>
      <c r="F30" s="332" t="s">
        <v>1209</v>
      </c>
      <c r="G30" s="327"/>
      <c r="H30" s="327"/>
      <c r="I30" s="327"/>
      <c r="J30" s="327"/>
      <c r="K30" s="327"/>
      <c r="L30" s="327"/>
      <c r="M30" s="327"/>
      <c r="N30" s="327"/>
      <c r="O30" s="327"/>
      <c r="P30" s="327"/>
      <c r="Q30" s="327"/>
      <c r="R30" s="327"/>
      <c r="S30" s="327"/>
      <c r="T30" s="327"/>
      <c r="U30" s="327"/>
      <c r="V30" s="327"/>
      <c r="W30" s="327"/>
      <c r="X30" s="327"/>
      <c r="Y30" s="327"/>
      <c r="Z30" s="327"/>
    </row>
    <row r="31" spans="1:26" s="331" customFormat="1" ht="51" x14ac:dyDescent="0.2">
      <c r="A31" s="334" t="s">
        <v>1228</v>
      </c>
      <c r="B31" s="334">
        <v>1078</v>
      </c>
      <c r="C31" s="334">
        <v>2015</v>
      </c>
      <c r="D31" s="334" t="s">
        <v>1265</v>
      </c>
      <c r="E31" s="336" t="s">
        <v>93</v>
      </c>
      <c r="F31" s="335" t="s">
        <v>1266</v>
      </c>
      <c r="G31" s="327"/>
      <c r="H31" s="327"/>
      <c r="I31" s="327"/>
      <c r="J31" s="327"/>
      <c r="K31" s="327"/>
      <c r="L31" s="327"/>
      <c r="M31" s="327"/>
      <c r="N31" s="327"/>
      <c r="O31" s="327"/>
      <c r="P31" s="327"/>
      <c r="Q31" s="327"/>
      <c r="R31" s="327"/>
      <c r="S31" s="327"/>
      <c r="T31" s="327"/>
      <c r="U31" s="327"/>
      <c r="V31" s="327"/>
      <c r="W31" s="327"/>
      <c r="X31" s="327"/>
      <c r="Y31" s="327"/>
      <c r="Z31" s="327"/>
    </row>
    <row r="32" spans="1:26" s="331" customFormat="1" ht="63.75" x14ac:dyDescent="0.2">
      <c r="A32" s="334" t="s">
        <v>1228</v>
      </c>
      <c r="B32" s="334">
        <v>2573</v>
      </c>
      <c r="C32" s="334">
        <v>2014</v>
      </c>
      <c r="D32" s="334" t="s">
        <v>1263</v>
      </c>
      <c r="E32" s="336" t="s">
        <v>93</v>
      </c>
      <c r="F32" s="335" t="s">
        <v>1264</v>
      </c>
      <c r="G32" s="327"/>
      <c r="H32" s="327"/>
      <c r="I32" s="327"/>
      <c r="J32" s="327"/>
      <c r="K32" s="327"/>
      <c r="L32" s="327"/>
      <c r="M32" s="327"/>
      <c r="N32" s="327"/>
      <c r="O32" s="327"/>
      <c r="P32" s="327"/>
      <c r="Q32" s="327"/>
      <c r="R32" s="327"/>
      <c r="S32" s="327"/>
      <c r="T32" s="327"/>
      <c r="U32" s="327"/>
      <c r="V32" s="327"/>
      <c r="W32" s="327"/>
      <c r="X32" s="327"/>
      <c r="Y32" s="327"/>
      <c r="Z32" s="327"/>
    </row>
    <row r="33" spans="1:26" s="331" customFormat="1" ht="89.25" x14ac:dyDescent="0.2">
      <c r="A33" s="334" t="s">
        <v>1260</v>
      </c>
      <c r="B33" s="334">
        <v>680</v>
      </c>
      <c r="C33" s="334">
        <v>2001</v>
      </c>
      <c r="D33" s="334" t="s">
        <v>1261</v>
      </c>
      <c r="E33" s="336" t="s">
        <v>93</v>
      </c>
      <c r="F33" s="335" t="s">
        <v>1262</v>
      </c>
      <c r="G33" s="327"/>
      <c r="H33" s="327"/>
      <c r="I33" s="327"/>
      <c r="J33" s="327"/>
      <c r="K33" s="327"/>
      <c r="L33" s="327"/>
      <c r="M33" s="327"/>
      <c r="N33" s="327"/>
      <c r="O33" s="327"/>
      <c r="P33" s="327"/>
      <c r="Q33" s="327"/>
      <c r="R33" s="327"/>
      <c r="S33" s="327"/>
      <c r="T33" s="327"/>
      <c r="U33" s="327"/>
      <c r="V33" s="327"/>
      <c r="W33" s="327"/>
      <c r="X33" s="327"/>
      <c r="Y33" s="327"/>
      <c r="Z33" s="327"/>
    </row>
    <row r="34" spans="1:26" s="331" customFormat="1" ht="140.25" x14ac:dyDescent="0.2">
      <c r="A34" s="334" t="s">
        <v>1228</v>
      </c>
      <c r="B34" s="334">
        <v>1704</v>
      </c>
      <c r="C34" s="334">
        <v>2012</v>
      </c>
      <c r="D34" s="334" t="s">
        <v>1698</v>
      </c>
      <c r="E34" s="333" t="s">
        <v>93</v>
      </c>
      <c r="F34" s="332" t="s">
        <v>1697</v>
      </c>
      <c r="H34" s="327"/>
      <c r="I34" s="327"/>
      <c r="J34" s="327"/>
      <c r="K34" s="327"/>
      <c r="L34" s="327"/>
      <c r="M34" s="327"/>
      <c r="N34" s="327"/>
      <c r="O34" s="327"/>
      <c r="P34" s="327"/>
      <c r="Q34" s="327"/>
      <c r="R34" s="327"/>
      <c r="S34" s="327"/>
      <c r="T34" s="327"/>
      <c r="U34" s="327"/>
      <c r="V34" s="327"/>
      <c r="W34" s="327"/>
      <c r="X34" s="327"/>
      <c r="Y34" s="327"/>
      <c r="Z34" s="327"/>
    </row>
    <row r="35" spans="1:26" s="331" customFormat="1" ht="51" x14ac:dyDescent="0.2">
      <c r="A35" s="334" t="s">
        <v>1228</v>
      </c>
      <c r="B35" s="334">
        <v>235</v>
      </c>
      <c r="C35" s="334">
        <v>2010</v>
      </c>
      <c r="D35" s="334" t="s">
        <v>1696</v>
      </c>
      <c r="E35" s="333" t="s">
        <v>93</v>
      </c>
      <c r="F35" s="338" t="s">
        <v>1695</v>
      </c>
      <c r="H35" s="327"/>
      <c r="I35" s="327"/>
      <c r="J35" s="327"/>
      <c r="K35" s="327"/>
      <c r="L35" s="327"/>
      <c r="M35" s="327"/>
      <c r="N35" s="327"/>
      <c r="O35" s="327"/>
      <c r="P35" s="327"/>
      <c r="Q35" s="327"/>
      <c r="R35" s="327"/>
      <c r="S35" s="327"/>
      <c r="T35" s="327"/>
      <c r="U35" s="327"/>
      <c r="V35" s="327"/>
      <c r="W35" s="327"/>
      <c r="X35" s="327"/>
      <c r="Y35" s="327"/>
      <c r="Z35" s="327"/>
    </row>
    <row r="36" spans="1:26" s="331" customFormat="1" ht="63.75" x14ac:dyDescent="0.2">
      <c r="A36" s="334" t="s">
        <v>80</v>
      </c>
      <c r="B36" s="334" t="s">
        <v>1694</v>
      </c>
      <c r="C36" s="334">
        <v>2011</v>
      </c>
      <c r="D36" s="334" t="s">
        <v>1693</v>
      </c>
      <c r="E36" s="333" t="s">
        <v>93</v>
      </c>
      <c r="F36" s="332" t="s">
        <v>1692</v>
      </c>
      <c r="H36" s="327"/>
      <c r="I36" s="327"/>
      <c r="J36" s="327"/>
      <c r="K36" s="327"/>
      <c r="L36" s="327"/>
      <c r="M36" s="327"/>
      <c r="N36" s="327"/>
      <c r="O36" s="327"/>
      <c r="P36" s="327"/>
      <c r="Q36" s="327"/>
      <c r="R36" s="327"/>
      <c r="S36" s="327"/>
      <c r="T36" s="327"/>
      <c r="U36" s="327"/>
      <c r="V36" s="327"/>
      <c r="W36" s="327"/>
      <c r="X36" s="327"/>
      <c r="Y36" s="327"/>
      <c r="Z36" s="327"/>
    </row>
    <row r="37" spans="1:26" s="331" customFormat="1" ht="51" x14ac:dyDescent="0.2">
      <c r="A37" s="334" t="s">
        <v>80</v>
      </c>
      <c r="B37" s="334" t="s">
        <v>1691</v>
      </c>
      <c r="C37" s="334">
        <v>2011</v>
      </c>
      <c r="D37" s="334" t="s">
        <v>1690</v>
      </c>
      <c r="E37" s="333" t="s">
        <v>1787</v>
      </c>
      <c r="F37" s="332" t="s">
        <v>1689</v>
      </c>
      <c r="H37" s="327"/>
      <c r="I37" s="327"/>
      <c r="J37" s="327"/>
      <c r="K37" s="327"/>
      <c r="L37" s="327"/>
      <c r="M37" s="327"/>
      <c r="N37" s="327"/>
      <c r="O37" s="327"/>
      <c r="P37" s="327"/>
      <c r="Q37" s="327"/>
      <c r="R37" s="327"/>
      <c r="S37" s="327"/>
      <c r="T37" s="327"/>
      <c r="U37" s="327"/>
      <c r="V37" s="327"/>
      <c r="W37" s="327"/>
      <c r="X37" s="327"/>
      <c r="Y37" s="327"/>
      <c r="Z37" s="327"/>
    </row>
    <row r="38" spans="1:26" s="331" customFormat="1" ht="63.75" x14ac:dyDescent="0.2">
      <c r="A38" s="334" t="s">
        <v>80</v>
      </c>
      <c r="B38" s="334" t="s">
        <v>1688</v>
      </c>
      <c r="C38" s="334">
        <v>2011</v>
      </c>
      <c r="D38" s="334" t="s">
        <v>1687</v>
      </c>
      <c r="E38" s="333" t="s">
        <v>1686</v>
      </c>
      <c r="F38" s="332" t="s">
        <v>1685</v>
      </c>
      <c r="H38" s="327"/>
      <c r="I38" s="327"/>
      <c r="J38" s="327"/>
      <c r="K38" s="327"/>
      <c r="L38" s="327"/>
      <c r="M38" s="327"/>
      <c r="N38" s="327"/>
      <c r="O38" s="327"/>
      <c r="P38" s="327"/>
      <c r="Q38" s="327"/>
      <c r="R38" s="327"/>
      <c r="S38" s="327"/>
      <c r="T38" s="327"/>
      <c r="U38" s="327"/>
      <c r="V38" s="327"/>
      <c r="W38" s="327"/>
      <c r="X38" s="327"/>
      <c r="Y38" s="327"/>
      <c r="Z38" s="327"/>
    </row>
    <row r="39" spans="1:26" s="331" customFormat="1" ht="76.5" x14ac:dyDescent="0.2">
      <c r="A39" s="334" t="s">
        <v>80</v>
      </c>
      <c r="B39" s="334">
        <v>2893</v>
      </c>
      <c r="C39" s="334">
        <v>2020</v>
      </c>
      <c r="D39" s="334" t="s">
        <v>1277</v>
      </c>
      <c r="E39" s="336" t="s">
        <v>93</v>
      </c>
      <c r="F39" s="338" t="s">
        <v>1278</v>
      </c>
      <c r="G39" s="327"/>
      <c r="H39" s="327"/>
      <c r="I39" s="327"/>
      <c r="J39" s="327"/>
      <c r="K39" s="327"/>
      <c r="L39" s="327"/>
      <c r="M39" s="327"/>
      <c r="N39" s="327"/>
      <c r="O39" s="327"/>
      <c r="P39" s="327"/>
      <c r="Q39" s="327"/>
      <c r="R39" s="327"/>
      <c r="S39" s="327"/>
      <c r="T39" s="327"/>
      <c r="U39" s="327"/>
      <c r="V39" s="327"/>
      <c r="W39" s="327"/>
      <c r="X39" s="327"/>
      <c r="Y39" s="327"/>
      <c r="Z39" s="327"/>
    </row>
    <row r="40" spans="1:26" s="331" customFormat="1" ht="63.75" x14ac:dyDescent="0.2">
      <c r="A40" s="334" t="s">
        <v>1225</v>
      </c>
      <c r="B40" s="334">
        <v>1519</v>
      </c>
      <c r="C40" s="334">
        <v>2020</v>
      </c>
      <c r="D40" s="334" t="s">
        <v>1226</v>
      </c>
      <c r="E40" s="333" t="s">
        <v>93</v>
      </c>
      <c r="F40" s="332" t="s">
        <v>1227</v>
      </c>
      <c r="H40" s="327"/>
      <c r="I40" s="327"/>
      <c r="J40" s="327"/>
      <c r="K40" s="327"/>
      <c r="L40" s="327"/>
      <c r="M40" s="327"/>
      <c r="N40" s="327"/>
      <c r="O40" s="327"/>
      <c r="P40" s="327"/>
      <c r="Q40" s="327"/>
      <c r="R40" s="327"/>
      <c r="S40" s="327"/>
      <c r="T40" s="327"/>
      <c r="U40" s="327"/>
      <c r="V40" s="327"/>
      <c r="W40" s="327"/>
      <c r="X40" s="327"/>
      <c r="Y40" s="327"/>
      <c r="Z40" s="327"/>
    </row>
    <row r="41" spans="1:26" s="331" customFormat="1" ht="204" x14ac:dyDescent="0.2">
      <c r="A41" s="334" t="s">
        <v>1225</v>
      </c>
      <c r="B41" s="334" t="s">
        <v>281</v>
      </c>
      <c r="C41" s="334">
        <v>2019</v>
      </c>
      <c r="D41" s="334" t="s">
        <v>995</v>
      </c>
      <c r="E41" s="333" t="s">
        <v>93</v>
      </c>
      <c r="F41" s="332" t="s">
        <v>996</v>
      </c>
      <c r="H41" s="327"/>
      <c r="I41" s="327"/>
      <c r="J41" s="327"/>
      <c r="K41" s="327"/>
      <c r="L41" s="327"/>
      <c r="M41" s="327"/>
      <c r="N41" s="327"/>
      <c r="O41" s="327"/>
      <c r="P41" s="327"/>
      <c r="Q41" s="327"/>
      <c r="R41" s="327"/>
      <c r="S41" s="327"/>
      <c r="T41" s="327"/>
      <c r="U41" s="327"/>
      <c r="V41" s="327"/>
      <c r="W41" s="327"/>
      <c r="X41" s="327"/>
      <c r="Y41" s="327"/>
      <c r="Z41" s="327"/>
    </row>
    <row r="42" spans="1:26" s="331" customFormat="1" ht="191.25" x14ac:dyDescent="0.2">
      <c r="A42" s="334" t="s">
        <v>1225</v>
      </c>
      <c r="B42" s="334" t="s">
        <v>843</v>
      </c>
      <c r="C42" s="334">
        <v>2017</v>
      </c>
      <c r="D42" s="334" t="s">
        <v>844</v>
      </c>
      <c r="E42" s="336" t="s">
        <v>93</v>
      </c>
      <c r="F42" s="332" t="s">
        <v>1237</v>
      </c>
      <c r="G42" s="327"/>
      <c r="H42" s="327"/>
      <c r="I42" s="327"/>
      <c r="J42" s="327"/>
      <c r="K42" s="327"/>
      <c r="L42" s="327"/>
      <c r="M42" s="327"/>
      <c r="N42" s="327"/>
      <c r="O42" s="327"/>
      <c r="P42" s="327"/>
      <c r="Q42" s="327"/>
      <c r="R42" s="327"/>
      <c r="S42" s="327"/>
      <c r="T42" s="327"/>
      <c r="U42" s="327"/>
      <c r="V42" s="327"/>
      <c r="W42" s="327"/>
      <c r="X42" s="327"/>
      <c r="Y42" s="327"/>
      <c r="Z42" s="327"/>
    </row>
    <row r="43" spans="1:26" s="331" customFormat="1" ht="76.5" x14ac:dyDescent="0.2">
      <c r="A43" s="334" t="s">
        <v>839</v>
      </c>
      <c r="B43" s="334" t="s">
        <v>840</v>
      </c>
      <c r="C43" s="334">
        <v>2018</v>
      </c>
      <c r="D43" s="334" t="s">
        <v>841</v>
      </c>
      <c r="E43" s="333" t="s">
        <v>93</v>
      </c>
      <c r="F43" s="332" t="s">
        <v>842</v>
      </c>
      <c r="H43" s="327"/>
      <c r="I43" s="327"/>
      <c r="J43" s="327"/>
      <c r="K43" s="327"/>
      <c r="L43" s="327"/>
      <c r="M43" s="327"/>
      <c r="N43" s="327"/>
      <c r="O43" s="327"/>
      <c r="P43" s="327"/>
      <c r="Q43" s="327"/>
      <c r="R43" s="327"/>
      <c r="S43" s="327"/>
      <c r="T43" s="327"/>
      <c r="U43" s="327"/>
      <c r="V43" s="327"/>
      <c r="W43" s="327"/>
      <c r="X43" s="327"/>
      <c r="Y43" s="327"/>
      <c r="Z43" s="327"/>
    </row>
    <row r="44" spans="1:26" s="331" customFormat="1" ht="51" x14ac:dyDescent="0.2">
      <c r="A44" s="334" t="s">
        <v>1232</v>
      </c>
      <c r="B44" s="334" t="s">
        <v>1234</v>
      </c>
      <c r="C44" s="334" t="s">
        <v>1786</v>
      </c>
      <c r="D44" s="334" t="s">
        <v>1235</v>
      </c>
      <c r="E44" s="333" t="s">
        <v>93</v>
      </c>
      <c r="F44" s="332" t="s">
        <v>1236</v>
      </c>
      <c r="H44" s="327"/>
      <c r="I44" s="327"/>
      <c r="J44" s="327"/>
      <c r="K44" s="327"/>
      <c r="L44" s="327"/>
      <c r="M44" s="327"/>
      <c r="N44" s="327"/>
      <c r="O44" s="327"/>
      <c r="P44" s="327"/>
      <c r="Q44" s="327"/>
      <c r="R44" s="327"/>
      <c r="S44" s="327"/>
      <c r="T44" s="327"/>
      <c r="U44" s="327"/>
      <c r="V44" s="327"/>
      <c r="W44" s="327"/>
      <c r="X44" s="327"/>
      <c r="Y44" s="327"/>
      <c r="Z44" s="327"/>
    </row>
    <row r="45" spans="1:26" s="331" customFormat="1" ht="76.5" x14ac:dyDescent="0.2">
      <c r="A45" s="334" t="s">
        <v>1238</v>
      </c>
      <c r="B45" s="334">
        <v>3564</v>
      </c>
      <c r="C45" s="334">
        <v>2015</v>
      </c>
      <c r="D45" s="334" t="s">
        <v>845</v>
      </c>
      <c r="E45" s="343" t="s">
        <v>93</v>
      </c>
      <c r="F45" s="332" t="s">
        <v>1239</v>
      </c>
      <c r="G45" s="480"/>
      <c r="H45" s="327"/>
      <c r="I45" s="327"/>
      <c r="J45" s="327"/>
      <c r="K45" s="327"/>
      <c r="L45" s="327"/>
      <c r="M45" s="327"/>
      <c r="N45" s="327"/>
      <c r="O45" s="327"/>
      <c r="P45" s="327"/>
      <c r="Q45" s="327"/>
      <c r="R45" s="327"/>
      <c r="S45" s="327"/>
      <c r="T45" s="327"/>
      <c r="U45" s="327"/>
      <c r="V45" s="327"/>
      <c r="W45" s="327"/>
      <c r="X45" s="327"/>
      <c r="Y45" s="327"/>
      <c r="Z45" s="327"/>
    </row>
    <row r="46" spans="1:26" s="331" customFormat="1" ht="51" x14ac:dyDescent="0.2">
      <c r="A46" s="334" t="s">
        <v>839</v>
      </c>
      <c r="B46" s="334" t="s">
        <v>846</v>
      </c>
      <c r="C46" s="334">
        <v>2017</v>
      </c>
      <c r="D46" s="334" t="s">
        <v>847</v>
      </c>
      <c r="E46" s="340" t="s">
        <v>93</v>
      </c>
      <c r="F46" s="342" t="s">
        <v>1785</v>
      </c>
      <c r="G46" s="481"/>
      <c r="H46" s="327"/>
      <c r="I46" s="327"/>
      <c r="J46" s="327"/>
      <c r="K46" s="327"/>
      <c r="L46" s="327"/>
      <c r="M46" s="327"/>
      <c r="N46" s="327"/>
      <c r="O46" s="327"/>
      <c r="P46" s="327"/>
      <c r="Q46" s="327"/>
      <c r="R46" s="327"/>
      <c r="S46" s="327"/>
      <c r="T46" s="327"/>
      <c r="U46" s="327"/>
      <c r="V46" s="327"/>
      <c r="W46" s="327"/>
      <c r="X46" s="327"/>
      <c r="Y46" s="327"/>
      <c r="Z46" s="327"/>
    </row>
    <row r="47" spans="1:26" s="331" customFormat="1" ht="76.5" x14ac:dyDescent="0.2">
      <c r="A47" s="334" t="s">
        <v>1784</v>
      </c>
      <c r="B47" s="334">
        <v>305</v>
      </c>
      <c r="C47" s="334">
        <v>2008</v>
      </c>
      <c r="D47" s="334" t="s">
        <v>848</v>
      </c>
      <c r="E47" s="341" t="s">
        <v>93</v>
      </c>
      <c r="F47" s="332" t="s">
        <v>849</v>
      </c>
      <c r="G47" s="481"/>
      <c r="H47" s="327"/>
      <c r="I47" s="327"/>
      <c r="J47" s="327"/>
      <c r="K47" s="327"/>
      <c r="L47" s="327"/>
      <c r="M47" s="327"/>
      <c r="N47" s="327"/>
      <c r="O47" s="327"/>
      <c r="P47" s="327"/>
      <c r="Q47" s="327"/>
      <c r="R47" s="327"/>
      <c r="S47" s="327"/>
      <c r="T47" s="327"/>
      <c r="U47" s="327"/>
      <c r="V47" s="327"/>
      <c r="W47" s="327"/>
      <c r="X47" s="327"/>
      <c r="Y47" s="327"/>
      <c r="Z47" s="327"/>
    </row>
    <row r="48" spans="1:26" s="331" customFormat="1" ht="25.5" x14ac:dyDescent="0.2">
      <c r="A48" s="334" t="s">
        <v>229</v>
      </c>
      <c r="B48" s="334">
        <v>40</v>
      </c>
      <c r="C48" s="334" t="s">
        <v>1783</v>
      </c>
      <c r="D48" s="334" t="s">
        <v>850</v>
      </c>
      <c r="E48" s="340" t="s">
        <v>93</v>
      </c>
      <c r="F48" s="339" t="s">
        <v>851</v>
      </c>
      <c r="G48" s="482"/>
      <c r="H48" s="327"/>
      <c r="I48" s="327"/>
      <c r="J48" s="327"/>
      <c r="K48" s="327"/>
      <c r="L48" s="327"/>
      <c r="M48" s="327"/>
      <c r="N48" s="327"/>
      <c r="O48" s="327"/>
      <c r="P48" s="327"/>
      <c r="Q48" s="327"/>
      <c r="R48" s="327"/>
      <c r="S48" s="327"/>
      <c r="T48" s="327"/>
      <c r="U48" s="327"/>
      <c r="V48" s="327"/>
      <c r="W48" s="327"/>
      <c r="X48" s="327"/>
      <c r="Y48" s="327"/>
      <c r="Z48" s="327"/>
    </row>
    <row r="49" spans="1:26" s="331" customFormat="1" ht="76.5" x14ac:dyDescent="0.2">
      <c r="A49" s="334" t="s">
        <v>228</v>
      </c>
      <c r="B49" s="334">
        <v>4</v>
      </c>
      <c r="C49" s="334">
        <v>2016</v>
      </c>
      <c r="D49" s="334" t="s">
        <v>852</v>
      </c>
      <c r="E49" s="337" t="s">
        <v>93</v>
      </c>
      <c r="F49" s="332" t="s">
        <v>853</v>
      </c>
      <c r="G49" s="481"/>
      <c r="H49" s="327"/>
      <c r="I49" s="327"/>
      <c r="J49" s="327"/>
      <c r="K49" s="327"/>
      <c r="L49" s="327"/>
      <c r="M49" s="327"/>
      <c r="N49" s="327"/>
      <c r="O49" s="327"/>
      <c r="P49" s="327"/>
      <c r="Q49" s="327"/>
      <c r="R49" s="327"/>
      <c r="S49" s="327"/>
      <c r="T49" s="327"/>
      <c r="U49" s="327"/>
      <c r="V49" s="327"/>
      <c r="W49" s="327"/>
      <c r="X49" s="327"/>
      <c r="Y49" s="327"/>
      <c r="Z49" s="327"/>
    </row>
    <row r="50" spans="1:26" s="331" customFormat="1" ht="51" x14ac:dyDescent="0.2">
      <c r="A50" s="334" t="s">
        <v>1240</v>
      </c>
      <c r="B50" s="334">
        <v>2</v>
      </c>
      <c r="C50" s="334">
        <v>2002</v>
      </c>
      <c r="D50" s="334" t="s">
        <v>854</v>
      </c>
      <c r="E50" s="337" t="s">
        <v>93</v>
      </c>
      <c r="F50" s="332" t="s">
        <v>855</v>
      </c>
      <c r="G50" s="481"/>
      <c r="H50" s="327"/>
      <c r="I50" s="327"/>
      <c r="J50" s="327"/>
      <c r="K50" s="327"/>
      <c r="L50" s="327"/>
      <c r="M50" s="327"/>
      <c r="N50" s="327"/>
      <c r="O50" s="327"/>
      <c r="P50" s="327"/>
      <c r="Q50" s="327"/>
      <c r="R50" s="327"/>
      <c r="S50" s="327"/>
      <c r="T50" s="327"/>
      <c r="U50" s="327"/>
      <c r="V50" s="327"/>
      <c r="W50" s="327"/>
      <c r="X50" s="327"/>
      <c r="Y50" s="327"/>
      <c r="Z50" s="327"/>
    </row>
    <row r="51" spans="1:26" s="331" customFormat="1" ht="25.5" x14ac:dyDescent="0.2">
      <c r="A51" s="334" t="s">
        <v>1240</v>
      </c>
      <c r="B51" s="334">
        <v>15</v>
      </c>
      <c r="C51" s="334">
        <v>2017</v>
      </c>
      <c r="D51" s="334" t="s">
        <v>1241</v>
      </c>
      <c r="E51" s="336" t="s">
        <v>93</v>
      </c>
      <c r="F51" s="332" t="s">
        <v>1242</v>
      </c>
      <c r="G51" s="481"/>
      <c r="H51" s="327"/>
      <c r="I51" s="327"/>
      <c r="J51" s="327"/>
      <c r="K51" s="327"/>
      <c r="L51" s="327"/>
      <c r="M51" s="327"/>
      <c r="N51" s="327"/>
      <c r="O51" s="327"/>
      <c r="P51" s="327"/>
      <c r="Q51" s="327"/>
      <c r="R51" s="327"/>
      <c r="S51" s="327"/>
      <c r="T51" s="327"/>
      <c r="U51" s="327"/>
      <c r="V51" s="327"/>
      <c r="W51" s="327"/>
      <c r="X51" s="327"/>
      <c r="Y51" s="327"/>
      <c r="Z51" s="327"/>
    </row>
    <row r="52" spans="1:26" s="331" customFormat="1" ht="25.5" x14ac:dyDescent="0.2">
      <c r="A52" s="334" t="s">
        <v>893</v>
      </c>
      <c r="B52" s="334">
        <v>23</v>
      </c>
      <c r="C52" s="334">
        <v>2018</v>
      </c>
      <c r="D52" s="334" t="s">
        <v>1243</v>
      </c>
      <c r="E52" s="336" t="s">
        <v>93</v>
      </c>
      <c r="F52" s="338" t="s">
        <v>1244</v>
      </c>
      <c r="G52" s="481"/>
      <c r="H52" s="327"/>
      <c r="I52" s="327"/>
      <c r="J52" s="327"/>
      <c r="K52" s="327"/>
      <c r="L52" s="327"/>
      <c r="M52" s="327"/>
      <c r="N52" s="327"/>
      <c r="O52" s="327"/>
      <c r="P52" s="327"/>
      <c r="Q52" s="327"/>
      <c r="R52" s="327"/>
      <c r="S52" s="327"/>
      <c r="T52" s="327"/>
      <c r="U52" s="327"/>
      <c r="V52" s="327"/>
      <c r="W52" s="327"/>
      <c r="X52" s="327"/>
      <c r="Y52" s="327"/>
      <c r="Z52" s="327"/>
    </row>
    <row r="53" spans="1:26" s="331" customFormat="1" ht="51" x14ac:dyDescent="0.2">
      <c r="A53" s="334" t="s">
        <v>1245</v>
      </c>
      <c r="B53" s="334">
        <v>559</v>
      </c>
      <c r="C53" s="334">
        <v>2014</v>
      </c>
      <c r="D53" s="334" t="s">
        <v>1246</v>
      </c>
      <c r="E53" s="336" t="s">
        <v>93</v>
      </c>
      <c r="F53" s="338" t="s">
        <v>1247</v>
      </c>
      <c r="G53" s="481"/>
      <c r="H53" s="327"/>
      <c r="I53" s="327"/>
      <c r="J53" s="327"/>
      <c r="K53" s="327"/>
      <c r="L53" s="327"/>
      <c r="M53" s="327"/>
      <c r="N53" s="327"/>
      <c r="O53" s="327"/>
      <c r="P53" s="327"/>
      <c r="Q53" s="327"/>
      <c r="R53" s="327"/>
      <c r="S53" s="327"/>
      <c r="T53" s="327"/>
      <c r="U53" s="327"/>
      <c r="V53" s="327"/>
      <c r="W53" s="327"/>
      <c r="X53" s="327"/>
      <c r="Y53" s="327"/>
      <c r="Z53" s="327"/>
    </row>
    <row r="54" spans="1:26" s="331" customFormat="1" ht="25.5" x14ac:dyDescent="0.2">
      <c r="A54" s="334" t="s">
        <v>1248</v>
      </c>
      <c r="B54" s="334"/>
      <c r="C54" s="334">
        <v>2020</v>
      </c>
      <c r="D54" s="334" t="s">
        <v>1249</v>
      </c>
      <c r="E54" s="336" t="s">
        <v>93</v>
      </c>
      <c r="F54" s="338" t="s">
        <v>1250</v>
      </c>
      <c r="G54" s="327"/>
      <c r="H54" s="327"/>
      <c r="I54" s="327"/>
      <c r="J54" s="327"/>
      <c r="K54" s="327"/>
      <c r="L54" s="327"/>
      <c r="M54" s="327"/>
      <c r="N54" s="327"/>
      <c r="O54" s="327"/>
      <c r="P54" s="327"/>
      <c r="Q54" s="327"/>
      <c r="R54" s="327"/>
      <c r="S54" s="327"/>
      <c r="T54" s="327"/>
      <c r="U54" s="327"/>
      <c r="V54" s="327"/>
      <c r="W54" s="327"/>
      <c r="X54" s="327"/>
      <c r="Y54" s="327"/>
      <c r="Z54" s="327"/>
    </row>
    <row r="55" spans="1:26" s="331" customFormat="1" ht="51" x14ac:dyDescent="0.2">
      <c r="A55" s="334" t="s">
        <v>935</v>
      </c>
      <c r="B55" s="334">
        <v>2</v>
      </c>
      <c r="C55" s="334">
        <v>2019</v>
      </c>
      <c r="D55" s="334" t="s">
        <v>1255</v>
      </c>
      <c r="E55" s="336" t="s">
        <v>93</v>
      </c>
      <c r="F55" s="335" t="s">
        <v>1256</v>
      </c>
      <c r="G55" s="327"/>
      <c r="H55" s="327"/>
      <c r="I55" s="327"/>
      <c r="J55" s="327"/>
      <c r="K55" s="327"/>
      <c r="L55" s="327"/>
      <c r="M55" s="327"/>
      <c r="N55" s="327"/>
      <c r="O55" s="327"/>
      <c r="P55" s="327"/>
      <c r="Q55" s="327"/>
      <c r="R55" s="327"/>
      <c r="S55" s="327"/>
      <c r="T55" s="327"/>
      <c r="U55" s="327"/>
      <c r="V55" s="327"/>
      <c r="W55" s="327"/>
      <c r="X55" s="327"/>
      <c r="Y55" s="327"/>
      <c r="Z55" s="327"/>
    </row>
    <row r="56" spans="1:26" s="331" customFormat="1" ht="89.25" x14ac:dyDescent="0.2">
      <c r="A56" s="334" t="s">
        <v>1684</v>
      </c>
      <c r="B56" s="334">
        <v>2</v>
      </c>
      <c r="C56" s="334">
        <v>2022</v>
      </c>
      <c r="D56" s="334" t="s">
        <v>1683</v>
      </c>
      <c r="E56" s="333" t="s">
        <v>93</v>
      </c>
      <c r="F56" s="335" t="s">
        <v>1682</v>
      </c>
      <c r="H56" s="327"/>
      <c r="I56" s="327"/>
      <c r="J56" s="327"/>
      <c r="K56" s="327"/>
      <c r="L56" s="327"/>
      <c r="M56" s="327"/>
      <c r="N56" s="327"/>
      <c r="O56" s="327"/>
      <c r="P56" s="327"/>
      <c r="Q56" s="327"/>
      <c r="R56" s="327"/>
      <c r="S56" s="327"/>
      <c r="T56" s="327"/>
      <c r="U56" s="327"/>
      <c r="V56" s="327"/>
      <c r="W56" s="327"/>
      <c r="X56" s="327"/>
      <c r="Y56" s="327"/>
      <c r="Z56" s="327"/>
    </row>
    <row r="57" spans="1:26" s="331" customFormat="1" ht="76.5" x14ac:dyDescent="0.2">
      <c r="A57" s="334" t="s">
        <v>1257</v>
      </c>
      <c r="B57" s="334">
        <v>3072</v>
      </c>
      <c r="C57" s="334">
        <v>2020</v>
      </c>
      <c r="D57" s="334" t="s">
        <v>1258</v>
      </c>
      <c r="E57" s="336" t="s">
        <v>93</v>
      </c>
      <c r="F57" s="335" t="s">
        <v>1259</v>
      </c>
      <c r="G57" s="327"/>
      <c r="H57" s="327"/>
      <c r="I57" s="327"/>
      <c r="J57" s="327"/>
      <c r="K57" s="327"/>
      <c r="L57" s="327"/>
      <c r="M57" s="327"/>
      <c r="N57" s="327"/>
      <c r="O57" s="327"/>
      <c r="P57" s="327"/>
      <c r="Q57" s="327"/>
      <c r="R57" s="327"/>
      <c r="S57" s="327"/>
      <c r="T57" s="327"/>
      <c r="U57" s="327"/>
      <c r="V57" s="327"/>
      <c r="W57" s="327"/>
      <c r="X57" s="327"/>
      <c r="Y57" s="327"/>
      <c r="Z57" s="327"/>
    </row>
    <row r="58" spans="1:26" s="331" customFormat="1" ht="63.75" x14ac:dyDescent="0.2">
      <c r="A58" s="334" t="s">
        <v>1257</v>
      </c>
      <c r="B58" s="334">
        <v>3701</v>
      </c>
      <c r="C58" s="334">
        <v>2011</v>
      </c>
      <c r="D58" s="334" t="s">
        <v>1269</v>
      </c>
      <c r="E58" s="336" t="s">
        <v>93</v>
      </c>
      <c r="F58" s="335" t="s">
        <v>1270</v>
      </c>
      <c r="G58" s="327"/>
      <c r="H58" s="327"/>
      <c r="I58" s="327"/>
      <c r="J58" s="327"/>
      <c r="K58" s="327"/>
      <c r="L58" s="327"/>
      <c r="M58" s="327"/>
      <c r="N58" s="327"/>
      <c r="O58" s="327"/>
      <c r="P58" s="327"/>
      <c r="Q58" s="327"/>
      <c r="R58" s="327"/>
      <c r="S58" s="327"/>
      <c r="T58" s="327"/>
      <c r="U58" s="327"/>
      <c r="V58" s="327"/>
      <c r="W58" s="327"/>
      <c r="X58" s="327"/>
      <c r="Y58" s="327"/>
      <c r="Z58" s="327"/>
    </row>
    <row r="59" spans="1:26" s="331" customFormat="1" ht="102" x14ac:dyDescent="0.2">
      <c r="A59" s="334" t="s">
        <v>1257</v>
      </c>
      <c r="B59" s="334">
        <v>3975</v>
      </c>
      <c r="C59" s="334">
        <v>2019</v>
      </c>
      <c r="D59" s="334" t="s">
        <v>1271</v>
      </c>
      <c r="E59" s="336" t="s">
        <v>93</v>
      </c>
      <c r="F59" s="335" t="s">
        <v>1272</v>
      </c>
      <c r="G59" s="327"/>
      <c r="H59" s="327"/>
      <c r="I59" s="327"/>
      <c r="J59" s="327"/>
      <c r="K59" s="327"/>
      <c r="L59" s="327"/>
      <c r="M59" s="327"/>
      <c r="N59" s="327"/>
      <c r="O59" s="327"/>
      <c r="P59" s="327"/>
      <c r="Q59" s="327"/>
      <c r="R59" s="327"/>
      <c r="S59" s="327"/>
      <c r="T59" s="327"/>
      <c r="U59" s="327"/>
      <c r="V59" s="327"/>
      <c r="W59" s="327"/>
      <c r="X59" s="327"/>
      <c r="Y59" s="327"/>
      <c r="Z59" s="327"/>
    </row>
    <row r="60" spans="1:26" s="331" customFormat="1" ht="25.5" x14ac:dyDescent="0.2">
      <c r="A60" s="334" t="s">
        <v>1251</v>
      </c>
      <c r="B60" s="334" t="s">
        <v>1252</v>
      </c>
      <c r="C60" s="334">
        <v>2018</v>
      </c>
      <c r="D60" s="334" t="s">
        <v>1253</v>
      </c>
      <c r="E60" s="333" t="s">
        <v>93</v>
      </c>
      <c r="F60" s="338" t="s">
        <v>1254</v>
      </c>
      <c r="H60" s="327"/>
      <c r="I60" s="327"/>
      <c r="J60" s="327"/>
      <c r="K60" s="327"/>
      <c r="L60" s="327"/>
      <c r="M60" s="327"/>
      <c r="N60" s="327"/>
      <c r="O60" s="327"/>
      <c r="P60" s="327"/>
      <c r="Q60" s="327"/>
      <c r="R60" s="327"/>
      <c r="S60" s="327"/>
      <c r="T60" s="327"/>
      <c r="U60" s="327"/>
      <c r="V60" s="327"/>
      <c r="W60" s="327"/>
      <c r="X60" s="327"/>
      <c r="Y60" s="327"/>
      <c r="Z60" s="327"/>
    </row>
    <row r="61" spans="1:26" s="331" customFormat="1" ht="51" x14ac:dyDescent="0.2">
      <c r="A61" s="334" t="s">
        <v>1232</v>
      </c>
      <c r="B61" s="334">
        <v>1074</v>
      </c>
      <c r="C61" s="334">
        <v>2015</v>
      </c>
      <c r="D61" s="334" t="s">
        <v>837</v>
      </c>
      <c r="E61" s="337" t="s">
        <v>838</v>
      </c>
      <c r="F61" s="332" t="s">
        <v>1233</v>
      </c>
      <c r="G61" s="327"/>
      <c r="H61" s="327"/>
      <c r="I61" s="327"/>
      <c r="J61" s="327"/>
      <c r="K61" s="327"/>
      <c r="L61" s="327"/>
      <c r="M61" s="327"/>
      <c r="N61" s="327"/>
      <c r="O61" s="327"/>
      <c r="P61" s="327"/>
      <c r="Q61" s="327"/>
      <c r="R61" s="327"/>
      <c r="S61" s="327"/>
      <c r="T61" s="327"/>
      <c r="U61" s="327"/>
      <c r="V61" s="327"/>
      <c r="W61" s="327"/>
      <c r="X61" s="327"/>
      <c r="Y61" s="327"/>
      <c r="Z61" s="327"/>
    </row>
    <row r="62" spans="1:26" s="331" customFormat="1" ht="127.5" x14ac:dyDescent="0.2">
      <c r="A62" s="334" t="s">
        <v>895</v>
      </c>
      <c r="B62" s="334">
        <v>18</v>
      </c>
      <c r="C62" s="334">
        <v>2012</v>
      </c>
      <c r="D62" s="334" t="s">
        <v>1543</v>
      </c>
      <c r="E62" s="336" t="s">
        <v>93</v>
      </c>
      <c r="F62" s="335" t="s">
        <v>1544</v>
      </c>
      <c r="G62" s="327"/>
      <c r="H62" s="327"/>
      <c r="I62" s="327"/>
      <c r="J62" s="327"/>
      <c r="K62" s="327"/>
      <c r="L62" s="327"/>
      <c r="M62" s="327"/>
      <c r="N62" s="327"/>
      <c r="O62" s="327"/>
      <c r="P62" s="327"/>
      <c r="Q62" s="327"/>
      <c r="R62" s="327"/>
      <c r="S62" s="327"/>
      <c r="T62" s="327"/>
      <c r="U62" s="327"/>
      <c r="V62" s="327"/>
      <c r="W62" s="327"/>
      <c r="X62" s="327"/>
      <c r="Y62" s="327"/>
      <c r="Z62" s="327"/>
    </row>
    <row r="63" spans="1:26" s="331" customFormat="1" ht="39" customHeight="1" x14ac:dyDescent="0.2">
      <c r="A63" s="334" t="s">
        <v>1225</v>
      </c>
      <c r="B63" s="334">
        <v>1126</v>
      </c>
      <c r="C63" s="334">
        <v>2021</v>
      </c>
      <c r="D63" s="334" t="s">
        <v>1661</v>
      </c>
      <c r="E63" s="333" t="s">
        <v>93</v>
      </c>
      <c r="F63" s="332" t="s">
        <v>1661</v>
      </c>
      <c r="H63" s="327"/>
      <c r="I63" s="327"/>
      <c r="J63" s="327"/>
      <c r="K63" s="327"/>
      <c r="L63" s="327"/>
      <c r="M63" s="327"/>
      <c r="N63" s="327"/>
      <c r="O63" s="327"/>
      <c r="P63" s="327"/>
      <c r="Q63" s="327"/>
      <c r="R63" s="327"/>
      <c r="S63" s="327"/>
      <c r="T63" s="327"/>
      <c r="U63" s="327"/>
      <c r="V63" s="327"/>
      <c r="W63" s="327"/>
      <c r="X63" s="327"/>
      <c r="Y63" s="327"/>
      <c r="Z63" s="327"/>
    </row>
    <row r="64" spans="1:26" ht="12.75" customHeight="1" x14ac:dyDescent="0.2">
      <c r="A64" s="330"/>
      <c r="B64" s="329"/>
      <c r="C64" s="327"/>
      <c r="D64" s="328"/>
      <c r="E64" s="327"/>
      <c r="F64" s="327"/>
      <c r="G64" s="327"/>
      <c r="H64" s="327"/>
      <c r="I64" s="327"/>
      <c r="J64" s="327"/>
      <c r="K64" s="327"/>
      <c r="L64" s="327"/>
      <c r="M64" s="327"/>
      <c r="N64" s="327"/>
      <c r="O64" s="327"/>
      <c r="P64" s="327"/>
      <c r="Q64" s="327"/>
      <c r="R64" s="327"/>
      <c r="S64" s="327"/>
      <c r="T64" s="327"/>
      <c r="U64" s="327"/>
      <c r="V64" s="327"/>
      <c r="W64" s="327"/>
      <c r="X64" s="327"/>
      <c r="Y64" s="327"/>
      <c r="Z64" s="327"/>
    </row>
    <row r="65" spans="1:26" ht="12.75" customHeight="1" x14ac:dyDescent="0.2">
      <c r="A65" s="330"/>
      <c r="B65" s="329"/>
      <c r="C65" s="327"/>
      <c r="D65" s="328"/>
      <c r="E65" s="327"/>
      <c r="F65" s="327"/>
      <c r="G65" s="327"/>
      <c r="H65" s="327"/>
      <c r="I65" s="327"/>
      <c r="J65" s="327"/>
      <c r="K65" s="327"/>
      <c r="L65" s="327"/>
      <c r="M65" s="327"/>
      <c r="N65" s="327"/>
      <c r="O65" s="327"/>
      <c r="P65" s="327"/>
      <c r="Q65" s="327"/>
      <c r="R65" s="327"/>
      <c r="S65" s="327"/>
      <c r="T65" s="327"/>
      <c r="U65" s="327"/>
      <c r="V65" s="327"/>
      <c r="W65" s="327"/>
      <c r="X65" s="327"/>
      <c r="Y65" s="327"/>
      <c r="Z65" s="327"/>
    </row>
    <row r="66" spans="1:26" ht="12.75" customHeight="1" x14ac:dyDescent="0.2">
      <c r="A66" s="330"/>
      <c r="B66" s="329"/>
      <c r="C66" s="327"/>
      <c r="D66" s="328"/>
      <c r="E66" s="327"/>
      <c r="F66" s="327"/>
      <c r="G66" s="327"/>
      <c r="H66" s="327"/>
      <c r="I66" s="327"/>
      <c r="J66" s="327"/>
      <c r="K66" s="327"/>
      <c r="L66" s="327"/>
      <c r="M66" s="327"/>
      <c r="N66" s="327"/>
      <c r="O66" s="327"/>
      <c r="P66" s="327"/>
      <c r="Q66" s="327"/>
      <c r="R66" s="327"/>
      <c r="S66" s="327"/>
      <c r="T66" s="327"/>
      <c r="U66" s="327"/>
      <c r="V66" s="327"/>
      <c r="W66" s="327"/>
      <c r="X66" s="327"/>
      <c r="Y66" s="327"/>
      <c r="Z66" s="327"/>
    </row>
    <row r="67" spans="1:26" ht="12.75" customHeight="1" x14ac:dyDescent="0.2">
      <c r="A67" s="330"/>
      <c r="B67" s="329"/>
      <c r="C67" s="327"/>
      <c r="D67" s="328"/>
      <c r="E67" s="327"/>
      <c r="F67" s="327"/>
      <c r="G67" s="327"/>
      <c r="H67" s="327"/>
      <c r="I67" s="327"/>
      <c r="J67" s="327"/>
      <c r="K67" s="327"/>
      <c r="L67" s="327"/>
      <c r="M67" s="327"/>
      <c r="N67" s="327"/>
      <c r="O67" s="327"/>
      <c r="P67" s="327"/>
      <c r="Q67" s="327"/>
      <c r="R67" s="327"/>
      <c r="S67" s="327"/>
      <c r="T67" s="327"/>
      <c r="U67" s="327"/>
      <c r="V67" s="327"/>
      <c r="W67" s="327"/>
      <c r="X67" s="327"/>
      <c r="Y67" s="327"/>
      <c r="Z67" s="327"/>
    </row>
    <row r="68" spans="1:26" ht="12.75" customHeight="1" x14ac:dyDescent="0.2">
      <c r="A68" s="330"/>
      <c r="B68" s="329"/>
      <c r="C68" s="327"/>
      <c r="D68" s="328"/>
      <c r="E68" s="327"/>
      <c r="F68" s="327"/>
      <c r="G68" s="327"/>
      <c r="H68" s="327"/>
      <c r="I68" s="327"/>
      <c r="J68" s="327"/>
      <c r="K68" s="327"/>
      <c r="L68" s="327"/>
      <c r="M68" s="327"/>
      <c r="N68" s="327"/>
      <c r="O68" s="327"/>
      <c r="P68" s="327"/>
      <c r="Q68" s="327"/>
      <c r="R68" s="327"/>
      <c r="S68" s="327"/>
      <c r="T68" s="327"/>
      <c r="U68" s="327"/>
      <c r="V68" s="327"/>
      <c r="W68" s="327"/>
      <c r="X68" s="327"/>
      <c r="Y68" s="327"/>
      <c r="Z68" s="327"/>
    </row>
    <row r="69" spans="1:26" ht="12.75" customHeight="1" x14ac:dyDescent="0.2">
      <c r="A69" s="330"/>
      <c r="B69" s="329"/>
      <c r="C69" s="327"/>
      <c r="D69" s="328"/>
      <c r="E69" s="327"/>
      <c r="F69" s="327"/>
      <c r="G69" s="327"/>
      <c r="H69" s="327"/>
      <c r="I69" s="327"/>
      <c r="J69" s="327"/>
      <c r="K69" s="327"/>
      <c r="L69" s="327"/>
      <c r="M69" s="327"/>
      <c r="N69" s="327"/>
      <c r="O69" s="327"/>
      <c r="P69" s="327"/>
      <c r="Q69" s="327"/>
      <c r="R69" s="327"/>
      <c r="S69" s="327"/>
      <c r="T69" s="327"/>
      <c r="U69" s="327"/>
      <c r="V69" s="327"/>
      <c r="W69" s="327"/>
      <c r="X69" s="327"/>
      <c r="Y69" s="327"/>
      <c r="Z69" s="327"/>
    </row>
    <row r="70" spans="1:26" ht="12.75" customHeight="1" x14ac:dyDescent="0.2">
      <c r="A70" s="330"/>
      <c r="B70" s="329"/>
      <c r="C70" s="327"/>
      <c r="D70" s="328"/>
      <c r="E70" s="327"/>
      <c r="F70" s="327"/>
      <c r="G70" s="327"/>
      <c r="H70" s="327"/>
      <c r="I70" s="327"/>
      <c r="J70" s="327"/>
      <c r="K70" s="327"/>
      <c r="L70" s="327"/>
      <c r="M70" s="327"/>
      <c r="N70" s="327"/>
      <c r="O70" s="327"/>
      <c r="P70" s="327"/>
      <c r="Q70" s="327"/>
      <c r="R70" s="327"/>
      <c r="S70" s="327"/>
      <c r="T70" s="327"/>
      <c r="U70" s="327"/>
      <c r="V70" s="327"/>
      <c r="W70" s="327"/>
      <c r="X70" s="327"/>
      <c r="Y70" s="327"/>
      <c r="Z70" s="327"/>
    </row>
    <row r="71" spans="1:26" ht="12.75" customHeight="1" x14ac:dyDescent="0.2">
      <c r="A71" s="330"/>
      <c r="B71" s="329"/>
      <c r="C71" s="327"/>
      <c r="D71" s="328"/>
      <c r="E71" s="327"/>
      <c r="F71" s="327"/>
      <c r="G71" s="327"/>
      <c r="H71" s="327"/>
      <c r="I71" s="327"/>
      <c r="J71" s="327"/>
      <c r="K71" s="327"/>
      <c r="L71" s="327"/>
      <c r="M71" s="327"/>
      <c r="N71" s="327"/>
      <c r="O71" s="327"/>
      <c r="P71" s="327"/>
      <c r="Q71" s="327"/>
      <c r="R71" s="327"/>
      <c r="S71" s="327"/>
      <c r="T71" s="327"/>
      <c r="U71" s="327"/>
      <c r="V71" s="327"/>
      <c r="W71" s="327"/>
      <c r="X71" s="327"/>
      <c r="Y71" s="327"/>
      <c r="Z71" s="327"/>
    </row>
    <row r="72" spans="1:26" ht="12.75" customHeight="1" x14ac:dyDescent="0.2">
      <c r="A72" s="330"/>
      <c r="B72" s="329"/>
      <c r="C72" s="327"/>
      <c r="D72" s="328"/>
      <c r="E72" s="327"/>
      <c r="F72" s="327"/>
      <c r="G72" s="327"/>
      <c r="H72" s="327"/>
      <c r="I72" s="327"/>
      <c r="J72" s="327"/>
      <c r="K72" s="327"/>
      <c r="L72" s="327"/>
      <c r="M72" s="327"/>
      <c r="N72" s="327"/>
      <c r="O72" s="327"/>
      <c r="P72" s="327"/>
      <c r="Q72" s="327"/>
      <c r="R72" s="327"/>
      <c r="S72" s="327"/>
      <c r="T72" s="327"/>
      <c r="U72" s="327"/>
      <c r="V72" s="327"/>
      <c r="W72" s="327"/>
      <c r="X72" s="327"/>
      <c r="Y72" s="327"/>
      <c r="Z72" s="327"/>
    </row>
    <row r="73" spans="1:26" ht="12.75" customHeight="1" x14ac:dyDescent="0.2">
      <c r="A73" s="330"/>
      <c r="B73" s="329"/>
      <c r="C73" s="327"/>
      <c r="D73" s="328"/>
      <c r="E73" s="327"/>
      <c r="F73" s="327"/>
      <c r="G73" s="327"/>
      <c r="H73" s="327"/>
      <c r="I73" s="327"/>
      <c r="J73" s="327"/>
      <c r="K73" s="327"/>
      <c r="L73" s="327"/>
      <c r="M73" s="327"/>
      <c r="N73" s="327"/>
      <c r="O73" s="327"/>
      <c r="P73" s="327"/>
      <c r="Q73" s="327"/>
      <c r="R73" s="327"/>
      <c r="S73" s="327"/>
      <c r="T73" s="327"/>
      <c r="U73" s="327"/>
      <c r="V73" s="327"/>
      <c r="W73" s="327"/>
      <c r="X73" s="327"/>
      <c r="Y73" s="327"/>
      <c r="Z73" s="327"/>
    </row>
    <row r="74" spans="1:26" ht="12.75" customHeight="1" x14ac:dyDescent="0.2">
      <c r="A74" s="330"/>
      <c r="B74" s="329"/>
      <c r="C74" s="327"/>
      <c r="D74" s="328"/>
      <c r="E74" s="327"/>
      <c r="F74" s="327"/>
      <c r="G74" s="327"/>
      <c r="H74" s="327"/>
      <c r="I74" s="327"/>
      <c r="J74" s="327"/>
      <c r="K74" s="327"/>
      <c r="L74" s="327"/>
      <c r="M74" s="327"/>
      <c r="N74" s="327"/>
      <c r="O74" s="327"/>
      <c r="P74" s="327"/>
      <c r="Q74" s="327"/>
      <c r="R74" s="327"/>
      <c r="S74" s="327"/>
      <c r="T74" s="327"/>
      <c r="U74" s="327"/>
      <c r="V74" s="327"/>
      <c r="W74" s="327"/>
      <c r="X74" s="327"/>
      <c r="Y74" s="327"/>
      <c r="Z74" s="327"/>
    </row>
    <row r="75" spans="1:26" ht="12.75" customHeight="1" x14ac:dyDescent="0.2">
      <c r="A75" s="330"/>
      <c r="B75" s="329"/>
      <c r="C75" s="327"/>
      <c r="D75" s="328"/>
      <c r="E75" s="327"/>
      <c r="F75" s="327"/>
      <c r="G75" s="327"/>
      <c r="H75" s="327"/>
      <c r="I75" s="327"/>
      <c r="J75" s="327"/>
      <c r="K75" s="327"/>
      <c r="L75" s="327"/>
      <c r="M75" s="327"/>
      <c r="N75" s="327"/>
      <c r="O75" s="327"/>
      <c r="P75" s="327"/>
      <c r="Q75" s="327"/>
      <c r="R75" s="327"/>
      <c r="S75" s="327"/>
      <c r="T75" s="327"/>
      <c r="U75" s="327"/>
      <c r="V75" s="327"/>
      <c r="W75" s="327"/>
      <c r="X75" s="327"/>
      <c r="Y75" s="327"/>
      <c r="Z75" s="327"/>
    </row>
    <row r="76" spans="1:26" ht="12.75" customHeight="1" x14ac:dyDescent="0.2">
      <c r="A76" s="330"/>
      <c r="B76" s="329"/>
      <c r="C76" s="327"/>
      <c r="D76" s="328"/>
      <c r="E76" s="327"/>
      <c r="F76" s="327"/>
      <c r="G76" s="327"/>
      <c r="H76" s="327"/>
      <c r="I76" s="327"/>
      <c r="J76" s="327"/>
      <c r="K76" s="327"/>
      <c r="L76" s="327"/>
      <c r="M76" s="327"/>
      <c r="N76" s="327"/>
      <c r="O76" s="327"/>
      <c r="P76" s="327"/>
      <c r="Q76" s="327"/>
      <c r="R76" s="327"/>
      <c r="S76" s="327"/>
      <c r="T76" s="327"/>
      <c r="U76" s="327"/>
      <c r="V76" s="327"/>
      <c r="W76" s="327"/>
      <c r="X76" s="327"/>
      <c r="Y76" s="327"/>
      <c r="Z76" s="327"/>
    </row>
    <row r="77" spans="1:26" ht="12.75" customHeight="1" x14ac:dyDescent="0.2">
      <c r="A77" s="330"/>
      <c r="B77" s="329"/>
      <c r="C77" s="327"/>
      <c r="D77" s="328"/>
      <c r="E77" s="327"/>
      <c r="F77" s="327"/>
      <c r="G77" s="327"/>
      <c r="H77" s="327"/>
      <c r="I77" s="327"/>
      <c r="J77" s="327"/>
      <c r="K77" s="327"/>
      <c r="L77" s="327"/>
      <c r="M77" s="327"/>
      <c r="N77" s="327"/>
      <c r="O77" s="327"/>
      <c r="P77" s="327"/>
      <c r="Q77" s="327"/>
      <c r="R77" s="327"/>
      <c r="S77" s="327"/>
      <c r="T77" s="327"/>
      <c r="U77" s="327"/>
      <c r="V77" s="327"/>
      <c r="W77" s="327"/>
      <c r="X77" s="327"/>
      <c r="Y77" s="327"/>
      <c r="Z77" s="327"/>
    </row>
    <row r="78" spans="1:26" ht="12.75" customHeight="1" x14ac:dyDescent="0.2">
      <c r="A78" s="330"/>
      <c r="B78" s="329"/>
      <c r="C78" s="327"/>
      <c r="D78" s="328"/>
      <c r="E78" s="327"/>
      <c r="F78" s="327"/>
      <c r="G78" s="327"/>
      <c r="H78" s="327"/>
      <c r="I78" s="327"/>
      <c r="J78" s="327"/>
      <c r="K78" s="327"/>
      <c r="L78" s="327"/>
      <c r="M78" s="327"/>
      <c r="N78" s="327"/>
      <c r="O78" s="327"/>
      <c r="P78" s="327"/>
      <c r="Q78" s="327"/>
      <c r="R78" s="327"/>
      <c r="S78" s="327"/>
      <c r="T78" s="327"/>
      <c r="U78" s="327"/>
      <c r="V78" s="327"/>
      <c r="W78" s="327"/>
      <c r="X78" s="327"/>
      <c r="Y78" s="327"/>
      <c r="Z78" s="327"/>
    </row>
    <row r="79" spans="1:26" ht="12.75" customHeight="1" x14ac:dyDescent="0.2">
      <c r="A79" s="330"/>
      <c r="B79" s="329"/>
      <c r="C79" s="327"/>
      <c r="D79" s="328"/>
      <c r="E79" s="327"/>
      <c r="F79" s="327"/>
      <c r="G79" s="327"/>
      <c r="H79" s="327"/>
      <c r="I79" s="327"/>
      <c r="J79" s="327"/>
      <c r="K79" s="327"/>
      <c r="L79" s="327"/>
      <c r="M79" s="327"/>
      <c r="N79" s="327"/>
      <c r="O79" s="327"/>
      <c r="P79" s="327"/>
      <c r="Q79" s="327"/>
      <c r="R79" s="327"/>
      <c r="S79" s="327"/>
      <c r="T79" s="327"/>
      <c r="U79" s="327"/>
      <c r="V79" s="327"/>
      <c r="W79" s="327"/>
      <c r="X79" s="327"/>
      <c r="Y79" s="327"/>
      <c r="Z79" s="327"/>
    </row>
    <row r="80" spans="1:26" ht="12.75" customHeight="1" x14ac:dyDescent="0.2">
      <c r="A80" s="330"/>
      <c r="B80" s="329"/>
      <c r="C80" s="327"/>
      <c r="D80" s="328"/>
      <c r="E80" s="327"/>
      <c r="F80" s="327"/>
      <c r="G80" s="327"/>
      <c r="H80" s="327"/>
      <c r="I80" s="327"/>
      <c r="J80" s="327"/>
      <c r="K80" s="327"/>
      <c r="L80" s="327"/>
      <c r="M80" s="327"/>
      <c r="N80" s="327"/>
      <c r="O80" s="327"/>
      <c r="P80" s="327"/>
      <c r="Q80" s="327"/>
      <c r="R80" s="327"/>
      <c r="S80" s="327"/>
      <c r="T80" s="327"/>
      <c r="U80" s="327"/>
      <c r="V80" s="327"/>
      <c r="W80" s="327"/>
      <c r="X80" s="327"/>
      <c r="Y80" s="327"/>
      <c r="Z80" s="327"/>
    </row>
    <row r="81" spans="1:26" ht="12.75" customHeight="1" x14ac:dyDescent="0.2">
      <c r="A81" s="330"/>
      <c r="B81" s="329"/>
      <c r="C81" s="327"/>
      <c r="D81" s="328"/>
      <c r="E81" s="327"/>
      <c r="F81" s="327"/>
      <c r="G81" s="327"/>
      <c r="H81" s="327"/>
      <c r="I81" s="327"/>
      <c r="J81" s="327"/>
      <c r="K81" s="327"/>
      <c r="L81" s="327"/>
      <c r="M81" s="327"/>
      <c r="N81" s="327"/>
      <c r="O81" s="327"/>
      <c r="P81" s="327"/>
      <c r="Q81" s="327"/>
      <c r="R81" s="327"/>
      <c r="S81" s="327"/>
      <c r="T81" s="327"/>
      <c r="U81" s="327"/>
      <c r="V81" s="327"/>
      <c r="W81" s="327"/>
      <c r="X81" s="327"/>
      <c r="Y81" s="327"/>
      <c r="Z81" s="327"/>
    </row>
    <row r="82" spans="1:26" ht="12.75" customHeight="1" x14ac:dyDescent="0.2">
      <c r="A82" s="330"/>
      <c r="B82" s="329"/>
      <c r="C82" s="327"/>
      <c r="D82" s="328"/>
      <c r="E82" s="327"/>
      <c r="F82" s="327"/>
      <c r="G82" s="327"/>
      <c r="H82" s="327"/>
      <c r="I82" s="327"/>
      <c r="J82" s="327"/>
      <c r="K82" s="327"/>
      <c r="L82" s="327"/>
      <c r="M82" s="327"/>
      <c r="N82" s="327"/>
      <c r="O82" s="327"/>
      <c r="P82" s="327"/>
      <c r="Q82" s="327"/>
      <c r="R82" s="327"/>
      <c r="S82" s="327"/>
      <c r="T82" s="327"/>
      <c r="U82" s="327"/>
      <c r="V82" s="327"/>
      <c r="W82" s="327"/>
      <c r="X82" s="327"/>
      <c r="Y82" s="327"/>
      <c r="Z82" s="327"/>
    </row>
    <row r="83" spans="1:26" ht="12.75" customHeight="1" x14ac:dyDescent="0.2">
      <c r="A83" s="330"/>
      <c r="B83" s="329"/>
      <c r="C83" s="327"/>
      <c r="D83" s="328"/>
      <c r="E83" s="327"/>
      <c r="F83" s="327"/>
      <c r="G83" s="327"/>
      <c r="H83" s="327"/>
      <c r="I83" s="327"/>
      <c r="J83" s="327"/>
      <c r="K83" s="327"/>
      <c r="L83" s="327"/>
      <c r="M83" s="327"/>
      <c r="N83" s="327"/>
      <c r="O83" s="327"/>
      <c r="P83" s="327"/>
      <c r="Q83" s="327"/>
      <c r="R83" s="327"/>
      <c r="S83" s="327"/>
      <c r="T83" s="327"/>
      <c r="U83" s="327"/>
      <c r="V83" s="327"/>
      <c r="W83" s="327"/>
      <c r="X83" s="327"/>
      <c r="Y83" s="327"/>
      <c r="Z83" s="327"/>
    </row>
    <row r="84" spans="1:26" ht="12.75" customHeight="1" x14ac:dyDescent="0.2">
      <c r="A84" s="330"/>
      <c r="B84" s="329"/>
      <c r="C84" s="327"/>
      <c r="D84" s="328"/>
      <c r="E84" s="327"/>
      <c r="F84" s="327"/>
      <c r="G84" s="327"/>
      <c r="H84" s="327"/>
      <c r="I84" s="327"/>
      <c r="J84" s="327"/>
      <c r="K84" s="327"/>
      <c r="L84" s="327"/>
      <c r="M84" s="327"/>
      <c r="N84" s="327"/>
      <c r="O84" s="327"/>
      <c r="P84" s="327"/>
      <c r="Q84" s="327"/>
      <c r="R84" s="327"/>
      <c r="S84" s="327"/>
      <c r="T84" s="327"/>
      <c r="U84" s="327"/>
      <c r="V84" s="327"/>
      <c r="W84" s="327"/>
      <c r="X84" s="327"/>
      <c r="Y84" s="327"/>
      <c r="Z84" s="327"/>
    </row>
    <row r="85" spans="1:26" ht="12.75" customHeight="1" x14ac:dyDescent="0.2">
      <c r="A85" s="330"/>
      <c r="B85" s="329"/>
      <c r="C85" s="327"/>
      <c r="D85" s="328"/>
      <c r="E85" s="327"/>
      <c r="F85" s="327"/>
      <c r="G85" s="327"/>
      <c r="H85" s="327"/>
      <c r="I85" s="327"/>
      <c r="J85" s="327"/>
      <c r="K85" s="327"/>
      <c r="L85" s="327"/>
      <c r="M85" s="327"/>
      <c r="N85" s="327"/>
      <c r="O85" s="327"/>
      <c r="P85" s="327"/>
      <c r="Q85" s="327"/>
      <c r="R85" s="327"/>
      <c r="S85" s="327"/>
      <c r="T85" s="327"/>
      <c r="U85" s="327"/>
      <c r="V85" s="327"/>
      <c r="W85" s="327"/>
      <c r="X85" s="327"/>
      <c r="Y85" s="327"/>
      <c r="Z85" s="327"/>
    </row>
    <row r="86" spans="1:26" ht="12.75" customHeight="1" x14ac:dyDescent="0.2">
      <c r="A86" s="330"/>
      <c r="B86" s="329"/>
      <c r="C86" s="327"/>
      <c r="D86" s="328"/>
      <c r="E86" s="327"/>
      <c r="F86" s="327"/>
      <c r="G86" s="327"/>
      <c r="H86" s="327"/>
      <c r="I86" s="327"/>
      <c r="J86" s="327"/>
      <c r="K86" s="327"/>
      <c r="L86" s="327"/>
      <c r="M86" s="327"/>
      <c r="N86" s="327"/>
      <c r="O86" s="327"/>
      <c r="P86" s="327"/>
      <c r="Q86" s="327"/>
      <c r="R86" s="327"/>
      <c r="S86" s="327"/>
      <c r="T86" s="327"/>
      <c r="U86" s="327"/>
      <c r="V86" s="327"/>
      <c r="W86" s="327"/>
      <c r="X86" s="327"/>
      <c r="Y86" s="327"/>
      <c r="Z86" s="327"/>
    </row>
    <row r="87" spans="1:26" ht="12.75" customHeight="1" x14ac:dyDescent="0.2">
      <c r="A87" s="330"/>
      <c r="B87" s="329"/>
      <c r="C87" s="327"/>
      <c r="D87" s="328"/>
      <c r="E87" s="327"/>
      <c r="F87" s="327"/>
      <c r="G87" s="327"/>
      <c r="H87" s="327"/>
      <c r="I87" s="327"/>
      <c r="J87" s="327"/>
      <c r="K87" s="327"/>
      <c r="L87" s="327"/>
      <c r="M87" s="327"/>
      <c r="N87" s="327"/>
      <c r="O87" s="327"/>
      <c r="P87" s="327"/>
      <c r="Q87" s="327"/>
      <c r="R87" s="327"/>
      <c r="S87" s="327"/>
      <c r="T87" s="327"/>
      <c r="U87" s="327"/>
      <c r="V87" s="327"/>
      <c r="W87" s="327"/>
      <c r="X87" s="327"/>
      <c r="Y87" s="327"/>
      <c r="Z87" s="327"/>
    </row>
    <row r="88" spans="1:26" ht="12.75" customHeight="1" x14ac:dyDescent="0.2">
      <c r="A88" s="330"/>
      <c r="B88" s="329"/>
      <c r="C88" s="327"/>
      <c r="D88" s="328"/>
      <c r="E88" s="327"/>
      <c r="F88" s="327"/>
      <c r="G88" s="327"/>
      <c r="H88" s="327"/>
      <c r="I88" s="327"/>
      <c r="J88" s="327"/>
      <c r="K88" s="327"/>
      <c r="L88" s="327"/>
      <c r="M88" s="327"/>
      <c r="N88" s="327"/>
      <c r="O88" s="327"/>
      <c r="P88" s="327"/>
      <c r="Q88" s="327"/>
      <c r="R88" s="327"/>
      <c r="S88" s="327"/>
      <c r="T88" s="327"/>
      <c r="U88" s="327"/>
      <c r="V88" s="327"/>
      <c r="W88" s="327"/>
      <c r="X88" s="327"/>
      <c r="Y88" s="327"/>
      <c r="Z88" s="327"/>
    </row>
    <row r="89" spans="1:26" ht="12.75" customHeight="1" x14ac:dyDescent="0.2">
      <c r="A89" s="330"/>
      <c r="B89" s="329"/>
      <c r="C89" s="327"/>
      <c r="D89" s="328"/>
      <c r="E89" s="327"/>
      <c r="F89" s="327"/>
      <c r="G89" s="327"/>
      <c r="H89" s="327"/>
      <c r="I89" s="327"/>
      <c r="J89" s="327"/>
      <c r="K89" s="327"/>
      <c r="L89" s="327"/>
      <c r="M89" s="327"/>
      <c r="N89" s="327"/>
      <c r="O89" s="327"/>
      <c r="P89" s="327"/>
      <c r="Q89" s="327"/>
      <c r="R89" s="327"/>
      <c r="S89" s="327"/>
      <c r="T89" s="327"/>
      <c r="U89" s="327"/>
      <c r="V89" s="327"/>
      <c r="W89" s="327"/>
      <c r="X89" s="327"/>
      <c r="Y89" s="327"/>
      <c r="Z89" s="327"/>
    </row>
    <row r="90" spans="1:26" ht="12.75" customHeight="1" x14ac:dyDescent="0.2">
      <c r="A90" s="330"/>
      <c r="B90" s="329"/>
      <c r="C90" s="327"/>
      <c r="D90" s="328"/>
      <c r="E90" s="327"/>
      <c r="F90" s="327"/>
      <c r="G90" s="327"/>
      <c r="H90" s="327"/>
      <c r="I90" s="327"/>
      <c r="J90" s="327"/>
      <c r="K90" s="327"/>
      <c r="L90" s="327"/>
      <c r="M90" s="327"/>
      <c r="N90" s="327"/>
      <c r="O90" s="327"/>
      <c r="P90" s="327"/>
      <c r="Q90" s="327"/>
      <c r="R90" s="327"/>
      <c r="S90" s="327"/>
      <c r="T90" s="327"/>
      <c r="U90" s="327"/>
      <c r="V90" s="327"/>
      <c r="W90" s="327"/>
      <c r="X90" s="327"/>
      <c r="Y90" s="327"/>
      <c r="Z90" s="327"/>
    </row>
    <row r="91" spans="1:26" ht="12.75" customHeight="1" x14ac:dyDescent="0.2">
      <c r="A91" s="330"/>
      <c r="B91" s="329"/>
      <c r="C91" s="327"/>
      <c r="D91" s="328"/>
      <c r="E91" s="327"/>
      <c r="F91" s="327"/>
      <c r="G91" s="327"/>
      <c r="H91" s="327"/>
      <c r="I91" s="327"/>
      <c r="J91" s="327"/>
      <c r="K91" s="327"/>
      <c r="L91" s="327"/>
      <c r="M91" s="327"/>
      <c r="N91" s="327"/>
      <c r="O91" s="327"/>
      <c r="P91" s="327"/>
      <c r="Q91" s="327"/>
      <c r="R91" s="327"/>
      <c r="S91" s="327"/>
      <c r="T91" s="327"/>
      <c r="U91" s="327"/>
      <c r="V91" s="327"/>
      <c r="W91" s="327"/>
      <c r="X91" s="327"/>
      <c r="Y91" s="327"/>
      <c r="Z91" s="327"/>
    </row>
    <row r="92" spans="1:26" ht="12.75" customHeight="1" x14ac:dyDescent="0.2">
      <c r="A92" s="330"/>
      <c r="B92" s="329"/>
      <c r="C92" s="327"/>
      <c r="D92" s="328"/>
      <c r="E92" s="327"/>
      <c r="F92" s="327"/>
      <c r="G92" s="327"/>
      <c r="H92" s="327"/>
      <c r="I92" s="327"/>
      <c r="J92" s="327"/>
      <c r="K92" s="327"/>
      <c r="L92" s="327"/>
      <c r="M92" s="327"/>
      <c r="N92" s="327"/>
      <c r="O92" s="327"/>
      <c r="P92" s="327"/>
      <c r="Q92" s="327"/>
      <c r="R92" s="327"/>
      <c r="S92" s="327"/>
      <c r="T92" s="327"/>
      <c r="U92" s="327"/>
      <c r="V92" s="327"/>
      <c r="W92" s="327"/>
      <c r="X92" s="327"/>
      <c r="Y92" s="327"/>
      <c r="Z92" s="327"/>
    </row>
    <row r="93" spans="1:26" ht="12.75" customHeight="1" x14ac:dyDescent="0.2">
      <c r="A93" s="330"/>
      <c r="B93" s="329"/>
      <c r="C93" s="327"/>
      <c r="D93" s="328"/>
      <c r="E93" s="327"/>
      <c r="F93" s="327"/>
      <c r="G93" s="327"/>
      <c r="H93" s="327"/>
      <c r="I93" s="327"/>
      <c r="J93" s="327"/>
      <c r="K93" s="327"/>
      <c r="L93" s="327"/>
      <c r="M93" s="327"/>
      <c r="N93" s="327"/>
      <c r="O93" s="327"/>
      <c r="P93" s="327"/>
      <c r="Q93" s="327"/>
      <c r="R93" s="327"/>
      <c r="S93" s="327"/>
      <c r="T93" s="327"/>
      <c r="U93" s="327"/>
      <c r="V93" s="327"/>
      <c r="W93" s="327"/>
      <c r="X93" s="327"/>
      <c r="Y93" s="327"/>
      <c r="Z93" s="327"/>
    </row>
    <row r="94" spans="1:26" ht="12.75" customHeight="1" x14ac:dyDescent="0.2">
      <c r="A94" s="330"/>
      <c r="B94" s="329"/>
      <c r="C94" s="327"/>
      <c r="D94" s="328"/>
      <c r="E94" s="327"/>
      <c r="F94" s="327"/>
      <c r="G94" s="327"/>
      <c r="H94" s="327"/>
      <c r="I94" s="327"/>
      <c r="J94" s="327"/>
      <c r="K94" s="327"/>
      <c r="L94" s="327"/>
      <c r="M94" s="327"/>
      <c r="N94" s="327"/>
      <c r="O94" s="327"/>
      <c r="P94" s="327"/>
      <c r="Q94" s="327"/>
      <c r="R94" s="327"/>
      <c r="S94" s="327"/>
      <c r="T94" s="327"/>
      <c r="U94" s="327"/>
      <c r="V94" s="327"/>
      <c r="W94" s="327"/>
      <c r="X94" s="327"/>
      <c r="Y94" s="327"/>
      <c r="Z94" s="327"/>
    </row>
    <row r="95" spans="1:26" ht="12.75" customHeight="1" x14ac:dyDescent="0.2">
      <c r="A95" s="330"/>
      <c r="B95" s="329"/>
      <c r="C95" s="327"/>
      <c r="D95" s="328"/>
      <c r="E95" s="327"/>
      <c r="F95" s="327"/>
      <c r="G95" s="327"/>
      <c r="H95" s="327"/>
      <c r="I95" s="327"/>
      <c r="J95" s="327"/>
      <c r="K95" s="327"/>
      <c r="L95" s="327"/>
      <c r="M95" s="327"/>
      <c r="N95" s="327"/>
      <c r="O95" s="327"/>
      <c r="P95" s="327"/>
      <c r="Q95" s="327"/>
      <c r="R95" s="327"/>
      <c r="S95" s="327"/>
      <c r="T95" s="327"/>
      <c r="U95" s="327"/>
      <c r="V95" s="327"/>
      <c r="W95" s="327"/>
      <c r="X95" s="327"/>
      <c r="Y95" s="327"/>
      <c r="Z95" s="327"/>
    </row>
    <row r="96" spans="1:26" ht="12.75" customHeight="1" x14ac:dyDescent="0.2">
      <c r="A96" s="330"/>
      <c r="B96" s="329"/>
      <c r="C96" s="327"/>
      <c r="D96" s="328"/>
      <c r="E96" s="327"/>
      <c r="F96" s="327"/>
      <c r="G96" s="327"/>
      <c r="H96" s="327"/>
      <c r="I96" s="327"/>
      <c r="J96" s="327"/>
      <c r="K96" s="327"/>
      <c r="L96" s="327"/>
      <c r="M96" s="327"/>
      <c r="N96" s="327"/>
      <c r="O96" s="327"/>
      <c r="P96" s="327"/>
      <c r="Q96" s="327"/>
      <c r="R96" s="327"/>
      <c r="S96" s="327"/>
      <c r="T96" s="327"/>
      <c r="U96" s="327"/>
      <c r="V96" s="327"/>
      <c r="W96" s="327"/>
      <c r="X96" s="327"/>
      <c r="Y96" s="327"/>
      <c r="Z96" s="327"/>
    </row>
    <row r="97" spans="1:26" ht="12.75" customHeight="1" x14ac:dyDescent="0.2">
      <c r="A97" s="330"/>
      <c r="B97" s="329"/>
      <c r="C97" s="327"/>
      <c r="D97" s="328"/>
      <c r="E97" s="327"/>
      <c r="F97" s="327"/>
      <c r="G97" s="327"/>
      <c r="H97" s="327"/>
      <c r="I97" s="327"/>
      <c r="J97" s="327"/>
      <c r="K97" s="327"/>
      <c r="L97" s="327"/>
      <c r="M97" s="327"/>
      <c r="N97" s="327"/>
      <c r="O97" s="327"/>
      <c r="P97" s="327"/>
      <c r="Q97" s="327"/>
      <c r="R97" s="327"/>
      <c r="S97" s="327"/>
      <c r="T97" s="327"/>
      <c r="U97" s="327"/>
      <c r="V97" s="327"/>
      <c r="W97" s="327"/>
      <c r="X97" s="327"/>
      <c r="Y97" s="327"/>
      <c r="Z97" s="327"/>
    </row>
    <row r="98" spans="1:26" ht="12.75" customHeight="1" x14ac:dyDescent="0.2">
      <c r="A98" s="330"/>
      <c r="B98" s="329"/>
      <c r="C98" s="327"/>
      <c r="D98" s="328"/>
      <c r="E98" s="327"/>
      <c r="F98" s="327"/>
      <c r="G98" s="327"/>
      <c r="H98" s="327"/>
      <c r="I98" s="327"/>
      <c r="J98" s="327"/>
      <c r="K98" s="327"/>
      <c r="L98" s="327"/>
      <c r="M98" s="327"/>
      <c r="N98" s="327"/>
      <c r="O98" s="327"/>
      <c r="P98" s="327"/>
      <c r="Q98" s="327"/>
      <c r="R98" s="327"/>
      <c r="S98" s="327"/>
      <c r="T98" s="327"/>
      <c r="U98" s="327"/>
      <c r="V98" s="327"/>
      <c r="W98" s="327"/>
      <c r="X98" s="327"/>
      <c r="Y98" s="327"/>
      <c r="Z98" s="327"/>
    </row>
    <row r="99" spans="1:26" ht="12.75" customHeight="1" x14ac:dyDescent="0.2">
      <c r="A99" s="330"/>
      <c r="B99" s="329"/>
      <c r="C99" s="327"/>
      <c r="D99" s="328"/>
      <c r="E99" s="327"/>
      <c r="F99" s="327"/>
      <c r="G99" s="327"/>
      <c r="H99" s="327"/>
      <c r="I99" s="327"/>
      <c r="J99" s="327"/>
      <c r="K99" s="327"/>
      <c r="L99" s="327"/>
      <c r="M99" s="327"/>
      <c r="N99" s="327"/>
      <c r="O99" s="327"/>
      <c r="P99" s="327"/>
      <c r="Q99" s="327"/>
      <c r="R99" s="327"/>
      <c r="S99" s="327"/>
      <c r="T99" s="327"/>
      <c r="U99" s="327"/>
      <c r="V99" s="327"/>
      <c r="W99" s="327"/>
      <c r="X99" s="327"/>
      <c r="Y99" s="327"/>
      <c r="Z99" s="327"/>
    </row>
    <row r="100" spans="1:26" ht="12.75" customHeight="1" x14ac:dyDescent="0.2">
      <c r="A100" s="330"/>
      <c r="B100" s="329"/>
      <c r="C100" s="327"/>
      <c r="D100" s="328"/>
      <c r="E100" s="327"/>
      <c r="F100" s="327"/>
      <c r="G100" s="327"/>
      <c r="H100" s="327"/>
      <c r="I100" s="327"/>
      <c r="J100" s="327"/>
      <c r="K100" s="327"/>
      <c r="L100" s="327"/>
      <c r="M100" s="327"/>
      <c r="N100" s="327"/>
      <c r="O100" s="327"/>
      <c r="P100" s="327"/>
      <c r="Q100" s="327"/>
      <c r="R100" s="327"/>
      <c r="S100" s="327"/>
      <c r="T100" s="327"/>
      <c r="U100" s="327"/>
      <c r="V100" s="327"/>
      <c r="W100" s="327"/>
      <c r="X100" s="327"/>
      <c r="Y100" s="327"/>
      <c r="Z100" s="327"/>
    </row>
    <row r="101" spans="1:26" ht="12.75" customHeight="1" x14ac:dyDescent="0.2">
      <c r="A101" s="330"/>
      <c r="B101" s="329"/>
      <c r="C101" s="327"/>
      <c r="D101" s="328"/>
      <c r="E101" s="327"/>
      <c r="F101" s="327"/>
      <c r="G101" s="327"/>
      <c r="H101" s="327"/>
      <c r="I101" s="327"/>
      <c r="J101" s="327"/>
      <c r="K101" s="327"/>
      <c r="L101" s="327"/>
      <c r="M101" s="327"/>
      <c r="N101" s="327"/>
      <c r="O101" s="327"/>
      <c r="P101" s="327"/>
      <c r="Q101" s="327"/>
      <c r="R101" s="327"/>
      <c r="S101" s="327"/>
      <c r="T101" s="327"/>
      <c r="U101" s="327"/>
      <c r="V101" s="327"/>
      <c r="W101" s="327"/>
      <c r="X101" s="327"/>
      <c r="Y101" s="327"/>
      <c r="Z101" s="327"/>
    </row>
    <row r="102" spans="1:26" ht="12.75" customHeight="1" x14ac:dyDescent="0.2">
      <c r="A102" s="330"/>
      <c r="B102" s="329"/>
      <c r="C102" s="327"/>
      <c r="D102" s="328"/>
      <c r="E102" s="327"/>
      <c r="F102" s="327"/>
      <c r="G102" s="327"/>
      <c r="H102" s="327"/>
      <c r="I102" s="327"/>
      <c r="J102" s="327"/>
      <c r="K102" s="327"/>
      <c r="L102" s="327"/>
      <c r="M102" s="327"/>
      <c r="N102" s="327"/>
      <c r="O102" s="327"/>
      <c r="P102" s="327"/>
      <c r="Q102" s="327"/>
      <c r="R102" s="327"/>
      <c r="S102" s="327"/>
      <c r="T102" s="327"/>
      <c r="U102" s="327"/>
      <c r="V102" s="327"/>
      <c r="W102" s="327"/>
      <c r="X102" s="327"/>
      <c r="Y102" s="327"/>
      <c r="Z102" s="327"/>
    </row>
    <row r="103" spans="1:26" ht="12.75" customHeight="1" x14ac:dyDescent="0.2">
      <c r="A103" s="330"/>
      <c r="B103" s="329"/>
      <c r="C103" s="327"/>
      <c r="D103" s="328"/>
      <c r="E103" s="327"/>
      <c r="F103" s="327"/>
      <c r="G103" s="327"/>
      <c r="H103" s="327"/>
      <c r="I103" s="327"/>
      <c r="J103" s="327"/>
      <c r="K103" s="327"/>
      <c r="L103" s="327"/>
      <c r="M103" s="327"/>
      <c r="N103" s="327"/>
      <c r="O103" s="327"/>
      <c r="P103" s="327"/>
      <c r="Q103" s="327"/>
      <c r="R103" s="327"/>
      <c r="S103" s="327"/>
      <c r="T103" s="327"/>
      <c r="U103" s="327"/>
      <c r="V103" s="327"/>
      <c r="W103" s="327"/>
      <c r="X103" s="327"/>
      <c r="Y103" s="327"/>
      <c r="Z103" s="327"/>
    </row>
    <row r="104" spans="1:26" ht="12.75" customHeight="1" x14ac:dyDescent="0.2">
      <c r="A104" s="330"/>
      <c r="B104" s="329"/>
      <c r="C104" s="327"/>
      <c r="D104" s="328"/>
      <c r="E104" s="327"/>
      <c r="F104" s="327"/>
      <c r="G104" s="327"/>
      <c r="H104" s="327"/>
      <c r="I104" s="327"/>
      <c r="J104" s="327"/>
      <c r="K104" s="327"/>
      <c r="L104" s="327"/>
      <c r="M104" s="327"/>
      <c r="N104" s="327"/>
      <c r="O104" s="327"/>
      <c r="P104" s="327"/>
      <c r="Q104" s="327"/>
      <c r="R104" s="327"/>
      <c r="S104" s="327"/>
      <c r="T104" s="327"/>
      <c r="U104" s="327"/>
      <c r="V104" s="327"/>
      <c r="W104" s="327"/>
      <c r="X104" s="327"/>
      <c r="Y104" s="327"/>
      <c r="Z104" s="327"/>
    </row>
    <row r="105" spans="1:26" ht="12.75" customHeight="1" x14ac:dyDescent="0.2">
      <c r="A105" s="330"/>
      <c r="B105" s="329"/>
      <c r="C105" s="327"/>
      <c r="D105" s="328"/>
      <c r="E105" s="327"/>
      <c r="F105" s="327"/>
      <c r="G105" s="327"/>
      <c r="H105" s="327"/>
      <c r="I105" s="327"/>
      <c r="J105" s="327"/>
      <c r="K105" s="327"/>
      <c r="L105" s="327"/>
      <c r="M105" s="327"/>
      <c r="N105" s="327"/>
      <c r="O105" s="327"/>
      <c r="P105" s="327"/>
      <c r="Q105" s="327"/>
      <c r="R105" s="327"/>
      <c r="S105" s="327"/>
      <c r="T105" s="327"/>
      <c r="U105" s="327"/>
      <c r="V105" s="327"/>
      <c r="W105" s="327"/>
      <c r="X105" s="327"/>
      <c r="Y105" s="327"/>
      <c r="Z105" s="327"/>
    </row>
    <row r="106" spans="1:26" ht="12.75" customHeight="1" x14ac:dyDescent="0.2">
      <c r="A106" s="330"/>
      <c r="B106" s="329"/>
      <c r="C106" s="327"/>
      <c r="D106" s="328"/>
      <c r="E106" s="327"/>
      <c r="F106" s="327"/>
      <c r="G106" s="327"/>
      <c r="H106" s="327"/>
      <c r="I106" s="327"/>
      <c r="J106" s="327"/>
      <c r="K106" s="327"/>
      <c r="L106" s="327"/>
      <c r="M106" s="327"/>
      <c r="N106" s="327"/>
      <c r="O106" s="327"/>
      <c r="P106" s="327"/>
      <c r="Q106" s="327"/>
      <c r="R106" s="327"/>
      <c r="S106" s="327"/>
      <c r="T106" s="327"/>
      <c r="U106" s="327"/>
      <c r="V106" s="327"/>
      <c r="W106" s="327"/>
      <c r="X106" s="327"/>
      <c r="Y106" s="327"/>
      <c r="Z106" s="327"/>
    </row>
    <row r="107" spans="1:26" ht="12.75" customHeight="1" x14ac:dyDescent="0.2">
      <c r="A107" s="330"/>
      <c r="B107" s="329"/>
      <c r="C107" s="327"/>
      <c r="D107" s="328"/>
      <c r="E107" s="327"/>
      <c r="F107" s="327"/>
      <c r="G107" s="327"/>
      <c r="H107" s="327"/>
      <c r="I107" s="327"/>
      <c r="J107" s="327"/>
      <c r="K107" s="327"/>
      <c r="L107" s="327"/>
      <c r="M107" s="327"/>
      <c r="N107" s="327"/>
      <c r="O107" s="327"/>
      <c r="P107" s="327"/>
      <c r="Q107" s="327"/>
      <c r="R107" s="327"/>
      <c r="S107" s="327"/>
      <c r="T107" s="327"/>
      <c r="U107" s="327"/>
      <c r="V107" s="327"/>
      <c r="W107" s="327"/>
      <c r="X107" s="327"/>
      <c r="Y107" s="327"/>
      <c r="Z107" s="327"/>
    </row>
    <row r="108" spans="1:26" ht="12.75" customHeight="1" x14ac:dyDescent="0.2">
      <c r="A108" s="330"/>
      <c r="B108" s="329"/>
      <c r="C108" s="327"/>
      <c r="D108" s="328"/>
      <c r="E108" s="327"/>
      <c r="F108" s="327"/>
      <c r="G108" s="327"/>
      <c r="H108" s="327"/>
      <c r="I108" s="327"/>
      <c r="J108" s="327"/>
      <c r="K108" s="327"/>
      <c r="L108" s="327"/>
      <c r="M108" s="327"/>
      <c r="N108" s="327"/>
      <c r="O108" s="327"/>
      <c r="P108" s="327"/>
      <c r="Q108" s="327"/>
      <c r="R108" s="327"/>
      <c r="S108" s="327"/>
      <c r="T108" s="327"/>
      <c r="U108" s="327"/>
      <c r="V108" s="327"/>
      <c r="W108" s="327"/>
      <c r="X108" s="327"/>
      <c r="Y108" s="327"/>
      <c r="Z108" s="327"/>
    </row>
    <row r="109" spans="1:26" ht="12.75" customHeight="1" x14ac:dyDescent="0.2">
      <c r="A109" s="330"/>
      <c r="B109" s="329"/>
      <c r="C109" s="327"/>
      <c r="D109" s="328"/>
      <c r="E109" s="327"/>
      <c r="F109" s="327"/>
      <c r="G109" s="327"/>
      <c r="H109" s="327"/>
      <c r="I109" s="327"/>
      <c r="J109" s="327"/>
      <c r="K109" s="327"/>
      <c r="L109" s="327"/>
      <c r="M109" s="327"/>
      <c r="N109" s="327"/>
      <c r="O109" s="327"/>
      <c r="P109" s="327"/>
      <c r="Q109" s="327"/>
      <c r="R109" s="327"/>
      <c r="S109" s="327"/>
      <c r="T109" s="327"/>
      <c r="U109" s="327"/>
      <c r="V109" s="327"/>
      <c r="W109" s="327"/>
      <c r="X109" s="327"/>
      <c r="Y109" s="327"/>
      <c r="Z109" s="327"/>
    </row>
    <row r="110" spans="1:26" ht="12.75" customHeight="1" x14ac:dyDescent="0.2">
      <c r="A110" s="330"/>
      <c r="B110" s="329"/>
      <c r="C110" s="327"/>
      <c r="D110" s="328"/>
      <c r="E110" s="327"/>
      <c r="F110" s="327"/>
      <c r="G110" s="327"/>
      <c r="H110" s="327"/>
      <c r="I110" s="327"/>
      <c r="J110" s="327"/>
      <c r="K110" s="327"/>
      <c r="L110" s="327"/>
      <c r="M110" s="327"/>
      <c r="N110" s="327"/>
      <c r="O110" s="327"/>
      <c r="P110" s="327"/>
      <c r="Q110" s="327"/>
      <c r="R110" s="327"/>
      <c r="S110" s="327"/>
      <c r="T110" s="327"/>
      <c r="U110" s="327"/>
      <c r="V110" s="327"/>
      <c r="W110" s="327"/>
      <c r="X110" s="327"/>
      <c r="Y110" s="327"/>
      <c r="Z110" s="327"/>
    </row>
    <row r="111" spans="1:26" ht="12.75" customHeight="1" x14ac:dyDescent="0.2">
      <c r="A111" s="330"/>
      <c r="B111" s="329"/>
      <c r="C111" s="327"/>
      <c r="D111" s="328"/>
      <c r="E111" s="327"/>
      <c r="F111" s="327"/>
      <c r="G111" s="327"/>
      <c r="H111" s="327"/>
      <c r="I111" s="327"/>
      <c r="J111" s="327"/>
      <c r="K111" s="327"/>
      <c r="L111" s="327"/>
      <c r="M111" s="327"/>
      <c r="N111" s="327"/>
      <c r="O111" s="327"/>
      <c r="P111" s="327"/>
      <c r="Q111" s="327"/>
      <c r="R111" s="327"/>
      <c r="S111" s="327"/>
      <c r="T111" s="327"/>
      <c r="U111" s="327"/>
      <c r="V111" s="327"/>
      <c r="W111" s="327"/>
      <c r="X111" s="327"/>
      <c r="Y111" s="327"/>
      <c r="Z111" s="327"/>
    </row>
    <row r="112" spans="1:26" ht="12.75" customHeight="1" x14ac:dyDescent="0.2">
      <c r="A112" s="330"/>
      <c r="B112" s="329"/>
      <c r="C112" s="327"/>
      <c r="D112" s="328"/>
      <c r="E112" s="327"/>
      <c r="F112" s="327"/>
      <c r="G112" s="327"/>
      <c r="H112" s="327"/>
      <c r="I112" s="327"/>
      <c r="J112" s="327"/>
      <c r="K112" s="327"/>
      <c r="L112" s="327"/>
      <c r="M112" s="327"/>
      <c r="N112" s="327"/>
      <c r="O112" s="327"/>
      <c r="P112" s="327"/>
      <c r="Q112" s="327"/>
      <c r="R112" s="327"/>
      <c r="S112" s="327"/>
      <c r="T112" s="327"/>
      <c r="U112" s="327"/>
      <c r="V112" s="327"/>
      <c r="W112" s="327"/>
      <c r="X112" s="327"/>
      <c r="Y112" s="327"/>
      <c r="Z112" s="327"/>
    </row>
    <row r="113" spans="1:26" ht="12.75" customHeight="1" x14ac:dyDescent="0.2">
      <c r="A113" s="330"/>
      <c r="B113" s="329"/>
      <c r="C113" s="327"/>
      <c r="D113" s="328"/>
      <c r="E113" s="327"/>
      <c r="F113" s="327"/>
      <c r="G113" s="327"/>
      <c r="H113" s="327"/>
      <c r="I113" s="327"/>
      <c r="J113" s="327"/>
      <c r="K113" s="327"/>
      <c r="L113" s="327"/>
      <c r="M113" s="327"/>
      <c r="N113" s="327"/>
      <c r="O113" s="327"/>
      <c r="P113" s="327"/>
      <c r="Q113" s="327"/>
      <c r="R113" s="327"/>
      <c r="S113" s="327"/>
      <c r="T113" s="327"/>
      <c r="U113" s="327"/>
      <c r="V113" s="327"/>
      <c r="W113" s="327"/>
      <c r="X113" s="327"/>
      <c r="Y113" s="327"/>
      <c r="Z113" s="327"/>
    </row>
    <row r="114" spans="1:26" ht="12.75" customHeight="1" x14ac:dyDescent="0.2">
      <c r="A114" s="330"/>
      <c r="B114" s="329"/>
      <c r="C114" s="327"/>
      <c r="D114" s="328"/>
      <c r="E114" s="327"/>
      <c r="F114" s="327"/>
      <c r="G114" s="327"/>
      <c r="H114" s="327"/>
      <c r="I114" s="327"/>
      <c r="J114" s="327"/>
      <c r="K114" s="327"/>
      <c r="L114" s="327"/>
      <c r="M114" s="327"/>
      <c r="N114" s="327"/>
      <c r="O114" s="327"/>
      <c r="P114" s="327"/>
      <c r="Q114" s="327"/>
      <c r="R114" s="327"/>
      <c r="S114" s="327"/>
      <c r="T114" s="327"/>
      <c r="U114" s="327"/>
      <c r="V114" s="327"/>
      <c r="W114" s="327"/>
      <c r="X114" s="327"/>
      <c r="Y114" s="327"/>
      <c r="Z114" s="327"/>
    </row>
    <row r="115" spans="1:26" ht="12.75" customHeight="1" x14ac:dyDescent="0.2">
      <c r="A115" s="330"/>
      <c r="B115" s="329"/>
      <c r="C115" s="327"/>
      <c r="D115" s="328"/>
      <c r="E115" s="327"/>
      <c r="F115" s="327"/>
      <c r="G115" s="327"/>
      <c r="H115" s="327"/>
      <c r="I115" s="327"/>
      <c r="J115" s="327"/>
      <c r="K115" s="327"/>
      <c r="L115" s="327"/>
      <c r="M115" s="327"/>
      <c r="N115" s="327"/>
      <c r="O115" s="327"/>
      <c r="P115" s="327"/>
      <c r="Q115" s="327"/>
      <c r="R115" s="327"/>
      <c r="S115" s="327"/>
      <c r="T115" s="327"/>
      <c r="U115" s="327"/>
      <c r="V115" s="327"/>
      <c r="W115" s="327"/>
      <c r="X115" s="327"/>
      <c r="Y115" s="327"/>
      <c r="Z115" s="327"/>
    </row>
    <row r="116" spans="1:26" ht="12.75" customHeight="1" x14ac:dyDescent="0.2">
      <c r="A116" s="330"/>
      <c r="B116" s="329"/>
      <c r="C116" s="327"/>
      <c r="D116" s="328"/>
      <c r="E116" s="327"/>
      <c r="F116" s="327"/>
      <c r="G116" s="327"/>
      <c r="H116" s="327"/>
      <c r="I116" s="327"/>
      <c r="J116" s="327"/>
      <c r="K116" s="327"/>
      <c r="L116" s="327"/>
      <c r="M116" s="327"/>
      <c r="N116" s="327"/>
      <c r="O116" s="327"/>
      <c r="P116" s="327"/>
      <c r="Q116" s="327"/>
      <c r="R116" s="327"/>
      <c r="S116" s="327"/>
      <c r="T116" s="327"/>
      <c r="U116" s="327"/>
      <c r="V116" s="327"/>
      <c r="W116" s="327"/>
      <c r="X116" s="327"/>
      <c r="Y116" s="327"/>
      <c r="Z116" s="327"/>
    </row>
    <row r="117" spans="1:26" ht="12.75" customHeight="1" x14ac:dyDescent="0.2">
      <c r="A117" s="330"/>
      <c r="B117" s="329"/>
      <c r="C117" s="327"/>
      <c r="D117" s="328"/>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row>
    <row r="118" spans="1:26" ht="12.75" customHeight="1" x14ac:dyDescent="0.2">
      <c r="A118" s="330"/>
      <c r="B118" s="329"/>
      <c r="C118" s="327"/>
      <c r="D118" s="328"/>
      <c r="E118" s="327"/>
      <c r="F118" s="327"/>
      <c r="G118" s="327"/>
      <c r="H118" s="327"/>
      <c r="I118" s="327"/>
      <c r="J118" s="327"/>
      <c r="K118" s="327"/>
      <c r="L118" s="327"/>
      <c r="M118" s="327"/>
      <c r="N118" s="327"/>
      <c r="O118" s="327"/>
      <c r="P118" s="327"/>
      <c r="Q118" s="327"/>
      <c r="R118" s="327"/>
      <c r="S118" s="327"/>
      <c r="T118" s="327"/>
      <c r="U118" s="327"/>
      <c r="V118" s="327"/>
      <c r="W118" s="327"/>
      <c r="X118" s="327"/>
      <c r="Y118" s="327"/>
      <c r="Z118" s="327"/>
    </row>
    <row r="119" spans="1:26" ht="12.75" customHeight="1" x14ac:dyDescent="0.2">
      <c r="A119" s="330"/>
      <c r="B119" s="329"/>
      <c r="C119" s="327"/>
      <c r="D119" s="328"/>
      <c r="E119" s="327"/>
      <c r="F119" s="327"/>
      <c r="G119" s="327"/>
      <c r="H119" s="327"/>
      <c r="I119" s="327"/>
      <c r="J119" s="327"/>
      <c r="K119" s="327"/>
      <c r="L119" s="327"/>
      <c r="M119" s="327"/>
      <c r="N119" s="327"/>
      <c r="O119" s="327"/>
      <c r="P119" s="327"/>
      <c r="Q119" s="327"/>
      <c r="R119" s="327"/>
      <c r="S119" s="327"/>
      <c r="T119" s="327"/>
      <c r="U119" s="327"/>
      <c r="V119" s="327"/>
      <c r="W119" s="327"/>
      <c r="X119" s="327"/>
      <c r="Y119" s="327"/>
      <c r="Z119" s="327"/>
    </row>
    <row r="120" spans="1:26" ht="12.75" customHeight="1" x14ac:dyDescent="0.2">
      <c r="A120" s="330"/>
      <c r="B120" s="329"/>
      <c r="C120" s="327"/>
      <c r="D120" s="328"/>
      <c r="E120" s="327"/>
      <c r="F120" s="327"/>
      <c r="G120" s="327"/>
      <c r="H120" s="327"/>
      <c r="I120" s="327"/>
      <c r="J120" s="327"/>
      <c r="K120" s="327"/>
      <c r="L120" s="327"/>
      <c r="M120" s="327"/>
      <c r="N120" s="327"/>
      <c r="O120" s="327"/>
      <c r="P120" s="327"/>
      <c r="Q120" s="327"/>
      <c r="R120" s="327"/>
      <c r="S120" s="327"/>
      <c r="T120" s="327"/>
      <c r="U120" s="327"/>
      <c r="V120" s="327"/>
      <c r="W120" s="327"/>
      <c r="X120" s="327"/>
      <c r="Y120" s="327"/>
      <c r="Z120" s="327"/>
    </row>
    <row r="121" spans="1:26" ht="12.75" customHeight="1" x14ac:dyDescent="0.2">
      <c r="A121" s="330"/>
      <c r="B121" s="329"/>
      <c r="C121" s="327"/>
      <c r="D121" s="328"/>
      <c r="E121" s="327"/>
      <c r="F121" s="327"/>
      <c r="G121" s="327"/>
      <c r="H121" s="327"/>
      <c r="I121" s="327"/>
      <c r="J121" s="327"/>
      <c r="K121" s="327"/>
      <c r="L121" s="327"/>
      <c r="M121" s="327"/>
      <c r="N121" s="327"/>
      <c r="O121" s="327"/>
      <c r="P121" s="327"/>
      <c r="Q121" s="327"/>
      <c r="R121" s="327"/>
      <c r="S121" s="327"/>
      <c r="T121" s="327"/>
      <c r="U121" s="327"/>
      <c r="V121" s="327"/>
      <c r="W121" s="327"/>
      <c r="X121" s="327"/>
      <c r="Y121" s="327"/>
      <c r="Z121" s="327"/>
    </row>
    <row r="122" spans="1:26" ht="12.75" customHeight="1" x14ac:dyDescent="0.2">
      <c r="A122" s="330"/>
      <c r="B122" s="329"/>
      <c r="C122" s="327"/>
      <c r="D122" s="328"/>
      <c r="E122" s="327"/>
      <c r="F122" s="327"/>
      <c r="G122" s="327"/>
      <c r="H122" s="327"/>
      <c r="I122" s="327"/>
      <c r="J122" s="327"/>
      <c r="K122" s="327"/>
      <c r="L122" s="327"/>
      <c r="M122" s="327"/>
      <c r="N122" s="327"/>
      <c r="O122" s="327"/>
      <c r="P122" s="327"/>
      <c r="Q122" s="327"/>
      <c r="R122" s="327"/>
      <c r="S122" s="327"/>
      <c r="T122" s="327"/>
      <c r="U122" s="327"/>
      <c r="V122" s="327"/>
      <c r="W122" s="327"/>
      <c r="X122" s="327"/>
      <c r="Y122" s="327"/>
      <c r="Z122" s="327"/>
    </row>
    <row r="123" spans="1:26" ht="12.75" customHeight="1" x14ac:dyDescent="0.2">
      <c r="A123" s="330"/>
      <c r="B123" s="329"/>
      <c r="C123" s="327"/>
      <c r="D123" s="328"/>
      <c r="E123" s="327"/>
      <c r="F123" s="327"/>
      <c r="G123" s="327"/>
      <c r="H123" s="327"/>
      <c r="I123" s="327"/>
      <c r="J123" s="327"/>
      <c r="K123" s="327"/>
      <c r="L123" s="327"/>
      <c r="M123" s="327"/>
      <c r="N123" s="327"/>
      <c r="O123" s="327"/>
      <c r="P123" s="327"/>
      <c r="Q123" s="327"/>
      <c r="R123" s="327"/>
      <c r="S123" s="327"/>
      <c r="T123" s="327"/>
      <c r="U123" s="327"/>
      <c r="V123" s="327"/>
      <c r="W123" s="327"/>
      <c r="X123" s="327"/>
      <c r="Y123" s="327"/>
      <c r="Z123" s="327"/>
    </row>
    <row r="124" spans="1:26" ht="12.75" customHeight="1" x14ac:dyDescent="0.2">
      <c r="A124" s="330"/>
      <c r="B124" s="329"/>
      <c r="C124" s="327"/>
      <c r="D124" s="328"/>
      <c r="E124" s="327"/>
      <c r="F124" s="327"/>
      <c r="G124" s="327"/>
      <c r="H124" s="327"/>
      <c r="I124" s="327"/>
      <c r="J124" s="327"/>
      <c r="K124" s="327"/>
      <c r="L124" s="327"/>
      <c r="M124" s="327"/>
      <c r="N124" s="327"/>
      <c r="O124" s="327"/>
      <c r="P124" s="327"/>
      <c r="Q124" s="327"/>
      <c r="R124" s="327"/>
      <c r="S124" s="327"/>
      <c r="T124" s="327"/>
      <c r="U124" s="327"/>
      <c r="V124" s="327"/>
      <c r="W124" s="327"/>
      <c r="X124" s="327"/>
      <c r="Y124" s="327"/>
      <c r="Z124" s="327"/>
    </row>
    <row r="125" spans="1:26" ht="12.75" customHeight="1" x14ac:dyDescent="0.2">
      <c r="A125" s="330"/>
      <c r="B125" s="329"/>
      <c r="C125" s="327"/>
      <c r="D125" s="328"/>
      <c r="E125" s="327"/>
      <c r="F125" s="327"/>
      <c r="G125" s="327"/>
      <c r="H125" s="327"/>
      <c r="I125" s="327"/>
      <c r="J125" s="327"/>
      <c r="K125" s="327"/>
      <c r="L125" s="327"/>
      <c r="M125" s="327"/>
      <c r="N125" s="327"/>
      <c r="O125" s="327"/>
      <c r="P125" s="327"/>
      <c r="Q125" s="327"/>
      <c r="R125" s="327"/>
      <c r="S125" s="327"/>
      <c r="T125" s="327"/>
      <c r="U125" s="327"/>
      <c r="V125" s="327"/>
      <c r="W125" s="327"/>
      <c r="X125" s="327"/>
      <c r="Y125" s="327"/>
      <c r="Z125" s="327"/>
    </row>
    <row r="126" spans="1:26" ht="12.75" customHeight="1" x14ac:dyDescent="0.2">
      <c r="A126" s="330"/>
      <c r="B126" s="329"/>
      <c r="C126" s="327"/>
      <c r="D126" s="328"/>
      <c r="E126" s="327"/>
      <c r="F126" s="327"/>
      <c r="G126" s="327"/>
      <c r="H126" s="327"/>
      <c r="I126" s="327"/>
      <c r="J126" s="327"/>
      <c r="K126" s="327"/>
      <c r="L126" s="327"/>
      <c r="M126" s="327"/>
      <c r="N126" s="327"/>
      <c r="O126" s="327"/>
      <c r="P126" s="327"/>
      <c r="Q126" s="327"/>
      <c r="R126" s="327"/>
      <c r="S126" s="327"/>
      <c r="T126" s="327"/>
      <c r="U126" s="327"/>
      <c r="V126" s="327"/>
      <c r="W126" s="327"/>
      <c r="X126" s="327"/>
      <c r="Y126" s="327"/>
      <c r="Z126" s="327"/>
    </row>
    <row r="127" spans="1:26" ht="12.75" customHeight="1" x14ac:dyDescent="0.2">
      <c r="A127" s="330"/>
      <c r="B127" s="329"/>
      <c r="C127" s="327"/>
      <c r="D127" s="328"/>
      <c r="E127" s="327"/>
      <c r="F127" s="327"/>
      <c r="G127" s="327"/>
      <c r="H127" s="327"/>
      <c r="I127" s="327"/>
      <c r="J127" s="327"/>
      <c r="K127" s="327"/>
      <c r="L127" s="327"/>
      <c r="M127" s="327"/>
      <c r="N127" s="327"/>
      <c r="O127" s="327"/>
      <c r="P127" s="327"/>
      <c r="Q127" s="327"/>
      <c r="R127" s="327"/>
      <c r="S127" s="327"/>
      <c r="T127" s="327"/>
      <c r="U127" s="327"/>
      <c r="V127" s="327"/>
      <c r="W127" s="327"/>
      <c r="X127" s="327"/>
      <c r="Y127" s="327"/>
      <c r="Z127" s="327"/>
    </row>
    <row r="128" spans="1:26" ht="12.75" customHeight="1" x14ac:dyDescent="0.2">
      <c r="A128" s="330"/>
      <c r="B128" s="329"/>
      <c r="C128" s="327"/>
      <c r="D128" s="328"/>
      <c r="E128" s="327"/>
      <c r="F128" s="327"/>
      <c r="G128" s="327"/>
      <c r="H128" s="327"/>
      <c r="I128" s="327"/>
      <c r="J128" s="327"/>
      <c r="K128" s="327"/>
      <c r="L128" s="327"/>
      <c r="M128" s="327"/>
      <c r="N128" s="327"/>
      <c r="O128" s="327"/>
      <c r="P128" s="327"/>
      <c r="Q128" s="327"/>
      <c r="R128" s="327"/>
      <c r="S128" s="327"/>
      <c r="T128" s="327"/>
      <c r="U128" s="327"/>
      <c r="V128" s="327"/>
      <c r="W128" s="327"/>
      <c r="X128" s="327"/>
      <c r="Y128" s="327"/>
      <c r="Z128" s="327"/>
    </row>
    <row r="129" spans="1:26" ht="12.75" customHeight="1" x14ac:dyDescent="0.2">
      <c r="A129" s="330"/>
      <c r="B129" s="329"/>
      <c r="C129" s="327"/>
      <c r="D129" s="328"/>
      <c r="E129" s="327"/>
      <c r="F129" s="327"/>
      <c r="G129" s="327"/>
      <c r="H129" s="327"/>
      <c r="I129" s="327"/>
      <c r="J129" s="327"/>
      <c r="K129" s="327"/>
      <c r="L129" s="327"/>
      <c r="M129" s="327"/>
      <c r="N129" s="327"/>
      <c r="O129" s="327"/>
      <c r="P129" s="327"/>
      <c r="Q129" s="327"/>
      <c r="R129" s="327"/>
      <c r="S129" s="327"/>
      <c r="T129" s="327"/>
      <c r="U129" s="327"/>
      <c r="V129" s="327"/>
      <c r="W129" s="327"/>
      <c r="X129" s="327"/>
      <c r="Y129" s="327"/>
      <c r="Z129" s="327"/>
    </row>
    <row r="130" spans="1:26" ht="12.75" customHeight="1" x14ac:dyDescent="0.2">
      <c r="A130" s="330"/>
      <c r="B130" s="329"/>
      <c r="C130" s="327"/>
      <c r="D130" s="328"/>
      <c r="E130" s="327"/>
      <c r="F130" s="327"/>
      <c r="G130" s="327"/>
      <c r="H130" s="327"/>
      <c r="I130" s="327"/>
      <c r="J130" s="327"/>
      <c r="K130" s="327"/>
      <c r="L130" s="327"/>
      <c r="M130" s="327"/>
      <c r="N130" s="327"/>
      <c r="O130" s="327"/>
      <c r="P130" s="327"/>
      <c r="Q130" s="327"/>
      <c r="R130" s="327"/>
      <c r="S130" s="327"/>
      <c r="T130" s="327"/>
      <c r="U130" s="327"/>
      <c r="V130" s="327"/>
      <c r="W130" s="327"/>
      <c r="X130" s="327"/>
      <c r="Y130" s="327"/>
      <c r="Z130" s="327"/>
    </row>
    <row r="131" spans="1:26" ht="12.75" customHeight="1" x14ac:dyDescent="0.2">
      <c r="A131" s="330"/>
      <c r="B131" s="329"/>
      <c r="C131" s="327"/>
      <c r="D131" s="328"/>
      <c r="E131" s="327"/>
      <c r="F131" s="327"/>
      <c r="G131" s="327"/>
      <c r="H131" s="327"/>
      <c r="I131" s="327"/>
      <c r="J131" s="327"/>
      <c r="K131" s="327"/>
      <c r="L131" s="327"/>
      <c r="M131" s="327"/>
      <c r="N131" s="327"/>
      <c r="O131" s="327"/>
      <c r="P131" s="327"/>
      <c r="Q131" s="327"/>
      <c r="R131" s="327"/>
      <c r="S131" s="327"/>
      <c r="T131" s="327"/>
      <c r="U131" s="327"/>
      <c r="V131" s="327"/>
      <c r="W131" s="327"/>
      <c r="X131" s="327"/>
      <c r="Y131" s="327"/>
      <c r="Z131" s="327"/>
    </row>
    <row r="132" spans="1:26" ht="12.75" customHeight="1" x14ac:dyDescent="0.2">
      <c r="A132" s="330"/>
      <c r="B132" s="329"/>
      <c r="C132" s="327"/>
      <c r="D132" s="328"/>
      <c r="E132" s="327"/>
      <c r="F132" s="327"/>
      <c r="G132" s="327"/>
      <c r="H132" s="327"/>
      <c r="I132" s="327"/>
      <c r="J132" s="327"/>
      <c r="K132" s="327"/>
      <c r="L132" s="327"/>
      <c r="M132" s="327"/>
      <c r="N132" s="327"/>
      <c r="O132" s="327"/>
      <c r="P132" s="327"/>
      <c r="Q132" s="327"/>
      <c r="R132" s="327"/>
      <c r="S132" s="327"/>
      <c r="T132" s="327"/>
      <c r="U132" s="327"/>
      <c r="V132" s="327"/>
      <c r="W132" s="327"/>
      <c r="X132" s="327"/>
      <c r="Y132" s="327"/>
      <c r="Z132" s="327"/>
    </row>
    <row r="133" spans="1:26" ht="12.75" customHeight="1" x14ac:dyDescent="0.2">
      <c r="A133" s="330"/>
      <c r="B133" s="329"/>
      <c r="C133" s="327"/>
      <c r="D133" s="328"/>
      <c r="E133" s="327"/>
      <c r="F133" s="327"/>
      <c r="G133" s="327"/>
      <c r="H133" s="327"/>
      <c r="I133" s="327"/>
      <c r="J133" s="327"/>
      <c r="K133" s="327"/>
      <c r="L133" s="327"/>
      <c r="M133" s="327"/>
      <c r="N133" s="327"/>
      <c r="O133" s="327"/>
      <c r="P133" s="327"/>
      <c r="Q133" s="327"/>
      <c r="R133" s="327"/>
      <c r="S133" s="327"/>
      <c r="T133" s="327"/>
      <c r="U133" s="327"/>
      <c r="V133" s="327"/>
      <c r="W133" s="327"/>
      <c r="X133" s="327"/>
      <c r="Y133" s="327"/>
      <c r="Z133" s="327"/>
    </row>
    <row r="134" spans="1:26" ht="12.75" customHeight="1" x14ac:dyDescent="0.2">
      <c r="A134" s="330"/>
      <c r="B134" s="329"/>
      <c r="C134" s="327"/>
      <c r="D134" s="328"/>
      <c r="E134" s="327"/>
      <c r="F134" s="327"/>
      <c r="G134" s="327"/>
      <c r="H134" s="327"/>
      <c r="I134" s="327"/>
      <c r="J134" s="327"/>
      <c r="K134" s="327"/>
      <c r="L134" s="327"/>
      <c r="M134" s="327"/>
      <c r="N134" s="327"/>
      <c r="O134" s="327"/>
      <c r="P134" s="327"/>
      <c r="Q134" s="327"/>
      <c r="R134" s="327"/>
      <c r="S134" s="327"/>
      <c r="T134" s="327"/>
      <c r="U134" s="327"/>
      <c r="V134" s="327"/>
      <c r="W134" s="327"/>
      <c r="X134" s="327"/>
      <c r="Y134" s="327"/>
      <c r="Z134" s="327"/>
    </row>
    <row r="135" spans="1:26" ht="12.75" customHeight="1" x14ac:dyDescent="0.2">
      <c r="A135" s="330"/>
      <c r="B135" s="329"/>
      <c r="C135" s="327"/>
      <c r="D135" s="328"/>
      <c r="E135" s="327"/>
      <c r="F135" s="327"/>
      <c r="G135" s="327"/>
      <c r="H135" s="327"/>
      <c r="I135" s="327"/>
      <c r="J135" s="327"/>
      <c r="K135" s="327"/>
      <c r="L135" s="327"/>
      <c r="M135" s="327"/>
      <c r="N135" s="327"/>
      <c r="O135" s="327"/>
      <c r="P135" s="327"/>
      <c r="Q135" s="327"/>
      <c r="R135" s="327"/>
      <c r="S135" s="327"/>
      <c r="T135" s="327"/>
      <c r="U135" s="327"/>
      <c r="V135" s="327"/>
      <c r="W135" s="327"/>
      <c r="X135" s="327"/>
      <c r="Y135" s="327"/>
      <c r="Z135" s="327"/>
    </row>
    <row r="136" spans="1:26" ht="12.75" customHeight="1" x14ac:dyDescent="0.2">
      <c r="A136" s="330"/>
      <c r="B136" s="329"/>
      <c r="C136" s="327"/>
      <c r="D136" s="328"/>
      <c r="E136" s="327"/>
      <c r="F136" s="327"/>
      <c r="G136" s="327"/>
      <c r="H136" s="327"/>
      <c r="I136" s="327"/>
      <c r="J136" s="327"/>
      <c r="K136" s="327"/>
      <c r="L136" s="327"/>
      <c r="M136" s="327"/>
      <c r="N136" s="327"/>
      <c r="O136" s="327"/>
      <c r="P136" s="327"/>
      <c r="Q136" s="327"/>
      <c r="R136" s="327"/>
      <c r="S136" s="327"/>
      <c r="T136" s="327"/>
      <c r="U136" s="327"/>
      <c r="V136" s="327"/>
      <c r="W136" s="327"/>
      <c r="X136" s="327"/>
      <c r="Y136" s="327"/>
      <c r="Z136" s="327"/>
    </row>
    <row r="137" spans="1:26" ht="12.75" customHeight="1" x14ac:dyDescent="0.2">
      <c r="A137" s="330"/>
      <c r="B137" s="329"/>
      <c r="C137" s="327"/>
      <c r="D137" s="328"/>
      <c r="E137" s="327"/>
      <c r="F137" s="327"/>
      <c r="G137" s="327"/>
      <c r="H137" s="327"/>
      <c r="I137" s="327"/>
      <c r="J137" s="327"/>
      <c r="K137" s="327"/>
      <c r="L137" s="327"/>
      <c r="M137" s="327"/>
      <c r="N137" s="327"/>
      <c r="O137" s="327"/>
      <c r="P137" s="327"/>
      <c r="Q137" s="327"/>
      <c r="R137" s="327"/>
      <c r="S137" s="327"/>
      <c r="T137" s="327"/>
      <c r="U137" s="327"/>
      <c r="V137" s="327"/>
      <c r="W137" s="327"/>
      <c r="X137" s="327"/>
      <c r="Y137" s="327"/>
      <c r="Z137" s="327"/>
    </row>
    <row r="138" spans="1:26" ht="12.75" customHeight="1" x14ac:dyDescent="0.2">
      <c r="A138" s="330"/>
      <c r="B138" s="329"/>
      <c r="C138" s="327"/>
      <c r="D138" s="328"/>
      <c r="E138" s="327"/>
      <c r="F138" s="327"/>
      <c r="G138" s="327"/>
      <c r="H138" s="327"/>
      <c r="I138" s="327"/>
      <c r="J138" s="327"/>
      <c r="K138" s="327"/>
      <c r="L138" s="327"/>
      <c r="M138" s="327"/>
      <c r="N138" s="327"/>
      <c r="O138" s="327"/>
      <c r="P138" s="327"/>
      <c r="Q138" s="327"/>
      <c r="R138" s="327"/>
      <c r="S138" s="327"/>
      <c r="T138" s="327"/>
      <c r="U138" s="327"/>
      <c r="V138" s="327"/>
      <c r="W138" s="327"/>
      <c r="X138" s="327"/>
      <c r="Y138" s="327"/>
      <c r="Z138" s="327"/>
    </row>
    <row r="139" spans="1:26" ht="12.75" customHeight="1" x14ac:dyDescent="0.2">
      <c r="A139" s="330"/>
      <c r="B139" s="329"/>
      <c r="C139" s="327"/>
      <c r="D139" s="328"/>
      <c r="E139" s="327"/>
      <c r="F139" s="327"/>
      <c r="G139" s="327"/>
      <c r="H139" s="327"/>
      <c r="I139" s="327"/>
      <c r="J139" s="327"/>
      <c r="K139" s="327"/>
      <c r="L139" s="327"/>
      <c r="M139" s="327"/>
      <c r="N139" s="327"/>
      <c r="O139" s="327"/>
      <c r="P139" s="327"/>
      <c r="Q139" s="327"/>
      <c r="R139" s="327"/>
      <c r="S139" s="327"/>
      <c r="T139" s="327"/>
      <c r="U139" s="327"/>
      <c r="V139" s="327"/>
      <c r="W139" s="327"/>
      <c r="X139" s="327"/>
      <c r="Y139" s="327"/>
      <c r="Z139" s="327"/>
    </row>
    <row r="140" spans="1:26" ht="12.75" customHeight="1" x14ac:dyDescent="0.2">
      <c r="A140" s="330"/>
      <c r="B140" s="329"/>
      <c r="C140" s="327"/>
      <c r="D140" s="328"/>
      <c r="E140" s="327"/>
      <c r="F140" s="327"/>
      <c r="G140" s="327"/>
      <c r="H140" s="327"/>
      <c r="I140" s="327"/>
      <c r="J140" s="327"/>
      <c r="K140" s="327"/>
      <c r="L140" s="327"/>
      <c r="M140" s="327"/>
      <c r="N140" s="327"/>
      <c r="O140" s="327"/>
      <c r="P140" s="327"/>
      <c r="Q140" s="327"/>
      <c r="R140" s="327"/>
      <c r="S140" s="327"/>
      <c r="T140" s="327"/>
      <c r="U140" s="327"/>
      <c r="V140" s="327"/>
      <c r="W140" s="327"/>
      <c r="X140" s="327"/>
      <c r="Y140" s="327"/>
      <c r="Z140" s="327"/>
    </row>
    <row r="141" spans="1:26" ht="12.75" customHeight="1" x14ac:dyDescent="0.2">
      <c r="A141" s="330"/>
      <c r="B141" s="329"/>
      <c r="C141" s="327"/>
      <c r="D141" s="328"/>
      <c r="E141" s="327"/>
      <c r="F141" s="327"/>
      <c r="G141" s="327"/>
      <c r="H141" s="327"/>
      <c r="I141" s="327"/>
      <c r="J141" s="327"/>
      <c r="K141" s="327"/>
      <c r="L141" s="327"/>
      <c r="M141" s="327"/>
      <c r="N141" s="327"/>
      <c r="O141" s="327"/>
      <c r="P141" s="327"/>
      <c r="Q141" s="327"/>
      <c r="R141" s="327"/>
      <c r="S141" s="327"/>
      <c r="T141" s="327"/>
      <c r="U141" s="327"/>
      <c r="V141" s="327"/>
      <c r="W141" s="327"/>
      <c r="X141" s="327"/>
      <c r="Y141" s="327"/>
      <c r="Z141" s="327"/>
    </row>
    <row r="142" spans="1:26" ht="12.75" customHeight="1" x14ac:dyDescent="0.2">
      <c r="A142" s="330"/>
      <c r="B142" s="329"/>
      <c r="C142" s="327"/>
      <c r="D142" s="328"/>
      <c r="E142" s="327"/>
      <c r="F142" s="327"/>
      <c r="G142" s="327"/>
      <c r="H142" s="327"/>
      <c r="I142" s="327"/>
      <c r="J142" s="327"/>
      <c r="K142" s="327"/>
      <c r="L142" s="327"/>
      <c r="M142" s="327"/>
      <c r="N142" s="327"/>
      <c r="O142" s="327"/>
      <c r="P142" s="327"/>
      <c r="Q142" s="327"/>
      <c r="R142" s="327"/>
      <c r="S142" s="327"/>
      <c r="T142" s="327"/>
      <c r="U142" s="327"/>
      <c r="V142" s="327"/>
      <c r="W142" s="327"/>
      <c r="X142" s="327"/>
      <c r="Y142" s="327"/>
      <c r="Z142" s="327"/>
    </row>
    <row r="143" spans="1:26" ht="12.75" customHeight="1" x14ac:dyDescent="0.2">
      <c r="A143" s="330"/>
      <c r="B143" s="329"/>
      <c r="C143" s="327"/>
      <c r="D143" s="328"/>
      <c r="E143" s="327"/>
      <c r="F143" s="327"/>
      <c r="G143" s="327"/>
      <c r="H143" s="327"/>
      <c r="I143" s="327"/>
      <c r="J143" s="327"/>
      <c r="K143" s="327"/>
      <c r="L143" s="327"/>
      <c r="M143" s="327"/>
      <c r="N143" s="327"/>
      <c r="O143" s="327"/>
      <c r="P143" s="327"/>
      <c r="Q143" s="327"/>
      <c r="R143" s="327"/>
      <c r="S143" s="327"/>
      <c r="T143" s="327"/>
      <c r="U143" s="327"/>
      <c r="V143" s="327"/>
      <c r="W143" s="327"/>
      <c r="X143" s="327"/>
      <c r="Y143" s="327"/>
      <c r="Z143" s="327"/>
    </row>
    <row r="144" spans="1:26" ht="12.75" customHeight="1" x14ac:dyDescent="0.2">
      <c r="A144" s="330"/>
      <c r="B144" s="329"/>
      <c r="C144" s="327"/>
      <c r="D144" s="328"/>
      <c r="E144" s="327"/>
      <c r="F144" s="327"/>
      <c r="G144" s="327"/>
      <c r="H144" s="327"/>
      <c r="I144" s="327"/>
      <c r="J144" s="327"/>
      <c r="K144" s="327"/>
      <c r="L144" s="327"/>
      <c r="M144" s="327"/>
      <c r="N144" s="327"/>
      <c r="O144" s="327"/>
      <c r="P144" s="327"/>
      <c r="Q144" s="327"/>
      <c r="R144" s="327"/>
      <c r="S144" s="327"/>
      <c r="T144" s="327"/>
      <c r="U144" s="327"/>
      <c r="V144" s="327"/>
      <c r="W144" s="327"/>
      <c r="X144" s="327"/>
      <c r="Y144" s="327"/>
      <c r="Z144" s="327"/>
    </row>
    <row r="145" spans="1:26" ht="12.75" customHeight="1" x14ac:dyDescent="0.2">
      <c r="A145" s="330"/>
      <c r="B145" s="329"/>
      <c r="C145" s="327"/>
      <c r="D145" s="328"/>
      <c r="E145" s="327"/>
      <c r="F145" s="327"/>
      <c r="G145" s="327"/>
      <c r="H145" s="327"/>
      <c r="I145" s="327"/>
      <c r="J145" s="327"/>
      <c r="K145" s="327"/>
      <c r="L145" s="327"/>
      <c r="M145" s="327"/>
      <c r="N145" s="327"/>
      <c r="O145" s="327"/>
      <c r="P145" s="327"/>
      <c r="Q145" s="327"/>
      <c r="R145" s="327"/>
      <c r="S145" s="327"/>
      <c r="T145" s="327"/>
      <c r="U145" s="327"/>
      <c r="V145" s="327"/>
      <c r="W145" s="327"/>
      <c r="X145" s="327"/>
      <c r="Y145" s="327"/>
      <c r="Z145" s="327"/>
    </row>
    <row r="146" spans="1:26" ht="12.75" customHeight="1" x14ac:dyDescent="0.2">
      <c r="A146" s="330"/>
      <c r="B146" s="329"/>
      <c r="C146" s="327"/>
      <c r="D146" s="328"/>
      <c r="E146" s="327"/>
      <c r="F146" s="327"/>
      <c r="G146" s="327"/>
      <c r="H146" s="327"/>
      <c r="I146" s="327"/>
      <c r="J146" s="327"/>
      <c r="K146" s="327"/>
      <c r="L146" s="327"/>
      <c r="M146" s="327"/>
      <c r="N146" s="327"/>
      <c r="O146" s="327"/>
      <c r="P146" s="327"/>
      <c r="Q146" s="327"/>
      <c r="R146" s="327"/>
      <c r="S146" s="327"/>
      <c r="T146" s="327"/>
      <c r="U146" s="327"/>
      <c r="V146" s="327"/>
      <c r="W146" s="327"/>
      <c r="X146" s="327"/>
      <c r="Y146" s="327"/>
      <c r="Z146" s="327"/>
    </row>
    <row r="147" spans="1:26" ht="12.75" customHeight="1" x14ac:dyDescent="0.2">
      <c r="A147" s="330"/>
      <c r="B147" s="329"/>
      <c r="C147" s="327"/>
      <c r="D147" s="328"/>
      <c r="E147" s="327"/>
      <c r="F147" s="327"/>
      <c r="G147" s="327"/>
      <c r="H147" s="327"/>
      <c r="I147" s="327"/>
      <c r="J147" s="327"/>
      <c r="K147" s="327"/>
      <c r="L147" s="327"/>
      <c r="M147" s="327"/>
      <c r="N147" s="327"/>
      <c r="O147" s="327"/>
      <c r="P147" s="327"/>
      <c r="Q147" s="327"/>
      <c r="R147" s="327"/>
      <c r="S147" s="327"/>
      <c r="T147" s="327"/>
      <c r="U147" s="327"/>
      <c r="V147" s="327"/>
      <c r="W147" s="327"/>
      <c r="X147" s="327"/>
      <c r="Y147" s="327"/>
      <c r="Z147" s="327"/>
    </row>
    <row r="148" spans="1:26" ht="12.75" customHeight="1" x14ac:dyDescent="0.2">
      <c r="A148" s="330"/>
      <c r="B148" s="329"/>
      <c r="C148" s="327"/>
      <c r="D148" s="328"/>
      <c r="E148" s="327"/>
      <c r="F148" s="327"/>
      <c r="G148" s="327"/>
      <c r="H148" s="327"/>
      <c r="I148" s="327"/>
      <c r="J148" s="327"/>
      <c r="K148" s="327"/>
      <c r="L148" s="327"/>
      <c r="M148" s="327"/>
      <c r="N148" s="327"/>
      <c r="O148" s="327"/>
      <c r="P148" s="327"/>
      <c r="Q148" s="327"/>
      <c r="R148" s="327"/>
      <c r="S148" s="327"/>
      <c r="T148" s="327"/>
      <c r="U148" s="327"/>
      <c r="V148" s="327"/>
      <c r="W148" s="327"/>
      <c r="X148" s="327"/>
      <c r="Y148" s="327"/>
      <c r="Z148" s="327"/>
    </row>
    <row r="149" spans="1:26" ht="12.75" customHeight="1" x14ac:dyDescent="0.2">
      <c r="A149" s="330"/>
      <c r="B149" s="329"/>
      <c r="C149" s="327"/>
      <c r="D149" s="328"/>
      <c r="E149" s="327"/>
      <c r="F149" s="327"/>
      <c r="G149" s="327"/>
      <c r="H149" s="327"/>
      <c r="I149" s="327"/>
      <c r="J149" s="327"/>
      <c r="K149" s="327"/>
      <c r="L149" s="327"/>
      <c r="M149" s="327"/>
      <c r="N149" s="327"/>
      <c r="O149" s="327"/>
      <c r="P149" s="327"/>
      <c r="Q149" s="327"/>
      <c r="R149" s="327"/>
      <c r="S149" s="327"/>
      <c r="T149" s="327"/>
      <c r="U149" s="327"/>
      <c r="V149" s="327"/>
      <c r="W149" s="327"/>
      <c r="X149" s="327"/>
      <c r="Y149" s="327"/>
      <c r="Z149" s="327"/>
    </row>
    <row r="150" spans="1:26" ht="12.75" customHeight="1" x14ac:dyDescent="0.2">
      <c r="A150" s="330"/>
      <c r="B150" s="329"/>
      <c r="C150" s="327"/>
      <c r="D150" s="328"/>
      <c r="E150" s="327"/>
      <c r="F150" s="327"/>
      <c r="G150" s="327"/>
      <c r="H150" s="327"/>
      <c r="I150" s="327"/>
      <c r="J150" s="327"/>
      <c r="K150" s="327"/>
      <c r="L150" s="327"/>
      <c r="M150" s="327"/>
      <c r="N150" s="327"/>
      <c r="O150" s="327"/>
      <c r="P150" s="327"/>
      <c r="Q150" s="327"/>
      <c r="R150" s="327"/>
      <c r="S150" s="327"/>
      <c r="T150" s="327"/>
      <c r="U150" s="327"/>
      <c r="V150" s="327"/>
      <c r="W150" s="327"/>
      <c r="X150" s="327"/>
      <c r="Y150" s="327"/>
      <c r="Z150" s="327"/>
    </row>
    <row r="151" spans="1:26" ht="12.75" customHeight="1" x14ac:dyDescent="0.2">
      <c r="A151" s="330"/>
      <c r="B151" s="329"/>
      <c r="C151" s="327"/>
      <c r="D151" s="328"/>
      <c r="E151" s="327"/>
      <c r="F151" s="327"/>
      <c r="G151" s="327"/>
      <c r="H151" s="327"/>
      <c r="I151" s="327"/>
      <c r="J151" s="327"/>
      <c r="K151" s="327"/>
      <c r="L151" s="327"/>
      <c r="M151" s="327"/>
      <c r="N151" s="327"/>
      <c r="O151" s="327"/>
      <c r="P151" s="327"/>
      <c r="Q151" s="327"/>
      <c r="R151" s="327"/>
      <c r="S151" s="327"/>
      <c r="T151" s="327"/>
      <c r="U151" s="327"/>
      <c r="V151" s="327"/>
      <c r="W151" s="327"/>
      <c r="X151" s="327"/>
      <c r="Y151" s="327"/>
      <c r="Z151" s="327"/>
    </row>
    <row r="152" spans="1:26" ht="12.75" customHeight="1" x14ac:dyDescent="0.2">
      <c r="A152" s="330"/>
      <c r="B152" s="329"/>
      <c r="C152" s="327"/>
      <c r="D152" s="328"/>
      <c r="E152" s="327"/>
      <c r="F152" s="327"/>
      <c r="G152" s="327"/>
      <c r="H152" s="327"/>
      <c r="I152" s="327"/>
      <c r="J152" s="327"/>
      <c r="K152" s="327"/>
      <c r="L152" s="327"/>
      <c r="M152" s="327"/>
      <c r="N152" s="327"/>
      <c r="O152" s="327"/>
      <c r="P152" s="327"/>
      <c r="Q152" s="327"/>
      <c r="R152" s="327"/>
      <c r="S152" s="327"/>
      <c r="T152" s="327"/>
      <c r="U152" s="327"/>
      <c r="V152" s="327"/>
      <c r="W152" s="327"/>
      <c r="X152" s="327"/>
      <c r="Y152" s="327"/>
      <c r="Z152" s="327"/>
    </row>
    <row r="153" spans="1:26" ht="12.75" customHeight="1" x14ac:dyDescent="0.2">
      <c r="A153" s="330"/>
      <c r="B153" s="329"/>
      <c r="C153" s="327"/>
      <c r="D153" s="328"/>
      <c r="E153" s="327"/>
      <c r="F153" s="327"/>
      <c r="G153" s="327"/>
      <c r="H153" s="327"/>
      <c r="I153" s="327"/>
      <c r="J153" s="327"/>
      <c r="K153" s="327"/>
      <c r="L153" s="327"/>
      <c r="M153" s="327"/>
      <c r="N153" s="327"/>
      <c r="O153" s="327"/>
      <c r="P153" s="327"/>
      <c r="Q153" s="327"/>
      <c r="R153" s="327"/>
      <c r="S153" s="327"/>
      <c r="T153" s="327"/>
      <c r="U153" s="327"/>
      <c r="V153" s="327"/>
      <c r="W153" s="327"/>
      <c r="X153" s="327"/>
      <c r="Y153" s="327"/>
      <c r="Z153" s="327"/>
    </row>
    <row r="154" spans="1:26" ht="12.75" customHeight="1" x14ac:dyDescent="0.2">
      <c r="A154" s="330"/>
      <c r="B154" s="329"/>
      <c r="C154" s="327"/>
      <c r="D154" s="328"/>
      <c r="E154" s="327"/>
      <c r="F154" s="327"/>
      <c r="G154" s="327"/>
      <c r="H154" s="327"/>
      <c r="I154" s="327"/>
      <c r="J154" s="327"/>
      <c r="K154" s="327"/>
      <c r="L154" s="327"/>
      <c r="M154" s="327"/>
      <c r="N154" s="327"/>
      <c r="O154" s="327"/>
      <c r="P154" s="327"/>
      <c r="Q154" s="327"/>
      <c r="R154" s="327"/>
      <c r="S154" s="327"/>
      <c r="T154" s="327"/>
      <c r="U154" s="327"/>
      <c r="V154" s="327"/>
      <c r="W154" s="327"/>
      <c r="X154" s="327"/>
      <c r="Y154" s="327"/>
      <c r="Z154" s="327"/>
    </row>
    <row r="155" spans="1:26" ht="12.75" customHeight="1" x14ac:dyDescent="0.2">
      <c r="A155" s="330"/>
      <c r="B155" s="329"/>
      <c r="C155" s="327"/>
      <c r="D155" s="328"/>
      <c r="E155" s="327"/>
      <c r="F155" s="327"/>
      <c r="G155" s="327"/>
      <c r="H155" s="327"/>
      <c r="I155" s="327"/>
      <c r="J155" s="327"/>
      <c r="K155" s="327"/>
      <c r="L155" s="327"/>
      <c r="M155" s="327"/>
      <c r="N155" s="327"/>
      <c r="O155" s="327"/>
      <c r="P155" s="327"/>
      <c r="Q155" s="327"/>
      <c r="R155" s="327"/>
      <c r="S155" s="327"/>
      <c r="T155" s="327"/>
      <c r="U155" s="327"/>
      <c r="V155" s="327"/>
      <c r="W155" s="327"/>
      <c r="X155" s="327"/>
      <c r="Y155" s="327"/>
      <c r="Z155" s="327"/>
    </row>
    <row r="156" spans="1:26" ht="12.75" customHeight="1" x14ac:dyDescent="0.2">
      <c r="A156" s="330"/>
      <c r="B156" s="329"/>
      <c r="C156" s="327"/>
      <c r="D156" s="328"/>
      <c r="E156" s="327"/>
      <c r="F156" s="327"/>
      <c r="G156" s="327"/>
      <c r="H156" s="327"/>
      <c r="I156" s="327"/>
      <c r="J156" s="327"/>
      <c r="K156" s="327"/>
      <c r="L156" s="327"/>
      <c r="M156" s="327"/>
      <c r="N156" s="327"/>
      <c r="O156" s="327"/>
      <c r="P156" s="327"/>
      <c r="Q156" s="327"/>
      <c r="R156" s="327"/>
      <c r="S156" s="327"/>
      <c r="T156" s="327"/>
      <c r="U156" s="327"/>
      <c r="V156" s="327"/>
      <c r="W156" s="327"/>
      <c r="X156" s="327"/>
      <c r="Y156" s="327"/>
      <c r="Z156" s="327"/>
    </row>
    <row r="157" spans="1:26" ht="12.75" customHeight="1" x14ac:dyDescent="0.2">
      <c r="A157" s="330"/>
      <c r="B157" s="329"/>
      <c r="C157" s="327"/>
      <c r="D157" s="328"/>
      <c r="E157" s="327"/>
      <c r="F157" s="327"/>
      <c r="G157" s="327"/>
      <c r="H157" s="327"/>
      <c r="I157" s="327"/>
      <c r="J157" s="327"/>
      <c r="K157" s="327"/>
      <c r="L157" s="327"/>
      <c r="M157" s="327"/>
      <c r="N157" s="327"/>
      <c r="O157" s="327"/>
      <c r="P157" s="327"/>
      <c r="Q157" s="327"/>
      <c r="R157" s="327"/>
      <c r="S157" s="327"/>
      <c r="T157" s="327"/>
      <c r="U157" s="327"/>
      <c r="V157" s="327"/>
      <c r="W157" s="327"/>
      <c r="X157" s="327"/>
      <c r="Y157" s="327"/>
      <c r="Z157" s="327"/>
    </row>
    <row r="158" spans="1:26" ht="12.75" customHeight="1" x14ac:dyDescent="0.2">
      <c r="A158" s="330"/>
      <c r="B158" s="329"/>
      <c r="C158" s="327"/>
      <c r="D158" s="328"/>
      <c r="E158" s="327"/>
      <c r="F158" s="327"/>
      <c r="G158" s="327"/>
      <c r="H158" s="327"/>
      <c r="I158" s="327"/>
      <c r="J158" s="327"/>
      <c r="K158" s="327"/>
      <c r="L158" s="327"/>
      <c r="M158" s="327"/>
      <c r="N158" s="327"/>
      <c r="O158" s="327"/>
      <c r="P158" s="327"/>
      <c r="Q158" s="327"/>
      <c r="R158" s="327"/>
      <c r="S158" s="327"/>
      <c r="T158" s="327"/>
      <c r="U158" s="327"/>
      <c r="V158" s="327"/>
      <c r="W158" s="327"/>
      <c r="X158" s="327"/>
      <c r="Y158" s="327"/>
      <c r="Z158" s="327"/>
    </row>
    <row r="159" spans="1:26" ht="12.75" customHeight="1" x14ac:dyDescent="0.2">
      <c r="A159" s="330"/>
      <c r="B159" s="329"/>
      <c r="C159" s="327"/>
      <c r="D159" s="328"/>
      <c r="E159" s="327"/>
      <c r="F159" s="327"/>
      <c r="G159" s="327"/>
      <c r="H159" s="327"/>
      <c r="I159" s="327"/>
      <c r="J159" s="327"/>
      <c r="K159" s="327"/>
      <c r="L159" s="327"/>
      <c r="M159" s="327"/>
      <c r="N159" s="327"/>
      <c r="O159" s="327"/>
      <c r="P159" s="327"/>
      <c r="Q159" s="327"/>
      <c r="R159" s="327"/>
      <c r="S159" s="327"/>
      <c r="T159" s="327"/>
      <c r="U159" s="327"/>
      <c r="V159" s="327"/>
      <c r="W159" s="327"/>
      <c r="X159" s="327"/>
      <c r="Y159" s="327"/>
      <c r="Z159" s="327"/>
    </row>
    <row r="160" spans="1:26" ht="12.75" customHeight="1" x14ac:dyDescent="0.2">
      <c r="A160" s="330"/>
      <c r="B160" s="329"/>
      <c r="C160" s="327"/>
      <c r="D160" s="328"/>
      <c r="E160" s="327"/>
      <c r="F160" s="327"/>
      <c r="G160" s="327"/>
      <c r="H160" s="327"/>
      <c r="I160" s="327"/>
      <c r="J160" s="327"/>
      <c r="K160" s="327"/>
      <c r="L160" s="327"/>
      <c r="M160" s="327"/>
      <c r="N160" s="327"/>
      <c r="O160" s="327"/>
      <c r="P160" s="327"/>
      <c r="Q160" s="327"/>
      <c r="R160" s="327"/>
      <c r="S160" s="327"/>
      <c r="T160" s="327"/>
      <c r="U160" s="327"/>
      <c r="V160" s="327"/>
      <c r="W160" s="327"/>
      <c r="X160" s="327"/>
      <c r="Y160" s="327"/>
      <c r="Z160" s="327"/>
    </row>
    <row r="161" spans="1:26" ht="12.75" customHeight="1" x14ac:dyDescent="0.2">
      <c r="A161" s="330"/>
      <c r="B161" s="329"/>
      <c r="C161" s="327"/>
      <c r="D161" s="328"/>
      <c r="E161" s="327"/>
      <c r="F161" s="327"/>
      <c r="G161" s="327"/>
      <c r="H161" s="327"/>
      <c r="I161" s="327"/>
      <c r="J161" s="327"/>
      <c r="K161" s="327"/>
      <c r="L161" s="327"/>
      <c r="M161" s="327"/>
      <c r="N161" s="327"/>
      <c r="O161" s="327"/>
      <c r="P161" s="327"/>
      <c r="Q161" s="327"/>
      <c r="R161" s="327"/>
      <c r="S161" s="327"/>
      <c r="T161" s="327"/>
      <c r="U161" s="327"/>
      <c r="V161" s="327"/>
      <c r="W161" s="327"/>
      <c r="X161" s="327"/>
      <c r="Y161" s="327"/>
      <c r="Z161" s="327"/>
    </row>
    <row r="162" spans="1:26" ht="12.75" customHeight="1" x14ac:dyDescent="0.2">
      <c r="A162" s="330"/>
      <c r="B162" s="329"/>
      <c r="C162" s="327"/>
      <c r="D162" s="328"/>
      <c r="E162" s="327"/>
      <c r="F162" s="327"/>
      <c r="G162" s="327"/>
      <c r="H162" s="327"/>
      <c r="I162" s="327"/>
      <c r="J162" s="327"/>
      <c r="K162" s="327"/>
      <c r="L162" s="327"/>
      <c r="M162" s="327"/>
      <c r="N162" s="327"/>
      <c r="O162" s="327"/>
      <c r="P162" s="327"/>
      <c r="Q162" s="327"/>
      <c r="R162" s="327"/>
      <c r="S162" s="327"/>
      <c r="T162" s="327"/>
      <c r="U162" s="327"/>
      <c r="V162" s="327"/>
      <c r="W162" s="327"/>
      <c r="X162" s="327"/>
      <c r="Y162" s="327"/>
      <c r="Z162" s="327"/>
    </row>
    <row r="163" spans="1:26" ht="12.75" customHeight="1" x14ac:dyDescent="0.2">
      <c r="A163" s="330"/>
      <c r="B163" s="329"/>
      <c r="C163" s="327"/>
      <c r="D163" s="328"/>
      <c r="E163" s="327"/>
      <c r="F163" s="327"/>
      <c r="G163" s="327"/>
      <c r="H163" s="327"/>
      <c r="I163" s="327"/>
      <c r="J163" s="327"/>
      <c r="K163" s="327"/>
      <c r="L163" s="327"/>
      <c r="M163" s="327"/>
      <c r="N163" s="327"/>
      <c r="O163" s="327"/>
      <c r="P163" s="327"/>
      <c r="Q163" s="327"/>
      <c r="R163" s="327"/>
      <c r="S163" s="327"/>
      <c r="T163" s="327"/>
      <c r="U163" s="327"/>
      <c r="V163" s="327"/>
      <c r="W163" s="327"/>
      <c r="X163" s="327"/>
      <c r="Y163" s="327"/>
      <c r="Z163" s="327"/>
    </row>
    <row r="164" spans="1:26" ht="12.75" customHeight="1" x14ac:dyDescent="0.2">
      <c r="A164" s="330"/>
      <c r="B164" s="329"/>
      <c r="C164" s="327"/>
      <c r="D164" s="328"/>
      <c r="E164" s="327"/>
      <c r="F164" s="327"/>
      <c r="G164" s="327"/>
      <c r="H164" s="327"/>
      <c r="I164" s="327"/>
      <c r="J164" s="327"/>
      <c r="K164" s="327"/>
      <c r="L164" s="327"/>
      <c r="M164" s="327"/>
      <c r="N164" s="327"/>
      <c r="O164" s="327"/>
      <c r="P164" s="327"/>
      <c r="Q164" s="327"/>
      <c r="R164" s="327"/>
      <c r="S164" s="327"/>
      <c r="T164" s="327"/>
      <c r="U164" s="327"/>
      <c r="V164" s="327"/>
      <c r="W164" s="327"/>
      <c r="X164" s="327"/>
      <c r="Y164" s="327"/>
      <c r="Z164" s="327"/>
    </row>
    <row r="165" spans="1:26" ht="12.75" customHeight="1" x14ac:dyDescent="0.2">
      <c r="A165" s="330"/>
      <c r="B165" s="329"/>
      <c r="C165" s="327"/>
      <c r="D165" s="328"/>
      <c r="E165" s="327"/>
      <c r="F165" s="327"/>
      <c r="G165" s="327"/>
      <c r="H165" s="327"/>
      <c r="I165" s="327"/>
      <c r="J165" s="327"/>
      <c r="K165" s="327"/>
      <c r="L165" s="327"/>
      <c r="M165" s="327"/>
      <c r="N165" s="327"/>
      <c r="O165" s="327"/>
      <c r="P165" s="327"/>
      <c r="Q165" s="327"/>
      <c r="R165" s="327"/>
      <c r="S165" s="327"/>
      <c r="T165" s="327"/>
      <c r="U165" s="327"/>
      <c r="V165" s="327"/>
      <c r="W165" s="327"/>
      <c r="X165" s="327"/>
      <c r="Y165" s="327"/>
      <c r="Z165" s="327"/>
    </row>
    <row r="166" spans="1:26" ht="12.75" customHeight="1" x14ac:dyDescent="0.2">
      <c r="A166" s="330"/>
      <c r="B166" s="329"/>
      <c r="C166" s="327"/>
      <c r="D166" s="328"/>
      <c r="E166" s="327"/>
      <c r="F166" s="327"/>
      <c r="G166" s="327"/>
      <c r="H166" s="327"/>
      <c r="I166" s="327"/>
      <c r="J166" s="327"/>
      <c r="K166" s="327"/>
      <c r="L166" s="327"/>
      <c r="M166" s="327"/>
      <c r="N166" s="327"/>
      <c r="O166" s="327"/>
      <c r="P166" s="327"/>
      <c r="Q166" s="327"/>
      <c r="R166" s="327"/>
      <c r="S166" s="327"/>
      <c r="T166" s="327"/>
      <c r="U166" s="327"/>
      <c r="V166" s="327"/>
      <c r="W166" s="327"/>
      <c r="X166" s="327"/>
      <c r="Y166" s="327"/>
      <c r="Z166" s="327"/>
    </row>
    <row r="167" spans="1:26" ht="12.75" customHeight="1" x14ac:dyDescent="0.2">
      <c r="A167" s="330"/>
      <c r="B167" s="329"/>
      <c r="C167" s="327"/>
      <c r="D167" s="328"/>
      <c r="E167" s="327"/>
      <c r="F167" s="327"/>
      <c r="G167" s="327"/>
      <c r="H167" s="327"/>
      <c r="I167" s="327"/>
      <c r="J167" s="327"/>
      <c r="K167" s="327"/>
      <c r="L167" s="327"/>
      <c r="M167" s="327"/>
      <c r="N167" s="327"/>
      <c r="O167" s="327"/>
      <c r="P167" s="327"/>
      <c r="Q167" s="327"/>
      <c r="R167" s="327"/>
      <c r="S167" s="327"/>
      <c r="T167" s="327"/>
      <c r="U167" s="327"/>
      <c r="V167" s="327"/>
      <c r="W167" s="327"/>
      <c r="X167" s="327"/>
      <c r="Y167" s="327"/>
      <c r="Z167" s="327"/>
    </row>
    <row r="168" spans="1:26" ht="12.75" customHeight="1" x14ac:dyDescent="0.2">
      <c r="A168" s="330"/>
      <c r="B168" s="329"/>
      <c r="C168" s="327"/>
      <c r="D168" s="328"/>
      <c r="E168" s="327"/>
      <c r="F168" s="327"/>
      <c r="G168" s="327"/>
      <c r="H168" s="327"/>
      <c r="I168" s="327"/>
      <c r="J168" s="327"/>
      <c r="K168" s="327"/>
      <c r="L168" s="327"/>
      <c r="M168" s="327"/>
      <c r="N168" s="327"/>
      <c r="O168" s="327"/>
      <c r="P168" s="327"/>
      <c r="Q168" s="327"/>
      <c r="R168" s="327"/>
      <c r="S168" s="327"/>
      <c r="T168" s="327"/>
      <c r="U168" s="327"/>
      <c r="V168" s="327"/>
      <c r="W168" s="327"/>
      <c r="X168" s="327"/>
      <c r="Y168" s="327"/>
      <c r="Z168" s="327"/>
    </row>
    <row r="169" spans="1:26" ht="12.75" customHeight="1" x14ac:dyDescent="0.2">
      <c r="A169" s="330"/>
      <c r="B169" s="329"/>
      <c r="C169" s="327"/>
      <c r="D169" s="328"/>
      <c r="E169" s="327"/>
      <c r="F169" s="327"/>
      <c r="G169" s="327"/>
      <c r="H169" s="327"/>
      <c r="I169" s="327"/>
      <c r="J169" s="327"/>
      <c r="K169" s="327"/>
      <c r="L169" s="327"/>
      <c r="M169" s="327"/>
      <c r="N169" s="327"/>
      <c r="O169" s="327"/>
      <c r="P169" s="327"/>
      <c r="Q169" s="327"/>
      <c r="R169" s="327"/>
      <c r="S169" s="327"/>
      <c r="T169" s="327"/>
      <c r="U169" s="327"/>
      <c r="V169" s="327"/>
      <c r="W169" s="327"/>
      <c r="X169" s="327"/>
      <c r="Y169" s="327"/>
      <c r="Z169" s="327"/>
    </row>
    <row r="170" spans="1:26" ht="12.75" customHeight="1" x14ac:dyDescent="0.2">
      <c r="A170" s="330"/>
      <c r="B170" s="329"/>
      <c r="C170" s="327"/>
      <c r="D170" s="328"/>
      <c r="E170" s="327"/>
      <c r="F170" s="327"/>
      <c r="G170" s="327"/>
      <c r="H170" s="327"/>
      <c r="I170" s="327"/>
      <c r="J170" s="327"/>
      <c r="K170" s="327"/>
      <c r="L170" s="327"/>
      <c r="M170" s="327"/>
      <c r="N170" s="327"/>
      <c r="O170" s="327"/>
      <c r="P170" s="327"/>
      <c r="Q170" s="327"/>
      <c r="R170" s="327"/>
      <c r="S170" s="327"/>
      <c r="T170" s="327"/>
      <c r="U170" s="327"/>
      <c r="V170" s="327"/>
      <c r="W170" s="327"/>
      <c r="X170" s="327"/>
      <c r="Y170" s="327"/>
      <c r="Z170" s="327"/>
    </row>
    <row r="171" spans="1:26" ht="12.75" customHeight="1" x14ac:dyDescent="0.2">
      <c r="A171" s="330"/>
      <c r="B171" s="329"/>
      <c r="C171" s="327"/>
      <c r="D171" s="328"/>
      <c r="E171" s="327"/>
      <c r="F171" s="327"/>
      <c r="G171" s="327"/>
      <c r="H171" s="327"/>
      <c r="I171" s="327"/>
      <c r="J171" s="327"/>
      <c r="K171" s="327"/>
      <c r="L171" s="327"/>
      <c r="M171" s="327"/>
      <c r="N171" s="327"/>
      <c r="O171" s="327"/>
      <c r="P171" s="327"/>
      <c r="Q171" s="327"/>
      <c r="R171" s="327"/>
      <c r="S171" s="327"/>
      <c r="T171" s="327"/>
      <c r="U171" s="327"/>
      <c r="V171" s="327"/>
      <c r="W171" s="327"/>
      <c r="X171" s="327"/>
      <c r="Y171" s="327"/>
      <c r="Z171" s="327"/>
    </row>
    <row r="172" spans="1:26" ht="12.75" customHeight="1" x14ac:dyDescent="0.2">
      <c r="A172" s="330"/>
      <c r="B172" s="329"/>
      <c r="C172" s="327"/>
      <c r="D172" s="328"/>
      <c r="E172" s="327"/>
      <c r="F172" s="327"/>
      <c r="G172" s="327"/>
      <c r="H172" s="327"/>
      <c r="I172" s="327"/>
      <c r="J172" s="327"/>
      <c r="K172" s="327"/>
      <c r="L172" s="327"/>
      <c r="M172" s="327"/>
      <c r="N172" s="327"/>
      <c r="O172" s="327"/>
      <c r="P172" s="327"/>
      <c r="Q172" s="327"/>
      <c r="R172" s="327"/>
      <c r="S172" s="327"/>
      <c r="T172" s="327"/>
      <c r="U172" s="327"/>
      <c r="V172" s="327"/>
      <c r="W172" s="327"/>
      <c r="X172" s="327"/>
      <c r="Y172" s="327"/>
      <c r="Z172" s="327"/>
    </row>
    <row r="173" spans="1:26" ht="12.75" customHeight="1" x14ac:dyDescent="0.2">
      <c r="A173" s="330"/>
      <c r="B173" s="329"/>
      <c r="C173" s="327"/>
      <c r="D173" s="328"/>
      <c r="E173" s="327"/>
      <c r="F173" s="327"/>
      <c r="G173" s="327"/>
      <c r="H173" s="327"/>
      <c r="I173" s="327"/>
      <c r="J173" s="327"/>
      <c r="K173" s="327"/>
      <c r="L173" s="327"/>
      <c r="M173" s="327"/>
      <c r="N173" s="327"/>
      <c r="O173" s="327"/>
      <c r="P173" s="327"/>
      <c r="Q173" s="327"/>
      <c r="R173" s="327"/>
      <c r="S173" s="327"/>
      <c r="T173" s="327"/>
      <c r="U173" s="327"/>
      <c r="V173" s="327"/>
      <c r="W173" s="327"/>
      <c r="X173" s="327"/>
      <c r="Y173" s="327"/>
      <c r="Z173" s="327"/>
    </row>
    <row r="174" spans="1:26" ht="12.75" customHeight="1" x14ac:dyDescent="0.2">
      <c r="A174" s="330"/>
      <c r="B174" s="329"/>
      <c r="C174" s="327"/>
      <c r="D174" s="328"/>
      <c r="E174" s="327"/>
      <c r="F174" s="327"/>
      <c r="G174" s="327"/>
      <c r="H174" s="327"/>
      <c r="I174" s="327"/>
      <c r="J174" s="327"/>
      <c r="K174" s="327"/>
      <c r="L174" s="327"/>
      <c r="M174" s="327"/>
      <c r="N174" s="327"/>
      <c r="O174" s="327"/>
      <c r="P174" s="327"/>
      <c r="Q174" s="327"/>
      <c r="R174" s="327"/>
      <c r="S174" s="327"/>
      <c r="T174" s="327"/>
      <c r="U174" s="327"/>
      <c r="V174" s="327"/>
      <c r="W174" s="327"/>
      <c r="X174" s="327"/>
      <c r="Y174" s="327"/>
      <c r="Z174" s="327"/>
    </row>
    <row r="175" spans="1:26" ht="12.75" customHeight="1" x14ac:dyDescent="0.2">
      <c r="A175" s="330"/>
      <c r="B175" s="329"/>
      <c r="C175" s="327"/>
      <c r="D175" s="328"/>
      <c r="E175" s="327"/>
      <c r="F175" s="327"/>
      <c r="G175" s="327"/>
      <c r="H175" s="327"/>
      <c r="I175" s="327"/>
      <c r="J175" s="327"/>
      <c r="K175" s="327"/>
      <c r="L175" s="327"/>
      <c r="M175" s="327"/>
      <c r="N175" s="327"/>
      <c r="O175" s="327"/>
      <c r="P175" s="327"/>
      <c r="Q175" s="327"/>
      <c r="R175" s="327"/>
      <c r="S175" s="327"/>
      <c r="T175" s="327"/>
      <c r="U175" s="327"/>
      <c r="V175" s="327"/>
      <c r="W175" s="327"/>
      <c r="X175" s="327"/>
      <c r="Y175" s="327"/>
      <c r="Z175" s="327"/>
    </row>
    <row r="176" spans="1:26" ht="12.75" customHeight="1" x14ac:dyDescent="0.2">
      <c r="A176" s="330"/>
      <c r="B176" s="329"/>
      <c r="C176" s="327"/>
      <c r="D176" s="328"/>
      <c r="E176" s="327"/>
      <c r="F176" s="327"/>
      <c r="G176" s="327"/>
      <c r="H176" s="327"/>
      <c r="I176" s="327"/>
      <c r="J176" s="327"/>
      <c r="K176" s="327"/>
      <c r="L176" s="327"/>
      <c r="M176" s="327"/>
      <c r="N176" s="327"/>
      <c r="O176" s="327"/>
      <c r="P176" s="327"/>
      <c r="Q176" s="327"/>
      <c r="R176" s="327"/>
      <c r="S176" s="327"/>
      <c r="T176" s="327"/>
      <c r="U176" s="327"/>
      <c r="V176" s="327"/>
      <c r="W176" s="327"/>
      <c r="X176" s="327"/>
      <c r="Y176" s="327"/>
      <c r="Z176" s="327"/>
    </row>
    <row r="177" spans="1:26" ht="12.75" customHeight="1" x14ac:dyDescent="0.2">
      <c r="A177" s="330"/>
      <c r="B177" s="329"/>
      <c r="C177" s="327"/>
      <c r="D177" s="328"/>
      <c r="E177" s="327"/>
      <c r="F177" s="327"/>
      <c r="G177" s="327"/>
      <c r="H177" s="327"/>
      <c r="I177" s="327"/>
      <c r="J177" s="327"/>
      <c r="K177" s="327"/>
      <c r="L177" s="327"/>
      <c r="M177" s="327"/>
      <c r="N177" s="327"/>
      <c r="O177" s="327"/>
      <c r="P177" s="327"/>
      <c r="Q177" s="327"/>
      <c r="R177" s="327"/>
      <c r="S177" s="327"/>
      <c r="T177" s="327"/>
      <c r="U177" s="327"/>
      <c r="V177" s="327"/>
      <c r="W177" s="327"/>
      <c r="X177" s="327"/>
      <c r="Y177" s="327"/>
      <c r="Z177" s="327"/>
    </row>
    <row r="178" spans="1:26" ht="12.75" customHeight="1" x14ac:dyDescent="0.2">
      <c r="A178" s="330"/>
      <c r="B178" s="329"/>
      <c r="C178" s="327"/>
      <c r="D178" s="328"/>
      <c r="E178" s="327"/>
      <c r="F178" s="327"/>
      <c r="G178" s="327"/>
      <c r="H178" s="327"/>
      <c r="I178" s="327"/>
      <c r="J178" s="327"/>
      <c r="K178" s="327"/>
      <c r="L178" s="327"/>
      <c r="M178" s="327"/>
      <c r="N178" s="327"/>
      <c r="O178" s="327"/>
      <c r="P178" s="327"/>
      <c r="Q178" s="327"/>
      <c r="R178" s="327"/>
      <c r="S178" s="327"/>
      <c r="T178" s="327"/>
      <c r="U178" s="327"/>
      <c r="V178" s="327"/>
      <c r="W178" s="327"/>
      <c r="X178" s="327"/>
      <c r="Y178" s="327"/>
      <c r="Z178" s="327"/>
    </row>
    <row r="179" spans="1:26" ht="12.75" customHeight="1" x14ac:dyDescent="0.2">
      <c r="A179" s="330"/>
      <c r="B179" s="329"/>
      <c r="C179" s="327"/>
      <c r="D179" s="328"/>
      <c r="E179" s="327"/>
      <c r="F179" s="327"/>
      <c r="G179" s="327"/>
      <c r="H179" s="327"/>
      <c r="I179" s="327"/>
      <c r="J179" s="327"/>
      <c r="K179" s="327"/>
      <c r="L179" s="327"/>
      <c r="M179" s="327"/>
      <c r="N179" s="327"/>
      <c r="O179" s="327"/>
      <c r="P179" s="327"/>
      <c r="Q179" s="327"/>
      <c r="R179" s="327"/>
      <c r="S179" s="327"/>
      <c r="T179" s="327"/>
      <c r="U179" s="327"/>
      <c r="V179" s="327"/>
      <c r="W179" s="327"/>
      <c r="X179" s="327"/>
      <c r="Y179" s="327"/>
      <c r="Z179" s="327"/>
    </row>
    <row r="180" spans="1:26" ht="12.75" customHeight="1" x14ac:dyDescent="0.2">
      <c r="A180" s="330"/>
      <c r="B180" s="329"/>
      <c r="C180" s="327"/>
      <c r="D180" s="328"/>
      <c r="E180" s="327"/>
      <c r="F180" s="327"/>
      <c r="G180" s="327"/>
      <c r="H180" s="327"/>
      <c r="I180" s="327"/>
      <c r="J180" s="327"/>
      <c r="K180" s="327"/>
      <c r="L180" s="327"/>
      <c r="M180" s="327"/>
      <c r="N180" s="327"/>
      <c r="O180" s="327"/>
      <c r="P180" s="327"/>
      <c r="Q180" s="327"/>
      <c r="R180" s="327"/>
      <c r="S180" s="327"/>
      <c r="T180" s="327"/>
      <c r="U180" s="327"/>
      <c r="V180" s="327"/>
      <c r="W180" s="327"/>
      <c r="X180" s="327"/>
      <c r="Y180" s="327"/>
      <c r="Z180" s="327"/>
    </row>
    <row r="181" spans="1:26" ht="12.75" customHeight="1" x14ac:dyDescent="0.2">
      <c r="A181" s="330"/>
      <c r="B181" s="329"/>
      <c r="C181" s="327"/>
      <c r="D181" s="328"/>
      <c r="E181" s="327"/>
      <c r="F181" s="327"/>
      <c r="G181" s="327"/>
      <c r="H181" s="327"/>
      <c r="I181" s="327"/>
      <c r="J181" s="327"/>
      <c r="K181" s="327"/>
      <c r="L181" s="327"/>
      <c r="M181" s="327"/>
      <c r="N181" s="327"/>
      <c r="O181" s="327"/>
      <c r="P181" s="327"/>
      <c r="Q181" s="327"/>
      <c r="R181" s="327"/>
      <c r="S181" s="327"/>
      <c r="T181" s="327"/>
      <c r="U181" s="327"/>
      <c r="V181" s="327"/>
      <c r="W181" s="327"/>
      <c r="X181" s="327"/>
      <c r="Y181" s="327"/>
      <c r="Z181" s="327"/>
    </row>
    <row r="182" spans="1:26" ht="12.75" customHeight="1" x14ac:dyDescent="0.2">
      <c r="A182" s="330"/>
      <c r="B182" s="329"/>
      <c r="C182" s="327"/>
      <c r="D182" s="328"/>
      <c r="E182" s="327"/>
      <c r="F182" s="327"/>
      <c r="G182" s="327"/>
      <c r="H182" s="327"/>
      <c r="I182" s="327"/>
      <c r="J182" s="327"/>
      <c r="K182" s="327"/>
      <c r="L182" s="327"/>
      <c r="M182" s="327"/>
      <c r="N182" s="327"/>
      <c r="O182" s="327"/>
      <c r="P182" s="327"/>
      <c r="Q182" s="327"/>
      <c r="R182" s="327"/>
      <c r="S182" s="327"/>
      <c r="T182" s="327"/>
      <c r="U182" s="327"/>
      <c r="V182" s="327"/>
      <c r="W182" s="327"/>
      <c r="X182" s="327"/>
      <c r="Y182" s="327"/>
      <c r="Z182" s="327"/>
    </row>
    <row r="183" spans="1:26" ht="12.75" customHeight="1" x14ac:dyDescent="0.2">
      <c r="A183" s="330"/>
      <c r="B183" s="329"/>
      <c r="C183" s="327"/>
      <c r="D183" s="328"/>
      <c r="E183" s="327"/>
      <c r="F183" s="327"/>
      <c r="G183" s="327"/>
      <c r="H183" s="327"/>
      <c r="I183" s="327"/>
      <c r="J183" s="327"/>
      <c r="K183" s="327"/>
      <c r="L183" s="327"/>
      <c r="M183" s="327"/>
      <c r="N183" s="327"/>
      <c r="O183" s="327"/>
      <c r="P183" s="327"/>
      <c r="Q183" s="327"/>
      <c r="R183" s="327"/>
      <c r="S183" s="327"/>
      <c r="T183" s="327"/>
      <c r="U183" s="327"/>
      <c r="V183" s="327"/>
      <c r="W183" s="327"/>
      <c r="X183" s="327"/>
      <c r="Y183" s="327"/>
      <c r="Z183" s="327"/>
    </row>
    <row r="184" spans="1:26" ht="12.75" customHeight="1" x14ac:dyDescent="0.2">
      <c r="A184" s="330"/>
      <c r="B184" s="329"/>
      <c r="C184" s="327"/>
      <c r="D184" s="328"/>
      <c r="E184" s="327"/>
      <c r="F184" s="327"/>
      <c r="G184" s="327"/>
      <c r="H184" s="327"/>
      <c r="I184" s="327"/>
      <c r="J184" s="327"/>
      <c r="K184" s="327"/>
      <c r="L184" s="327"/>
      <c r="M184" s="327"/>
      <c r="N184" s="327"/>
      <c r="O184" s="327"/>
      <c r="P184" s="327"/>
      <c r="Q184" s="327"/>
      <c r="R184" s="327"/>
      <c r="S184" s="327"/>
      <c r="T184" s="327"/>
      <c r="U184" s="327"/>
      <c r="V184" s="327"/>
      <c r="W184" s="327"/>
      <c r="X184" s="327"/>
      <c r="Y184" s="327"/>
      <c r="Z184" s="327"/>
    </row>
    <row r="185" spans="1:26" ht="12.75" customHeight="1" x14ac:dyDescent="0.2">
      <c r="A185" s="330"/>
      <c r="B185" s="329"/>
      <c r="C185" s="327"/>
      <c r="D185" s="328"/>
      <c r="E185" s="327"/>
      <c r="F185" s="327"/>
      <c r="G185" s="327"/>
      <c r="H185" s="327"/>
      <c r="I185" s="327"/>
      <c r="J185" s="327"/>
      <c r="K185" s="327"/>
      <c r="L185" s="327"/>
      <c r="M185" s="327"/>
      <c r="N185" s="327"/>
      <c r="O185" s="327"/>
      <c r="P185" s="327"/>
      <c r="Q185" s="327"/>
      <c r="R185" s="327"/>
      <c r="S185" s="327"/>
      <c r="T185" s="327"/>
      <c r="U185" s="327"/>
      <c r="V185" s="327"/>
      <c r="W185" s="327"/>
      <c r="X185" s="327"/>
      <c r="Y185" s="327"/>
      <c r="Z185" s="327"/>
    </row>
    <row r="186" spans="1:26" ht="12.75" customHeight="1" x14ac:dyDescent="0.2">
      <c r="A186" s="330"/>
      <c r="B186" s="329"/>
      <c r="C186" s="327"/>
      <c r="D186" s="328"/>
      <c r="E186" s="327"/>
      <c r="F186" s="327"/>
      <c r="G186" s="327"/>
      <c r="H186" s="327"/>
      <c r="I186" s="327"/>
      <c r="J186" s="327"/>
      <c r="K186" s="327"/>
      <c r="L186" s="327"/>
      <c r="M186" s="327"/>
      <c r="N186" s="327"/>
      <c r="O186" s="327"/>
      <c r="P186" s="327"/>
      <c r="Q186" s="327"/>
      <c r="R186" s="327"/>
      <c r="S186" s="327"/>
      <c r="T186" s="327"/>
      <c r="U186" s="327"/>
      <c r="V186" s="327"/>
      <c r="W186" s="327"/>
      <c r="X186" s="327"/>
      <c r="Y186" s="327"/>
      <c r="Z186" s="327"/>
    </row>
    <row r="187" spans="1:26" ht="12.75" customHeight="1" x14ac:dyDescent="0.2">
      <c r="A187" s="330"/>
      <c r="B187" s="329"/>
      <c r="C187" s="327"/>
      <c r="D187" s="328"/>
      <c r="E187" s="327"/>
      <c r="F187" s="327"/>
      <c r="G187" s="327"/>
      <c r="H187" s="327"/>
      <c r="I187" s="327"/>
      <c r="J187" s="327"/>
      <c r="K187" s="327"/>
      <c r="L187" s="327"/>
      <c r="M187" s="327"/>
      <c r="N187" s="327"/>
      <c r="O187" s="327"/>
      <c r="P187" s="327"/>
      <c r="Q187" s="327"/>
      <c r="R187" s="327"/>
      <c r="S187" s="327"/>
      <c r="T187" s="327"/>
      <c r="U187" s="327"/>
      <c r="V187" s="327"/>
      <c r="W187" s="327"/>
      <c r="X187" s="327"/>
      <c r="Y187" s="327"/>
      <c r="Z187" s="327"/>
    </row>
    <row r="188" spans="1:26" ht="12.75" customHeight="1" x14ac:dyDescent="0.2">
      <c r="A188" s="330"/>
      <c r="B188" s="329"/>
      <c r="C188" s="327"/>
      <c r="D188" s="328"/>
      <c r="E188" s="327"/>
      <c r="F188" s="327"/>
      <c r="G188" s="327"/>
      <c r="H188" s="327"/>
      <c r="I188" s="327"/>
      <c r="J188" s="327"/>
      <c r="K188" s="327"/>
      <c r="L188" s="327"/>
      <c r="M188" s="327"/>
      <c r="N188" s="327"/>
      <c r="O188" s="327"/>
      <c r="P188" s="327"/>
      <c r="Q188" s="327"/>
      <c r="R188" s="327"/>
      <c r="S188" s="327"/>
      <c r="T188" s="327"/>
      <c r="U188" s="327"/>
      <c r="V188" s="327"/>
      <c r="W188" s="327"/>
      <c r="X188" s="327"/>
      <c r="Y188" s="327"/>
      <c r="Z188" s="327"/>
    </row>
    <row r="189" spans="1:26" ht="12.75" customHeight="1" x14ac:dyDescent="0.2">
      <c r="A189" s="330"/>
      <c r="B189" s="329"/>
      <c r="C189" s="327"/>
      <c r="D189" s="328"/>
      <c r="E189" s="327"/>
      <c r="F189" s="327"/>
      <c r="G189" s="327"/>
      <c r="H189" s="327"/>
      <c r="I189" s="327"/>
      <c r="J189" s="327"/>
      <c r="K189" s="327"/>
      <c r="L189" s="327"/>
      <c r="M189" s="327"/>
      <c r="N189" s="327"/>
      <c r="O189" s="327"/>
      <c r="P189" s="327"/>
      <c r="Q189" s="327"/>
      <c r="R189" s="327"/>
      <c r="S189" s="327"/>
      <c r="T189" s="327"/>
      <c r="U189" s="327"/>
      <c r="V189" s="327"/>
      <c r="W189" s="327"/>
      <c r="X189" s="327"/>
      <c r="Y189" s="327"/>
      <c r="Z189" s="327"/>
    </row>
    <row r="190" spans="1:26" ht="12.75" customHeight="1" x14ac:dyDescent="0.2">
      <c r="A190" s="330"/>
      <c r="B190" s="329"/>
      <c r="C190" s="327"/>
      <c r="D190" s="328"/>
      <c r="E190" s="327"/>
      <c r="F190" s="327"/>
      <c r="G190" s="327"/>
      <c r="H190" s="327"/>
      <c r="I190" s="327"/>
      <c r="J190" s="327"/>
      <c r="K190" s="327"/>
      <c r="L190" s="327"/>
      <c r="M190" s="327"/>
      <c r="N190" s="327"/>
      <c r="O190" s="327"/>
      <c r="P190" s="327"/>
      <c r="Q190" s="327"/>
      <c r="R190" s="327"/>
      <c r="S190" s="327"/>
      <c r="T190" s="327"/>
      <c r="U190" s="327"/>
      <c r="V190" s="327"/>
      <c r="W190" s="327"/>
      <c r="X190" s="327"/>
      <c r="Y190" s="327"/>
      <c r="Z190" s="327"/>
    </row>
    <row r="191" spans="1:26" ht="12.75" customHeight="1" x14ac:dyDescent="0.2">
      <c r="A191" s="330"/>
      <c r="B191" s="329"/>
      <c r="C191" s="327"/>
      <c r="D191" s="328"/>
      <c r="E191" s="327"/>
      <c r="F191" s="327"/>
      <c r="G191" s="327"/>
      <c r="H191" s="327"/>
      <c r="I191" s="327"/>
      <c r="J191" s="327"/>
      <c r="K191" s="327"/>
      <c r="L191" s="327"/>
      <c r="M191" s="327"/>
      <c r="N191" s="327"/>
      <c r="O191" s="327"/>
      <c r="P191" s="327"/>
      <c r="Q191" s="327"/>
      <c r="R191" s="327"/>
      <c r="S191" s="327"/>
      <c r="T191" s="327"/>
      <c r="U191" s="327"/>
      <c r="V191" s="327"/>
      <c r="W191" s="327"/>
      <c r="X191" s="327"/>
      <c r="Y191" s="327"/>
      <c r="Z191" s="327"/>
    </row>
    <row r="192" spans="1:26" ht="12.75" customHeight="1" x14ac:dyDescent="0.2">
      <c r="A192" s="330"/>
      <c r="B192" s="329"/>
      <c r="C192" s="327"/>
      <c r="D192" s="328"/>
      <c r="E192" s="327"/>
      <c r="F192" s="327"/>
      <c r="G192" s="327"/>
      <c r="H192" s="327"/>
      <c r="I192" s="327"/>
      <c r="J192" s="327"/>
      <c r="K192" s="327"/>
      <c r="L192" s="327"/>
      <c r="M192" s="327"/>
      <c r="N192" s="327"/>
      <c r="O192" s="327"/>
      <c r="P192" s="327"/>
      <c r="Q192" s="327"/>
      <c r="R192" s="327"/>
      <c r="S192" s="327"/>
      <c r="T192" s="327"/>
      <c r="U192" s="327"/>
      <c r="V192" s="327"/>
      <c r="W192" s="327"/>
      <c r="X192" s="327"/>
      <c r="Y192" s="327"/>
      <c r="Z192" s="327"/>
    </row>
    <row r="193" spans="1:26" ht="12.75" customHeight="1" x14ac:dyDescent="0.2">
      <c r="A193" s="330"/>
      <c r="B193" s="329"/>
      <c r="C193" s="327"/>
      <c r="D193" s="328"/>
      <c r="E193" s="327"/>
      <c r="F193" s="327"/>
      <c r="G193" s="327"/>
      <c r="H193" s="327"/>
      <c r="I193" s="327"/>
      <c r="J193" s="327"/>
      <c r="K193" s="327"/>
      <c r="L193" s="327"/>
      <c r="M193" s="327"/>
      <c r="N193" s="327"/>
      <c r="O193" s="327"/>
      <c r="P193" s="327"/>
      <c r="Q193" s="327"/>
      <c r="R193" s="327"/>
      <c r="S193" s="327"/>
      <c r="T193" s="327"/>
      <c r="U193" s="327"/>
      <c r="V193" s="327"/>
      <c r="W193" s="327"/>
      <c r="X193" s="327"/>
      <c r="Y193" s="327"/>
      <c r="Z193" s="327"/>
    </row>
    <row r="194" spans="1:26" ht="12.75" customHeight="1" x14ac:dyDescent="0.2">
      <c r="A194" s="330"/>
      <c r="B194" s="329"/>
      <c r="C194" s="327"/>
      <c r="D194" s="328"/>
      <c r="E194" s="327"/>
      <c r="F194" s="327"/>
      <c r="G194" s="327"/>
      <c r="H194" s="327"/>
      <c r="I194" s="327"/>
      <c r="J194" s="327"/>
      <c r="K194" s="327"/>
      <c r="L194" s="327"/>
      <c r="M194" s="327"/>
      <c r="N194" s="327"/>
      <c r="O194" s="327"/>
      <c r="P194" s="327"/>
      <c r="Q194" s="327"/>
      <c r="R194" s="327"/>
      <c r="S194" s="327"/>
      <c r="T194" s="327"/>
      <c r="U194" s="327"/>
      <c r="V194" s="327"/>
      <c r="W194" s="327"/>
      <c r="X194" s="327"/>
      <c r="Y194" s="327"/>
      <c r="Z194" s="327"/>
    </row>
    <row r="195" spans="1:26" ht="12.75" customHeight="1" x14ac:dyDescent="0.2">
      <c r="A195" s="330"/>
      <c r="B195" s="329"/>
      <c r="C195" s="327"/>
      <c r="D195" s="328"/>
      <c r="E195" s="327"/>
      <c r="F195" s="327"/>
      <c r="G195" s="327"/>
      <c r="H195" s="327"/>
      <c r="I195" s="327"/>
      <c r="J195" s="327"/>
      <c r="K195" s="327"/>
      <c r="L195" s="327"/>
      <c r="M195" s="327"/>
      <c r="N195" s="327"/>
      <c r="O195" s="327"/>
      <c r="P195" s="327"/>
      <c r="Q195" s="327"/>
      <c r="R195" s="327"/>
      <c r="S195" s="327"/>
      <c r="T195" s="327"/>
      <c r="U195" s="327"/>
      <c r="V195" s="327"/>
      <c r="W195" s="327"/>
      <c r="X195" s="327"/>
      <c r="Y195" s="327"/>
      <c r="Z195" s="327"/>
    </row>
    <row r="196" spans="1:26" ht="12.75" customHeight="1" x14ac:dyDescent="0.2">
      <c r="A196" s="330"/>
      <c r="B196" s="329"/>
      <c r="C196" s="327"/>
      <c r="D196" s="328"/>
      <c r="E196" s="327"/>
      <c r="F196" s="327"/>
      <c r="G196" s="327"/>
      <c r="H196" s="327"/>
      <c r="I196" s="327"/>
      <c r="J196" s="327"/>
      <c r="K196" s="327"/>
      <c r="L196" s="327"/>
      <c r="M196" s="327"/>
      <c r="N196" s="327"/>
      <c r="O196" s="327"/>
      <c r="P196" s="327"/>
      <c r="Q196" s="327"/>
      <c r="R196" s="327"/>
      <c r="S196" s="327"/>
      <c r="T196" s="327"/>
      <c r="U196" s="327"/>
      <c r="V196" s="327"/>
      <c r="W196" s="327"/>
      <c r="X196" s="327"/>
      <c r="Y196" s="327"/>
      <c r="Z196" s="327"/>
    </row>
    <row r="197" spans="1:26" ht="12.75" customHeight="1" x14ac:dyDescent="0.2">
      <c r="A197" s="330"/>
      <c r="B197" s="329"/>
      <c r="C197" s="327"/>
      <c r="D197" s="328"/>
      <c r="E197" s="327"/>
      <c r="F197" s="327"/>
      <c r="G197" s="327"/>
      <c r="H197" s="327"/>
      <c r="I197" s="327"/>
      <c r="J197" s="327"/>
      <c r="K197" s="327"/>
      <c r="L197" s="327"/>
      <c r="M197" s="327"/>
      <c r="N197" s="327"/>
      <c r="O197" s="327"/>
      <c r="P197" s="327"/>
      <c r="Q197" s="327"/>
      <c r="R197" s="327"/>
      <c r="S197" s="327"/>
      <c r="T197" s="327"/>
      <c r="U197" s="327"/>
      <c r="V197" s="327"/>
      <c r="W197" s="327"/>
      <c r="X197" s="327"/>
      <c r="Y197" s="327"/>
      <c r="Z197" s="327"/>
    </row>
    <row r="198" spans="1:26" ht="12.75" customHeight="1" x14ac:dyDescent="0.2">
      <c r="A198" s="330"/>
      <c r="B198" s="329"/>
      <c r="C198" s="327"/>
      <c r="D198" s="328"/>
      <c r="E198" s="327"/>
      <c r="F198" s="327"/>
      <c r="G198" s="327"/>
      <c r="H198" s="327"/>
      <c r="I198" s="327"/>
      <c r="J198" s="327"/>
      <c r="K198" s="327"/>
      <c r="L198" s="327"/>
      <c r="M198" s="327"/>
      <c r="N198" s="327"/>
      <c r="O198" s="327"/>
      <c r="P198" s="327"/>
      <c r="Q198" s="327"/>
      <c r="R198" s="327"/>
      <c r="S198" s="327"/>
      <c r="T198" s="327"/>
      <c r="U198" s="327"/>
      <c r="V198" s="327"/>
      <c r="W198" s="327"/>
      <c r="X198" s="327"/>
      <c r="Y198" s="327"/>
      <c r="Z198" s="327"/>
    </row>
    <row r="199" spans="1:26" ht="12.75" customHeight="1" x14ac:dyDescent="0.2">
      <c r="A199" s="330"/>
      <c r="B199" s="329"/>
      <c r="C199" s="327"/>
      <c r="D199" s="328"/>
      <c r="E199" s="327"/>
      <c r="F199" s="327"/>
      <c r="G199" s="327"/>
      <c r="H199" s="327"/>
      <c r="I199" s="327"/>
      <c r="J199" s="327"/>
      <c r="K199" s="327"/>
      <c r="L199" s="327"/>
      <c r="M199" s="327"/>
      <c r="N199" s="327"/>
      <c r="O199" s="327"/>
      <c r="P199" s="327"/>
      <c r="Q199" s="327"/>
      <c r="R199" s="327"/>
      <c r="S199" s="327"/>
      <c r="T199" s="327"/>
      <c r="U199" s="327"/>
      <c r="V199" s="327"/>
      <c r="W199" s="327"/>
      <c r="X199" s="327"/>
      <c r="Y199" s="327"/>
      <c r="Z199" s="327"/>
    </row>
    <row r="200" spans="1:26" ht="12.75" customHeight="1" x14ac:dyDescent="0.2">
      <c r="A200" s="330"/>
      <c r="B200" s="329"/>
      <c r="C200" s="327"/>
      <c r="D200" s="328"/>
      <c r="E200" s="327"/>
      <c r="F200" s="327"/>
      <c r="G200" s="327"/>
      <c r="H200" s="327"/>
      <c r="I200" s="327"/>
      <c r="J200" s="327"/>
      <c r="K200" s="327"/>
      <c r="L200" s="327"/>
      <c r="M200" s="327"/>
      <c r="N200" s="327"/>
      <c r="O200" s="327"/>
      <c r="P200" s="327"/>
      <c r="Q200" s="327"/>
      <c r="R200" s="327"/>
      <c r="S200" s="327"/>
      <c r="T200" s="327"/>
      <c r="U200" s="327"/>
      <c r="V200" s="327"/>
      <c r="W200" s="327"/>
      <c r="X200" s="327"/>
      <c r="Y200" s="327"/>
      <c r="Z200" s="327"/>
    </row>
    <row r="201" spans="1:26" ht="12.75" customHeight="1" x14ac:dyDescent="0.2">
      <c r="A201" s="330"/>
      <c r="B201" s="329"/>
      <c r="C201" s="327"/>
      <c r="D201" s="328"/>
      <c r="E201" s="327"/>
      <c r="F201" s="327"/>
      <c r="G201" s="327"/>
      <c r="H201" s="327"/>
      <c r="I201" s="327"/>
      <c r="J201" s="327"/>
      <c r="K201" s="327"/>
      <c r="L201" s="327"/>
      <c r="M201" s="327"/>
      <c r="N201" s="327"/>
      <c r="O201" s="327"/>
      <c r="P201" s="327"/>
      <c r="Q201" s="327"/>
      <c r="R201" s="327"/>
      <c r="S201" s="327"/>
      <c r="T201" s="327"/>
      <c r="U201" s="327"/>
      <c r="V201" s="327"/>
      <c r="W201" s="327"/>
      <c r="X201" s="327"/>
      <c r="Y201" s="327"/>
      <c r="Z201" s="327"/>
    </row>
    <row r="202" spans="1:26" ht="12.75" customHeight="1" x14ac:dyDescent="0.2">
      <c r="A202" s="330"/>
      <c r="B202" s="329"/>
      <c r="C202" s="327"/>
      <c r="D202" s="328"/>
      <c r="E202" s="327"/>
      <c r="F202" s="327"/>
      <c r="G202" s="327"/>
      <c r="H202" s="327"/>
      <c r="I202" s="327"/>
      <c r="J202" s="327"/>
      <c r="K202" s="327"/>
      <c r="L202" s="327"/>
      <c r="M202" s="327"/>
      <c r="N202" s="327"/>
      <c r="O202" s="327"/>
      <c r="P202" s="327"/>
      <c r="Q202" s="327"/>
      <c r="R202" s="327"/>
      <c r="S202" s="327"/>
      <c r="T202" s="327"/>
      <c r="U202" s="327"/>
      <c r="V202" s="327"/>
      <c r="W202" s="327"/>
      <c r="X202" s="327"/>
      <c r="Y202" s="327"/>
      <c r="Z202" s="327"/>
    </row>
    <row r="203" spans="1:26" ht="12.75" customHeight="1" x14ac:dyDescent="0.2">
      <c r="A203" s="330"/>
      <c r="B203" s="329"/>
      <c r="C203" s="327"/>
      <c r="D203" s="328"/>
      <c r="E203" s="327"/>
      <c r="F203" s="327"/>
      <c r="G203" s="327"/>
      <c r="H203" s="327"/>
      <c r="I203" s="327"/>
      <c r="J203" s="327"/>
      <c r="K203" s="327"/>
      <c r="L203" s="327"/>
      <c r="M203" s="327"/>
      <c r="N203" s="327"/>
      <c r="O203" s="327"/>
      <c r="P203" s="327"/>
      <c r="Q203" s="327"/>
      <c r="R203" s="327"/>
      <c r="S203" s="327"/>
      <c r="T203" s="327"/>
      <c r="U203" s="327"/>
      <c r="V203" s="327"/>
      <c r="W203" s="327"/>
      <c r="X203" s="327"/>
      <c r="Y203" s="327"/>
      <c r="Z203" s="327"/>
    </row>
    <row r="204" spans="1:26" ht="12.75" customHeight="1" x14ac:dyDescent="0.2">
      <c r="A204" s="330"/>
      <c r="B204" s="329"/>
      <c r="C204" s="327"/>
      <c r="D204" s="328"/>
      <c r="E204" s="327"/>
      <c r="F204" s="327"/>
      <c r="G204" s="327"/>
      <c r="H204" s="327"/>
      <c r="I204" s="327"/>
      <c r="J204" s="327"/>
      <c r="K204" s="327"/>
      <c r="L204" s="327"/>
      <c r="M204" s="327"/>
      <c r="N204" s="327"/>
      <c r="O204" s="327"/>
      <c r="P204" s="327"/>
      <c r="Q204" s="327"/>
      <c r="R204" s="327"/>
      <c r="S204" s="327"/>
      <c r="T204" s="327"/>
      <c r="U204" s="327"/>
      <c r="V204" s="327"/>
      <c r="W204" s="327"/>
      <c r="X204" s="327"/>
      <c r="Y204" s="327"/>
      <c r="Z204" s="327"/>
    </row>
    <row r="205" spans="1:26" ht="12.75" customHeight="1" x14ac:dyDescent="0.2">
      <c r="A205" s="330"/>
      <c r="B205" s="329"/>
      <c r="C205" s="327"/>
      <c r="D205" s="328"/>
      <c r="E205" s="327"/>
      <c r="F205" s="327"/>
      <c r="G205" s="327"/>
      <c r="H205" s="327"/>
      <c r="I205" s="327"/>
      <c r="J205" s="327"/>
      <c r="K205" s="327"/>
      <c r="L205" s="327"/>
      <c r="M205" s="327"/>
      <c r="N205" s="327"/>
      <c r="O205" s="327"/>
      <c r="P205" s="327"/>
      <c r="Q205" s="327"/>
      <c r="R205" s="327"/>
      <c r="S205" s="327"/>
      <c r="T205" s="327"/>
      <c r="U205" s="327"/>
      <c r="V205" s="327"/>
      <c r="W205" s="327"/>
      <c r="X205" s="327"/>
      <c r="Y205" s="327"/>
      <c r="Z205" s="327"/>
    </row>
    <row r="206" spans="1:26" ht="12.75" customHeight="1" x14ac:dyDescent="0.2">
      <c r="A206" s="330"/>
      <c r="B206" s="329"/>
      <c r="C206" s="327"/>
      <c r="D206" s="328"/>
      <c r="E206" s="327"/>
      <c r="F206" s="327"/>
      <c r="G206" s="327"/>
      <c r="H206" s="327"/>
      <c r="I206" s="327"/>
      <c r="J206" s="327"/>
      <c r="K206" s="327"/>
      <c r="L206" s="327"/>
      <c r="M206" s="327"/>
      <c r="N206" s="327"/>
      <c r="O206" s="327"/>
      <c r="P206" s="327"/>
      <c r="Q206" s="327"/>
      <c r="R206" s="327"/>
      <c r="S206" s="327"/>
      <c r="T206" s="327"/>
      <c r="U206" s="327"/>
      <c r="V206" s="327"/>
      <c r="W206" s="327"/>
      <c r="X206" s="327"/>
      <c r="Y206" s="327"/>
      <c r="Z206" s="327"/>
    </row>
    <row r="207" spans="1:26" ht="12.75" customHeight="1" x14ac:dyDescent="0.2">
      <c r="A207" s="330"/>
      <c r="B207" s="329"/>
      <c r="C207" s="327"/>
      <c r="D207" s="328"/>
      <c r="E207" s="327"/>
      <c r="F207" s="327"/>
      <c r="G207" s="327"/>
      <c r="H207" s="327"/>
      <c r="I207" s="327"/>
      <c r="J207" s="327"/>
      <c r="K207" s="327"/>
      <c r="L207" s="327"/>
      <c r="M207" s="327"/>
      <c r="N207" s="327"/>
      <c r="O207" s="327"/>
      <c r="P207" s="327"/>
      <c r="Q207" s="327"/>
      <c r="R207" s="327"/>
      <c r="S207" s="327"/>
      <c r="T207" s="327"/>
      <c r="U207" s="327"/>
      <c r="V207" s="327"/>
      <c r="W207" s="327"/>
      <c r="X207" s="327"/>
      <c r="Y207" s="327"/>
      <c r="Z207" s="327"/>
    </row>
    <row r="208" spans="1:26" ht="12.75" customHeight="1" x14ac:dyDescent="0.2">
      <c r="A208" s="330"/>
      <c r="B208" s="329"/>
      <c r="C208" s="327"/>
      <c r="D208" s="328"/>
      <c r="E208" s="327"/>
      <c r="F208" s="327"/>
      <c r="G208" s="327"/>
      <c r="H208" s="327"/>
      <c r="I208" s="327"/>
      <c r="J208" s="327"/>
      <c r="K208" s="327"/>
      <c r="L208" s="327"/>
      <c r="M208" s="327"/>
      <c r="N208" s="327"/>
      <c r="O208" s="327"/>
      <c r="P208" s="327"/>
      <c r="Q208" s="327"/>
      <c r="R208" s="327"/>
      <c r="S208" s="327"/>
      <c r="T208" s="327"/>
      <c r="U208" s="327"/>
      <c r="V208" s="327"/>
      <c r="W208" s="327"/>
      <c r="X208" s="327"/>
      <c r="Y208" s="327"/>
      <c r="Z208" s="327"/>
    </row>
    <row r="209" spans="1:26" ht="12.75" customHeight="1" x14ac:dyDescent="0.2">
      <c r="A209" s="330"/>
      <c r="B209" s="329"/>
      <c r="C209" s="327"/>
      <c r="D209" s="328"/>
      <c r="E209" s="327"/>
      <c r="F209" s="327"/>
      <c r="G209" s="327"/>
      <c r="H209" s="327"/>
      <c r="I209" s="327"/>
      <c r="J209" s="327"/>
      <c r="K209" s="327"/>
      <c r="L209" s="327"/>
      <c r="M209" s="327"/>
      <c r="N209" s="327"/>
      <c r="O209" s="327"/>
      <c r="P209" s="327"/>
      <c r="Q209" s="327"/>
      <c r="R209" s="327"/>
      <c r="S209" s="327"/>
      <c r="T209" s="327"/>
      <c r="U209" s="327"/>
      <c r="V209" s="327"/>
      <c r="W209" s="327"/>
      <c r="X209" s="327"/>
      <c r="Y209" s="327"/>
      <c r="Z209" s="327"/>
    </row>
    <row r="210" spans="1:26" ht="12.75" customHeight="1" x14ac:dyDescent="0.2">
      <c r="A210" s="330"/>
      <c r="B210" s="329"/>
      <c r="C210" s="327"/>
      <c r="D210" s="328"/>
      <c r="E210" s="327"/>
      <c r="F210" s="327"/>
      <c r="G210" s="327"/>
      <c r="H210" s="327"/>
      <c r="I210" s="327"/>
      <c r="J210" s="327"/>
      <c r="K210" s="327"/>
      <c r="L210" s="327"/>
      <c r="M210" s="327"/>
      <c r="N210" s="327"/>
      <c r="O210" s="327"/>
      <c r="P210" s="327"/>
      <c r="Q210" s="327"/>
      <c r="R210" s="327"/>
      <c r="S210" s="327"/>
      <c r="T210" s="327"/>
      <c r="U210" s="327"/>
      <c r="V210" s="327"/>
      <c r="W210" s="327"/>
      <c r="X210" s="327"/>
      <c r="Y210" s="327"/>
      <c r="Z210" s="327"/>
    </row>
    <row r="211" spans="1:26" ht="12.75" customHeight="1" x14ac:dyDescent="0.2">
      <c r="A211" s="330"/>
      <c r="B211" s="329"/>
      <c r="C211" s="327"/>
      <c r="D211" s="328"/>
      <c r="E211" s="327"/>
      <c r="F211" s="327"/>
      <c r="G211" s="327"/>
      <c r="H211" s="327"/>
      <c r="I211" s="327"/>
      <c r="J211" s="327"/>
      <c r="K211" s="327"/>
      <c r="L211" s="327"/>
      <c r="M211" s="327"/>
      <c r="N211" s="327"/>
      <c r="O211" s="327"/>
      <c r="P211" s="327"/>
      <c r="Q211" s="327"/>
      <c r="R211" s="327"/>
      <c r="S211" s="327"/>
      <c r="T211" s="327"/>
      <c r="U211" s="327"/>
      <c r="V211" s="327"/>
      <c r="W211" s="327"/>
      <c r="X211" s="327"/>
      <c r="Y211" s="327"/>
      <c r="Z211" s="327"/>
    </row>
    <row r="212" spans="1:26" ht="12.75" customHeight="1" x14ac:dyDescent="0.2">
      <c r="A212" s="330"/>
      <c r="B212" s="329"/>
      <c r="C212" s="327"/>
      <c r="D212" s="328"/>
      <c r="E212" s="327"/>
      <c r="F212" s="327"/>
      <c r="G212" s="327"/>
      <c r="H212" s="327"/>
      <c r="I212" s="327"/>
      <c r="J212" s="327"/>
      <c r="K212" s="327"/>
      <c r="L212" s="327"/>
      <c r="M212" s="327"/>
      <c r="N212" s="327"/>
      <c r="O212" s="327"/>
      <c r="P212" s="327"/>
      <c r="Q212" s="327"/>
      <c r="R212" s="327"/>
      <c r="S212" s="327"/>
      <c r="T212" s="327"/>
      <c r="U212" s="327"/>
      <c r="V212" s="327"/>
      <c r="W212" s="327"/>
      <c r="X212" s="327"/>
      <c r="Y212" s="327"/>
      <c r="Z212" s="327"/>
    </row>
    <row r="213" spans="1:26" ht="12.75" customHeight="1" x14ac:dyDescent="0.2">
      <c r="A213" s="330"/>
      <c r="B213" s="329"/>
      <c r="C213" s="327"/>
      <c r="D213" s="328"/>
      <c r="E213" s="327"/>
      <c r="F213" s="327"/>
      <c r="G213" s="327"/>
      <c r="H213" s="327"/>
      <c r="I213" s="327"/>
      <c r="J213" s="327"/>
      <c r="K213" s="327"/>
      <c r="L213" s="327"/>
      <c r="M213" s="327"/>
      <c r="N213" s="327"/>
      <c r="O213" s="327"/>
      <c r="P213" s="327"/>
      <c r="Q213" s="327"/>
      <c r="R213" s="327"/>
      <c r="S213" s="327"/>
      <c r="T213" s="327"/>
      <c r="U213" s="327"/>
      <c r="V213" s="327"/>
      <c r="W213" s="327"/>
      <c r="X213" s="327"/>
      <c r="Y213" s="327"/>
      <c r="Z213" s="327"/>
    </row>
    <row r="214" spans="1:26" ht="12.75" customHeight="1" x14ac:dyDescent="0.2">
      <c r="A214" s="330"/>
      <c r="B214" s="329"/>
      <c r="C214" s="327"/>
      <c r="D214" s="328"/>
      <c r="E214" s="327"/>
      <c r="F214" s="327"/>
      <c r="G214" s="327"/>
      <c r="H214" s="327"/>
      <c r="I214" s="327"/>
      <c r="J214" s="327"/>
      <c r="K214" s="327"/>
      <c r="L214" s="327"/>
      <c r="M214" s="327"/>
      <c r="N214" s="327"/>
      <c r="O214" s="327"/>
      <c r="P214" s="327"/>
      <c r="Q214" s="327"/>
      <c r="R214" s="327"/>
      <c r="S214" s="327"/>
      <c r="T214" s="327"/>
      <c r="U214" s="327"/>
      <c r="V214" s="327"/>
      <c r="W214" s="327"/>
      <c r="X214" s="327"/>
      <c r="Y214" s="327"/>
      <c r="Z214" s="327"/>
    </row>
    <row r="215" spans="1:26" ht="12.75" customHeight="1" x14ac:dyDescent="0.2">
      <c r="A215" s="330"/>
      <c r="B215" s="329"/>
      <c r="C215" s="327"/>
      <c r="D215" s="328"/>
      <c r="E215" s="327"/>
      <c r="F215" s="327"/>
      <c r="G215" s="327"/>
      <c r="H215" s="327"/>
      <c r="I215" s="327"/>
      <c r="J215" s="327"/>
      <c r="K215" s="327"/>
      <c r="L215" s="327"/>
      <c r="M215" s="327"/>
      <c r="N215" s="327"/>
      <c r="O215" s="327"/>
      <c r="P215" s="327"/>
      <c r="Q215" s="327"/>
      <c r="R215" s="327"/>
      <c r="S215" s="327"/>
      <c r="T215" s="327"/>
      <c r="U215" s="327"/>
      <c r="V215" s="327"/>
      <c r="W215" s="327"/>
      <c r="X215" s="327"/>
      <c r="Y215" s="327"/>
      <c r="Z215" s="327"/>
    </row>
    <row r="216" spans="1:26" ht="12.75" customHeight="1" x14ac:dyDescent="0.2">
      <c r="A216" s="330"/>
      <c r="B216" s="329"/>
      <c r="C216" s="327"/>
      <c r="D216" s="328"/>
      <c r="E216" s="327"/>
      <c r="F216" s="327"/>
      <c r="G216" s="327"/>
      <c r="H216" s="327"/>
      <c r="I216" s="327"/>
      <c r="J216" s="327"/>
      <c r="K216" s="327"/>
      <c r="L216" s="327"/>
      <c r="M216" s="327"/>
      <c r="N216" s="327"/>
      <c r="O216" s="327"/>
      <c r="P216" s="327"/>
      <c r="Q216" s="327"/>
      <c r="R216" s="327"/>
      <c r="S216" s="327"/>
      <c r="T216" s="327"/>
      <c r="U216" s="327"/>
      <c r="V216" s="327"/>
      <c r="W216" s="327"/>
      <c r="X216" s="327"/>
      <c r="Y216" s="327"/>
      <c r="Z216" s="327"/>
    </row>
    <row r="217" spans="1:26" ht="12.75" customHeight="1" x14ac:dyDescent="0.2">
      <c r="A217" s="330"/>
      <c r="B217" s="329"/>
      <c r="C217" s="327"/>
      <c r="D217" s="328"/>
      <c r="E217" s="327"/>
      <c r="F217" s="327"/>
      <c r="G217" s="327"/>
      <c r="H217" s="327"/>
      <c r="I217" s="327"/>
      <c r="J217" s="327"/>
      <c r="K217" s="327"/>
      <c r="L217" s="327"/>
      <c r="M217" s="327"/>
      <c r="N217" s="327"/>
      <c r="O217" s="327"/>
      <c r="P217" s="327"/>
      <c r="Q217" s="327"/>
      <c r="R217" s="327"/>
      <c r="S217" s="327"/>
      <c r="T217" s="327"/>
      <c r="U217" s="327"/>
      <c r="V217" s="327"/>
      <c r="W217" s="327"/>
      <c r="X217" s="327"/>
      <c r="Y217" s="327"/>
      <c r="Z217" s="327"/>
    </row>
    <row r="218" spans="1:26" ht="12.75" customHeight="1" x14ac:dyDescent="0.2">
      <c r="A218" s="330"/>
      <c r="B218" s="329"/>
      <c r="C218" s="327"/>
      <c r="D218" s="328"/>
      <c r="E218" s="327"/>
      <c r="F218" s="327"/>
      <c r="G218" s="327"/>
      <c r="H218" s="327"/>
      <c r="I218" s="327"/>
      <c r="J218" s="327"/>
      <c r="K218" s="327"/>
      <c r="L218" s="327"/>
      <c r="M218" s="327"/>
      <c r="N218" s="327"/>
      <c r="O218" s="327"/>
      <c r="P218" s="327"/>
      <c r="Q218" s="327"/>
      <c r="R218" s="327"/>
      <c r="S218" s="327"/>
      <c r="T218" s="327"/>
      <c r="U218" s="327"/>
      <c r="V218" s="327"/>
      <c r="W218" s="327"/>
      <c r="X218" s="327"/>
      <c r="Y218" s="327"/>
      <c r="Z218" s="327"/>
    </row>
    <row r="219" spans="1:26" ht="12.75" customHeight="1" x14ac:dyDescent="0.2">
      <c r="A219" s="330"/>
      <c r="B219" s="329"/>
      <c r="C219" s="327"/>
      <c r="D219" s="328"/>
      <c r="E219" s="327"/>
      <c r="F219" s="327"/>
      <c r="G219" s="327"/>
      <c r="H219" s="327"/>
      <c r="I219" s="327"/>
      <c r="J219" s="327"/>
      <c r="K219" s="327"/>
      <c r="L219" s="327"/>
      <c r="M219" s="327"/>
      <c r="N219" s="327"/>
      <c r="O219" s="327"/>
      <c r="P219" s="327"/>
      <c r="Q219" s="327"/>
      <c r="R219" s="327"/>
      <c r="S219" s="327"/>
      <c r="T219" s="327"/>
      <c r="U219" s="327"/>
      <c r="V219" s="327"/>
      <c r="W219" s="327"/>
      <c r="X219" s="327"/>
      <c r="Y219" s="327"/>
      <c r="Z219" s="327"/>
    </row>
    <row r="220" spans="1:26" ht="12.75" customHeight="1" x14ac:dyDescent="0.2">
      <c r="A220" s="330"/>
      <c r="B220" s="329"/>
      <c r="C220" s="327"/>
      <c r="D220" s="328"/>
      <c r="E220" s="327"/>
      <c r="F220" s="327"/>
      <c r="G220" s="327"/>
      <c r="H220" s="327"/>
      <c r="I220" s="327"/>
      <c r="J220" s="327"/>
      <c r="K220" s="327"/>
      <c r="L220" s="327"/>
      <c r="M220" s="327"/>
      <c r="N220" s="327"/>
      <c r="O220" s="327"/>
      <c r="P220" s="327"/>
      <c r="Q220" s="327"/>
      <c r="R220" s="327"/>
      <c r="S220" s="327"/>
      <c r="T220" s="327"/>
      <c r="U220" s="327"/>
      <c r="V220" s="327"/>
      <c r="W220" s="327"/>
      <c r="X220" s="327"/>
      <c r="Y220" s="327"/>
      <c r="Z220" s="327"/>
    </row>
    <row r="221" spans="1:26" ht="12.75" customHeight="1" x14ac:dyDescent="0.2">
      <c r="A221" s="330"/>
      <c r="B221" s="329"/>
      <c r="C221" s="327"/>
      <c r="D221" s="328"/>
      <c r="E221" s="327"/>
      <c r="F221" s="327"/>
      <c r="G221" s="327"/>
      <c r="H221" s="327"/>
      <c r="I221" s="327"/>
      <c r="J221" s="327"/>
      <c r="K221" s="327"/>
      <c r="L221" s="327"/>
      <c r="M221" s="327"/>
      <c r="N221" s="327"/>
      <c r="O221" s="327"/>
      <c r="P221" s="327"/>
      <c r="Q221" s="327"/>
      <c r="R221" s="327"/>
      <c r="S221" s="327"/>
      <c r="T221" s="327"/>
      <c r="U221" s="327"/>
      <c r="V221" s="327"/>
      <c r="W221" s="327"/>
      <c r="X221" s="327"/>
      <c r="Y221" s="327"/>
      <c r="Z221" s="327"/>
    </row>
    <row r="222" spans="1:26" ht="12.75" customHeight="1" x14ac:dyDescent="0.2">
      <c r="A222" s="330"/>
      <c r="B222" s="329"/>
      <c r="C222" s="327"/>
      <c r="D222" s="328"/>
      <c r="E222" s="327"/>
      <c r="F222" s="327"/>
      <c r="G222" s="327"/>
      <c r="H222" s="327"/>
      <c r="I222" s="327"/>
      <c r="J222" s="327"/>
      <c r="K222" s="327"/>
      <c r="L222" s="327"/>
      <c r="M222" s="327"/>
      <c r="N222" s="327"/>
      <c r="O222" s="327"/>
      <c r="P222" s="327"/>
      <c r="Q222" s="327"/>
      <c r="R222" s="327"/>
      <c r="S222" s="327"/>
      <c r="T222" s="327"/>
      <c r="U222" s="327"/>
      <c r="V222" s="327"/>
      <c r="W222" s="327"/>
      <c r="X222" s="327"/>
      <c r="Y222" s="327"/>
      <c r="Z222" s="327"/>
    </row>
    <row r="223" spans="1:26" ht="12.75" customHeight="1" x14ac:dyDescent="0.2">
      <c r="A223" s="330"/>
      <c r="B223" s="329"/>
      <c r="C223" s="327"/>
      <c r="D223" s="328"/>
      <c r="E223" s="327"/>
      <c r="F223" s="327"/>
      <c r="G223" s="327"/>
      <c r="H223" s="327"/>
      <c r="I223" s="327"/>
      <c r="J223" s="327"/>
      <c r="K223" s="327"/>
      <c r="L223" s="327"/>
      <c r="M223" s="327"/>
      <c r="N223" s="327"/>
      <c r="O223" s="327"/>
      <c r="P223" s="327"/>
      <c r="Q223" s="327"/>
      <c r="R223" s="327"/>
      <c r="S223" s="327"/>
      <c r="T223" s="327"/>
      <c r="U223" s="327"/>
      <c r="V223" s="327"/>
      <c r="W223" s="327"/>
      <c r="X223" s="327"/>
      <c r="Y223" s="327"/>
      <c r="Z223" s="327"/>
    </row>
    <row r="224" spans="1:26" ht="12.75" customHeight="1" x14ac:dyDescent="0.2">
      <c r="A224" s="330"/>
      <c r="B224" s="329"/>
      <c r="C224" s="327"/>
      <c r="D224" s="328"/>
      <c r="E224" s="327"/>
      <c r="F224" s="327"/>
      <c r="G224" s="327"/>
      <c r="H224" s="327"/>
      <c r="I224" s="327"/>
      <c r="J224" s="327"/>
      <c r="K224" s="327"/>
      <c r="L224" s="327"/>
      <c r="M224" s="327"/>
      <c r="N224" s="327"/>
      <c r="O224" s="327"/>
      <c r="P224" s="327"/>
      <c r="Q224" s="327"/>
      <c r="R224" s="327"/>
      <c r="S224" s="327"/>
      <c r="T224" s="327"/>
      <c r="U224" s="327"/>
      <c r="V224" s="327"/>
      <c r="W224" s="327"/>
      <c r="X224" s="327"/>
      <c r="Y224" s="327"/>
      <c r="Z224" s="327"/>
    </row>
    <row r="225" spans="1:26" ht="12.75" customHeight="1" x14ac:dyDescent="0.2">
      <c r="A225" s="330"/>
      <c r="B225" s="329"/>
      <c r="C225" s="327"/>
      <c r="D225" s="328"/>
      <c r="E225" s="327"/>
      <c r="F225" s="327"/>
      <c r="G225" s="327"/>
      <c r="H225" s="327"/>
      <c r="I225" s="327"/>
      <c r="J225" s="327"/>
      <c r="K225" s="327"/>
      <c r="L225" s="327"/>
      <c r="M225" s="327"/>
      <c r="N225" s="327"/>
      <c r="O225" s="327"/>
      <c r="P225" s="327"/>
      <c r="Q225" s="327"/>
      <c r="R225" s="327"/>
      <c r="S225" s="327"/>
      <c r="T225" s="327"/>
      <c r="U225" s="327"/>
      <c r="V225" s="327"/>
      <c r="W225" s="327"/>
      <c r="X225" s="327"/>
      <c r="Y225" s="327"/>
      <c r="Z225" s="327"/>
    </row>
    <row r="226" spans="1:26" ht="12.75" customHeight="1" x14ac:dyDescent="0.2">
      <c r="A226" s="330"/>
      <c r="B226" s="329"/>
      <c r="C226" s="327"/>
      <c r="D226" s="328"/>
      <c r="E226" s="327"/>
      <c r="F226" s="327"/>
      <c r="G226" s="327"/>
      <c r="H226" s="327"/>
      <c r="I226" s="327"/>
      <c r="J226" s="327"/>
      <c r="K226" s="327"/>
      <c r="L226" s="327"/>
      <c r="M226" s="327"/>
      <c r="N226" s="327"/>
      <c r="O226" s="327"/>
      <c r="P226" s="327"/>
      <c r="Q226" s="327"/>
      <c r="R226" s="327"/>
      <c r="S226" s="327"/>
      <c r="T226" s="327"/>
      <c r="U226" s="327"/>
      <c r="V226" s="327"/>
      <c r="W226" s="327"/>
      <c r="X226" s="327"/>
      <c r="Y226" s="327"/>
      <c r="Z226" s="327"/>
    </row>
    <row r="227" spans="1:26" ht="12.75" customHeight="1" x14ac:dyDescent="0.2">
      <c r="A227" s="330"/>
      <c r="B227" s="329"/>
      <c r="C227" s="327"/>
      <c r="D227" s="328"/>
      <c r="E227" s="327"/>
      <c r="F227" s="327"/>
      <c r="G227" s="327"/>
      <c r="H227" s="327"/>
      <c r="I227" s="327"/>
      <c r="J227" s="327"/>
      <c r="K227" s="327"/>
      <c r="L227" s="327"/>
      <c r="M227" s="327"/>
      <c r="N227" s="327"/>
      <c r="O227" s="327"/>
      <c r="P227" s="327"/>
      <c r="Q227" s="327"/>
      <c r="R227" s="327"/>
      <c r="S227" s="327"/>
      <c r="T227" s="327"/>
      <c r="U227" s="327"/>
      <c r="V227" s="327"/>
      <c r="W227" s="327"/>
      <c r="X227" s="327"/>
      <c r="Y227" s="327"/>
      <c r="Z227" s="327"/>
    </row>
    <row r="228" spans="1:26" ht="12.75" customHeight="1" x14ac:dyDescent="0.2">
      <c r="A228" s="330"/>
      <c r="B228" s="329"/>
      <c r="C228" s="327"/>
      <c r="D228" s="328"/>
      <c r="E228" s="327"/>
      <c r="F228" s="327"/>
      <c r="G228" s="327"/>
      <c r="H228" s="327"/>
      <c r="I228" s="327"/>
      <c r="J228" s="327"/>
      <c r="K228" s="327"/>
      <c r="L228" s="327"/>
      <c r="M228" s="327"/>
      <c r="N228" s="327"/>
      <c r="O228" s="327"/>
      <c r="P228" s="327"/>
      <c r="Q228" s="327"/>
      <c r="R228" s="327"/>
      <c r="S228" s="327"/>
      <c r="T228" s="327"/>
      <c r="U228" s="327"/>
      <c r="V228" s="327"/>
      <c r="W228" s="327"/>
      <c r="X228" s="327"/>
      <c r="Y228" s="327"/>
      <c r="Z228" s="327"/>
    </row>
    <row r="229" spans="1:26" ht="12.75" customHeight="1" x14ac:dyDescent="0.2">
      <c r="A229" s="330"/>
      <c r="B229" s="329"/>
      <c r="C229" s="327"/>
      <c r="D229" s="328"/>
      <c r="E229" s="327"/>
      <c r="F229" s="327"/>
      <c r="G229" s="327"/>
      <c r="H229" s="327"/>
      <c r="I229" s="327"/>
      <c r="J229" s="327"/>
      <c r="K229" s="327"/>
      <c r="L229" s="327"/>
      <c r="M229" s="327"/>
      <c r="N229" s="327"/>
      <c r="O229" s="327"/>
      <c r="P229" s="327"/>
      <c r="Q229" s="327"/>
      <c r="R229" s="327"/>
      <c r="S229" s="327"/>
      <c r="T229" s="327"/>
      <c r="U229" s="327"/>
      <c r="V229" s="327"/>
      <c r="W229" s="327"/>
      <c r="X229" s="327"/>
      <c r="Y229" s="327"/>
      <c r="Z229" s="327"/>
    </row>
    <row r="230" spans="1:26" ht="12.75" customHeight="1" x14ac:dyDescent="0.2">
      <c r="A230" s="330"/>
      <c r="B230" s="329"/>
      <c r="C230" s="327"/>
      <c r="D230" s="328"/>
      <c r="E230" s="327"/>
      <c r="F230" s="327"/>
      <c r="G230" s="327"/>
      <c r="H230" s="327"/>
      <c r="I230" s="327"/>
      <c r="J230" s="327"/>
      <c r="K230" s="327"/>
      <c r="L230" s="327"/>
      <c r="M230" s="327"/>
      <c r="N230" s="327"/>
      <c r="O230" s="327"/>
      <c r="P230" s="327"/>
      <c r="Q230" s="327"/>
      <c r="R230" s="327"/>
      <c r="S230" s="327"/>
      <c r="T230" s="327"/>
      <c r="U230" s="327"/>
      <c r="V230" s="327"/>
      <c r="W230" s="327"/>
      <c r="X230" s="327"/>
      <c r="Y230" s="327"/>
      <c r="Z230" s="327"/>
    </row>
    <row r="231" spans="1:26" ht="12.75" customHeight="1" x14ac:dyDescent="0.2">
      <c r="A231" s="330"/>
      <c r="B231" s="329"/>
      <c r="C231" s="327"/>
      <c r="D231" s="328"/>
      <c r="E231" s="327"/>
      <c r="F231" s="327"/>
      <c r="G231" s="327"/>
      <c r="H231" s="327"/>
      <c r="I231" s="327"/>
      <c r="J231" s="327"/>
      <c r="K231" s="327"/>
      <c r="L231" s="327"/>
      <c r="M231" s="327"/>
      <c r="N231" s="327"/>
      <c r="O231" s="327"/>
      <c r="P231" s="327"/>
      <c r="Q231" s="327"/>
      <c r="R231" s="327"/>
      <c r="S231" s="327"/>
      <c r="T231" s="327"/>
      <c r="U231" s="327"/>
      <c r="V231" s="327"/>
      <c r="W231" s="327"/>
      <c r="X231" s="327"/>
      <c r="Y231" s="327"/>
      <c r="Z231" s="327"/>
    </row>
    <row r="232" spans="1:26" ht="12.75" customHeight="1" x14ac:dyDescent="0.2">
      <c r="A232" s="330"/>
      <c r="B232" s="329"/>
      <c r="C232" s="327"/>
      <c r="D232" s="328"/>
      <c r="E232" s="327"/>
      <c r="F232" s="327"/>
      <c r="G232" s="327"/>
      <c r="H232" s="327"/>
      <c r="I232" s="327"/>
      <c r="J232" s="327"/>
      <c r="K232" s="327"/>
      <c r="L232" s="327"/>
      <c r="M232" s="327"/>
      <c r="N232" s="327"/>
      <c r="O232" s="327"/>
      <c r="P232" s="327"/>
      <c r="Q232" s="327"/>
      <c r="R232" s="327"/>
      <c r="S232" s="327"/>
      <c r="T232" s="327"/>
      <c r="U232" s="327"/>
      <c r="V232" s="327"/>
      <c r="W232" s="327"/>
      <c r="X232" s="327"/>
      <c r="Y232" s="327"/>
      <c r="Z232" s="327"/>
    </row>
    <row r="233" spans="1:26" ht="12.75" customHeight="1" x14ac:dyDescent="0.2">
      <c r="A233" s="330"/>
      <c r="B233" s="329"/>
      <c r="C233" s="327"/>
      <c r="D233" s="328"/>
      <c r="E233" s="327"/>
      <c r="F233" s="327"/>
      <c r="G233" s="327"/>
      <c r="H233" s="327"/>
      <c r="I233" s="327"/>
      <c r="J233" s="327"/>
      <c r="K233" s="327"/>
      <c r="L233" s="327"/>
      <c r="M233" s="327"/>
      <c r="N233" s="327"/>
      <c r="O233" s="327"/>
      <c r="P233" s="327"/>
      <c r="Q233" s="327"/>
      <c r="R233" s="327"/>
      <c r="S233" s="327"/>
      <c r="T233" s="327"/>
      <c r="U233" s="327"/>
      <c r="V233" s="327"/>
      <c r="W233" s="327"/>
      <c r="X233" s="327"/>
      <c r="Y233" s="327"/>
      <c r="Z233" s="327"/>
    </row>
    <row r="234" spans="1:26" ht="12.75" customHeight="1" x14ac:dyDescent="0.2">
      <c r="A234" s="330"/>
      <c r="B234" s="329"/>
      <c r="C234" s="327"/>
      <c r="D234" s="328"/>
      <c r="E234" s="327"/>
      <c r="F234" s="327"/>
      <c r="G234" s="327"/>
      <c r="H234" s="327"/>
      <c r="I234" s="327"/>
      <c r="J234" s="327"/>
      <c r="K234" s="327"/>
      <c r="L234" s="327"/>
      <c r="M234" s="327"/>
      <c r="N234" s="327"/>
      <c r="O234" s="327"/>
      <c r="P234" s="327"/>
      <c r="Q234" s="327"/>
      <c r="R234" s="327"/>
      <c r="S234" s="327"/>
      <c r="T234" s="327"/>
      <c r="U234" s="327"/>
      <c r="V234" s="327"/>
      <c r="W234" s="327"/>
      <c r="X234" s="327"/>
      <c r="Y234" s="327"/>
      <c r="Z234" s="327"/>
    </row>
    <row r="235" spans="1:26" ht="12.75" customHeight="1" x14ac:dyDescent="0.2">
      <c r="A235" s="330"/>
      <c r="B235" s="329"/>
      <c r="C235" s="327"/>
      <c r="D235" s="328"/>
      <c r="E235" s="327"/>
      <c r="F235" s="327"/>
      <c r="G235" s="327"/>
      <c r="H235" s="327"/>
      <c r="I235" s="327"/>
      <c r="J235" s="327"/>
      <c r="K235" s="327"/>
      <c r="L235" s="327"/>
      <c r="M235" s="327"/>
      <c r="N235" s="327"/>
      <c r="O235" s="327"/>
      <c r="P235" s="327"/>
      <c r="Q235" s="327"/>
      <c r="R235" s="327"/>
      <c r="S235" s="327"/>
      <c r="T235" s="327"/>
      <c r="U235" s="327"/>
      <c r="V235" s="327"/>
      <c r="W235" s="327"/>
      <c r="X235" s="327"/>
      <c r="Y235" s="327"/>
      <c r="Z235" s="327"/>
    </row>
    <row r="236" spans="1:26" ht="12.75" customHeight="1" x14ac:dyDescent="0.2">
      <c r="A236" s="330"/>
      <c r="B236" s="329"/>
      <c r="C236" s="327"/>
      <c r="D236" s="328"/>
      <c r="E236" s="327"/>
      <c r="F236" s="327"/>
      <c r="G236" s="327"/>
      <c r="H236" s="327"/>
      <c r="I236" s="327"/>
      <c r="J236" s="327"/>
      <c r="K236" s="327"/>
      <c r="L236" s="327"/>
      <c r="M236" s="327"/>
      <c r="N236" s="327"/>
      <c r="O236" s="327"/>
      <c r="P236" s="327"/>
      <c r="Q236" s="327"/>
      <c r="R236" s="327"/>
      <c r="S236" s="327"/>
      <c r="T236" s="327"/>
      <c r="U236" s="327"/>
      <c r="V236" s="327"/>
      <c r="W236" s="327"/>
      <c r="X236" s="327"/>
      <c r="Y236" s="327"/>
      <c r="Z236" s="327"/>
    </row>
    <row r="237" spans="1:26" ht="12.75" customHeight="1" x14ac:dyDescent="0.2">
      <c r="A237" s="330"/>
      <c r="B237" s="329"/>
      <c r="C237" s="327"/>
      <c r="D237" s="328"/>
      <c r="E237" s="327"/>
      <c r="F237" s="327"/>
      <c r="G237" s="327"/>
      <c r="H237" s="327"/>
      <c r="I237" s="327"/>
      <c r="J237" s="327"/>
      <c r="K237" s="327"/>
      <c r="L237" s="327"/>
      <c r="M237" s="327"/>
      <c r="N237" s="327"/>
      <c r="O237" s="327"/>
      <c r="P237" s="327"/>
      <c r="Q237" s="327"/>
      <c r="R237" s="327"/>
      <c r="S237" s="327"/>
      <c r="T237" s="327"/>
      <c r="U237" s="327"/>
      <c r="V237" s="327"/>
      <c r="W237" s="327"/>
      <c r="X237" s="327"/>
      <c r="Y237" s="327"/>
      <c r="Z237" s="327"/>
    </row>
    <row r="238" spans="1:26" ht="12.75" customHeight="1" x14ac:dyDescent="0.2">
      <c r="A238" s="330"/>
      <c r="B238" s="329"/>
      <c r="C238" s="327"/>
      <c r="D238" s="328"/>
      <c r="E238" s="327"/>
      <c r="F238" s="327"/>
      <c r="G238" s="327"/>
      <c r="H238" s="327"/>
      <c r="I238" s="327"/>
      <c r="J238" s="327"/>
      <c r="K238" s="327"/>
      <c r="L238" s="327"/>
      <c r="M238" s="327"/>
      <c r="N238" s="327"/>
      <c r="O238" s="327"/>
      <c r="P238" s="327"/>
      <c r="Q238" s="327"/>
      <c r="R238" s="327"/>
      <c r="S238" s="327"/>
      <c r="T238" s="327"/>
      <c r="U238" s="327"/>
      <c r="V238" s="327"/>
      <c r="W238" s="327"/>
      <c r="X238" s="327"/>
      <c r="Y238" s="327"/>
      <c r="Z238" s="327"/>
    </row>
    <row r="239" spans="1:26" ht="12.75" customHeight="1" x14ac:dyDescent="0.2">
      <c r="A239" s="330"/>
      <c r="B239" s="329"/>
      <c r="C239" s="327"/>
      <c r="D239" s="328"/>
      <c r="E239" s="327"/>
      <c r="F239" s="327"/>
      <c r="G239" s="327"/>
      <c r="H239" s="327"/>
      <c r="I239" s="327"/>
      <c r="J239" s="327"/>
      <c r="K239" s="327"/>
      <c r="L239" s="327"/>
      <c r="M239" s="327"/>
      <c r="N239" s="327"/>
      <c r="O239" s="327"/>
      <c r="P239" s="327"/>
      <c r="Q239" s="327"/>
      <c r="R239" s="327"/>
      <c r="S239" s="327"/>
      <c r="T239" s="327"/>
      <c r="U239" s="327"/>
      <c r="V239" s="327"/>
      <c r="W239" s="327"/>
      <c r="X239" s="327"/>
      <c r="Y239" s="327"/>
      <c r="Z239" s="327"/>
    </row>
    <row r="240" spans="1:26" ht="12.75" customHeight="1" x14ac:dyDescent="0.2">
      <c r="A240" s="330"/>
      <c r="B240" s="329"/>
      <c r="C240" s="327"/>
      <c r="D240" s="328"/>
      <c r="E240" s="327"/>
      <c r="F240" s="327"/>
      <c r="G240" s="327"/>
      <c r="H240" s="327"/>
      <c r="I240" s="327"/>
      <c r="J240" s="327"/>
      <c r="K240" s="327"/>
      <c r="L240" s="327"/>
      <c r="M240" s="327"/>
      <c r="N240" s="327"/>
      <c r="O240" s="327"/>
      <c r="P240" s="327"/>
      <c r="Q240" s="327"/>
      <c r="R240" s="327"/>
      <c r="S240" s="327"/>
      <c r="T240" s="327"/>
      <c r="U240" s="327"/>
      <c r="V240" s="327"/>
      <c r="W240" s="327"/>
      <c r="X240" s="327"/>
      <c r="Y240" s="327"/>
      <c r="Z240" s="327"/>
    </row>
    <row r="241" spans="1:26" ht="12.75" customHeight="1" x14ac:dyDescent="0.2">
      <c r="A241" s="330"/>
      <c r="B241" s="329"/>
      <c r="C241" s="327"/>
      <c r="D241" s="328"/>
      <c r="E241" s="327"/>
      <c r="F241" s="327"/>
      <c r="G241" s="327"/>
      <c r="H241" s="327"/>
      <c r="I241" s="327"/>
      <c r="J241" s="327"/>
      <c r="K241" s="327"/>
      <c r="L241" s="327"/>
      <c r="M241" s="327"/>
      <c r="N241" s="327"/>
      <c r="O241" s="327"/>
      <c r="P241" s="327"/>
      <c r="Q241" s="327"/>
      <c r="R241" s="327"/>
      <c r="S241" s="327"/>
      <c r="T241" s="327"/>
      <c r="U241" s="327"/>
      <c r="V241" s="327"/>
      <c r="W241" s="327"/>
      <c r="X241" s="327"/>
      <c r="Y241" s="327"/>
      <c r="Z241" s="327"/>
    </row>
    <row r="242" spans="1:26" ht="12.75" customHeight="1" x14ac:dyDescent="0.2">
      <c r="A242" s="330"/>
      <c r="B242" s="329"/>
      <c r="C242" s="327"/>
      <c r="D242" s="328"/>
      <c r="E242" s="327"/>
      <c r="F242" s="327"/>
      <c r="G242" s="327"/>
      <c r="H242" s="327"/>
      <c r="I242" s="327"/>
      <c r="J242" s="327"/>
      <c r="K242" s="327"/>
      <c r="L242" s="327"/>
      <c r="M242" s="327"/>
      <c r="N242" s="327"/>
      <c r="O242" s="327"/>
      <c r="P242" s="327"/>
      <c r="Q242" s="327"/>
      <c r="R242" s="327"/>
      <c r="S242" s="327"/>
      <c r="T242" s="327"/>
      <c r="U242" s="327"/>
      <c r="V242" s="327"/>
      <c r="W242" s="327"/>
      <c r="X242" s="327"/>
      <c r="Y242" s="327"/>
      <c r="Z242" s="327"/>
    </row>
    <row r="243" spans="1:26" ht="12.75" customHeight="1" x14ac:dyDescent="0.2">
      <c r="A243" s="330"/>
      <c r="B243" s="329"/>
      <c r="C243" s="327"/>
      <c r="D243" s="328"/>
      <c r="E243" s="327"/>
      <c r="F243" s="327"/>
      <c r="G243" s="327"/>
      <c r="H243" s="327"/>
      <c r="I243" s="327"/>
      <c r="J243" s="327"/>
      <c r="K243" s="327"/>
      <c r="L243" s="327"/>
      <c r="M243" s="327"/>
      <c r="N243" s="327"/>
      <c r="O243" s="327"/>
      <c r="P243" s="327"/>
      <c r="Q243" s="327"/>
      <c r="R243" s="327"/>
      <c r="S243" s="327"/>
      <c r="T243" s="327"/>
      <c r="U243" s="327"/>
      <c r="V243" s="327"/>
      <c r="W243" s="327"/>
      <c r="X243" s="327"/>
      <c r="Y243" s="327"/>
      <c r="Z243" s="327"/>
    </row>
    <row r="244" spans="1:26" ht="12.75" customHeight="1" x14ac:dyDescent="0.2">
      <c r="A244" s="330"/>
      <c r="B244" s="329"/>
      <c r="C244" s="327"/>
      <c r="D244" s="328"/>
      <c r="E244" s="327"/>
      <c r="F244" s="327"/>
      <c r="G244" s="327"/>
      <c r="H244" s="327"/>
      <c r="I244" s="327"/>
      <c r="J244" s="327"/>
      <c r="K244" s="327"/>
      <c r="L244" s="327"/>
      <c r="M244" s="327"/>
      <c r="N244" s="327"/>
      <c r="O244" s="327"/>
      <c r="P244" s="327"/>
      <c r="Q244" s="327"/>
      <c r="R244" s="327"/>
      <c r="S244" s="327"/>
      <c r="T244" s="327"/>
      <c r="U244" s="327"/>
      <c r="V244" s="327"/>
      <c r="W244" s="327"/>
      <c r="X244" s="327"/>
      <c r="Y244" s="327"/>
      <c r="Z244" s="327"/>
    </row>
    <row r="245" spans="1:26" ht="12.75" customHeight="1" x14ac:dyDescent="0.2">
      <c r="A245" s="330"/>
      <c r="B245" s="329"/>
      <c r="C245" s="327"/>
      <c r="D245" s="328"/>
      <c r="E245" s="327"/>
      <c r="F245" s="327"/>
      <c r="G245" s="327"/>
      <c r="H245" s="327"/>
      <c r="I245" s="327"/>
      <c r="J245" s="327"/>
      <c r="K245" s="327"/>
      <c r="L245" s="327"/>
      <c r="M245" s="327"/>
      <c r="N245" s="327"/>
      <c r="O245" s="327"/>
      <c r="P245" s="327"/>
      <c r="Q245" s="327"/>
      <c r="R245" s="327"/>
      <c r="S245" s="327"/>
      <c r="T245" s="327"/>
      <c r="U245" s="327"/>
      <c r="V245" s="327"/>
      <c r="W245" s="327"/>
      <c r="X245" s="327"/>
      <c r="Y245" s="327"/>
      <c r="Z245" s="327"/>
    </row>
    <row r="246" spans="1:26" ht="12.75" customHeight="1" x14ac:dyDescent="0.2">
      <c r="A246" s="330"/>
      <c r="B246" s="329"/>
      <c r="C246" s="327"/>
      <c r="D246" s="328"/>
      <c r="E246" s="327"/>
      <c r="F246" s="327"/>
      <c r="G246" s="327"/>
      <c r="H246" s="327"/>
      <c r="I246" s="327"/>
      <c r="J246" s="327"/>
      <c r="K246" s="327"/>
      <c r="L246" s="327"/>
      <c r="M246" s="327"/>
      <c r="N246" s="327"/>
      <c r="O246" s="327"/>
      <c r="P246" s="327"/>
      <c r="Q246" s="327"/>
      <c r="R246" s="327"/>
      <c r="S246" s="327"/>
      <c r="T246" s="327"/>
      <c r="U246" s="327"/>
      <c r="V246" s="327"/>
      <c r="W246" s="327"/>
      <c r="X246" s="327"/>
      <c r="Y246" s="327"/>
      <c r="Z246" s="327"/>
    </row>
    <row r="247" spans="1:26" ht="12.75" customHeight="1" x14ac:dyDescent="0.2">
      <c r="A247" s="330"/>
      <c r="B247" s="329"/>
      <c r="C247" s="327"/>
      <c r="D247" s="328"/>
      <c r="E247" s="327"/>
      <c r="F247" s="327"/>
      <c r="G247" s="327"/>
      <c r="H247" s="327"/>
      <c r="I247" s="327"/>
      <c r="J247" s="327"/>
      <c r="K247" s="327"/>
      <c r="L247" s="327"/>
      <c r="M247" s="327"/>
      <c r="N247" s="327"/>
      <c r="O247" s="327"/>
      <c r="P247" s="327"/>
      <c r="Q247" s="327"/>
      <c r="R247" s="327"/>
      <c r="S247" s="327"/>
      <c r="T247" s="327"/>
      <c r="U247" s="327"/>
      <c r="V247" s="327"/>
      <c r="W247" s="327"/>
      <c r="X247" s="327"/>
      <c r="Y247" s="327"/>
      <c r="Z247" s="327"/>
    </row>
    <row r="248" spans="1:26" ht="12.75" customHeight="1" x14ac:dyDescent="0.2">
      <c r="A248" s="330"/>
      <c r="B248" s="329"/>
      <c r="C248" s="327"/>
      <c r="D248" s="328"/>
      <c r="E248" s="327"/>
      <c r="F248" s="327"/>
      <c r="G248" s="327"/>
      <c r="H248" s="327"/>
      <c r="I248" s="327"/>
      <c r="J248" s="327"/>
      <c r="K248" s="327"/>
      <c r="L248" s="327"/>
      <c r="M248" s="327"/>
      <c r="N248" s="327"/>
      <c r="O248" s="327"/>
      <c r="P248" s="327"/>
      <c r="Q248" s="327"/>
      <c r="R248" s="327"/>
      <c r="S248" s="327"/>
      <c r="T248" s="327"/>
      <c r="U248" s="327"/>
      <c r="V248" s="327"/>
      <c r="W248" s="327"/>
      <c r="X248" s="327"/>
      <c r="Y248" s="327"/>
      <c r="Z248" s="327"/>
    </row>
    <row r="249" spans="1:26" ht="12.75" customHeight="1" x14ac:dyDescent="0.2">
      <c r="A249" s="330"/>
      <c r="B249" s="329"/>
      <c r="C249" s="327"/>
      <c r="D249" s="328"/>
      <c r="E249" s="327"/>
      <c r="F249" s="327"/>
      <c r="G249" s="327"/>
      <c r="H249" s="327"/>
      <c r="I249" s="327"/>
      <c r="J249" s="327"/>
      <c r="K249" s="327"/>
      <c r="L249" s="327"/>
      <c r="M249" s="327"/>
      <c r="N249" s="327"/>
      <c r="O249" s="327"/>
      <c r="P249" s="327"/>
      <c r="Q249" s="327"/>
      <c r="R249" s="327"/>
      <c r="S249" s="327"/>
      <c r="T249" s="327"/>
      <c r="U249" s="327"/>
      <c r="V249" s="327"/>
      <c r="W249" s="327"/>
      <c r="X249" s="327"/>
      <c r="Y249" s="327"/>
      <c r="Z249" s="327"/>
    </row>
    <row r="250" spans="1:26" ht="12.75" customHeight="1" x14ac:dyDescent="0.2">
      <c r="A250" s="330"/>
      <c r="B250" s="329"/>
      <c r="C250" s="327"/>
      <c r="D250" s="328"/>
      <c r="E250" s="327"/>
      <c r="F250" s="327"/>
      <c r="G250" s="327"/>
      <c r="H250" s="327"/>
      <c r="I250" s="327"/>
      <c r="J250" s="327"/>
      <c r="K250" s="327"/>
      <c r="L250" s="327"/>
      <c r="M250" s="327"/>
      <c r="N250" s="327"/>
      <c r="O250" s="327"/>
      <c r="P250" s="327"/>
      <c r="Q250" s="327"/>
      <c r="R250" s="327"/>
      <c r="S250" s="327"/>
      <c r="T250" s="327"/>
      <c r="U250" s="327"/>
      <c r="V250" s="327"/>
      <c r="W250" s="327"/>
      <c r="X250" s="327"/>
      <c r="Y250" s="327"/>
      <c r="Z250" s="327"/>
    </row>
    <row r="251" spans="1:26" ht="12.75" customHeight="1" x14ac:dyDescent="0.2">
      <c r="A251" s="330"/>
      <c r="B251" s="329"/>
      <c r="C251" s="327"/>
      <c r="D251" s="328"/>
      <c r="E251" s="327"/>
      <c r="F251" s="327"/>
      <c r="G251" s="327"/>
      <c r="H251" s="327"/>
      <c r="I251" s="327"/>
      <c r="J251" s="327"/>
      <c r="K251" s="327"/>
      <c r="L251" s="327"/>
      <c r="M251" s="327"/>
      <c r="N251" s="327"/>
      <c r="O251" s="327"/>
      <c r="P251" s="327"/>
      <c r="Q251" s="327"/>
      <c r="R251" s="327"/>
      <c r="S251" s="327"/>
      <c r="T251" s="327"/>
      <c r="U251" s="327"/>
      <c r="V251" s="327"/>
      <c r="W251" s="327"/>
      <c r="X251" s="327"/>
      <c r="Y251" s="327"/>
      <c r="Z251" s="327"/>
    </row>
    <row r="252" spans="1:26" ht="12.75" customHeight="1" x14ac:dyDescent="0.2">
      <c r="A252" s="330"/>
      <c r="B252" s="329"/>
      <c r="C252" s="327"/>
      <c r="D252" s="328"/>
      <c r="E252" s="327"/>
      <c r="F252" s="327"/>
      <c r="G252" s="327"/>
      <c r="H252" s="327"/>
      <c r="I252" s="327"/>
      <c r="J252" s="327"/>
      <c r="K252" s="327"/>
      <c r="L252" s="327"/>
      <c r="M252" s="327"/>
      <c r="N252" s="327"/>
      <c r="O252" s="327"/>
      <c r="P252" s="327"/>
      <c r="Q252" s="327"/>
      <c r="R252" s="327"/>
      <c r="S252" s="327"/>
      <c r="T252" s="327"/>
      <c r="U252" s="327"/>
      <c r="V252" s="327"/>
      <c r="W252" s="327"/>
      <c r="X252" s="327"/>
      <c r="Y252" s="327"/>
      <c r="Z252" s="327"/>
    </row>
    <row r="253" spans="1:26" ht="12.75" customHeight="1" x14ac:dyDescent="0.2">
      <c r="A253" s="330"/>
      <c r="B253" s="329"/>
      <c r="C253" s="327"/>
      <c r="D253" s="328"/>
      <c r="E253" s="327"/>
      <c r="F253" s="327"/>
      <c r="G253" s="327"/>
      <c r="H253" s="327"/>
      <c r="I253" s="327"/>
      <c r="J253" s="327"/>
      <c r="K253" s="327"/>
      <c r="L253" s="327"/>
      <c r="M253" s="327"/>
      <c r="N253" s="327"/>
      <c r="O253" s="327"/>
      <c r="P253" s="327"/>
      <c r="Q253" s="327"/>
      <c r="R253" s="327"/>
      <c r="S253" s="327"/>
      <c r="T253" s="327"/>
      <c r="U253" s="327"/>
      <c r="V253" s="327"/>
      <c r="W253" s="327"/>
      <c r="X253" s="327"/>
      <c r="Y253" s="327"/>
      <c r="Z253" s="327"/>
    </row>
    <row r="254" spans="1:26" ht="12.75" customHeight="1" x14ac:dyDescent="0.2">
      <c r="A254" s="330"/>
      <c r="B254" s="329"/>
      <c r="C254" s="327"/>
      <c r="D254" s="328"/>
      <c r="E254" s="327"/>
      <c r="F254" s="327"/>
      <c r="G254" s="327"/>
      <c r="H254" s="327"/>
      <c r="I254" s="327"/>
      <c r="J254" s="327"/>
      <c r="K254" s="327"/>
      <c r="L254" s="327"/>
      <c r="M254" s="327"/>
      <c r="N254" s="327"/>
      <c r="O254" s="327"/>
      <c r="P254" s="327"/>
      <c r="Q254" s="327"/>
      <c r="R254" s="327"/>
      <c r="S254" s="327"/>
      <c r="T254" s="327"/>
      <c r="U254" s="327"/>
      <c r="V254" s="327"/>
      <c r="W254" s="327"/>
      <c r="X254" s="327"/>
      <c r="Y254" s="327"/>
      <c r="Z254" s="327"/>
    </row>
    <row r="255" spans="1:26" ht="12.75" customHeight="1" x14ac:dyDescent="0.2">
      <c r="A255" s="330"/>
      <c r="B255" s="329"/>
      <c r="C255" s="327"/>
      <c r="D255" s="328"/>
      <c r="E255" s="327"/>
      <c r="F255" s="327"/>
      <c r="G255" s="327"/>
      <c r="H255" s="327"/>
      <c r="I255" s="327"/>
      <c r="J255" s="327"/>
      <c r="K255" s="327"/>
      <c r="L255" s="327"/>
      <c r="M255" s="327"/>
      <c r="N255" s="327"/>
      <c r="O255" s="327"/>
      <c r="P255" s="327"/>
      <c r="Q255" s="327"/>
      <c r="R255" s="327"/>
      <c r="S255" s="327"/>
      <c r="T255" s="327"/>
      <c r="U255" s="327"/>
      <c r="V255" s="327"/>
      <c r="W255" s="327"/>
      <c r="X255" s="327"/>
      <c r="Y255" s="327"/>
      <c r="Z255" s="327"/>
    </row>
    <row r="256" spans="1:26" ht="12.75" customHeight="1" x14ac:dyDescent="0.2">
      <c r="A256" s="330"/>
      <c r="B256" s="329"/>
      <c r="C256" s="327"/>
      <c r="D256" s="328"/>
      <c r="E256" s="327"/>
      <c r="F256" s="327"/>
      <c r="G256" s="327"/>
      <c r="H256" s="327"/>
      <c r="I256" s="327"/>
      <c r="J256" s="327"/>
      <c r="K256" s="327"/>
      <c r="L256" s="327"/>
      <c r="M256" s="327"/>
      <c r="N256" s="327"/>
      <c r="O256" s="327"/>
      <c r="P256" s="327"/>
      <c r="Q256" s="327"/>
      <c r="R256" s="327"/>
      <c r="S256" s="327"/>
      <c r="T256" s="327"/>
      <c r="U256" s="327"/>
      <c r="V256" s="327"/>
      <c r="W256" s="327"/>
      <c r="X256" s="327"/>
      <c r="Y256" s="327"/>
      <c r="Z256" s="327"/>
    </row>
    <row r="257" spans="1:26" ht="12.75" customHeight="1" x14ac:dyDescent="0.2">
      <c r="A257" s="330"/>
      <c r="B257" s="329"/>
      <c r="C257" s="327"/>
      <c r="D257" s="328"/>
      <c r="E257" s="327"/>
      <c r="F257" s="327"/>
      <c r="G257" s="327"/>
      <c r="H257" s="327"/>
      <c r="I257" s="327"/>
      <c r="J257" s="327"/>
      <c r="K257" s="327"/>
      <c r="L257" s="327"/>
      <c r="M257" s="327"/>
      <c r="N257" s="327"/>
      <c r="O257" s="327"/>
      <c r="P257" s="327"/>
      <c r="Q257" s="327"/>
      <c r="R257" s="327"/>
      <c r="S257" s="327"/>
      <c r="T257" s="327"/>
      <c r="U257" s="327"/>
      <c r="V257" s="327"/>
      <c r="W257" s="327"/>
      <c r="X257" s="327"/>
      <c r="Y257" s="327"/>
      <c r="Z257" s="327"/>
    </row>
    <row r="258" spans="1:26" ht="12.75" customHeight="1" x14ac:dyDescent="0.2">
      <c r="A258" s="330"/>
      <c r="B258" s="329"/>
      <c r="C258" s="327"/>
      <c r="D258" s="328"/>
      <c r="E258" s="327"/>
      <c r="F258" s="327"/>
      <c r="G258" s="327"/>
      <c r="H258" s="327"/>
      <c r="I258" s="327"/>
      <c r="J258" s="327"/>
      <c r="K258" s="327"/>
      <c r="L258" s="327"/>
      <c r="M258" s="327"/>
      <c r="N258" s="327"/>
      <c r="O258" s="327"/>
      <c r="P258" s="327"/>
      <c r="Q258" s="327"/>
      <c r="R258" s="327"/>
      <c r="S258" s="327"/>
      <c r="T258" s="327"/>
      <c r="U258" s="327"/>
      <c r="V258" s="327"/>
      <c r="W258" s="327"/>
      <c r="X258" s="327"/>
      <c r="Y258" s="327"/>
      <c r="Z258" s="327"/>
    </row>
    <row r="259" spans="1:26" ht="12.75" customHeight="1" x14ac:dyDescent="0.2">
      <c r="A259" s="330"/>
      <c r="B259" s="329"/>
      <c r="C259" s="327"/>
      <c r="D259" s="328"/>
      <c r="E259" s="327"/>
      <c r="F259" s="327"/>
      <c r="G259" s="327"/>
      <c r="H259" s="327"/>
      <c r="I259" s="327"/>
      <c r="J259" s="327"/>
      <c r="K259" s="327"/>
      <c r="L259" s="327"/>
      <c r="M259" s="327"/>
      <c r="N259" s="327"/>
      <c r="O259" s="327"/>
      <c r="P259" s="327"/>
      <c r="Q259" s="327"/>
      <c r="R259" s="327"/>
      <c r="S259" s="327"/>
      <c r="T259" s="327"/>
      <c r="U259" s="327"/>
      <c r="V259" s="327"/>
      <c r="W259" s="327"/>
      <c r="X259" s="327"/>
      <c r="Y259" s="327"/>
      <c r="Z259" s="327"/>
    </row>
    <row r="260" spans="1:26" ht="12.75" customHeight="1" x14ac:dyDescent="0.2">
      <c r="A260" s="330"/>
      <c r="B260" s="329"/>
      <c r="C260" s="327"/>
      <c r="D260" s="328"/>
      <c r="E260" s="327"/>
      <c r="F260" s="327"/>
      <c r="G260" s="327"/>
      <c r="H260" s="327"/>
      <c r="I260" s="327"/>
      <c r="J260" s="327"/>
      <c r="K260" s="327"/>
      <c r="L260" s="327"/>
      <c r="M260" s="327"/>
      <c r="N260" s="327"/>
      <c r="O260" s="327"/>
      <c r="P260" s="327"/>
      <c r="Q260" s="327"/>
      <c r="R260" s="327"/>
      <c r="S260" s="327"/>
      <c r="T260" s="327"/>
      <c r="U260" s="327"/>
      <c r="V260" s="327"/>
      <c r="W260" s="327"/>
      <c r="X260" s="327"/>
      <c r="Y260" s="327"/>
      <c r="Z260" s="327"/>
    </row>
    <row r="261" spans="1:26" ht="12.75" customHeight="1" x14ac:dyDescent="0.2">
      <c r="A261" s="330"/>
      <c r="B261" s="329"/>
      <c r="C261" s="327"/>
      <c r="D261" s="328"/>
      <c r="E261" s="327"/>
      <c r="F261" s="327"/>
      <c r="G261" s="327"/>
      <c r="H261" s="327"/>
      <c r="I261" s="327"/>
      <c r="J261" s="327"/>
      <c r="K261" s="327"/>
      <c r="L261" s="327"/>
      <c r="M261" s="327"/>
      <c r="N261" s="327"/>
      <c r="O261" s="327"/>
      <c r="P261" s="327"/>
      <c r="Q261" s="327"/>
      <c r="R261" s="327"/>
      <c r="S261" s="327"/>
      <c r="T261" s="327"/>
      <c r="U261" s="327"/>
      <c r="V261" s="327"/>
      <c r="W261" s="327"/>
      <c r="X261" s="327"/>
      <c r="Y261" s="327"/>
      <c r="Z261" s="327"/>
    </row>
    <row r="262" spans="1:26" ht="12.75" customHeight="1" x14ac:dyDescent="0.2">
      <c r="A262" s="330"/>
      <c r="B262" s="329"/>
      <c r="C262" s="327"/>
      <c r="D262" s="328"/>
      <c r="E262" s="327"/>
      <c r="F262" s="327"/>
      <c r="G262" s="327"/>
      <c r="H262" s="327"/>
      <c r="I262" s="327"/>
      <c r="J262" s="327"/>
      <c r="K262" s="327"/>
      <c r="L262" s="327"/>
      <c r="M262" s="327"/>
      <c r="N262" s="327"/>
      <c r="O262" s="327"/>
      <c r="P262" s="327"/>
      <c r="Q262" s="327"/>
      <c r="R262" s="327"/>
      <c r="S262" s="327"/>
      <c r="T262" s="327"/>
      <c r="U262" s="327"/>
      <c r="V262" s="327"/>
      <c r="W262" s="327"/>
      <c r="X262" s="327"/>
      <c r="Y262" s="327"/>
      <c r="Z262" s="327"/>
    </row>
    <row r="263" spans="1:26" ht="12.75" customHeight="1" x14ac:dyDescent="0.2">
      <c r="A263" s="330"/>
      <c r="B263" s="329"/>
      <c r="C263" s="327"/>
      <c r="D263" s="328"/>
      <c r="E263" s="327"/>
      <c r="F263" s="327"/>
      <c r="G263" s="327"/>
      <c r="H263" s="327"/>
      <c r="I263" s="327"/>
      <c r="J263" s="327"/>
      <c r="K263" s="327"/>
      <c r="L263" s="327"/>
      <c r="M263" s="327"/>
      <c r="N263" s="327"/>
      <c r="O263" s="327"/>
      <c r="P263" s="327"/>
      <c r="Q263" s="327"/>
      <c r="R263" s="327"/>
      <c r="S263" s="327"/>
      <c r="T263" s="327"/>
      <c r="U263" s="327"/>
      <c r="V263" s="327"/>
      <c r="W263" s="327"/>
      <c r="X263" s="327"/>
      <c r="Y263" s="327"/>
      <c r="Z263" s="327"/>
    </row>
    <row r="264" spans="1:26" ht="12.75" customHeight="1" x14ac:dyDescent="0.2">
      <c r="A264" s="326"/>
      <c r="B264" s="326"/>
      <c r="C264" s="326"/>
      <c r="D264" s="326"/>
      <c r="E264" s="326"/>
      <c r="F264" s="326"/>
      <c r="G264" s="326"/>
      <c r="H264" s="326"/>
      <c r="I264" s="326"/>
      <c r="J264" s="326"/>
      <c r="K264" s="326"/>
      <c r="L264" s="326"/>
      <c r="M264" s="326"/>
      <c r="N264" s="326"/>
      <c r="O264" s="326"/>
      <c r="P264" s="326"/>
      <c r="Q264" s="326"/>
      <c r="R264" s="326"/>
      <c r="S264" s="326"/>
      <c r="T264" s="326"/>
      <c r="U264" s="326"/>
      <c r="V264" s="326"/>
      <c r="W264" s="326"/>
      <c r="X264" s="326"/>
      <c r="Y264" s="326"/>
      <c r="Z264" s="326"/>
    </row>
    <row r="265" spans="1:26" ht="12.75" customHeight="1" x14ac:dyDescent="0.2">
      <c r="A265" s="326"/>
      <c r="B265" s="326"/>
      <c r="C265" s="326"/>
      <c r="D265" s="326"/>
      <c r="E265" s="326"/>
      <c r="F265" s="326"/>
      <c r="G265" s="326"/>
      <c r="H265" s="326"/>
      <c r="I265" s="326"/>
      <c r="J265" s="326"/>
      <c r="K265" s="326"/>
      <c r="L265" s="326"/>
      <c r="M265" s="326"/>
      <c r="N265" s="326"/>
      <c r="O265" s="326"/>
      <c r="P265" s="326"/>
      <c r="Q265" s="326"/>
      <c r="R265" s="326"/>
      <c r="S265" s="326"/>
      <c r="T265" s="326"/>
      <c r="U265" s="326"/>
      <c r="V265" s="326"/>
      <c r="W265" s="326"/>
      <c r="X265" s="326"/>
      <c r="Y265" s="326"/>
      <c r="Z265" s="326"/>
    </row>
    <row r="266" spans="1:26" ht="12.75" customHeight="1" x14ac:dyDescent="0.2">
      <c r="A266" s="326"/>
      <c r="B266" s="326"/>
      <c r="C266" s="326"/>
      <c r="D266" s="326"/>
      <c r="E266" s="326"/>
      <c r="F266" s="326"/>
      <c r="G266" s="326"/>
      <c r="H266" s="326"/>
      <c r="I266" s="326"/>
      <c r="J266" s="326"/>
      <c r="K266" s="326"/>
      <c r="L266" s="326"/>
      <c r="M266" s="326"/>
      <c r="N266" s="326"/>
      <c r="O266" s="326"/>
      <c r="P266" s="326"/>
      <c r="Q266" s="326"/>
      <c r="R266" s="326"/>
      <c r="S266" s="326"/>
      <c r="T266" s="326"/>
      <c r="U266" s="326"/>
      <c r="V266" s="326"/>
      <c r="W266" s="326"/>
      <c r="X266" s="326"/>
      <c r="Y266" s="326"/>
      <c r="Z266" s="326"/>
    </row>
    <row r="267" spans="1:26" ht="12.75" customHeight="1" x14ac:dyDescent="0.2">
      <c r="A267" s="326"/>
      <c r="B267" s="326"/>
      <c r="C267" s="326"/>
      <c r="D267" s="326"/>
      <c r="E267" s="326"/>
      <c r="F267" s="326"/>
      <c r="G267" s="326"/>
      <c r="H267" s="326"/>
      <c r="I267" s="326"/>
      <c r="J267" s="326"/>
      <c r="K267" s="326"/>
      <c r="L267" s="326"/>
      <c r="M267" s="326"/>
      <c r="N267" s="326"/>
      <c r="O267" s="326"/>
      <c r="P267" s="326"/>
      <c r="Q267" s="326"/>
      <c r="R267" s="326"/>
      <c r="S267" s="326"/>
      <c r="T267" s="326"/>
      <c r="U267" s="326"/>
      <c r="V267" s="326"/>
      <c r="W267" s="326"/>
      <c r="X267" s="326"/>
      <c r="Y267" s="326"/>
      <c r="Z267" s="326"/>
    </row>
    <row r="268" spans="1:26" ht="12.75" customHeight="1" x14ac:dyDescent="0.2">
      <c r="A268" s="326"/>
      <c r="B268" s="326"/>
      <c r="C268" s="326"/>
      <c r="D268" s="326"/>
      <c r="E268" s="326"/>
      <c r="F268" s="326"/>
      <c r="G268" s="326"/>
      <c r="H268" s="326"/>
      <c r="I268" s="326"/>
      <c r="J268" s="326"/>
      <c r="K268" s="326"/>
      <c r="L268" s="326"/>
      <c r="M268" s="326"/>
      <c r="N268" s="326"/>
      <c r="O268" s="326"/>
      <c r="P268" s="326"/>
      <c r="Q268" s="326"/>
      <c r="R268" s="326"/>
      <c r="S268" s="326"/>
      <c r="T268" s="326"/>
      <c r="U268" s="326"/>
      <c r="V268" s="326"/>
      <c r="W268" s="326"/>
      <c r="X268" s="326"/>
      <c r="Y268" s="326"/>
      <c r="Z268" s="326"/>
    </row>
    <row r="269" spans="1:26" ht="12.75" customHeight="1" x14ac:dyDescent="0.2">
      <c r="A269" s="326"/>
      <c r="B269" s="326"/>
      <c r="C269" s="326"/>
      <c r="D269" s="326"/>
      <c r="E269" s="326"/>
      <c r="F269" s="326"/>
      <c r="G269" s="326"/>
      <c r="H269" s="326"/>
      <c r="I269" s="326"/>
      <c r="J269" s="326"/>
      <c r="K269" s="326"/>
      <c r="L269" s="326"/>
      <c r="M269" s="326"/>
      <c r="N269" s="326"/>
      <c r="O269" s="326"/>
      <c r="P269" s="326"/>
      <c r="Q269" s="326"/>
      <c r="R269" s="326"/>
      <c r="S269" s="326"/>
      <c r="T269" s="326"/>
      <c r="U269" s="326"/>
      <c r="V269" s="326"/>
      <c r="W269" s="326"/>
      <c r="X269" s="326"/>
      <c r="Y269" s="326"/>
      <c r="Z269" s="326"/>
    </row>
    <row r="270" spans="1:26" ht="12.75" customHeight="1" x14ac:dyDescent="0.2">
      <c r="A270" s="326"/>
      <c r="B270" s="326"/>
      <c r="C270" s="326"/>
      <c r="D270" s="326"/>
      <c r="E270" s="326"/>
      <c r="F270" s="326"/>
      <c r="G270" s="326"/>
      <c r="H270" s="326"/>
      <c r="I270" s="326"/>
      <c r="J270" s="326"/>
      <c r="K270" s="326"/>
      <c r="L270" s="326"/>
      <c r="M270" s="326"/>
      <c r="N270" s="326"/>
      <c r="O270" s="326"/>
      <c r="P270" s="326"/>
      <c r="Q270" s="326"/>
      <c r="R270" s="326"/>
      <c r="S270" s="326"/>
      <c r="T270" s="326"/>
      <c r="U270" s="326"/>
      <c r="V270" s="326"/>
      <c r="W270" s="326"/>
      <c r="X270" s="326"/>
      <c r="Y270" s="326"/>
      <c r="Z270" s="326"/>
    </row>
    <row r="271" spans="1:26" ht="12.75" customHeight="1" x14ac:dyDescent="0.2">
      <c r="A271" s="326"/>
      <c r="B271" s="326"/>
      <c r="C271" s="326"/>
      <c r="D271" s="326"/>
      <c r="E271" s="326"/>
      <c r="F271" s="326"/>
      <c r="G271" s="326"/>
      <c r="H271" s="326"/>
      <c r="I271" s="326"/>
      <c r="J271" s="326"/>
      <c r="K271" s="326"/>
      <c r="L271" s="326"/>
      <c r="M271" s="326"/>
      <c r="N271" s="326"/>
      <c r="O271" s="326"/>
      <c r="P271" s="326"/>
      <c r="Q271" s="326"/>
      <c r="R271" s="326"/>
      <c r="S271" s="326"/>
      <c r="T271" s="326"/>
      <c r="U271" s="326"/>
      <c r="V271" s="326"/>
      <c r="W271" s="326"/>
      <c r="X271" s="326"/>
      <c r="Y271" s="326"/>
      <c r="Z271" s="326"/>
    </row>
    <row r="272" spans="1:26" ht="12.75" customHeight="1" x14ac:dyDescent="0.2">
      <c r="A272" s="326"/>
      <c r="B272" s="326"/>
      <c r="C272" s="326"/>
      <c r="D272" s="326"/>
      <c r="E272" s="326"/>
      <c r="F272" s="326"/>
      <c r="G272" s="326"/>
      <c r="H272" s="326"/>
      <c r="I272" s="326"/>
      <c r="J272" s="326"/>
      <c r="K272" s="326"/>
      <c r="L272" s="326"/>
      <c r="M272" s="326"/>
      <c r="N272" s="326"/>
      <c r="O272" s="326"/>
      <c r="P272" s="326"/>
      <c r="Q272" s="326"/>
      <c r="R272" s="326"/>
      <c r="S272" s="326"/>
      <c r="T272" s="326"/>
      <c r="U272" s="326"/>
      <c r="V272" s="326"/>
      <c r="W272" s="326"/>
      <c r="X272" s="326"/>
      <c r="Y272" s="326"/>
      <c r="Z272" s="326"/>
    </row>
    <row r="273" spans="1:26" ht="12.75" customHeight="1" x14ac:dyDescent="0.2">
      <c r="A273" s="326"/>
      <c r="B273" s="326"/>
      <c r="C273" s="326"/>
      <c r="D273" s="326"/>
      <c r="E273" s="326"/>
      <c r="F273" s="326"/>
      <c r="G273" s="326"/>
      <c r="H273" s="326"/>
      <c r="I273" s="326"/>
      <c r="J273" s="326"/>
      <c r="K273" s="326"/>
      <c r="L273" s="326"/>
      <c r="M273" s="326"/>
      <c r="N273" s="326"/>
      <c r="O273" s="326"/>
      <c r="P273" s="326"/>
      <c r="Q273" s="326"/>
      <c r="R273" s="326"/>
      <c r="S273" s="326"/>
      <c r="T273" s="326"/>
      <c r="U273" s="326"/>
      <c r="V273" s="326"/>
      <c r="W273" s="326"/>
      <c r="X273" s="326"/>
      <c r="Y273" s="326"/>
      <c r="Z273" s="326"/>
    </row>
    <row r="274" spans="1:26" ht="12.75" customHeight="1" x14ac:dyDescent="0.2">
      <c r="A274" s="326"/>
      <c r="B274" s="326"/>
      <c r="C274" s="326"/>
      <c r="D274" s="326"/>
      <c r="E274" s="326"/>
      <c r="F274" s="326"/>
      <c r="G274" s="326"/>
      <c r="H274" s="326"/>
      <c r="I274" s="326"/>
      <c r="J274" s="326"/>
      <c r="K274" s="326"/>
      <c r="L274" s="326"/>
      <c r="M274" s="326"/>
      <c r="N274" s="326"/>
      <c r="O274" s="326"/>
      <c r="P274" s="326"/>
      <c r="Q274" s="326"/>
      <c r="R274" s="326"/>
      <c r="S274" s="326"/>
      <c r="T274" s="326"/>
      <c r="U274" s="326"/>
      <c r="V274" s="326"/>
      <c r="W274" s="326"/>
      <c r="X274" s="326"/>
      <c r="Y274" s="326"/>
      <c r="Z274" s="326"/>
    </row>
    <row r="275" spans="1:26" ht="12.75" customHeight="1" x14ac:dyDescent="0.2">
      <c r="A275" s="326"/>
      <c r="B275" s="326"/>
      <c r="C275" s="326"/>
      <c r="D275" s="326"/>
      <c r="E275" s="326"/>
      <c r="F275" s="326"/>
      <c r="G275" s="326"/>
      <c r="H275" s="326"/>
      <c r="I275" s="326"/>
      <c r="J275" s="326"/>
      <c r="K275" s="326"/>
      <c r="L275" s="326"/>
      <c r="M275" s="326"/>
      <c r="N275" s="326"/>
      <c r="O275" s="326"/>
      <c r="P275" s="326"/>
      <c r="Q275" s="326"/>
      <c r="R275" s="326"/>
      <c r="S275" s="326"/>
      <c r="T275" s="326"/>
      <c r="U275" s="326"/>
      <c r="V275" s="326"/>
      <c r="W275" s="326"/>
      <c r="X275" s="326"/>
      <c r="Y275" s="326"/>
      <c r="Z275" s="326"/>
    </row>
    <row r="276" spans="1:26" ht="12.75" customHeight="1" x14ac:dyDescent="0.2">
      <c r="A276" s="326"/>
      <c r="B276" s="326"/>
      <c r="C276" s="326"/>
      <c r="D276" s="326"/>
      <c r="E276" s="326"/>
      <c r="F276" s="326"/>
      <c r="G276" s="326"/>
      <c r="H276" s="326"/>
      <c r="I276" s="326"/>
      <c r="J276" s="326"/>
      <c r="K276" s="326"/>
      <c r="L276" s="326"/>
      <c r="M276" s="326"/>
      <c r="N276" s="326"/>
      <c r="O276" s="326"/>
      <c r="P276" s="326"/>
      <c r="Q276" s="326"/>
      <c r="R276" s="326"/>
      <c r="S276" s="326"/>
      <c r="T276" s="326"/>
      <c r="U276" s="326"/>
      <c r="V276" s="326"/>
      <c r="W276" s="326"/>
      <c r="X276" s="326"/>
      <c r="Y276" s="326"/>
      <c r="Z276" s="326"/>
    </row>
    <row r="277" spans="1:26" ht="12.75" customHeight="1" x14ac:dyDescent="0.2">
      <c r="A277" s="326"/>
      <c r="B277" s="326"/>
      <c r="C277" s="326"/>
      <c r="D277" s="326"/>
      <c r="E277" s="326"/>
      <c r="F277" s="326"/>
      <c r="G277" s="326"/>
      <c r="H277" s="326"/>
      <c r="I277" s="326"/>
      <c r="J277" s="326"/>
      <c r="K277" s="326"/>
      <c r="L277" s="326"/>
      <c r="M277" s="326"/>
      <c r="N277" s="326"/>
      <c r="O277" s="326"/>
      <c r="P277" s="326"/>
      <c r="Q277" s="326"/>
      <c r="R277" s="326"/>
      <c r="S277" s="326"/>
      <c r="T277" s="326"/>
      <c r="U277" s="326"/>
      <c r="V277" s="326"/>
      <c r="W277" s="326"/>
      <c r="X277" s="326"/>
      <c r="Y277" s="326"/>
      <c r="Z277" s="326"/>
    </row>
    <row r="278" spans="1:26" ht="12.75" customHeight="1" x14ac:dyDescent="0.2">
      <c r="A278" s="326"/>
      <c r="B278" s="326"/>
      <c r="C278" s="326"/>
      <c r="D278" s="326"/>
      <c r="E278" s="326"/>
      <c r="F278" s="326"/>
      <c r="G278" s="326"/>
      <c r="H278" s="326"/>
      <c r="I278" s="326"/>
      <c r="J278" s="326"/>
      <c r="K278" s="326"/>
      <c r="L278" s="326"/>
      <c r="M278" s="326"/>
      <c r="N278" s="326"/>
      <c r="O278" s="326"/>
      <c r="P278" s="326"/>
      <c r="Q278" s="326"/>
      <c r="R278" s="326"/>
      <c r="S278" s="326"/>
      <c r="T278" s="326"/>
      <c r="U278" s="326"/>
      <c r="V278" s="326"/>
      <c r="W278" s="326"/>
      <c r="X278" s="326"/>
      <c r="Y278" s="326"/>
      <c r="Z278" s="326"/>
    </row>
    <row r="279" spans="1:26" ht="12.75" customHeight="1" x14ac:dyDescent="0.2">
      <c r="A279" s="326"/>
      <c r="B279" s="326"/>
      <c r="C279" s="326"/>
      <c r="D279" s="326"/>
      <c r="E279" s="326"/>
      <c r="F279" s="326"/>
      <c r="G279" s="326"/>
      <c r="H279" s="326"/>
      <c r="I279" s="326"/>
      <c r="J279" s="326"/>
      <c r="K279" s="326"/>
      <c r="L279" s="326"/>
      <c r="M279" s="326"/>
      <c r="N279" s="326"/>
      <c r="O279" s="326"/>
      <c r="P279" s="326"/>
      <c r="Q279" s="326"/>
      <c r="R279" s="326"/>
      <c r="S279" s="326"/>
      <c r="T279" s="326"/>
      <c r="U279" s="326"/>
      <c r="V279" s="326"/>
      <c r="W279" s="326"/>
      <c r="X279" s="326"/>
      <c r="Y279" s="326"/>
      <c r="Z279" s="326"/>
    </row>
    <row r="280" spans="1:26" ht="12.75" customHeight="1" x14ac:dyDescent="0.2">
      <c r="A280" s="326"/>
      <c r="B280" s="326"/>
      <c r="C280" s="326"/>
      <c r="D280" s="326"/>
      <c r="E280" s="326"/>
      <c r="F280" s="326"/>
      <c r="G280" s="326"/>
      <c r="H280" s="326"/>
      <c r="I280" s="326"/>
      <c r="J280" s="326"/>
      <c r="K280" s="326"/>
      <c r="L280" s="326"/>
      <c r="M280" s="326"/>
      <c r="N280" s="326"/>
      <c r="O280" s="326"/>
      <c r="P280" s="326"/>
      <c r="Q280" s="326"/>
      <c r="R280" s="326"/>
      <c r="S280" s="326"/>
      <c r="T280" s="326"/>
      <c r="U280" s="326"/>
      <c r="V280" s="326"/>
      <c r="W280" s="326"/>
      <c r="X280" s="326"/>
      <c r="Y280" s="326"/>
      <c r="Z280" s="326"/>
    </row>
    <row r="281" spans="1:26" ht="12.75" customHeight="1" x14ac:dyDescent="0.2">
      <c r="A281" s="326"/>
      <c r="B281" s="326"/>
      <c r="C281" s="326"/>
      <c r="D281" s="326"/>
      <c r="E281" s="326"/>
      <c r="F281" s="326"/>
      <c r="G281" s="326"/>
      <c r="H281" s="326"/>
      <c r="I281" s="326"/>
      <c r="J281" s="326"/>
      <c r="K281" s="326"/>
      <c r="L281" s="326"/>
      <c r="M281" s="326"/>
      <c r="N281" s="326"/>
      <c r="O281" s="326"/>
      <c r="P281" s="326"/>
      <c r="Q281" s="326"/>
      <c r="R281" s="326"/>
      <c r="S281" s="326"/>
      <c r="T281" s="326"/>
      <c r="U281" s="326"/>
      <c r="V281" s="326"/>
      <c r="W281" s="326"/>
      <c r="X281" s="326"/>
      <c r="Y281" s="326"/>
      <c r="Z281" s="326"/>
    </row>
    <row r="282" spans="1:26" ht="12.75" customHeight="1" x14ac:dyDescent="0.2">
      <c r="A282" s="326"/>
      <c r="B282" s="326"/>
      <c r="C282" s="326"/>
      <c r="D282" s="326"/>
      <c r="E282" s="326"/>
      <c r="F282" s="326"/>
      <c r="G282" s="326"/>
      <c r="H282" s="326"/>
      <c r="I282" s="326"/>
      <c r="J282" s="326"/>
      <c r="K282" s="326"/>
      <c r="L282" s="326"/>
      <c r="M282" s="326"/>
      <c r="N282" s="326"/>
      <c r="O282" s="326"/>
      <c r="P282" s="326"/>
      <c r="Q282" s="326"/>
      <c r="R282" s="326"/>
      <c r="S282" s="326"/>
      <c r="T282" s="326"/>
      <c r="U282" s="326"/>
      <c r="V282" s="326"/>
      <c r="W282" s="326"/>
      <c r="X282" s="326"/>
      <c r="Y282" s="326"/>
      <c r="Z282" s="326"/>
    </row>
    <row r="283" spans="1:26" ht="12.75" customHeight="1" x14ac:dyDescent="0.2">
      <c r="A283" s="326"/>
      <c r="B283" s="326"/>
      <c r="C283" s="326"/>
      <c r="D283" s="326"/>
      <c r="E283" s="326"/>
      <c r="F283" s="326"/>
      <c r="G283" s="326"/>
      <c r="H283" s="326"/>
      <c r="I283" s="326"/>
      <c r="J283" s="326"/>
      <c r="K283" s="326"/>
      <c r="L283" s="326"/>
      <c r="M283" s="326"/>
      <c r="N283" s="326"/>
      <c r="O283" s="326"/>
      <c r="P283" s="326"/>
      <c r="Q283" s="326"/>
      <c r="R283" s="326"/>
      <c r="S283" s="326"/>
      <c r="T283" s="326"/>
      <c r="U283" s="326"/>
      <c r="V283" s="326"/>
      <c r="W283" s="326"/>
      <c r="X283" s="326"/>
      <c r="Y283" s="326"/>
      <c r="Z283" s="326"/>
    </row>
    <row r="284" spans="1:26" ht="12.75" customHeight="1" x14ac:dyDescent="0.2">
      <c r="A284" s="326"/>
      <c r="B284" s="326"/>
      <c r="C284" s="326"/>
      <c r="D284" s="326"/>
      <c r="E284" s="326"/>
      <c r="F284" s="326"/>
      <c r="G284" s="326"/>
      <c r="H284" s="326"/>
      <c r="I284" s="326"/>
      <c r="J284" s="326"/>
      <c r="K284" s="326"/>
      <c r="L284" s="326"/>
      <c r="M284" s="326"/>
      <c r="N284" s="326"/>
      <c r="O284" s="326"/>
      <c r="P284" s="326"/>
      <c r="Q284" s="326"/>
      <c r="R284" s="326"/>
      <c r="S284" s="326"/>
      <c r="T284" s="326"/>
      <c r="U284" s="326"/>
      <c r="V284" s="326"/>
      <c r="W284" s="326"/>
      <c r="X284" s="326"/>
      <c r="Y284" s="326"/>
      <c r="Z284" s="326"/>
    </row>
    <row r="285" spans="1:26" ht="12.75" customHeight="1" x14ac:dyDescent="0.2">
      <c r="A285" s="326"/>
      <c r="B285" s="326"/>
      <c r="C285" s="326"/>
      <c r="D285" s="326"/>
      <c r="E285" s="326"/>
      <c r="F285" s="326"/>
      <c r="G285" s="326"/>
      <c r="H285" s="326"/>
      <c r="I285" s="326"/>
      <c r="J285" s="326"/>
      <c r="K285" s="326"/>
      <c r="L285" s="326"/>
      <c r="M285" s="326"/>
      <c r="N285" s="326"/>
      <c r="O285" s="326"/>
      <c r="P285" s="326"/>
      <c r="Q285" s="326"/>
      <c r="R285" s="326"/>
      <c r="S285" s="326"/>
      <c r="T285" s="326"/>
      <c r="U285" s="326"/>
      <c r="V285" s="326"/>
      <c r="W285" s="326"/>
      <c r="X285" s="326"/>
      <c r="Y285" s="326"/>
      <c r="Z285" s="326"/>
    </row>
    <row r="286" spans="1:26" ht="12.75" customHeight="1" x14ac:dyDescent="0.2">
      <c r="A286" s="326"/>
      <c r="B286" s="326"/>
      <c r="C286" s="326"/>
      <c r="D286" s="326"/>
      <c r="E286" s="326"/>
      <c r="F286" s="326"/>
      <c r="G286" s="326"/>
      <c r="H286" s="326"/>
      <c r="I286" s="326"/>
      <c r="J286" s="326"/>
      <c r="K286" s="326"/>
      <c r="L286" s="326"/>
      <c r="M286" s="326"/>
      <c r="N286" s="326"/>
      <c r="O286" s="326"/>
      <c r="P286" s="326"/>
      <c r="Q286" s="326"/>
      <c r="R286" s="326"/>
      <c r="S286" s="326"/>
      <c r="T286" s="326"/>
      <c r="U286" s="326"/>
      <c r="V286" s="326"/>
      <c r="W286" s="326"/>
      <c r="X286" s="326"/>
      <c r="Y286" s="326"/>
      <c r="Z286" s="326"/>
    </row>
    <row r="287" spans="1:26" ht="12.75" customHeight="1" x14ac:dyDescent="0.2">
      <c r="A287" s="326"/>
      <c r="B287" s="326"/>
      <c r="C287" s="326"/>
      <c r="D287" s="326"/>
      <c r="E287" s="326"/>
      <c r="F287" s="326"/>
      <c r="G287" s="326"/>
      <c r="H287" s="326"/>
      <c r="I287" s="326"/>
      <c r="J287" s="326"/>
      <c r="K287" s="326"/>
      <c r="L287" s="326"/>
      <c r="M287" s="326"/>
      <c r="N287" s="326"/>
      <c r="O287" s="326"/>
      <c r="P287" s="326"/>
      <c r="Q287" s="326"/>
      <c r="R287" s="326"/>
      <c r="S287" s="326"/>
      <c r="T287" s="326"/>
      <c r="U287" s="326"/>
      <c r="V287" s="326"/>
      <c r="W287" s="326"/>
      <c r="X287" s="326"/>
      <c r="Y287" s="326"/>
      <c r="Z287" s="326"/>
    </row>
    <row r="288" spans="1:26" ht="12.75" customHeight="1" x14ac:dyDescent="0.2">
      <c r="A288" s="326"/>
      <c r="B288" s="326"/>
      <c r="C288" s="326"/>
      <c r="D288" s="326"/>
      <c r="E288" s="326"/>
      <c r="F288" s="326"/>
      <c r="G288" s="326"/>
      <c r="H288" s="326"/>
      <c r="I288" s="326"/>
      <c r="J288" s="326"/>
      <c r="K288" s="326"/>
      <c r="L288" s="326"/>
      <c r="M288" s="326"/>
      <c r="N288" s="326"/>
      <c r="O288" s="326"/>
      <c r="P288" s="326"/>
      <c r="Q288" s="326"/>
      <c r="R288" s="326"/>
      <c r="S288" s="326"/>
      <c r="T288" s="326"/>
      <c r="U288" s="326"/>
      <c r="V288" s="326"/>
      <c r="W288" s="326"/>
      <c r="X288" s="326"/>
      <c r="Y288" s="326"/>
      <c r="Z288" s="326"/>
    </row>
    <row r="289" spans="1:26" ht="12.75" customHeight="1" x14ac:dyDescent="0.2">
      <c r="A289" s="326"/>
      <c r="B289" s="326"/>
      <c r="C289" s="326"/>
      <c r="D289" s="326"/>
      <c r="E289" s="326"/>
      <c r="F289" s="326"/>
      <c r="G289" s="326"/>
      <c r="H289" s="326"/>
      <c r="I289" s="326"/>
      <c r="J289" s="326"/>
      <c r="K289" s="326"/>
      <c r="L289" s="326"/>
      <c r="M289" s="326"/>
      <c r="N289" s="326"/>
      <c r="O289" s="326"/>
      <c r="P289" s="326"/>
      <c r="Q289" s="326"/>
      <c r="R289" s="326"/>
      <c r="S289" s="326"/>
      <c r="T289" s="326"/>
      <c r="U289" s="326"/>
      <c r="V289" s="326"/>
      <c r="W289" s="326"/>
      <c r="X289" s="326"/>
      <c r="Y289" s="326"/>
      <c r="Z289" s="326"/>
    </row>
    <row r="290" spans="1:26" ht="12.75" customHeight="1" x14ac:dyDescent="0.2">
      <c r="A290" s="326"/>
      <c r="B290" s="326"/>
      <c r="C290" s="326"/>
      <c r="D290" s="326"/>
      <c r="E290" s="326"/>
      <c r="F290" s="326"/>
      <c r="G290" s="326"/>
      <c r="H290" s="326"/>
      <c r="I290" s="326"/>
      <c r="J290" s="326"/>
      <c r="K290" s="326"/>
      <c r="L290" s="326"/>
      <c r="M290" s="326"/>
      <c r="N290" s="326"/>
      <c r="O290" s="326"/>
      <c r="P290" s="326"/>
      <c r="Q290" s="326"/>
      <c r="R290" s="326"/>
      <c r="S290" s="326"/>
      <c r="T290" s="326"/>
      <c r="U290" s="326"/>
      <c r="V290" s="326"/>
      <c r="W290" s="326"/>
      <c r="X290" s="326"/>
      <c r="Y290" s="326"/>
      <c r="Z290" s="326"/>
    </row>
    <row r="291" spans="1:26" ht="12.75" customHeight="1" x14ac:dyDescent="0.2">
      <c r="A291" s="326"/>
      <c r="B291" s="326"/>
      <c r="C291" s="326"/>
      <c r="D291" s="326"/>
      <c r="E291" s="326"/>
      <c r="F291" s="326"/>
      <c r="G291" s="326"/>
      <c r="H291" s="326"/>
      <c r="I291" s="326"/>
      <c r="J291" s="326"/>
      <c r="K291" s="326"/>
      <c r="L291" s="326"/>
      <c r="M291" s="326"/>
      <c r="N291" s="326"/>
      <c r="O291" s="326"/>
      <c r="P291" s="326"/>
      <c r="Q291" s="326"/>
      <c r="R291" s="326"/>
      <c r="S291" s="326"/>
      <c r="T291" s="326"/>
      <c r="U291" s="326"/>
      <c r="V291" s="326"/>
      <c r="W291" s="326"/>
      <c r="X291" s="326"/>
      <c r="Y291" s="326"/>
      <c r="Z291" s="326"/>
    </row>
    <row r="292" spans="1:26" ht="12.75" customHeight="1" x14ac:dyDescent="0.2">
      <c r="A292" s="326"/>
      <c r="B292" s="326"/>
      <c r="C292" s="326"/>
      <c r="D292" s="326"/>
      <c r="E292" s="326"/>
      <c r="F292" s="326"/>
      <c r="G292" s="326"/>
      <c r="H292" s="326"/>
      <c r="I292" s="326"/>
      <c r="J292" s="326"/>
      <c r="K292" s="326"/>
      <c r="L292" s="326"/>
      <c r="M292" s="326"/>
      <c r="N292" s="326"/>
      <c r="O292" s="326"/>
      <c r="P292" s="326"/>
      <c r="Q292" s="326"/>
      <c r="R292" s="326"/>
      <c r="S292" s="326"/>
      <c r="T292" s="326"/>
      <c r="U292" s="326"/>
      <c r="V292" s="326"/>
      <c r="W292" s="326"/>
      <c r="X292" s="326"/>
      <c r="Y292" s="326"/>
      <c r="Z292" s="326"/>
    </row>
    <row r="293" spans="1:26" ht="12.75" customHeight="1" x14ac:dyDescent="0.2">
      <c r="A293" s="326"/>
      <c r="B293" s="326"/>
      <c r="C293" s="326"/>
      <c r="D293" s="326"/>
      <c r="E293" s="326"/>
      <c r="F293" s="326"/>
      <c r="G293" s="326"/>
      <c r="H293" s="326"/>
      <c r="I293" s="326"/>
      <c r="J293" s="326"/>
      <c r="K293" s="326"/>
      <c r="L293" s="326"/>
      <c r="M293" s="326"/>
      <c r="N293" s="326"/>
      <c r="O293" s="326"/>
      <c r="P293" s="326"/>
      <c r="Q293" s="326"/>
      <c r="R293" s="326"/>
      <c r="S293" s="326"/>
      <c r="T293" s="326"/>
      <c r="U293" s="326"/>
      <c r="V293" s="326"/>
      <c r="W293" s="326"/>
      <c r="X293" s="326"/>
      <c r="Y293" s="326"/>
      <c r="Z293" s="326"/>
    </row>
    <row r="294" spans="1:26" ht="12.75" customHeight="1" x14ac:dyDescent="0.2">
      <c r="A294" s="326"/>
      <c r="B294" s="326"/>
      <c r="C294" s="326"/>
      <c r="D294" s="326"/>
      <c r="E294" s="326"/>
      <c r="F294" s="326"/>
      <c r="G294" s="326"/>
      <c r="H294" s="326"/>
      <c r="I294" s="326"/>
      <c r="J294" s="326"/>
      <c r="K294" s="326"/>
      <c r="L294" s="326"/>
      <c r="M294" s="326"/>
      <c r="N294" s="326"/>
      <c r="O294" s="326"/>
      <c r="P294" s="326"/>
      <c r="Q294" s="326"/>
      <c r="R294" s="326"/>
      <c r="S294" s="326"/>
      <c r="T294" s="326"/>
      <c r="U294" s="326"/>
      <c r="V294" s="326"/>
      <c r="W294" s="326"/>
      <c r="X294" s="326"/>
      <c r="Y294" s="326"/>
      <c r="Z294" s="326"/>
    </row>
    <row r="295" spans="1:26" ht="12.75" customHeight="1" x14ac:dyDescent="0.2">
      <c r="A295" s="326"/>
      <c r="B295" s="326"/>
      <c r="C295" s="326"/>
      <c r="D295" s="326"/>
      <c r="E295" s="326"/>
      <c r="F295" s="326"/>
      <c r="G295" s="326"/>
      <c r="H295" s="326"/>
      <c r="I295" s="326"/>
      <c r="J295" s="326"/>
      <c r="K295" s="326"/>
      <c r="L295" s="326"/>
      <c r="M295" s="326"/>
      <c r="N295" s="326"/>
      <c r="O295" s="326"/>
      <c r="P295" s="326"/>
      <c r="Q295" s="326"/>
      <c r="R295" s="326"/>
      <c r="S295" s="326"/>
      <c r="T295" s="326"/>
      <c r="U295" s="326"/>
      <c r="V295" s="326"/>
      <c r="W295" s="326"/>
      <c r="X295" s="326"/>
      <c r="Y295" s="326"/>
      <c r="Z295" s="326"/>
    </row>
    <row r="296" spans="1:26" ht="12.75" customHeight="1" x14ac:dyDescent="0.2">
      <c r="A296" s="326"/>
      <c r="B296" s="326"/>
      <c r="C296" s="326"/>
      <c r="D296" s="326"/>
      <c r="E296" s="326"/>
      <c r="F296" s="326"/>
      <c r="G296" s="326"/>
      <c r="H296" s="326"/>
      <c r="I296" s="326"/>
      <c r="J296" s="326"/>
      <c r="K296" s="326"/>
      <c r="L296" s="326"/>
      <c r="M296" s="326"/>
      <c r="N296" s="326"/>
      <c r="O296" s="326"/>
      <c r="P296" s="326"/>
      <c r="Q296" s="326"/>
      <c r="R296" s="326"/>
      <c r="S296" s="326"/>
      <c r="T296" s="326"/>
      <c r="U296" s="326"/>
      <c r="V296" s="326"/>
      <c r="W296" s="326"/>
      <c r="X296" s="326"/>
      <c r="Y296" s="326"/>
      <c r="Z296" s="326"/>
    </row>
    <row r="297" spans="1:26" ht="12.75" customHeight="1" x14ac:dyDescent="0.2">
      <c r="A297" s="326"/>
      <c r="B297" s="326"/>
      <c r="C297" s="326"/>
      <c r="D297" s="326"/>
      <c r="E297" s="326"/>
      <c r="F297" s="326"/>
      <c r="G297" s="326"/>
      <c r="H297" s="326"/>
      <c r="I297" s="326"/>
      <c r="J297" s="326"/>
      <c r="K297" s="326"/>
      <c r="L297" s="326"/>
      <c r="M297" s="326"/>
      <c r="N297" s="326"/>
      <c r="O297" s="326"/>
      <c r="P297" s="326"/>
      <c r="Q297" s="326"/>
      <c r="R297" s="326"/>
      <c r="S297" s="326"/>
      <c r="T297" s="326"/>
      <c r="U297" s="326"/>
      <c r="V297" s="326"/>
      <c r="W297" s="326"/>
      <c r="X297" s="326"/>
      <c r="Y297" s="326"/>
      <c r="Z297" s="326"/>
    </row>
    <row r="298" spans="1:26" ht="12.75" customHeight="1" x14ac:dyDescent="0.2">
      <c r="A298" s="326"/>
      <c r="B298" s="326"/>
      <c r="C298" s="326"/>
      <c r="D298" s="326"/>
      <c r="E298" s="326"/>
      <c r="F298" s="326"/>
      <c r="G298" s="326"/>
      <c r="H298" s="326"/>
      <c r="I298" s="326"/>
      <c r="J298" s="326"/>
      <c r="K298" s="326"/>
      <c r="L298" s="326"/>
      <c r="M298" s="326"/>
      <c r="N298" s="326"/>
      <c r="O298" s="326"/>
      <c r="P298" s="326"/>
      <c r="Q298" s="326"/>
      <c r="R298" s="326"/>
      <c r="S298" s="326"/>
      <c r="T298" s="326"/>
      <c r="U298" s="326"/>
      <c r="V298" s="326"/>
      <c r="W298" s="326"/>
      <c r="X298" s="326"/>
      <c r="Y298" s="326"/>
      <c r="Z298" s="326"/>
    </row>
    <row r="299" spans="1:26" ht="12.75" customHeight="1" x14ac:dyDescent="0.2">
      <c r="A299" s="326"/>
      <c r="B299" s="326"/>
      <c r="C299" s="326"/>
      <c r="D299" s="326"/>
      <c r="E299" s="326"/>
      <c r="F299" s="326"/>
      <c r="G299" s="326"/>
      <c r="H299" s="326"/>
      <c r="I299" s="326"/>
      <c r="J299" s="326"/>
      <c r="K299" s="326"/>
      <c r="L299" s="326"/>
      <c r="M299" s="326"/>
      <c r="N299" s="326"/>
      <c r="O299" s="326"/>
      <c r="P299" s="326"/>
      <c r="Q299" s="326"/>
      <c r="R299" s="326"/>
      <c r="S299" s="326"/>
      <c r="T299" s="326"/>
      <c r="U299" s="326"/>
      <c r="V299" s="326"/>
      <c r="W299" s="326"/>
      <c r="X299" s="326"/>
      <c r="Y299" s="326"/>
      <c r="Z299" s="326"/>
    </row>
    <row r="300" spans="1:26" ht="12.75" customHeight="1" x14ac:dyDescent="0.2">
      <c r="A300" s="326"/>
      <c r="B300" s="326"/>
      <c r="C300" s="326"/>
      <c r="D300" s="326"/>
      <c r="E300" s="326"/>
      <c r="F300" s="326"/>
      <c r="G300" s="326"/>
      <c r="H300" s="326"/>
      <c r="I300" s="326"/>
      <c r="J300" s="326"/>
      <c r="K300" s="326"/>
      <c r="L300" s="326"/>
      <c r="M300" s="326"/>
      <c r="N300" s="326"/>
      <c r="O300" s="326"/>
      <c r="P300" s="326"/>
      <c r="Q300" s="326"/>
      <c r="R300" s="326"/>
      <c r="S300" s="326"/>
      <c r="T300" s="326"/>
      <c r="U300" s="326"/>
      <c r="V300" s="326"/>
      <c r="W300" s="326"/>
      <c r="X300" s="326"/>
      <c r="Y300" s="326"/>
      <c r="Z300" s="326"/>
    </row>
    <row r="301" spans="1:26" ht="12.75" customHeight="1" x14ac:dyDescent="0.2">
      <c r="A301" s="326"/>
      <c r="B301" s="326"/>
      <c r="C301" s="326"/>
      <c r="D301" s="326"/>
      <c r="E301" s="326"/>
      <c r="F301" s="326"/>
      <c r="G301" s="326"/>
      <c r="H301" s="326"/>
      <c r="I301" s="326"/>
      <c r="J301" s="326"/>
      <c r="K301" s="326"/>
      <c r="L301" s="326"/>
      <c r="M301" s="326"/>
      <c r="N301" s="326"/>
      <c r="O301" s="326"/>
      <c r="P301" s="326"/>
      <c r="Q301" s="326"/>
      <c r="R301" s="326"/>
      <c r="S301" s="326"/>
      <c r="T301" s="326"/>
      <c r="U301" s="326"/>
      <c r="V301" s="326"/>
      <c r="W301" s="326"/>
      <c r="X301" s="326"/>
      <c r="Y301" s="326"/>
      <c r="Z301" s="326"/>
    </row>
    <row r="302" spans="1:26" ht="12.75" customHeight="1" x14ac:dyDescent="0.2">
      <c r="A302" s="326"/>
      <c r="B302" s="326"/>
      <c r="C302" s="326"/>
      <c r="D302" s="326"/>
      <c r="E302" s="326"/>
      <c r="F302" s="326"/>
      <c r="G302" s="326"/>
      <c r="H302" s="326"/>
      <c r="I302" s="326"/>
      <c r="J302" s="326"/>
      <c r="K302" s="326"/>
      <c r="L302" s="326"/>
      <c r="M302" s="326"/>
      <c r="N302" s="326"/>
      <c r="O302" s="326"/>
      <c r="P302" s="326"/>
      <c r="Q302" s="326"/>
      <c r="R302" s="326"/>
      <c r="S302" s="326"/>
      <c r="T302" s="326"/>
      <c r="U302" s="326"/>
      <c r="V302" s="326"/>
      <c r="W302" s="326"/>
      <c r="X302" s="326"/>
      <c r="Y302" s="326"/>
      <c r="Z302" s="326"/>
    </row>
    <row r="303" spans="1:26" ht="12.75" customHeight="1" x14ac:dyDescent="0.2">
      <c r="A303" s="326"/>
      <c r="B303" s="326"/>
      <c r="C303" s="326"/>
      <c r="D303" s="326"/>
      <c r="E303" s="326"/>
      <c r="F303" s="326"/>
      <c r="G303" s="326"/>
      <c r="H303" s="326"/>
      <c r="I303" s="326"/>
      <c r="J303" s="326"/>
      <c r="K303" s="326"/>
      <c r="L303" s="326"/>
      <c r="M303" s="326"/>
      <c r="N303" s="326"/>
      <c r="O303" s="326"/>
      <c r="P303" s="326"/>
      <c r="Q303" s="326"/>
      <c r="R303" s="326"/>
      <c r="S303" s="326"/>
      <c r="T303" s="326"/>
      <c r="U303" s="326"/>
      <c r="V303" s="326"/>
      <c r="W303" s="326"/>
      <c r="X303" s="326"/>
      <c r="Y303" s="326"/>
      <c r="Z303" s="326"/>
    </row>
    <row r="304" spans="1:26" ht="12.75" customHeight="1" x14ac:dyDescent="0.2">
      <c r="A304" s="326"/>
      <c r="B304" s="326"/>
      <c r="C304" s="326"/>
      <c r="D304" s="326"/>
      <c r="E304" s="326"/>
      <c r="F304" s="326"/>
      <c r="G304" s="326"/>
      <c r="H304" s="326"/>
      <c r="I304" s="326"/>
      <c r="J304" s="326"/>
      <c r="K304" s="326"/>
      <c r="L304" s="326"/>
      <c r="M304" s="326"/>
      <c r="N304" s="326"/>
      <c r="O304" s="326"/>
      <c r="P304" s="326"/>
      <c r="Q304" s="326"/>
      <c r="R304" s="326"/>
      <c r="S304" s="326"/>
      <c r="T304" s="326"/>
      <c r="U304" s="326"/>
      <c r="V304" s="326"/>
      <c r="W304" s="326"/>
      <c r="X304" s="326"/>
      <c r="Y304" s="326"/>
      <c r="Z304" s="326"/>
    </row>
    <row r="305" spans="1:26" ht="12.75" customHeight="1" x14ac:dyDescent="0.2">
      <c r="A305" s="326"/>
      <c r="B305" s="326"/>
      <c r="C305" s="326"/>
      <c r="D305" s="326"/>
      <c r="E305" s="326"/>
      <c r="F305" s="326"/>
      <c r="G305" s="326"/>
      <c r="H305" s="326"/>
      <c r="I305" s="326"/>
      <c r="J305" s="326"/>
      <c r="K305" s="326"/>
      <c r="L305" s="326"/>
      <c r="M305" s="326"/>
      <c r="N305" s="326"/>
      <c r="O305" s="326"/>
      <c r="P305" s="326"/>
      <c r="Q305" s="326"/>
      <c r="R305" s="326"/>
      <c r="S305" s="326"/>
      <c r="T305" s="326"/>
      <c r="U305" s="326"/>
      <c r="V305" s="326"/>
      <c r="W305" s="326"/>
      <c r="X305" s="326"/>
      <c r="Y305" s="326"/>
      <c r="Z305" s="326"/>
    </row>
    <row r="306" spans="1:26" ht="12.75" customHeight="1" x14ac:dyDescent="0.2">
      <c r="A306" s="326"/>
      <c r="B306" s="326"/>
      <c r="C306" s="326"/>
      <c r="D306" s="326"/>
      <c r="E306" s="326"/>
      <c r="F306" s="326"/>
      <c r="G306" s="326"/>
      <c r="H306" s="326"/>
      <c r="I306" s="326"/>
      <c r="J306" s="326"/>
      <c r="K306" s="326"/>
      <c r="L306" s="326"/>
      <c r="M306" s="326"/>
      <c r="N306" s="326"/>
      <c r="O306" s="326"/>
      <c r="P306" s="326"/>
      <c r="Q306" s="326"/>
      <c r="R306" s="326"/>
      <c r="S306" s="326"/>
      <c r="T306" s="326"/>
      <c r="U306" s="326"/>
      <c r="V306" s="326"/>
      <c r="W306" s="326"/>
      <c r="X306" s="326"/>
      <c r="Y306" s="326"/>
      <c r="Z306" s="326"/>
    </row>
    <row r="307" spans="1:26" ht="12.75" customHeight="1" x14ac:dyDescent="0.2">
      <c r="A307" s="326"/>
      <c r="B307" s="326"/>
      <c r="C307" s="326"/>
      <c r="D307" s="326"/>
      <c r="E307" s="326"/>
      <c r="F307" s="326"/>
      <c r="G307" s="326"/>
      <c r="H307" s="326"/>
      <c r="I307" s="326"/>
      <c r="J307" s="326"/>
      <c r="K307" s="326"/>
      <c r="L307" s="326"/>
      <c r="M307" s="326"/>
      <c r="N307" s="326"/>
      <c r="O307" s="326"/>
      <c r="P307" s="326"/>
      <c r="Q307" s="326"/>
      <c r="R307" s="326"/>
      <c r="S307" s="326"/>
      <c r="T307" s="326"/>
      <c r="U307" s="326"/>
      <c r="V307" s="326"/>
      <c r="W307" s="326"/>
      <c r="X307" s="326"/>
      <c r="Y307" s="326"/>
      <c r="Z307" s="326"/>
    </row>
    <row r="308" spans="1:26" ht="12.75" customHeight="1" x14ac:dyDescent="0.2">
      <c r="A308" s="326"/>
      <c r="B308" s="326"/>
      <c r="C308" s="326"/>
      <c r="D308" s="326"/>
      <c r="E308" s="326"/>
      <c r="F308" s="326"/>
      <c r="G308" s="326"/>
      <c r="H308" s="326"/>
      <c r="I308" s="326"/>
      <c r="J308" s="326"/>
      <c r="K308" s="326"/>
      <c r="L308" s="326"/>
      <c r="M308" s="326"/>
      <c r="N308" s="326"/>
      <c r="O308" s="326"/>
      <c r="P308" s="326"/>
      <c r="Q308" s="326"/>
      <c r="R308" s="326"/>
      <c r="S308" s="326"/>
      <c r="T308" s="326"/>
      <c r="U308" s="326"/>
      <c r="V308" s="326"/>
      <c r="W308" s="326"/>
      <c r="X308" s="326"/>
      <c r="Y308" s="326"/>
      <c r="Z308" s="326"/>
    </row>
    <row r="309" spans="1:26" ht="12.75" customHeight="1" x14ac:dyDescent="0.2">
      <c r="A309" s="326"/>
      <c r="B309" s="326"/>
      <c r="C309" s="326"/>
      <c r="D309" s="326"/>
      <c r="E309" s="326"/>
      <c r="F309" s="326"/>
      <c r="G309" s="326"/>
      <c r="H309" s="326"/>
      <c r="I309" s="326"/>
      <c r="J309" s="326"/>
      <c r="K309" s="326"/>
      <c r="L309" s="326"/>
      <c r="M309" s="326"/>
      <c r="N309" s="326"/>
      <c r="O309" s="326"/>
      <c r="P309" s="326"/>
      <c r="Q309" s="326"/>
      <c r="R309" s="326"/>
      <c r="S309" s="326"/>
      <c r="T309" s="326"/>
      <c r="U309" s="326"/>
      <c r="V309" s="326"/>
      <c r="W309" s="326"/>
      <c r="X309" s="326"/>
      <c r="Y309" s="326"/>
      <c r="Z309" s="326"/>
    </row>
    <row r="310" spans="1:26" ht="12.75" customHeight="1" x14ac:dyDescent="0.2">
      <c r="A310" s="326"/>
      <c r="B310" s="326"/>
      <c r="C310" s="326"/>
      <c r="D310" s="326"/>
      <c r="E310" s="326"/>
      <c r="F310" s="326"/>
      <c r="G310" s="326"/>
      <c r="H310" s="326"/>
      <c r="I310" s="326"/>
      <c r="J310" s="326"/>
      <c r="K310" s="326"/>
      <c r="L310" s="326"/>
      <c r="M310" s="326"/>
      <c r="N310" s="326"/>
      <c r="O310" s="326"/>
      <c r="P310" s="326"/>
      <c r="Q310" s="326"/>
      <c r="R310" s="326"/>
      <c r="S310" s="326"/>
      <c r="T310" s="326"/>
      <c r="U310" s="326"/>
      <c r="V310" s="326"/>
      <c r="W310" s="326"/>
      <c r="X310" s="326"/>
      <c r="Y310" s="326"/>
      <c r="Z310" s="326"/>
    </row>
    <row r="311" spans="1:26" ht="12.75" customHeight="1" x14ac:dyDescent="0.2">
      <c r="A311" s="326"/>
      <c r="B311" s="326"/>
      <c r="C311" s="326"/>
      <c r="D311" s="326"/>
      <c r="E311" s="326"/>
      <c r="F311" s="326"/>
      <c r="G311" s="326"/>
      <c r="H311" s="326"/>
      <c r="I311" s="326"/>
      <c r="J311" s="326"/>
      <c r="K311" s="326"/>
      <c r="L311" s="326"/>
      <c r="M311" s="326"/>
      <c r="N311" s="326"/>
      <c r="O311" s="326"/>
      <c r="P311" s="326"/>
      <c r="Q311" s="326"/>
      <c r="R311" s="326"/>
      <c r="S311" s="326"/>
      <c r="T311" s="326"/>
      <c r="U311" s="326"/>
      <c r="V311" s="326"/>
      <c r="W311" s="326"/>
      <c r="X311" s="326"/>
      <c r="Y311" s="326"/>
      <c r="Z311" s="326"/>
    </row>
    <row r="312" spans="1:26" ht="12.75" customHeight="1" x14ac:dyDescent="0.2">
      <c r="A312" s="326"/>
      <c r="B312" s="326"/>
      <c r="C312" s="326"/>
      <c r="D312" s="326"/>
      <c r="E312" s="326"/>
      <c r="F312" s="326"/>
      <c r="G312" s="326"/>
      <c r="H312" s="326"/>
      <c r="I312" s="326"/>
      <c r="J312" s="326"/>
      <c r="K312" s="326"/>
      <c r="L312" s="326"/>
      <c r="M312" s="326"/>
      <c r="N312" s="326"/>
      <c r="O312" s="326"/>
      <c r="P312" s="326"/>
      <c r="Q312" s="326"/>
      <c r="R312" s="326"/>
      <c r="S312" s="326"/>
      <c r="T312" s="326"/>
      <c r="U312" s="326"/>
      <c r="V312" s="326"/>
      <c r="W312" s="326"/>
      <c r="X312" s="326"/>
      <c r="Y312" s="326"/>
      <c r="Z312" s="326"/>
    </row>
    <row r="313" spans="1:26" ht="12.75" customHeight="1" x14ac:dyDescent="0.2">
      <c r="A313" s="326"/>
      <c r="B313" s="326"/>
      <c r="C313" s="326"/>
      <c r="D313" s="326"/>
      <c r="E313" s="326"/>
      <c r="F313" s="326"/>
      <c r="G313" s="326"/>
      <c r="H313" s="326"/>
      <c r="I313" s="326"/>
      <c r="J313" s="326"/>
      <c r="K313" s="326"/>
      <c r="L313" s="326"/>
      <c r="M313" s="326"/>
      <c r="N313" s="326"/>
      <c r="O313" s="326"/>
      <c r="P313" s="326"/>
      <c r="Q313" s="326"/>
      <c r="R313" s="326"/>
      <c r="S313" s="326"/>
      <c r="T313" s="326"/>
      <c r="U313" s="326"/>
      <c r="V313" s="326"/>
      <c r="W313" s="326"/>
      <c r="X313" s="326"/>
      <c r="Y313" s="326"/>
      <c r="Z313" s="326"/>
    </row>
    <row r="314" spans="1:26" ht="12.75" customHeight="1" x14ac:dyDescent="0.2">
      <c r="A314" s="326"/>
      <c r="B314" s="326"/>
      <c r="C314" s="326"/>
      <c r="D314" s="326"/>
      <c r="E314" s="326"/>
      <c r="F314" s="326"/>
      <c r="G314" s="326"/>
      <c r="H314" s="326"/>
      <c r="I314" s="326"/>
      <c r="J314" s="326"/>
      <c r="K314" s="326"/>
      <c r="L314" s="326"/>
      <c r="M314" s="326"/>
      <c r="N314" s="326"/>
      <c r="O314" s="326"/>
      <c r="P314" s="326"/>
      <c r="Q314" s="326"/>
      <c r="R314" s="326"/>
      <c r="S314" s="326"/>
      <c r="T314" s="326"/>
      <c r="U314" s="326"/>
      <c r="V314" s="326"/>
      <c r="W314" s="326"/>
      <c r="X314" s="326"/>
      <c r="Y314" s="326"/>
      <c r="Z314" s="326"/>
    </row>
    <row r="315" spans="1:26" ht="12.75" customHeight="1" x14ac:dyDescent="0.2">
      <c r="A315" s="326"/>
      <c r="B315" s="326"/>
      <c r="C315" s="326"/>
      <c r="D315" s="326"/>
      <c r="E315" s="326"/>
      <c r="F315" s="326"/>
      <c r="G315" s="326"/>
      <c r="H315" s="326"/>
      <c r="I315" s="326"/>
      <c r="J315" s="326"/>
      <c r="K315" s="326"/>
      <c r="L315" s="326"/>
      <c r="M315" s="326"/>
      <c r="N315" s="326"/>
      <c r="O315" s="326"/>
      <c r="P315" s="326"/>
      <c r="Q315" s="326"/>
      <c r="R315" s="326"/>
      <c r="S315" s="326"/>
      <c r="T315" s="326"/>
      <c r="U315" s="326"/>
      <c r="V315" s="326"/>
      <c r="W315" s="326"/>
      <c r="X315" s="326"/>
      <c r="Y315" s="326"/>
      <c r="Z315" s="326"/>
    </row>
    <row r="316" spans="1:26" ht="12.75" customHeight="1" x14ac:dyDescent="0.2">
      <c r="A316" s="326"/>
      <c r="B316" s="326"/>
      <c r="C316" s="326"/>
      <c r="D316" s="326"/>
      <c r="E316" s="326"/>
      <c r="F316" s="326"/>
      <c r="G316" s="326"/>
      <c r="H316" s="326"/>
      <c r="I316" s="326"/>
      <c r="J316" s="326"/>
      <c r="K316" s="326"/>
      <c r="L316" s="326"/>
      <c r="M316" s="326"/>
      <c r="N316" s="326"/>
      <c r="O316" s="326"/>
      <c r="P316" s="326"/>
      <c r="Q316" s="326"/>
      <c r="R316" s="326"/>
      <c r="S316" s="326"/>
      <c r="T316" s="326"/>
      <c r="U316" s="326"/>
      <c r="V316" s="326"/>
      <c r="W316" s="326"/>
      <c r="X316" s="326"/>
      <c r="Y316" s="326"/>
      <c r="Z316" s="326"/>
    </row>
    <row r="317" spans="1:26" ht="12.75" customHeight="1" x14ac:dyDescent="0.2">
      <c r="A317" s="326"/>
      <c r="B317" s="326"/>
      <c r="C317" s="326"/>
      <c r="D317" s="326"/>
      <c r="E317" s="326"/>
      <c r="F317" s="326"/>
      <c r="G317" s="326"/>
      <c r="H317" s="326"/>
      <c r="I317" s="326"/>
      <c r="J317" s="326"/>
      <c r="K317" s="326"/>
      <c r="L317" s="326"/>
      <c r="M317" s="326"/>
      <c r="N317" s="326"/>
      <c r="O317" s="326"/>
      <c r="P317" s="326"/>
      <c r="Q317" s="326"/>
      <c r="R317" s="326"/>
      <c r="S317" s="326"/>
      <c r="T317" s="326"/>
      <c r="U317" s="326"/>
      <c r="V317" s="326"/>
      <c r="W317" s="326"/>
      <c r="X317" s="326"/>
      <c r="Y317" s="326"/>
      <c r="Z317" s="326"/>
    </row>
    <row r="318" spans="1:26" ht="12.75" customHeight="1" x14ac:dyDescent="0.2">
      <c r="A318" s="326"/>
      <c r="B318" s="326"/>
      <c r="C318" s="326"/>
      <c r="D318" s="326"/>
      <c r="E318" s="326"/>
      <c r="F318" s="326"/>
      <c r="G318" s="326"/>
      <c r="H318" s="326"/>
      <c r="I318" s="326"/>
      <c r="J318" s="326"/>
      <c r="K318" s="326"/>
      <c r="L318" s="326"/>
      <c r="M318" s="326"/>
      <c r="N318" s="326"/>
      <c r="O318" s="326"/>
      <c r="P318" s="326"/>
      <c r="Q318" s="326"/>
      <c r="R318" s="326"/>
      <c r="S318" s="326"/>
      <c r="T318" s="326"/>
      <c r="U318" s="326"/>
      <c r="V318" s="326"/>
      <c r="W318" s="326"/>
      <c r="X318" s="326"/>
      <c r="Y318" s="326"/>
      <c r="Z318" s="326"/>
    </row>
    <row r="319" spans="1:26" ht="12.75" customHeight="1" x14ac:dyDescent="0.2">
      <c r="A319" s="326"/>
      <c r="B319" s="326"/>
      <c r="C319" s="326"/>
      <c r="D319" s="326"/>
      <c r="E319" s="326"/>
      <c r="F319" s="326"/>
      <c r="G319" s="326"/>
      <c r="H319" s="326"/>
      <c r="I319" s="326"/>
      <c r="J319" s="326"/>
      <c r="K319" s="326"/>
      <c r="L319" s="326"/>
      <c r="M319" s="326"/>
      <c r="N319" s="326"/>
      <c r="O319" s="326"/>
      <c r="P319" s="326"/>
      <c r="Q319" s="326"/>
      <c r="R319" s="326"/>
      <c r="S319" s="326"/>
      <c r="T319" s="326"/>
      <c r="U319" s="326"/>
      <c r="V319" s="326"/>
      <c r="W319" s="326"/>
      <c r="X319" s="326"/>
      <c r="Y319" s="326"/>
      <c r="Z319" s="326"/>
    </row>
    <row r="320" spans="1:26" ht="12.75" customHeight="1" x14ac:dyDescent="0.2">
      <c r="A320" s="326"/>
      <c r="B320" s="326"/>
      <c r="C320" s="326"/>
      <c r="D320" s="326"/>
      <c r="E320" s="326"/>
      <c r="F320" s="326"/>
      <c r="G320" s="326"/>
      <c r="H320" s="326"/>
      <c r="I320" s="326"/>
      <c r="J320" s="326"/>
      <c r="K320" s="326"/>
      <c r="L320" s="326"/>
      <c r="M320" s="326"/>
      <c r="N320" s="326"/>
      <c r="O320" s="326"/>
      <c r="P320" s="326"/>
      <c r="Q320" s="326"/>
      <c r="R320" s="326"/>
      <c r="S320" s="326"/>
      <c r="T320" s="326"/>
      <c r="U320" s="326"/>
      <c r="V320" s="326"/>
      <c r="W320" s="326"/>
      <c r="X320" s="326"/>
      <c r="Y320" s="326"/>
      <c r="Z320" s="326"/>
    </row>
    <row r="321" spans="1:26" ht="12.75" customHeight="1" x14ac:dyDescent="0.2">
      <c r="A321" s="326"/>
      <c r="B321" s="326"/>
      <c r="C321" s="326"/>
      <c r="D321" s="326"/>
      <c r="E321" s="326"/>
      <c r="F321" s="326"/>
      <c r="G321" s="326"/>
      <c r="H321" s="326"/>
      <c r="I321" s="326"/>
      <c r="J321" s="326"/>
      <c r="K321" s="326"/>
      <c r="L321" s="326"/>
      <c r="M321" s="326"/>
      <c r="N321" s="326"/>
      <c r="O321" s="326"/>
      <c r="P321" s="326"/>
      <c r="Q321" s="326"/>
      <c r="R321" s="326"/>
      <c r="S321" s="326"/>
      <c r="T321" s="326"/>
      <c r="U321" s="326"/>
      <c r="V321" s="326"/>
      <c r="W321" s="326"/>
      <c r="X321" s="326"/>
      <c r="Y321" s="326"/>
      <c r="Z321" s="326"/>
    </row>
    <row r="322" spans="1:26" ht="12.75" customHeight="1" x14ac:dyDescent="0.2">
      <c r="A322" s="326"/>
      <c r="B322" s="326"/>
      <c r="C322" s="326"/>
      <c r="D322" s="326"/>
      <c r="E322" s="326"/>
      <c r="F322" s="326"/>
      <c r="G322" s="326"/>
      <c r="H322" s="326"/>
      <c r="I322" s="326"/>
      <c r="J322" s="326"/>
      <c r="K322" s="326"/>
      <c r="L322" s="326"/>
      <c r="M322" s="326"/>
      <c r="N322" s="326"/>
      <c r="O322" s="326"/>
      <c r="P322" s="326"/>
      <c r="Q322" s="326"/>
      <c r="R322" s="326"/>
      <c r="S322" s="326"/>
      <c r="T322" s="326"/>
      <c r="U322" s="326"/>
      <c r="V322" s="326"/>
      <c r="W322" s="326"/>
      <c r="X322" s="326"/>
      <c r="Y322" s="326"/>
      <c r="Z322" s="326"/>
    </row>
    <row r="323" spans="1:26" ht="12.75" customHeight="1" x14ac:dyDescent="0.2">
      <c r="A323" s="326"/>
      <c r="B323" s="326"/>
      <c r="C323" s="326"/>
      <c r="D323" s="326"/>
      <c r="E323" s="326"/>
      <c r="F323" s="326"/>
      <c r="G323" s="326"/>
      <c r="H323" s="326"/>
      <c r="I323" s="326"/>
      <c r="J323" s="326"/>
      <c r="K323" s="326"/>
      <c r="L323" s="326"/>
      <c r="M323" s="326"/>
      <c r="N323" s="326"/>
      <c r="O323" s="326"/>
      <c r="P323" s="326"/>
      <c r="Q323" s="326"/>
      <c r="R323" s="326"/>
      <c r="S323" s="326"/>
      <c r="T323" s="326"/>
      <c r="U323" s="326"/>
      <c r="V323" s="326"/>
      <c r="W323" s="326"/>
      <c r="X323" s="326"/>
      <c r="Y323" s="326"/>
      <c r="Z323" s="326"/>
    </row>
    <row r="324" spans="1:26" ht="12.75" customHeight="1" x14ac:dyDescent="0.2">
      <c r="A324" s="326"/>
      <c r="B324" s="326"/>
      <c r="C324" s="326"/>
      <c r="D324" s="326"/>
      <c r="E324" s="326"/>
      <c r="F324" s="326"/>
      <c r="G324" s="326"/>
      <c r="H324" s="326"/>
      <c r="I324" s="326"/>
      <c r="J324" s="326"/>
      <c r="K324" s="326"/>
      <c r="L324" s="326"/>
      <c r="M324" s="326"/>
      <c r="N324" s="326"/>
      <c r="O324" s="326"/>
      <c r="P324" s="326"/>
      <c r="Q324" s="326"/>
      <c r="R324" s="326"/>
      <c r="S324" s="326"/>
      <c r="T324" s="326"/>
      <c r="U324" s="326"/>
      <c r="V324" s="326"/>
      <c r="W324" s="326"/>
      <c r="X324" s="326"/>
      <c r="Y324" s="326"/>
      <c r="Z324" s="326"/>
    </row>
    <row r="325" spans="1:26" ht="12.75" customHeight="1" x14ac:dyDescent="0.2">
      <c r="A325" s="326"/>
      <c r="B325" s="326"/>
      <c r="C325" s="326"/>
      <c r="D325" s="326"/>
      <c r="E325" s="326"/>
      <c r="F325" s="326"/>
      <c r="G325" s="326"/>
      <c r="H325" s="326"/>
      <c r="I325" s="326"/>
      <c r="J325" s="326"/>
      <c r="K325" s="326"/>
      <c r="L325" s="326"/>
      <c r="M325" s="326"/>
      <c r="N325" s="326"/>
      <c r="O325" s="326"/>
      <c r="P325" s="326"/>
      <c r="Q325" s="326"/>
      <c r="R325" s="326"/>
      <c r="S325" s="326"/>
      <c r="T325" s="326"/>
      <c r="U325" s="326"/>
      <c r="V325" s="326"/>
      <c r="W325" s="326"/>
      <c r="X325" s="326"/>
      <c r="Y325" s="326"/>
      <c r="Z325" s="326"/>
    </row>
    <row r="326" spans="1:26" ht="12.75" customHeight="1" x14ac:dyDescent="0.2">
      <c r="A326" s="326"/>
      <c r="B326" s="326"/>
      <c r="C326" s="326"/>
      <c r="D326" s="326"/>
      <c r="E326" s="326"/>
      <c r="F326" s="326"/>
      <c r="G326" s="326"/>
      <c r="H326" s="326"/>
      <c r="I326" s="326"/>
      <c r="J326" s="326"/>
      <c r="K326" s="326"/>
      <c r="L326" s="326"/>
      <c r="M326" s="326"/>
      <c r="N326" s="326"/>
      <c r="O326" s="326"/>
      <c r="P326" s="326"/>
      <c r="Q326" s="326"/>
      <c r="R326" s="326"/>
      <c r="S326" s="326"/>
      <c r="T326" s="326"/>
      <c r="U326" s="326"/>
      <c r="V326" s="326"/>
      <c r="W326" s="326"/>
      <c r="X326" s="326"/>
      <c r="Y326" s="326"/>
      <c r="Z326" s="326"/>
    </row>
    <row r="327" spans="1:26" ht="12.75" customHeight="1" x14ac:dyDescent="0.2">
      <c r="A327" s="326"/>
      <c r="B327" s="326"/>
      <c r="C327" s="326"/>
      <c r="D327" s="326"/>
      <c r="E327" s="326"/>
      <c r="F327" s="326"/>
      <c r="G327" s="326"/>
      <c r="H327" s="326"/>
      <c r="I327" s="326"/>
      <c r="J327" s="326"/>
      <c r="K327" s="326"/>
      <c r="L327" s="326"/>
      <c r="M327" s="326"/>
      <c r="N327" s="326"/>
      <c r="O327" s="326"/>
      <c r="P327" s="326"/>
      <c r="Q327" s="326"/>
      <c r="R327" s="326"/>
      <c r="S327" s="326"/>
      <c r="T327" s="326"/>
      <c r="U327" s="326"/>
      <c r="V327" s="326"/>
      <c r="W327" s="326"/>
      <c r="X327" s="326"/>
      <c r="Y327" s="326"/>
      <c r="Z327" s="326"/>
    </row>
    <row r="328" spans="1:26" ht="12.75" customHeight="1" x14ac:dyDescent="0.2">
      <c r="A328" s="326"/>
      <c r="B328" s="326"/>
      <c r="C328" s="326"/>
      <c r="D328" s="326"/>
      <c r="E328" s="326"/>
      <c r="F328" s="326"/>
      <c r="G328" s="326"/>
      <c r="H328" s="326"/>
      <c r="I328" s="326"/>
      <c r="J328" s="326"/>
      <c r="K328" s="326"/>
      <c r="L328" s="326"/>
      <c r="M328" s="326"/>
      <c r="N328" s="326"/>
      <c r="O328" s="326"/>
      <c r="P328" s="326"/>
      <c r="Q328" s="326"/>
      <c r="R328" s="326"/>
      <c r="S328" s="326"/>
      <c r="T328" s="326"/>
      <c r="U328" s="326"/>
      <c r="V328" s="326"/>
      <c r="W328" s="326"/>
      <c r="X328" s="326"/>
      <c r="Y328" s="326"/>
      <c r="Z328" s="326"/>
    </row>
    <row r="329" spans="1:26" ht="12.75" customHeight="1" x14ac:dyDescent="0.2">
      <c r="A329" s="326"/>
      <c r="B329" s="326"/>
      <c r="C329" s="326"/>
      <c r="D329" s="326"/>
      <c r="E329" s="326"/>
      <c r="F329" s="326"/>
      <c r="G329" s="326"/>
      <c r="H329" s="326"/>
      <c r="I329" s="326"/>
      <c r="J329" s="326"/>
      <c r="K329" s="326"/>
      <c r="L329" s="326"/>
      <c r="M329" s="326"/>
      <c r="N329" s="326"/>
      <c r="O329" s="326"/>
      <c r="P329" s="326"/>
      <c r="Q329" s="326"/>
      <c r="R329" s="326"/>
      <c r="S329" s="326"/>
      <c r="T329" s="326"/>
      <c r="U329" s="326"/>
      <c r="V329" s="326"/>
      <c r="W329" s="326"/>
      <c r="X329" s="326"/>
      <c r="Y329" s="326"/>
      <c r="Z329" s="326"/>
    </row>
    <row r="330" spans="1:26" ht="12.75" customHeight="1" x14ac:dyDescent="0.2">
      <c r="A330" s="326"/>
      <c r="B330" s="326"/>
      <c r="C330" s="326"/>
      <c r="D330" s="326"/>
      <c r="E330" s="326"/>
      <c r="F330" s="326"/>
      <c r="G330" s="326"/>
      <c r="H330" s="326"/>
      <c r="I330" s="326"/>
      <c r="J330" s="326"/>
      <c r="K330" s="326"/>
      <c r="L330" s="326"/>
      <c r="M330" s="326"/>
      <c r="N330" s="326"/>
      <c r="O330" s="326"/>
      <c r="P330" s="326"/>
      <c r="Q330" s="326"/>
      <c r="R330" s="326"/>
      <c r="S330" s="326"/>
      <c r="T330" s="326"/>
      <c r="U330" s="326"/>
      <c r="V330" s="326"/>
      <c r="W330" s="326"/>
      <c r="X330" s="326"/>
      <c r="Y330" s="326"/>
      <c r="Z330" s="326"/>
    </row>
    <row r="331" spans="1:26" ht="12.75" customHeight="1" x14ac:dyDescent="0.2">
      <c r="A331" s="326"/>
      <c r="B331" s="326"/>
      <c r="C331" s="326"/>
      <c r="D331" s="326"/>
      <c r="E331" s="326"/>
      <c r="F331" s="326"/>
      <c r="G331" s="326"/>
      <c r="H331" s="326"/>
      <c r="I331" s="326"/>
      <c r="J331" s="326"/>
      <c r="K331" s="326"/>
      <c r="L331" s="326"/>
      <c r="M331" s="326"/>
      <c r="N331" s="326"/>
      <c r="O331" s="326"/>
      <c r="P331" s="326"/>
      <c r="Q331" s="326"/>
      <c r="R331" s="326"/>
      <c r="S331" s="326"/>
      <c r="T331" s="326"/>
      <c r="U331" s="326"/>
      <c r="V331" s="326"/>
      <c r="W331" s="326"/>
      <c r="X331" s="326"/>
      <c r="Y331" s="326"/>
      <c r="Z331" s="326"/>
    </row>
    <row r="332" spans="1:26" ht="12.75" customHeight="1" x14ac:dyDescent="0.2">
      <c r="A332" s="326"/>
      <c r="B332" s="326"/>
      <c r="C332" s="326"/>
      <c r="D332" s="326"/>
      <c r="E332" s="326"/>
      <c r="F332" s="326"/>
      <c r="G332" s="326"/>
      <c r="H332" s="326"/>
      <c r="I332" s="326"/>
      <c r="J332" s="326"/>
      <c r="K332" s="326"/>
      <c r="L332" s="326"/>
      <c r="M332" s="326"/>
      <c r="N332" s="326"/>
      <c r="O332" s="326"/>
      <c r="P332" s="326"/>
      <c r="Q332" s="326"/>
      <c r="R332" s="326"/>
      <c r="S332" s="326"/>
      <c r="T332" s="326"/>
      <c r="U332" s="326"/>
      <c r="V332" s="326"/>
      <c r="W332" s="326"/>
      <c r="X332" s="326"/>
      <c r="Y332" s="326"/>
      <c r="Z332" s="326"/>
    </row>
    <row r="333" spans="1:26" ht="12.75" customHeight="1" x14ac:dyDescent="0.2">
      <c r="A333" s="326"/>
      <c r="B333" s="326"/>
      <c r="C333" s="326"/>
      <c r="D333" s="326"/>
      <c r="E333" s="326"/>
      <c r="F333" s="326"/>
      <c r="G333" s="326"/>
      <c r="H333" s="326"/>
      <c r="I333" s="326"/>
      <c r="J333" s="326"/>
      <c r="K333" s="326"/>
      <c r="L333" s="326"/>
      <c r="M333" s="326"/>
      <c r="N333" s="326"/>
      <c r="O333" s="326"/>
      <c r="P333" s="326"/>
      <c r="Q333" s="326"/>
      <c r="R333" s="326"/>
      <c r="S333" s="326"/>
      <c r="T333" s="326"/>
      <c r="U333" s="326"/>
      <c r="V333" s="326"/>
      <c r="W333" s="326"/>
      <c r="X333" s="326"/>
      <c r="Y333" s="326"/>
      <c r="Z333" s="326"/>
    </row>
    <row r="334" spans="1:26" ht="12.75" customHeight="1" x14ac:dyDescent="0.2">
      <c r="A334" s="326"/>
      <c r="B334" s="326"/>
      <c r="C334" s="326"/>
      <c r="D334" s="326"/>
      <c r="E334" s="326"/>
      <c r="F334" s="326"/>
      <c r="G334" s="326"/>
      <c r="H334" s="326"/>
      <c r="I334" s="326"/>
      <c r="J334" s="326"/>
      <c r="K334" s="326"/>
      <c r="L334" s="326"/>
      <c r="M334" s="326"/>
      <c r="N334" s="326"/>
      <c r="O334" s="326"/>
      <c r="P334" s="326"/>
      <c r="Q334" s="326"/>
      <c r="R334" s="326"/>
      <c r="S334" s="326"/>
      <c r="T334" s="326"/>
      <c r="U334" s="326"/>
      <c r="V334" s="326"/>
      <c r="W334" s="326"/>
      <c r="X334" s="326"/>
      <c r="Y334" s="326"/>
      <c r="Z334" s="326"/>
    </row>
    <row r="335" spans="1:26" ht="12.75" customHeight="1" x14ac:dyDescent="0.2">
      <c r="A335" s="326"/>
      <c r="B335" s="326"/>
      <c r="C335" s="326"/>
      <c r="D335" s="326"/>
      <c r="E335" s="326"/>
      <c r="F335" s="326"/>
      <c r="G335" s="326"/>
      <c r="H335" s="326"/>
      <c r="I335" s="326"/>
      <c r="J335" s="326"/>
      <c r="K335" s="326"/>
      <c r="L335" s="326"/>
      <c r="M335" s="326"/>
      <c r="N335" s="326"/>
      <c r="O335" s="326"/>
      <c r="P335" s="326"/>
      <c r="Q335" s="326"/>
      <c r="R335" s="326"/>
      <c r="S335" s="326"/>
      <c r="T335" s="326"/>
      <c r="U335" s="326"/>
      <c r="V335" s="326"/>
      <c r="W335" s="326"/>
      <c r="X335" s="326"/>
      <c r="Y335" s="326"/>
      <c r="Z335" s="326"/>
    </row>
    <row r="336" spans="1:26" ht="12.75" customHeight="1" x14ac:dyDescent="0.2">
      <c r="A336" s="326"/>
      <c r="B336" s="326"/>
      <c r="C336" s="326"/>
      <c r="D336" s="326"/>
      <c r="E336" s="326"/>
      <c r="F336" s="326"/>
      <c r="G336" s="326"/>
      <c r="H336" s="326"/>
      <c r="I336" s="326"/>
      <c r="J336" s="326"/>
      <c r="K336" s="326"/>
      <c r="L336" s="326"/>
      <c r="M336" s="326"/>
      <c r="N336" s="326"/>
      <c r="O336" s="326"/>
      <c r="P336" s="326"/>
      <c r="Q336" s="326"/>
      <c r="R336" s="326"/>
      <c r="S336" s="326"/>
      <c r="T336" s="326"/>
      <c r="U336" s="326"/>
      <c r="V336" s="326"/>
      <c r="W336" s="326"/>
      <c r="X336" s="326"/>
      <c r="Y336" s="326"/>
      <c r="Z336" s="326"/>
    </row>
    <row r="337" spans="1:26" ht="12.75" customHeight="1" x14ac:dyDescent="0.2">
      <c r="A337" s="326"/>
      <c r="B337" s="326"/>
      <c r="C337" s="326"/>
      <c r="D337" s="326"/>
      <c r="E337" s="326"/>
      <c r="F337" s="326"/>
      <c r="G337" s="326"/>
      <c r="H337" s="326"/>
      <c r="I337" s="326"/>
      <c r="J337" s="326"/>
      <c r="K337" s="326"/>
      <c r="L337" s="326"/>
      <c r="M337" s="326"/>
      <c r="N337" s="326"/>
      <c r="O337" s="326"/>
      <c r="P337" s="326"/>
      <c r="Q337" s="326"/>
      <c r="R337" s="326"/>
      <c r="S337" s="326"/>
      <c r="T337" s="326"/>
      <c r="U337" s="326"/>
      <c r="V337" s="326"/>
      <c r="W337" s="326"/>
      <c r="X337" s="326"/>
      <c r="Y337" s="326"/>
      <c r="Z337" s="326"/>
    </row>
    <row r="338" spans="1:26" ht="12.75" customHeight="1" x14ac:dyDescent="0.2">
      <c r="A338" s="326"/>
      <c r="B338" s="326"/>
      <c r="C338" s="326"/>
      <c r="D338" s="326"/>
      <c r="E338" s="326"/>
      <c r="F338" s="326"/>
      <c r="G338" s="326"/>
      <c r="H338" s="326"/>
      <c r="I338" s="326"/>
      <c r="J338" s="326"/>
      <c r="K338" s="326"/>
      <c r="L338" s="326"/>
      <c r="M338" s="326"/>
      <c r="N338" s="326"/>
      <c r="O338" s="326"/>
      <c r="P338" s="326"/>
      <c r="Q338" s="326"/>
      <c r="R338" s="326"/>
      <c r="S338" s="326"/>
      <c r="T338" s="326"/>
      <c r="U338" s="326"/>
      <c r="V338" s="326"/>
      <c r="W338" s="326"/>
      <c r="X338" s="326"/>
      <c r="Y338" s="326"/>
      <c r="Z338" s="326"/>
    </row>
    <row r="339" spans="1:26" ht="12.75" customHeight="1" x14ac:dyDescent="0.2">
      <c r="A339" s="326"/>
      <c r="B339" s="326"/>
      <c r="C339" s="326"/>
      <c r="D339" s="326"/>
      <c r="E339" s="326"/>
      <c r="F339" s="326"/>
      <c r="G339" s="326"/>
      <c r="H339" s="326"/>
      <c r="I339" s="326"/>
      <c r="J339" s="326"/>
      <c r="K339" s="326"/>
      <c r="L339" s="326"/>
      <c r="M339" s="326"/>
      <c r="N339" s="326"/>
      <c r="O339" s="326"/>
      <c r="P339" s="326"/>
      <c r="Q339" s="326"/>
      <c r="R339" s="326"/>
      <c r="S339" s="326"/>
      <c r="T339" s="326"/>
      <c r="U339" s="326"/>
      <c r="V339" s="326"/>
      <c r="W339" s="326"/>
      <c r="X339" s="326"/>
      <c r="Y339" s="326"/>
      <c r="Z339" s="326"/>
    </row>
    <row r="340" spans="1:26" ht="12.75" customHeight="1" x14ac:dyDescent="0.2">
      <c r="A340" s="326"/>
      <c r="B340" s="326"/>
      <c r="C340" s="326"/>
      <c r="D340" s="326"/>
      <c r="E340" s="326"/>
      <c r="F340" s="326"/>
      <c r="G340" s="326"/>
      <c r="H340" s="326"/>
      <c r="I340" s="326"/>
      <c r="J340" s="326"/>
      <c r="K340" s="326"/>
      <c r="L340" s="326"/>
      <c r="M340" s="326"/>
      <c r="N340" s="326"/>
      <c r="O340" s="326"/>
      <c r="P340" s="326"/>
      <c r="Q340" s="326"/>
      <c r="R340" s="326"/>
      <c r="S340" s="326"/>
      <c r="T340" s="326"/>
      <c r="U340" s="326"/>
      <c r="V340" s="326"/>
      <c r="W340" s="326"/>
      <c r="X340" s="326"/>
      <c r="Y340" s="326"/>
      <c r="Z340" s="326"/>
    </row>
    <row r="341" spans="1:26" ht="12.75" customHeight="1" x14ac:dyDescent="0.2">
      <c r="A341" s="326"/>
      <c r="B341" s="326"/>
      <c r="C341" s="326"/>
      <c r="D341" s="326"/>
      <c r="E341" s="326"/>
      <c r="F341" s="326"/>
      <c r="G341" s="326"/>
      <c r="H341" s="326"/>
      <c r="I341" s="326"/>
      <c r="J341" s="326"/>
      <c r="K341" s="326"/>
      <c r="L341" s="326"/>
      <c r="M341" s="326"/>
      <c r="N341" s="326"/>
      <c r="O341" s="326"/>
      <c r="P341" s="326"/>
      <c r="Q341" s="326"/>
      <c r="R341" s="326"/>
      <c r="S341" s="326"/>
      <c r="T341" s="326"/>
      <c r="U341" s="326"/>
      <c r="V341" s="326"/>
      <c r="W341" s="326"/>
      <c r="X341" s="326"/>
      <c r="Y341" s="326"/>
      <c r="Z341" s="326"/>
    </row>
    <row r="342" spans="1:26" ht="12.75" customHeight="1" x14ac:dyDescent="0.2">
      <c r="A342" s="326"/>
      <c r="B342" s="326"/>
      <c r="C342" s="326"/>
      <c r="D342" s="326"/>
      <c r="E342" s="326"/>
      <c r="F342" s="326"/>
      <c r="G342" s="326"/>
      <c r="H342" s="326"/>
      <c r="I342" s="326"/>
      <c r="J342" s="326"/>
      <c r="K342" s="326"/>
      <c r="L342" s="326"/>
      <c r="M342" s="326"/>
      <c r="N342" s="326"/>
      <c r="O342" s="326"/>
      <c r="P342" s="326"/>
      <c r="Q342" s="326"/>
      <c r="R342" s="326"/>
      <c r="S342" s="326"/>
      <c r="T342" s="326"/>
      <c r="U342" s="326"/>
      <c r="V342" s="326"/>
      <c r="W342" s="326"/>
      <c r="X342" s="326"/>
      <c r="Y342" s="326"/>
      <c r="Z342" s="326"/>
    </row>
    <row r="343" spans="1:26" ht="12.75" customHeight="1" x14ac:dyDescent="0.2">
      <c r="A343" s="326"/>
      <c r="B343" s="326"/>
      <c r="C343" s="326"/>
      <c r="D343" s="326"/>
      <c r="E343" s="326"/>
      <c r="F343" s="326"/>
      <c r="G343" s="326"/>
      <c r="H343" s="326"/>
      <c r="I343" s="326"/>
      <c r="J343" s="326"/>
      <c r="K343" s="326"/>
      <c r="L343" s="326"/>
      <c r="M343" s="326"/>
      <c r="N343" s="326"/>
      <c r="O343" s="326"/>
      <c r="P343" s="326"/>
      <c r="Q343" s="326"/>
      <c r="R343" s="326"/>
      <c r="S343" s="326"/>
      <c r="T343" s="326"/>
      <c r="U343" s="326"/>
      <c r="V343" s="326"/>
      <c r="W343" s="326"/>
      <c r="X343" s="326"/>
      <c r="Y343" s="326"/>
      <c r="Z343" s="326"/>
    </row>
    <row r="344" spans="1:26" ht="12.75" customHeight="1" x14ac:dyDescent="0.2">
      <c r="A344" s="326"/>
      <c r="B344" s="326"/>
      <c r="C344" s="326"/>
      <c r="D344" s="326"/>
      <c r="E344" s="326"/>
      <c r="F344" s="326"/>
      <c r="G344" s="326"/>
      <c r="H344" s="326"/>
      <c r="I344" s="326"/>
      <c r="J344" s="326"/>
      <c r="K344" s="326"/>
      <c r="L344" s="326"/>
      <c r="M344" s="326"/>
      <c r="N344" s="326"/>
      <c r="O344" s="326"/>
      <c r="P344" s="326"/>
      <c r="Q344" s="326"/>
      <c r="R344" s="326"/>
      <c r="S344" s="326"/>
      <c r="T344" s="326"/>
      <c r="U344" s="326"/>
      <c r="V344" s="326"/>
      <c r="W344" s="326"/>
      <c r="X344" s="326"/>
      <c r="Y344" s="326"/>
      <c r="Z344" s="326"/>
    </row>
    <row r="345" spans="1:26" ht="12.75" customHeight="1" x14ac:dyDescent="0.2">
      <c r="A345" s="326"/>
      <c r="B345" s="326"/>
      <c r="C345" s="326"/>
      <c r="D345" s="326"/>
      <c r="E345" s="326"/>
      <c r="F345" s="326"/>
      <c r="G345" s="326"/>
      <c r="H345" s="326"/>
      <c r="I345" s="326"/>
      <c r="J345" s="326"/>
      <c r="K345" s="326"/>
      <c r="L345" s="326"/>
      <c r="M345" s="326"/>
      <c r="N345" s="326"/>
      <c r="O345" s="326"/>
      <c r="P345" s="326"/>
      <c r="Q345" s="326"/>
      <c r="R345" s="326"/>
      <c r="S345" s="326"/>
      <c r="T345" s="326"/>
      <c r="U345" s="326"/>
      <c r="V345" s="326"/>
      <c r="W345" s="326"/>
      <c r="X345" s="326"/>
      <c r="Y345" s="326"/>
      <c r="Z345" s="326"/>
    </row>
    <row r="346" spans="1:26" ht="12.75" customHeight="1" x14ac:dyDescent="0.2">
      <c r="A346" s="326"/>
      <c r="B346" s="326"/>
      <c r="C346" s="326"/>
      <c r="D346" s="326"/>
      <c r="E346" s="326"/>
      <c r="F346" s="326"/>
      <c r="G346" s="326"/>
      <c r="H346" s="326"/>
      <c r="I346" s="326"/>
      <c r="J346" s="326"/>
      <c r="K346" s="326"/>
      <c r="L346" s="326"/>
      <c r="M346" s="326"/>
      <c r="N346" s="326"/>
      <c r="O346" s="326"/>
      <c r="P346" s="326"/>
      <c r="Q346" s="326"/>
      <c r="R346" s="326"/>
      <c r="S346" s="326"/>
      <c r="T346" s="326"/>
      <c r="U346" s="326"/>
      <c r="V346" s="326"/>
      <c r="W346" s="326"/>
      <c r="X346" s="326"/>
      <c r="Y346" s="326"/>
      <c r="Z346" s="326"/>
    </row>
    <row r="347" spans="1:26" ht="12.75" customHeight="1" x14ac:dyDescent="0.2">
      <c r="A347" s="326"/>
      <c r="B347" s="326"/>
      <c r="C347" s="326"/>
      <c r="D347" s="326"/>
      <c r="E347" s="326"/>
      <c r="F347" s="326"/>
      <c r="G347" s="326"/>
      <c r="H347" s="326"/>
      <c r="I347" s="326"/>
      <c r="J347" s="326"/>
      <c r="K347" s="326"/>
      <c r="L347" s="326"/>
      <c r="M347" s="326"/>
      <c r="N347" s="326"/>
      <c r="O347" s="326"/>
      <c r="P347" s="326"/>
      <c r="Q347" s="326"/>
      <c r="R347" s="326"/>
      <c r="S347" s="326"/>
      <c r="T347" s="326"/>
      <c r="U347" s="326"/>
      <c r="V347" s="326"/>
      <c r="W347" s="326"/>
      <c r="X347" s="326"/>
      <c r="Y347" s="326"/>
      <c r="Z347" s="326"/>
    </row>
    <row r="348" spans="1:26" ht="12.75" customHeight="1" x14ac:dyDescent="0.2">
      <c r="A348" s="326"/>
      <c r="B348" s="326"/>
      <c r="C348" s="326"/>
      <c r="D348" s="326"/>
      <c r="E348" s="326"/>
      <c r="F348" s="326"/>
      <c r="G348" s="326"/>
      <c r="H348" s="326"/>
      <c r="I348" s="326"/>
      <c r="J348" s="326"/>
      <c r="K348" s="326"/>
      <c r="L348" s="326"/>
      <c r="M348" s="326"/>
      <c r="N348" s="326"/>
      <c r="O348" s="326"/>
      <c r="P348" s="326"/>
      <c r="Q348" s="326"/>
      <c r="R348" s="326"/>
      <c r="S348" s="326"/>
      <c r="T348" s="326"/>
      <c r="U348" s="326"/>
      <c r="V348" s="326"/>
      <c r="W348" s="326"/>
      <c r="X348" s="326"/>
      <c r="Y348" s="326"/>
      <c r="Z348" s="326"/>
    </row>
    <row r="349" spans="1:26" ht="12.75" customHeight="1" x14ac:dyDescent="0.2">
      <c r="A349" s="326"/>
      <c r="B349" s="326"/>
      <c r="C349" s="326"/>
      <c r="D349" s="326"/>
      <c r="E349" s="326"/>
      <c r="F349" s="326"/>
      <c r="G349" s="326"/>
      <c r="H349" s="326"/>
      <c r="I349" s="326"/>
      <c r="J349" s="326"/>
      <c r="K349" s="326"/>
      <c r="L349" s="326"/>
      <c r="M349" s="326"/>
      <c r="N349" s="326"/>
      <c r="O349" s="326"/>
      <c r="P349" s="326"/>
      <c r="Q349" s="326"/>
      <c r="R349" s="326"/>
      <c r="S349" s="326"/>
      <c r="T349" s="326"/>
      <c r="U349" s="326"/>
      <c r="V349" s="326"/>
      <c r="W349" s="326"/>
      <c r="X349" s="326"/>
      <c r="Y349" s="326"/>
      <c r="Z349" s="326"/>
    </row>
    <row r="350" spans="1:26" ht="12.75" customHeight="1" x14ac:dyDescent="0.2">
      <c r="A350" s="326"/>
      <c r="B350" s="326"/>
      <c r="C350" s="326"/>
      <c r="D350" s="326"/>
      <c r="E350" s="326"/>
      <c r="F350" s="326"/>
      <c r="G350" s="326"/>
      <c r="H350" s="326"/>
      <c r="I350" s="326"/>
      <c r="J350" s="326"/>
      <c r="K350" s="326"/>
      <c r="L350" s="326"/>
      <c r="M350" s="326"/>
      <c r="N350" s="326"/>
      <c r="O350" s="326"/>
      <c r="P350" s="326"/>
      <c r="Q350" s="326"/>
      <c r="R350" s="326"/>
      <c r="S350" s="326"/>
      <c r="T350" s="326"/>
      <c r="U350" s="326"/>
      <c r="V350" s="326"/>
      <c r="W350" s="326"/>
      <c r="X350" s="326"/>
      <c r="Y350" s="326"/>
      <c r="Z350" s="326"/>
    </row>
    <row r="351" spans="1:26" ht="12.75" customHeight="1" x14ac:dyDescent="0.2">
      <c r="A351" s="326"/>
      <c r="B351" s="326"/>
      <c r="C351" s="326"/>
      <c r="D351" s="326"/>
      <c r="E351" s="326"/>
      <c r="F351" s="326"/>
      <c r="G351" s="326"/>
      <c r="H351" s="326"/>
      <c r="I351" s="326"/>
      <c r="J351" s="326"/>
      <c r="K351" s="326"/>
      <c r="L351" s="326"/>
      <c r="M351" s="326"/>
      <c r="N351" s="326"/>
      <c r="O351" s="326"/>
      <c r="P351" s="326"/>
      <c r="Q351" s="326"/>
      <c r="R351" s="326"/>
      <c r="S351" s="326"/>
      <c r="T351" s="326"/>
      <c r="U351" s="326"/>
      <c r="V351" s="326"/>
      <c r="W351" s="326"/>
      <c r="X351" s="326"/>
      <c r="Y351" s="326"/>
      <c r="Z351" s="326"/>
    </row>
    <row r="352" spans="1:26" ht="12.75" customHeight="1" x14ac:dyDescent="0.2">
      <c r="A352" s="326"/>
      <c r="B352" s="326"/>
      <c r="C352" s="326"/>
      <c r="D352" s="326"/>
      <c r="E352" s="326"/>
      <c r="F352" s="326"/>
      <c r="G352" s="326"/>
      <c r="H352" s="326"/>
      <c r="I352" s="326"/>
      <c r="J352" s="326"/>
      <c r="K352" s="326"/>
      <c r="L352" s="326"/>
      <c r="M352" s="326"/>
      <c r="N352" s="326"/>
      <c r="O352" s="326"/>
      <c r="P352" s="326"/>
      <c r="Q352" s="326"/>
      <c r="R352" s="326"/>
      <c r="S352" s="326"/>
      <c r="T352" s="326"/>
      <c r="U352" s="326"/>
      <c r="V352" s="326"/>
      <c r="W352" s="326"/>
      <c r="X352" s="326"/>
      <c r="Y352" s="326"/>
      <c r="Z352" s="326"/>
    </row>
    <row r="353" spans="1:26" ht="12.75" customHeight="1" x14ac:dyDescent="0.2">
      <c r="A353" s="326"/>
      <c r="B353" s="326"/>
      <c r="C353" s="326"/>
      <c r="D353" s="326"/>
      <c r="E353" s="326"/>
      <c r="F353" s="326"/>
      <c r="G353" s="326"/>
      <c r="H353" s="326"/>
      <c r="I353" s="326"/>
      <c r="J353" s="326"/>
      <c r="K353" s="326"/>
      <c r="L353" s="326"/>
      <c r="M353" s="326"/>
      <c r="N353" s="326"/>
      <c r="O353" s="326"/>
      <c r="P353" s="326"/>
      <c r="Q353" s="326"/>
      <c r="R353" s="326"/>
      <c r="S353" s="326"/>
      <c r="T353" s="326"/>
      <c r="U353" s="326"/>
      <c r="V353" s="326"/>
      <c r="W353" s="326"/>
      <c r="X353" s="326"/>
      <c r="Y353" s="326"/>
      <c r="Z353" s="326"/>
    </row>
    <row r="354" spans="1:26" ht="12.75" customHeight="1" x14ac:dyDescent="0.2">
      <c r="A354" s="326"/>
      <c r="B354" s="326"/>
      <c r="C354" s="326"/>
      <c r="D354" s="326"/>
      <c r="E354" s="326"/>
      <c r="F354" s="326"/>
      <c r="G354" s="326"/>
      <c r="H354" s="326"/>
      <c r="I354" s="326"/>
      <c r="J354" s="326"/>
      <c r="K354" s="326"/>
      <c r="L354" s="326"/>
      <c r="M354" s="326"/>
      <c r="N354" s="326"/>
      <c r="O354" s="326"/>
      <c r="P354" s="326"/>
      <c r="Q354" s="326"/>
      <c r="R354" s="326"/>
      <c r="S354" s="326"/>
      <c r="T354" s="326"/>
      <c r="U354" s="326"/>
      <c r="V354" s="326"/>
      <c r="W354" s="326"/>
      <c r="X354" s="326"/>
      <c r="Y354" s="326"/>
      <c r="Z354" s="326"/>
    </row>
    <row r="355" spans="1:26" ht="12.75" customHeight="1" x14ac:dyDescent="0.2">
      <c r="A355" s="326"/>
      <c r="B355" s="326"/>
      <c r="C355" s="326"/>
      <c r="D355" s="326"/>
      <c r="E355" s="326"/>
      <c r="F355" s="326"/>
      <c r="G355" s="326"/>
      <c r="H355" s="326"/>
      <c r="I355" s="326"/>
      <c r="J355" s="326"/>
      <c r="K355" s="326"/>
      <c r="L355" s="326"/>
      <c r="M355" s="326"/>
      <c r="N355" s="326"/>
      <c r="O355" s="326"/>
      <c r="P355" s="326"/>
      <c r="Q355" s="326"/>
      <c r="R355" s="326"/>
      <c r="S355" s="326"/>
      <c r="T355" s="326"/>
      <c r="U355" s="326"/>
      <c r="V355" s="326"/>
      <c r="W355" s="326"/>
      <c r="X355" s="326"/>
      <c r="Y355" s="326"/>
      <c r="Z355" s="326"/>
    </row>
    <row r="356" spans="1:26" ht="12.75" customHeight="1" x14ac:dyDescent="0.2">
      <c r="A356" s="326"/>
      <c r="B356" s="326"/>
      <c r="C356" s="326"/>
      <c r="D356" s="326"/>
      <c r="E356" s="326"/>
      <c r="F356" s="326"/>
      <c r="G356" s="326"/>
      <c r="H356" s="326"/>
      <c r="I356" s="326"/>
      <c r="J356" s="326"/>
      <c r="K356" s="326"/>
      <c r="L356" s="326"/>
      <c r="M356" s="326"/>
      <c r="N356" s="326"/>
      <c r="O356" s="326"/>
      <c r="P356" s="326"/>
      <c r="Q356" s="326"/>
      <c r="R356" s="326"/>
      <c r="S356" s="326"/>
      <c r="T356" s="326"/>
      <c r="U356" s="326"/>
      <c r="V356" s="326"/>
      <c r="W356" s="326"/>
      <c r="X356" s="326"/>
      <c r="Y356" s="326"/>
      <c r="Z356" s="326"/>
    </row>
    <row r="357" spans="1:26" ht="12.75" customHeight="1" x14ac:dyDescent="0.2">
      <c r="A357" s="326"/>
      <c r="B357" s="326"/>
      <c r="C357" s="326"/>
      <c r="D357" s="326"/>
      <c r="E357" s="326"/>
      <c r="F357" s="326"/>
      <c r="G357" s="326"/>
      <c r="H357" s="326"/>
      <c r="I357" s="326"/>
      <c r="J357" s="326"/>
      <c r="K357" s="326"/>
      <c r="L357" s="326"/>
      <c r="M357" s="326"/>
      <c r="N357" s="326"/>
      <c r="O357" s="326"/>
      <c r="P357" s="326"/>
      <c r="Q357" s="326"/>
      <c r="R357" s="326"/>
      <c r="S357" s="326"/>
      <c r="T357" s="326"/>
      <c r="U357" s="326"/>
      <c r="V357" s="326"/>
      <c r="W357" s="326"/>
      <c r="X357" s="326"/>
      <c r="Y357" s="326"/>
      <c r="Z357" s="326"/>
    </row>
    <row r="358" spans="1:26" ht="12.75" customHeight="1" x14ac:dyDescent="0.2">
      <c r="A358" s="326"/>
      <c r="B358" s="326"/>
      <c r="C358" s="326"/>
      <c r="D358" s="326"/>
      <c r="E358" s="326"/>
      <c r="F358" s="326"/>
      <c r="G358" s="326"/>
      <c r="H358" s="326"/>
      <c r="I358" s="326"/>
      <c r="J358" s="326"/>
      <c r="K358" s="326"/>
      <c r="L358" s="326"/>
      <c r="M358" s="326"/>
      <c r="N358" s="326"/>
      <c r="O358" s="326"/>
      <c r="P358" s="326"/>
      <c r="Q358" s="326"/>
      <c r="R358" s="326"/>
      <c r="S358" s="326"/>
      <c r="T358" s="326"/>
      <c r="U358" s="326"/>
      <c r="V358" s="326"/>
      <c r="W358" s="326"/>
      <c r="X358" s="326"/>
      <c r="Y358" s="326"/>
      <c r="Z358" s="326"/>
    </row>
    <row r="359" spans="1:26" ht="12.75" customHeight="1" x14ac:dyDescent="0.2">
      <c r="A359" s="326"/>
      <c r="B359" s="326"/>
      <c r="C359" s="326"/>
      <c r="D359" s="326"/>
      <c r="E359" s="326"/>
      <c r="F359" s="326"/>
      <c r="G359" s="326"/>
      <c r="H359" s="326"/>
      <c r="I359" s="326"/>
      <c r="J359" s="326"/>
      <c r="K359" s="326"/>
      <c r="L359" s="326"/>
      <c r="M359" s="326"/>
      <c r="N359" s="326"/>
      <c r="O359" s="326"/>
      <c r="P359" s="326"/>
      <c r="Q359" s="326"/>
      <c r="R359" s="326"/>
      <c r="S359" s="326"/>
      <c r="T359" s="326"/>
      <c r="U359" s="326"/>
      <c r="V359" s="326"/>
      <c r="W359" s="326"/>
      <c r="X359" s="326"/>
      <c r="Y359" s="326"/>
      <c r="Z359" s="326"/>
    </row>
    <row r="360" spans="1:26" ht="12.75" customHeight="1" x14ac:dyDescent="0.2">
      <c r="A360" s="326"/>
      <c r="B360" s="326"/>
      <c r="C360" s="326"/>
      <c r="D360" s="326"/>
      <c r="E360" s="326"/>
      <c r="F360" s="326"/>
      <c r="G360" s="326"/>
      <c r="H360" s="326"/>
      <c r="I360" s="326"/>
      <c r="J360" s="326"/>
      <c r="K360" s="326"/>
      <c r="L360" s="326"/>
      <c r="M360" s="326"/>
      <c r="N360" s="326"/>
      <c r="O360" s="326"/>
      <c r="P360" s="326"/>
      <c r="Q360" s="326"/>
      <c r="R360" s="326"/>
      <c r="S360" s="326"/>
      <c r="T360" s="326"/>
      <c r="U360" s="326"/>
      <c r="V360" s="326"/>
      <c r="W360" s="326"/>
      <c r="X360" s="326"/>
      <c r="Y360" s="326"/>
      <c r="Z360" s="326"/>
    </row>
    <row r="361" spans="1:26" ht="12.75" customHeight="1" x14ac:dyDescent="0.2">
      <c r="A361" s="326"/>
      <c r="B361" s="326"/>
      <c r="C361" s="326"/>
      <c r="D361" s="326"/>
      <c r="E361" s="326"/>
      <c r="F361" s="326"/>
      <c r="G361" s="326"/>
      <c r="H361" s="326"/>
      <c r="I361" s="326"/>
      <c r="J361" s="326"/>
      <c r="K361" s="326"/>
      <c r="L361" s="326"/>
      <c r="M361" s="326"/>
      <c r="N361" s="326"/>
      <c r="O361" s="326"/>
      <c r="P361" s="326"/>
      <c r="Q361" s="326"/>
      <c r="R361" s="326"/>
      <c r="S361" s="326"/>
      <c r="T361" s="326"/>
      <c r="U361" s="326"/>
      <c r="V361" s="326"/>
      <c r="W361" s="326"/>
      <c r="X361" s="326"/>
      <c r="Y361" s="326"/>
      <c r="Z361" s="326"/>
    </row>
    <row r="362" spans="1:26" ht="12.75" customHeight="1" x14ac:dyDescent="0.2">
      <c r="A362" s="326"/>
      <c r="B362" s="326"/>
      <c r="C362" s="326"/>
      <c r="D362" s="326"/>
      <c r="E362" s="326"/>
      <c r="F362" s="326"/>
      <c r="G362" s="326"/>
      <c r="H362" s="326"/>
      <c r="I362" s="326"/>
      <c r="J362" s="326"/>
      <c r="K362" s="326"/>
      <c r="L362" s="326"/>
      <c r="M362" s="326"/>
      <c r="N362" s="326"/>
      <c r="O362" s="326"/>
      <c r="P362" s="326"/>
      <c r="Q362" s="326"/>
      <c r="R362" s="326"/>
      <c r="S362" s="326"/>
      <c r="T362" s="326"/>
      <c r="U362" s="326"/>
      <c r="V362" s="326"/>
      <c r="W362" s="326"/>
      <c r="X362" s="326"/>
      <c r="Y362" s="326"/>
      <c r="Z362" s="326"/>
    </row>
    <row r="363" spans="1:26" ht="12.75" customHeight="1" x14ac:dyDescent="0.2">
      <c r="A363" s="326"/>
      <c r="B363" s="326"/>
      <c r="C363" s="326"/>
      <c r="D363" s="326"/>
      <c r="E363" s="326"/>
      <c r="F363" s="326"/>
      <c r="G363" s="326"/>
      <c r="H363" s="326"/>
      <c r="I363" s="326"/>
      <c r="J363" s="326"/>
      <c r="K363" s="326"/>
      <c r="L363" s="326"/>
      <c r="M363" s="326"/>
      <c r="N363" s="326"/>
      <c r="O363" s="326"/>
      <c r="P363" s="326"/>
      <c r="Q363" s="326"/>
      <c r="R363" s="326"/>
      <c r="S363" s="326"/>
      <c r="T363" s="326"/>
      <c r="U363" s="326"/>
      <c r="V363" s="326"/>
      <c r="W363" s="326"/>
      <c r="X363" s="326"/>
      <c r="Y363" s="326"/>
      <c r="Z363" s="326"/>
    </row>
    <row r="364" spans="1:26" ht="12.75" customHeight="1" x14ac:dyDescent="0.2">
      <c r="A364" s="326"/>
      <c r="B364" s="326"/>
      <c r="C364" s="326"/>
      <c r="D364" s="326"/>
      <c r="E364" s="326"/>
      <c r="F364" s="326"/>
      <c r="G364" s="326"/>
      <c r="H364" s="326"/>
      <c r="I364" s="326"/>
      <c r="J364" s="326"/>
      <c r="K364" s="326"/>
      <c r="L364" s="326"/>
      <c r="M364" s="326"/>
      <c r="N364" s="326"/>
      <c r="O364" s="326"/>
      <c r="P364" s="326"/>
      <c r="Q364" s="326"/>
      <c r="R364" s="326"/>
      <c r="S364" s="326"/>
      <c r="T364" s="326"/>
      <c r="U364" s="326"/>
      <c r="V364" s="326"/>
      <c r="W364" s="326"/>
      <c r="X364" s="326"/>
      <c r="Y364" s="326"/>
      <c r="Z364" s="326"/>
    </row>
    <row r="365" spans="1:26" ht="12.75" customHeight="1" x14ac:dyDescent="0.2">
      <c r="A365" s="326"/>
      <c r="B365" s="326"/>
      <c r="C365" s="326"/>
      <c r="D365" s="326"/>
      <c r="E365" s="326"/>
      <c r="F365" s="326"/>
      <c r="G365" s="326"/>
      <c r="H365" s="326"/>
      <c r="I365" s="326"/>
      <c r="J365" s="326"/>
      <c r="K365" s="326"/>
      <c r="L365" s="326"/>
      <c r="M365" s="326"/>
      <c r="N365" s="326"/>
      <c r="O365" s="326"/>
      <c r="P365" s="326"/>
      <c r="Q365" s="326"/>
      <c r="R365" s="326"/>
      <c r="S365" s="326"/>
      <c r="T365" s="326"/>
      <c r="U365" s="326"/>
      <c r="V365" s="326"/>
      <c r="W365" s="326"/>
      <c r="X365" s="326"/>
      <c r="Y365" s="326"/>
      <c r="Z365" s="326"/>
    </row>
    <row r="366" spans="1:26" ht="12.75" customHeight="1" x14ac:dyDescent="0.2">
      <c r="A366" s="326"/>
      <c r="B366" s="326"/>
      <c r="C366" s="326"/>
      <c r="D366" s="326"/>
      <c r="E366" s="326"/>
      <c r="F366" s="326"/>
      <c r="G366" s="326"/>
      <c r="H366" s="326"/>
      <c r="I366" s="326"/>
      <c r="J366" s="326"/>
      <c r="K366" s="326"/>
      <c r="L366" s="326"/>
      <c r="M366" s="326"/>
      <c r="N366" s="326"/>
      <c r="O366" s="326"/>
      <c r="P366" s="326"/>
      <c r="Q366" s="326"/>
      <c r="R366" s="326"/>
      <c r="S366" s="326"/>
      <c r="T366" s="326"/>
      <c r="U366" s="326"/>
      <c r="V366" s="326"/>
      <c r="W366" s="326"/>
      <c r="X366" s="326"/>
      <c r="Y366" s="326"/>
      <c r="Z366" s="326"/>
    </row>
    <row r="367" spans="1:26" ht="12.75" customHeight="1" x14ac:dyDescent="0.2">
      <c r="A367" s="326"/>
      <c r="B367" s="326"/>
      <c r="C367" s="326"/>
      <c r="D367" s="326"/>
      <c r="E367" s="326"/>
      <c r="F367" s="326"/>
      <c r="G367" s="326"/>
      <c r="H367" s="326"/>
      <c r="I367" s="326"/>
      <c r="J367" s="326"/>
      <c r="K367" s="326"/>
      <c r="L367" s="326"/>
      <c r="M367" s="326"/>
      <c r="N367" s="326"/>
      <c r="O367" s="326"/>
      <c r="P367" s="326"/>
      <c r="Q367" s="326"/>
      <c r="R367" s="326"/>
      <c r="S367" s="326"/>
      <c r="T367" s="326"/>
      <c r="U367" s="326"/>
      <c r="V367" s="326"/>
      <c r="W367" s="326"/>
      <c r="X367" s="326"/>
      <c r="Y367" s="326"/>
      <c r="Z367" s="326"/>
    </row>
    <row r="368" spans="1:26" ht="12.75" customHeight="1" x14ac:dyDescent="0.2">
      <c r="A368" s="326"/>
      <c r="B368" s="326"/>
      <c r="C368" s="326"/>
      <c r="D368" s="326"/>
      <c r="E368" s="326"/>
      <c r="F368" s="326"/>
      <c r="G368" s="326"/>
      <c r="H368" s="326"/>
      <c r="I368" s="326"/>
      <c r="J368" s="326"/>
      <c r="K368" s="326"/>
      <c r="L368" s="326"/>
      <c r="M368" s="326"/>
      <c r="N368" s="326"/>
      <c r="O368" s="326"/>
      <c r="P368" s="326"/>
      <c r="Q368" s="326"/>
      <c r="R368" s="326"/>
      <c r="S368" s="326"/>
      <c r="T368" s="326"/>
      <c r="U368" s="326"/>
      <c r="V368" s="326"/>
      <c r="W368" s="326"/>
      <c r="X368" s="326"/>
      <c r="Y368" s="326"/>
      <c r="Z368" s="326"/>
    </row>
    <row r="369" spans="1:26" ht="12.75" customHeight="1" x14ac:dyDescent="0.2">
      <c r="A369" s="326"/>
      <c r="B369" s="326"/>
      <c r="C369" s="326"/>
      <c r="D369" s="326"/>
      <c r="E369" s="326"/>
      <c r="F369" s="326"/>
      <c r="G369" s="326"/>
      <c r="H369" s="326"/>
      <c r="I369" s="326"/>
      <c r="J369" s="326"/>
      <c r="K369" s="326"/>
      <c r="L369" s="326"/>
      <c r="M369" s="326"/>
      <c r="N369" s="326"/>
      <c r="O369" s="326"/>
      <c r="P369" s="326"/>
      <c r="Q369" s="326"/>
      <c r="R369" s="326"/>
      <c r="S369" s="326"/>
      <c r="T369" s="326"/>
      <c r="U369" s="326"/>
      <c r="V369" s="326"/>
      <c r="W369" s="326"/>
      <c r="X369" s="326"/>
      <c r="Y369" s="326"/>
      <c r="Z369" s="326"/>
    </row>
    <row r="370" spans="1:26" ht="12.75" customHeight="1" x14ac:dyDescent="0.2">
      <c r="A370" s="326"/>
      <c r="B370" s="326"/>
      <c r="C370" s="326"/>
      <c r="D370" s="326"/>
      <c r="E370" s="326"/>
      <c r="F370" s="326"/>
      <c r="G370" s="326"/>
      <c r="H370" s="326"/>
      <c r="I370" s="326"/>
      <c r="J370" s="326"/>
      <c r="K370" s="326"/>
      <c r="L370" s="326"/>
      <c r="M370" s="326"/>
      <c r="N370" s="326"/>
      <c r="O370" s="326"/>
      <c r="P370" s="326"/>
      <c r="Q370" s="326"/>
      <c r="R370" s="326"/>
      <c r="S370" s="326"/>
      <c r="T370" s="326"/>
      <c r="U370" s="326"/>
      <c r="V370" s="326"/>
      <c r="W370" s="326"/>
      <c r="X370" s="326"/>
      <c r="Y370" s="326"/>
      <c r="Z370" s="326"/>
    </row>
    <row r="371" spans="1:26" ht="12.75" customHeight="1" x14ac:dyDescent="0.2">
      <c r="A371" s="326"/>
      <c r="B371" s="326"/>
      <c r="C371" s="326"/>
      <c r="D371" s="326"/>
      <c r="E371" s="326"/>
      <c r="F371" s="326"/>
      <c r="G371" s="326"/>
      <c r="H371" s="326"/>
      <c r="I371" s="326"/>
      <c r="J371" s="326"/>
      <c r="K371" s="326"/>
      <c r="L371" s="326"/>
      <c r="M371" s="326"/>
      <c r="N371" s="326"/>
      <c r="O371" s="326"/>
      <c r="P371" s="326"/>
      <c r="Q371" s="326"/>
      <c r="R371" s="326"/>
      <c r="S371" s="326"/>
      <c r="T371" s="326"/>
      <c r="U371" s="326"/>
      <c r="V371" s="326"/>
      <c r="W371" s="326"/>
      <c r="X371" s="326"/>
      <c r="Y371" s="326"/>
      <c r="Z371" s="326"/>
    </row>
    <row r="372" spans="1:26" ht="12.75" customHeight="1" x14ac:dyDescent="0.2">
      <c r="A372" s="326"/>
      <c r="B372" s="326"/>
      <c r="C372" s="326"/>
      <c r="D372" s="326"/>
      <c r="E372" s="326"/>
      <c r="F372" s="326"/>
      <c r="G372" s="326"/>
      <c r="H372" s="326"/>
      <c r="I372" s="326"/>
      <c r="J372" s="326"/>
      <c r="K372" s="326"/>
      <c r="L372" s="326"/>
      <c r="M372" s="326"/>
      <c r="N372" s="326"/>
      <c r="O372" s="326"/>
      <c r="P372" s="326"/>
      <c r="Q372" s="326"/>
      <c r="R372" s="326"/>
      <c r="S372" s="326"/>
      <c r="T372" s="326"/>
      <c r="U372" s="326"/>
      <c r="V372" s="326"/>
      <c r="W372" s="326"/>
      <c r="X372" s="326"/>
      <c r="Y372" s="326"/>
      <c r="Z372" s="326"/>
    </row>
    <row r="373" spans="1:26" ht="12.75" customHeight="1" x14ac:dyDescent="0.2">
      <c r="A373" s="326"/>
      <c r="B373" s="326"/>
      <c r="C373" s="326"/>
      <c r="D373" s="326"/>
      <c r="E373" s="326"/>
      <c r="F373" s="326"/>
      <c r="G373" s="326"/>
      <c r="H373" s="326"/>
      <c r="I373" s="326"/>
      <c r="J373" s="326"/>
      <c r="K373" s="326"/>
      <c r="L373" s="326"/>
      <c r="M373" s="326"/>
      <c r="N373" s="326"/>
      <c r="O373" s="326"/>
      <c r="P373" s="326"/>
      <c r="Q373" s="326"/>
      <c r="R373" s="326"/>
      <c r="S373" s="326"/>
      <c r="T373" s="326"/>
      <c r="U373" s="326"/>
      <c r="V373" s="326"/>
      <c r="W373" s="326"/>
      <c r="X373" s="326"/>
      <c r="Y373" s="326"/>
      <c r="Z373" s="326"/>
    </row>
    <row r="374" spans="1:26" ht="12.75" customHeight="1" x14ac:dyDescent="0.2">
      <c r="A374" s="326"/>
      <c r="B374" s="326"/>
      <c r="C374" s="326"/>
      <c r="D374" s="326"/>
      <c r="E374" s="326"/>
      <c r="F374" s="326"/>
      <c r="G374" s="326"/>
      <c r="H374" s="326"/>
      <c r="I374" s="326"/>
      <c r="J374" s="326"/>
      <c r="K374" s="326"/>
      <c r="L374" s="326"/>
      <c r="M374" s="326"/>
      <c r="N374" s="326"/>
      <c r="O374" s="326"/>
      <c r="P374" s="326"/>
      <c r="Q374" s="326"/>
      <c r="R374" s="326"/>
      <c r="S374" s="326"/>
      <c r="T374" s="326"/>
      <c r="U374" s="326"/>
      <c r="V374" s="326"/>
      <c r="W374" s="326"/>
      <c r="X374" s="326"/>
      <c r="Y374" s="326"/>
      <c r="Z374" s="326"/>
    </row>
    <row r="375" spans="1:26" ht="12.75" customHeight="1" x14ac:dyDescent="0.2">
      <c r="A375" s="326"/>
      <c r="B375" s="326"/>
      <c r="C375" s="326"/>
      <c r="D375" s="326"/>
      <c r="E375" s="326"/>
      <c r="F375" s="326"/>
      <c r="G375" s="326"/>
      <c r="H375" s="326"/>
      <c r="I375" s="326"/>
      <c r="J375" s="326"/>
      <c r="K375" s="326"/>
      <c r="L375" s="326"/>
      <c r="M375" s="326"/>
      <c r="N375" s="326"/>
      <c r="O375" s="326"/>
      <c r="P375" s="326"/>
      <c r="Q375" s="326"/>
      <c r="R375" s="326"/>
      <c r="S375" s="326"/>
      <c r="T375" s="326"/>
      <c r="U375" s="326"/>
      <c r="V375" s="326"/>
      <c r="W375" s="326"/>
      <c r="X375" s="326"/>
      <c r="Y375" s="326"/>
      <c r="Z375" s="326"/>
    </row>
    <row r="376" spans="1:26" ht="12.75" customHeight="1" x14ac:dyDescent="0.2">
      <c r="A376" s="326"/>
      <c r="B376" s="326"/>
      <c r="C376" s="326"/>
      <c r="D376" s="326"/>
      <c r="E376" s="326"/>
      <c r="F376" s="326"/>
      <c r="G376" s="326"/>
      <c r="H376" s="326"/>
      <c r="I376" s="326"/>
      <c r="J376" s="326"/>
      <c r="K376" s="326"/>
      <c r="L376" s="326"/>
      <c r="M376" s="326"/>
      <c r="N376" s="326"/>
      <c r="O376" s="326"/>
      <c r="P376" s="326"/>
      <c r="Q376" s="326"/>
      <c r="R376" s="326"/>
      <c r="S376" s="326"/>
      <c r="T376" s="326"/>
      <c r="U376" s="326"/>
      <c r="V376" s="326"/>
      <c r="W376" s="326"/>
      <c r="X376" s="326"/>
      <c r="Y376" s="326"/>
      <c r="Z376" s="326"/>
    </row>
    <row r="377" spans="1:26" ht="12.75" customHeight="1" x14ac:dyDescent="0.2">
      <c r="A377" s="326"/>
      <c r="B377" s="326"/>
      <c r="C377" s="326"/>
      <c r="D377" s="326"/>
      <c r="E377" s="326"/>
      <c r="F377" s="326"/>
      <c r="G377" s="326"/>
      <c r="H377" s="326"/>
      <c r="I377" s="326"/>
      <c r="J377" s="326"/>
      <c r="K377" s="326"/>
      <c r="L377" s="326"/>
      <c r="M377" s="326"/>
      <c r="N377" s="326"/>
      <c r="O377" s="326"/>
      <c r="P377" s="326"/>
      <c r="Q377" s="326"/>
      <c r="R377" s="326"/>
      <c r="S377" s="326"/>
      <c r="T377" s="326"/>
      <c r="U377" s="326"/>
      <c r="V377" s="326"/>
      <c r="W377" s="326"/>
      <c r="X377" s="326"/>
      <c r="Y377" s="326"/>
      <c r="Z377" s="326"/>
    </row>
    <row r="378" spans="1:26" ht="12.75" customHeight="1" x14ac:dyDescent="0.2">
      <c r="A378" s="326"/>
      <c r="B378" s="326"/>
      <c r="C378" s="326"/>
      <c r="D378" s="326"/>
      <c r="E378" s="326"/>
      <c r="F378" s="326"/>
      <c r="G378" s="326"/>
      <c r="H378" s="326"/>
      <c r="I378" s="326"/>
      <c r="J378" s="326"/>
      <c r="K378" s="326"/>
      <c r="L378" s="326"/>
      <c r="M378" s="326"/>
      <c r="N378" s="326"/>
      <c r="O378" s="326"/>
      <c r="P378" s="326"/>
      <c r="Q378" s="326"/>
      <c r="R378" s="326"/>
      <c r="S378" s="326"/>
      <c r="T378" s="326"/>
      <c r="U378" s="326"/>
      <c r="V378" s="326"/>
      <c r="W378" s="326"/>
      <c r="X378" s="326"/>
      <c r="Y378" s="326"/>
      <c r="Z378" s="326"/>
    </row>
    <row r="379" spans="1:26" ht="12.75" customHeight="1" x14ac:dyDescent="0.2">
      <c r="A379" s="326"/>
      <c r="B379" s="326"/>
      <c r="C379" s="326"/>
      <c r="D379" s="326"/>
      <c r="E379" s="326"/>
      <c r="F379" s="326"/>
      <c r="G379" s="326"/>
      <c r="H379" s="326"/>
      <c r="I379" s="326"/>
      <c r="J379" s="326"/>
      <c r="K379" s="326"/>
      <c r="L379" s="326"/>
      <c r="M379" s="326"/>
      <c r="N379" s="326"/>
      <c r="O379" s="326"/>
      <c r="P379" s="326"/>
      <c r="Q379" s="326"/>
      <c r="R379" s="326"/>
      <c r="S379" s="326"/>
      <c r="T379" s="326"/>
      <c r="U379" s="326"/>
      <c r="V379" s="326"/>
      <c r="W379" s="326"/>
      <c r="X379" s="326"/>
      <c r="Y379" s="326"/>
      <c r="Z379" s="326"/>
    </row>
    <row r="380" spans="1:26" ht="12.75" customHeight="1" x14ac:dyDescent="0.2">
      <c r="A380" s="326"/>
      <c r="B380" s="326"/>
      <c r="C380" s="326"/>
      <c r="D380" s="326"/>
      <c r="E380" s="326"/>
      <c r="F380" s="326"/>
      <c r="G380" s="326"/>
      <c r="H380" s="326"/>
      <c r="I380" s="326"/>
      <c r="J380" s="326"/>
      <c r="K380" s="326"/>
      <c r="L380" s="326"/>
      <c r="M380" s="326"/>
      <c r="N380" s="326"/>
      <c r="O380" s="326"/>
      <c r="P380" s="326"/>
      <c r="Q380" s="326"/>
      <c r="R380" s="326"/>
      <c r="S380" s="326"/>
      <c r="T380" s="326"/>
      <c r="U380" s="326"/>
      <c r="V380" s="326"/>
      <c r="W380" s="326"/>
      <c r="X380" s="326"/>
      <c r="Y380" s="326"/>
      <c r="Z380" s="326"/>
    </row>
    <row r="381" spans="1:26" ht="12.75" customHeight="1" x14ac:dyDescent="0.2">
      <c r="A381" s="326"/>
      <c r="B381" s="326"/>
      <c r="C381" s="326"/>
      <c r="D381" s="326"/>
      <c r="E381" s="326"/>
      <c r="F381" s="326"/>
      <c r="G381" s="326"/>
      <c r="H381" s="326"/>
      <c r="I381" s="326"/>
      <c r="J381" s="326"/>
      <c r="K381" s="326"/>
      <c r="L381" s="326"/>
      <c r="M381" s="326"/>
      <c r="N381" s="326"/>
      <c r="O381" s="326"/>
      <c r="P381" s="326"/>
      <c r="Q381" s="326"/>
      <c r="R381" s="326"/>
      <c r="S381" s="326"/>
      <c r="T381" s="326"/>
      <c r="U381" s="326"/>
      <c r="V381" s="326"/>
      <c r="W381" s="326"/>
      <c r="X381" s="326"/>
      <c r="Y381" s="326"/>
      <c r="Z381" s="326"/>
    </row>
    <row r="382" spans="1:26" ht="12.75" customHeight="1" x14ac:dyDescent="0.2">
      <c r="A382" s="326"/>
      <c r="B382" s="326"/>
      <c r="C382" s="326"/>
      <c r="D382" s="326"/>
      <c r="E382" s="326"/>
      <c r="F382" s="326"/>
      <c r="G382" s="326"/>
      <c r="H382" s="326"/>
      <c r="I382" s="326"/>
      <c r="J382" s="326"/>
      <c r="K382" s="326"/>
      <c r="L382" s="326"/>
      <c r="M382" s="326"/>
      <c r="N382" s="326"/>
      <c r="O382" s="326"/>
      <c r="P382" s="326"/>
      <c r="Q382" s="326"/>
      <c r="R382" s="326"/>
      <c r="S382" s="326"/>
      <c r="T382" s="326"/>
      <c r="U382" s="326"/>
      <c r="V382" s="326"/>
      <c r="W382" s="326"/>
      <c r="X382" s="326"/>
      <c r="Y382" s="326"/>
      <c r="Z382" s="326"/>
    </row>
    <row r="383" spans="1:26" ht="12.75" customHeight="1" x14ac:dyDescent="0.2">
      <c r="A383" s="326"/>
      <c r="B383" s="326"/>
      <c r="C383" s="326"/>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26"/>
      <c r="Z383" s="326"/>
    </row>
    <row r="384" spans="1:26" ht="12.75" customHeight="1" x14ac:dyDescent="0.2">
      <c r="A384" s="326"/>
      <c r="B384" s="326"/>
      <c r="C384" s="326"/>
      <c r="D384" s="326"/>
      <c r="E384" s="326"/>
      <c r="F384" s="326"/>
      <c r="G384" s="326"/>
      <c r="H384" s="326"/>
      <c r="I384" s="326"/>
      <c r="J384" s="326"/>
      <c r="K384" s="326"/>
      <c r="L384" s="326"/>
      <c r="M384" s="326"/>
      <c r="N384" s="326"/>
      <c r="O384" s="326"/>
      <c r="P384" s="326"/>
      <c r="Q384" s="326"/>
      <c r="R384" s="326"/>
      <c r="S384" s="326"/>
      <c r="T384" s="326"/>
      <c r="U384" s="326"/>
      <c r="V384" s="326"/>
      <c r="W384" s="326"/>
      <c r="X384" s="326"/>
      <c r="Y384" s="326"/>
      <c r="Z384" s="326"/>
    </row>
    <row r="385" spans="1:26" ht="12.75" customHeight="1" x14ac:dyDescent="0.2">
      <c r="A385" s="326"/>
      <c r="B385" s="326"/>
      <c r="C385" s="326"/>
      <c r="D385" s="326"/>
      <c r="E385" s="326"/>
      <c r="F385" s="326"/>
      <c r="G385" s="326"/>
      <c r="H385" s="326"/>
      <c r="I385" s="326"/>
      <c r="J385" s="326"/>
      <c r="K385" s="326"/>
      <c r="L385" s="326"/>
      <c r="M385" s="326"/>
      <c r="N385" s="326"/>
      <c r="O385" s="326"/>
      <c r="P385" s="326"/>
      <c r="Q385" s="326"/>
      <c r="R385" s="326"/>
      <c r="S385" s="326"/>
      <c r="T385" s="326"/>
      <c r="U385" s="326"/>
      <c r="V385" s="326"/>
      <c r="W385" s="326"/>
      <c r="X385" s="326"/>
      <c r="Y385" s="326"/>
      <c r="Z385" s="326"/>
    </row>
    <row r="386" spans="1:26" ht="12.75" customHeight="1" x14ac:dyDescent="0.2">
      <c r="A386" s="326"/>
      <c r="B386" s="326"/>
      <c r="C386" s="326"/>
      <c r="D386" s="326"/>
      <c r="E386" s="326"/>
      <c r="F386" s="326"/>
      <c r="G386" s="326"/>
      <c r="H386" s="326"/>
      <c r="I386" s="326"/>
      <c r="J386" s="326"/>
      <c r="K386" s="326"/>
      <c r="L386" s="326"/>
      <c r="M386" s="326"/>
      <c r="N386" s="326"/>
      <c r="O386" s="326"/>
      <c r="P386" s="326"/>
      <c r="Q386" s="326"/>
      <c r="R386" s="326"/>
      <c r="S386" s="326"/>
      <c r="T386" s="326"/>
      <c r="U386" s="326"/>
      <c r="V386" s="326"/>
      <c r="W386" s="326"/>
      <c r="X386" s="326"/>
      <c r="Y386" s="326"/>
      <c r="Z386" s="326"/>
    </row>
    <row r="387" spans="1:26" ht="12.75" customHeight="1" x14ac:dyDescent="0.2">
      <c r="A387" s="326"/>
      <c r="B387" s="326"/>
      <c r="C387" s="326"/>
      <c r="D387" s="326"/>
      <c r="E387" s="326"/>
      <c r="F387" s="326"/>
      <c r="G387" s="326"/>
      <c r="H387" s="326"/>
      <c r="I387" s="326"/>
      <c r="J387" s="326"/>
      <c r="K387" s="326"/>
      <c r="L387" s="326"/>
      <c r="M387" s="326"/>
      <c r="N387" s="326"/>
      <c r="O387" s="326"/>
      <c r="P387" s="326"/>
      <c r="Q387" s="326"/>
      <c r="R387" s="326"/>
      <c r="S387" s="326"/>
      <c r="T387" s="326"/>
      <c r="U387" s="326"/>
      <c r="V387" s="326"/>
      <c r="W387" s="326"/>
      <c r="X387" s="326"/>
      <c r="Y387" s="326"/>
      <c r="Z387" s="326"/>
    </row>
    <row r="388" spans="1:26" ht="12.75" customHeight="1" x14ac:dyDescent="0.2">
      <c r="A388" s="326"/>
      <c r="B388" s="326"/>
      <c r="C388" s="326"/>
      <c r="D388" s="326"/>
      <c r="E388" s="326"/>
      <c r="F388" s="326"/>
      <c r="G388" s="326"/>
      <c r="H388" s="326"/>
      <c r="I388" s="326"/>
      <c r="J388" s="326"/>
      <c r="K388" s="326"/>
      <c r="L388" s="326"/>
      <c r="M388" s="326"/>
      <c r="N388" s="326"/>
      <c r="O388" s="326"/>
      <c r="P388" s="326"/>
      <c r="Q388" s="326"/>
      <c r="R388" s="326"/>
      <c r="S388" s="326"/>
      <c r="T388" s="326"/>
      <c r="U388" s="326"/>
      <c r="V388" s="326"/>
      <c r="W388" s="326"/>
      <c r="X388" s="326"/>
      <c r="Y388" s="326"/>
      <c r="Z388" s="326"/>
    </row>
    <row r="389" spans="1:26" ht="12.75" customHeight="1" x14ac:dyDescent="0.2">
      <c r="A389" s="326"/>
      <c r="B389" s="326"/>
      <c r="C389" s="326"/>
      <c r="D389" s="326"/>
      <c r="E389" s="326"/>
      <c r="F389" s="326"/>
      <c r="G389" s="326"/>
      <c r="H389" s="326"/>
      <c r="I389" s="326"/>
      <c r="J389" s="326"/>
      <c r="K389" s="326"/>
      <c r="L389" s="326"/>
      <c r="M389" s="326"/>
      <c r="N389" s="326"/>
      <c r="O389" s="326"/>
      <c r="P389" s="326"/>
      <c r="Q389" s="326"/>
      <c r="R389" s="326"/>
      <c r="S389" s="326"/>
      <c r="T389" s="326"/>
      <c r="U389" s="326"/>
      <c r="V389" s="326"/>
      <c r="W389" s="326"/>
      <c r="X389" s="326"/>
      <c r="Y389" s="326"/>
      <c r="Z389" s="326"/>
    </row>
    <row r="390" spans="1:26" ht="12.75" customHeight="1" x14ac:dyDescent="0.2">
      <c r="A390" s="326"/>
      <c r="B390" s="326"/>
      <c r="C390" s="326"/>
      <c r="D390" s="326"/>
      <c r="E390" s="326"/>
      <c r="F390" s="326"/>
      <c r="G390" s="326"/>
      <c r="H390" s="326"/>
      <c r="I390" s="326"/>
      <c r="J390" s="326"/>
      <c r="K390" s="326"/>
      <c r="L390" s="326"/>
      <c r="M390" s="326"/>
      <c r="N390" s="326"/>
      <c r="O390" s="326"/>
      <c r="P390" s="326"/>
      <c r="Q390" s="326"/>
      <c r="R390" s="326"/>
      <c r="S390" s="326"/>
      <c r="T390" s="326"/>
      <c r="U390" s="326"/>
      <c r="V390" s="326"/>
      <c r="W390" s="326"/>
      <c r="X390" s="326"/>
      <c r="Y390" s="326"/>
      <c r="Z390" s="326"/>
    </row>
    <row r="391" spans="1:26" ht="12.75" customHeight="1" x14ac:dyDescent="0.2">
      <c r="A391" s="326"/>
      <c r="B391" s="326"/>
      <c r="C391" s="326"/>
      <c r="D391" s="326"/>
      <c r="E391" s="326"/>
      <c r="F391" s="326"/>
      <c r="G391" s="326"/>
      <c r="H391" s="326"/>
      <c r="I391" s="326"/>
      <c r="J391" s="326"/>
      <c r="K391" s="326"/>
      <c r="L391" s="326"/>
      <c r="M391" s="326"/>
      <c r="N391" s="326"/>
      <c r="O391" s="326"/>
      <c r="P391" s="326"/>
      <c r="Q391" s="326"/>
      <c r="R391" s="326"/>
      <c r="S391" s="326"/>
      <c r="T391" s="326"/>
      <c r="U391" s="326"/>
      <c r="V391" s="326"/>
      <c r="W391" s="326"/>
      <c r="X391" s="326"/>
      <c r="Y391" s="326"/>
      <c r="Z391" s="326"/>
    </row>
    <row r="392" spans="1:26" ht="12.75" customHeight="1" x14ac:dyDescent="0.2">
      <c r="A392" s="326"/>
      <c r="B392" s="326"/>
      <c r="C392" s="326"/>
      <c r="D392" s="326"/>
      <c r="E392" s="326"/>
      <c r="F392" s="326"/>
      <c r="G392" s="326"/>
      <c r="H392" s="326"/>
      <c r="I392" s="326"/>
      <c r="J392" s="326"/>
      <c r="K392" s="326"/>
      <c r="L392" s="326"/>
      <c r="M392" s="326"/>
      <c r="N392" s="326"/>
      <c r="O392" s="326"/>
      <c r="P392" s="326"/>
      <c r="Q392" s="326"/>
      <c r="R392" s="326"/>
      <c r="S392" s="326"/>
      <c r="T392" s="326"/>
      <c r="U392" s="326"/>
      <c r="V392" s="326"/>
      <c r="W392" s="326"/>
      <c r="X392" s="326"/>
      <c r="Y392" s="326"/>
      <c r="Z392" s="326"/>
    </row>
    <row r="393" spans="1:26" ht="12.75" customHeight="1" x14ac:dyDescent="0.2">
      <c r="A393" s="326"/>
      <c r="B393" s="326"/>
      <c r="C393" s="326"/>
      <c r="D393" s="326"/>
      <c r="E393" s="326"/>
      <c r="F393" s="326"/>
      <c r="G393" s="326"/>
      <c r="H393" s="326"/>
      <c r="I393" s="326"/>
      <c r="J393" s="326"/>
      <c r="K393" s="326"/>
      <c r="L393" s="326"/>
      <c r="M393" s="326"/>
      <c r="N393" s="326"/>
      <c r="O393" s="326"/>
      <c r="P393" s="326"/>
      <c r="Q393" s="326"/>
      <c r="R393" s="326"/>
      <c r="S393" s="326"/>
      <c r="T393" s="326"/>
      <c r="U393" s="326"/>
      <c r="V393" s="326"/>
      <c r="W393" s="326"/>
      <c r="X393" s="326"/>
      <c r="Y393" s="326"/>
      <c r="Z393" s="326"/>
    </row>
    <row r="394" spans="1:26" ht="12.75" customHeight="1" x14ac:dyDescent="0.2">
      <c r="A394" s="326"/>
      <c r="B394" s="326"/>
      <c r="C394" s="326"/>
      <c r="D394" s="326"/>
      <c r="E394" s="326"/>
      <c r="F394" s="326"/>
      <c r="G394" s="326"/>
      <c r="H394" s="326"/>
      <c r="I394" s="326"/>
      <c r="J394" s="326"/>
      <c r="K394" s="326"/>
      <c r="L394" s="326"/>
      <c r="M394" s="326"/>
      <c r="N394" s="326"/>
      <c r="O394" s="326"/>
      <c r="P394" s="326"/>
      <c r="Q394" s="326"/>
      <c r="R394" s="326"/>
      <c r="S394" s="326"/>
      <c r="T394" s="326"/>
      <c r="U394" s="326"/>
      <c r="V394" s="326"/>
      <c r="W394" s="326"/>
      <c r="X394" s="326"/>
      <c r="Y394" s="326"/>
      <c r="Z394" s="326"/>
    </row>
    <row r="395" spans="1:26" ht="12.75" customHeight="1" x14ac:dyDescent="0.2">
      <c r="A395" s="326"/>
      <c r="B395" s="326"/>
      <c r="C395" s="326"/>
      <c r="D395" s="326"/>
      <c r="E395" s="326"/>
      <c r="F395" s="326"/>
      <c r="G395" s="326"/>
      <c r="H395" s="326"/>
      <c r="I395" s="326"/>
      <c r="J395" s="326"/>
      <c r="K395" s="326"/>
      <c r="L395" s="326"/>
      <c r="M395" s="326"/>
      <c r="N395" s="326"/>
      <c r="O395" s="326"/>
      <c r="P395" s="326"/>
      <c r="Q395" s="326"/>
      <c r="R395" s="326"/>
      <c r="S395" s="326"/>
      <c r="T395" s="326"/>
      <c r="U395" s="326"/>
      <c r="V395" s="326"/>
      <c r="W395" s="326"/>
      <c r="X395" s="326"/>
      <c r="Y395" s="326"/>
      <c r="Z395" s="326"/>
    </row>
    <row r="396" spans="1:26" ht="12.75" customHeight="1" x14ac:dyDescent="0.2">
      <c r="A396" s="326"/>
      <c r="B396" s="326"/>
      <c r="C396" s="326"/>
      <c r="D396" s="326"/>
      <c r="E396" s="326"/>
      <c r="F396" s="326"/>
      <c r="G396" s="326"/>
      <c r="H396" s="326"/>
      <c r="I396" s="326"/>
      <c r="J396" s="326"/>
      <c r="K396" s="326"/>
      <c r="L396" s="326"/>
      <c r="M396" s="326"/>
      <c r="N396" s="326"/>
      <c r="O396" s="326"/>
      <c r="P396" s="326"/>
      <c r="Q396" s="326"/>
      <c r="R396" s="326"/>
      <c r="S396" s="326"/>
      <c r="T396" s="326"/>
      <c r="U396" s="326"/>
      <c r="V396" s="326"/>
      <c r="W396" s="326"/>
      <c r="X396" s="326"/>
      <c r="Y396" s="326"/>
      <c r="Z396" s="326"/>
    </row>
    <row r="397" spans="1:26" ht="12.75" customHeight="1" x14ac:dyDescent="0.2">
      <c r="A397" s="326"/>
      <c r="B397" s="326"/>
      <c r="C397" s="326"/>
      <c r="D397" s="326"/>
      <c r="E397" s="326"/>
      <c r="F397" s="326"/>
      <c r="G397" s="326"/>
      <c r="H397" s="326"/>
      <c r="I397" s="326"/>
      <c r="J397" s="326"/>
      <c r="K397" s="326"/>
      <c r="L397" s="326"/>
      <c r="M397" s="326"/>
      <c r="N397" s="326"/>
      <c r="O397" s="326"/>
      <c r="P397" s="326"/>
      <c r="Q397" s="326"/>
      <c r="R397" s="326"/>
      <c r="S397" s="326"/>
      <c r="T397" s="326"/>
      <c r="U397" s="326"/>
      <c r="V397" s="326"/>
      <c r="W397" s="326"/>
      <c r="X397" s="326"/>
      <c r="Y397" s="326"/>
      <c r="Z397" s="326"/>
    </row>
    <row r="398" spans="1:26" ht="12.75" customHeight="1" x14ac:dyDescent="0.2">
      <c r="A398" s="326"/>
      <c r="B398" s="326"/>
      <c r="C398" s="326"/>
      <c r="D398" s="326"/>
      <c r="E398" s="326"/>
      <c r="F398" s="326"/>
      <c r="G398" s="326"/>
      <c r="H398" s="326"/>
      <c r="I398" s="326"/>
      <c r="J398" s="326"/>
      <c r="K398" s="326"/>
      <c r="L398" s="326"/>
      <c r="M398" s="326"/>
      <c r="N398" s="326"/>
      <c r="O398" s="326"/>
      <c r="P398" s="326"/>
      <c r="Q398" s="326"/>
      <c r="R398" s="326"/>
      <c r="S398" s="326"/>
      <c r="T398" s="326"/>
      <c r="U398" s="326"/>
      <c r="V398" s="326"/>
      <c r="W398" s="326"/>
      <c r="X398" s="326"/>
      <c r="Y398" s="326"/>
      <c r="Z398" s="326"/>
    </row>
    <row r="399" spans="1:26" ht="12.75" customHeight="1" x14ac:dyDescent="0.2">
      <c r="A399" s="326"/>
      <c r="B399" s="326"/>
      <c r="C399" s="326"/>
      <c r="D399" s="326"/>
      <c r="E399" s="326"/>
      <c r="F399" s="326"/>
      <c r="G399" s="326"/>
      <c r="H399" s="326"/>
      <c r="I399" s="326"/>
      <c r="J399" s="326"/>
      <c r="K399" s="326"/>
      <c r="L399" s="326"/>
      <c r="M399" s="326"/>
      <c r="N399" s="326"/>
      <c r="O399" s="326"/>
      <c r="P399" s="326"/>
      <c r="Q399" s="326"/>
      <c r="R399" s="326"/>
      <c r="S399" s="326"/>
      <c r="T399" s="326"/>
      <c r="U399" s="326"/>
      <c r="V399" s="326"/>
      <c r="W399" s="326"/>
      <c r="X399" s="326"/>
      <c r="Y399" s="326"/>
      <c r="Z399" s="326"/>
    </row>
    <row r="400" spans="1:26" ht="12.75" customHeight="1" x14ac:dyDescent="0.2">
      <c r="A400" s="326"/>
      <c r="B400" s="326"/>
      <c r="C400" s="326"/>
      <c r="D400" s="326"/>
      <c r="E400" s="326"/>
      <c r="F400" s="326"/>
      <c r="G400" s="326"/>
      <c r="H400" s="326"/>
      <c r="I400" s="326"/>
      <c r="J400" s="326"/>
      <c r="K400" s="326"/>
      <c r="L400" s="326"/>
      <c r="M400" s="326"/>
      <c r="N400" s="326"/>
      <c r="O400" s="326"/>
      <c r="P400" s="326"/>
      <c r="Q400" s="326"/>
      <c r="R400" s="326"/>
      <c r="S400" s="326"/>
      <c r="T400" s="326"/>
      <c r="U400" s="326"/>
      <c r="V400" s="326"/>
      <c r="W400" s="326"/>
      <c r="X400" s="326"/>
      <c r="Y400" s="326"/>
      <c r="Z400" s="326"/>
    </row>
    <row r="401" spans="1:26" ht="12.75" customHeight="1" x14ac:dyDescent="0.2">
      <c r="A401" s="326"/>
      <c r="B401" s="326"/>
      <c r="C401" s="326"/>
      <c r="D401" s="326"/>
      <c r="E401" s="326"/>
      <c r="F401" s="326"/>
      <c r="G401" s="326"/>
      <c r="H401" s="326"/>
      <c r="I401" s="326"/>
      <c r="J401" s="326"/>
      <c r="K401" s="326"/>
      <c r="L401" s="326"/>
      <c r="M401" s="326"/>
      <c r="N401" s="326"/>
      <c r="O401" s="326"/>
      <c r="P401" s="326"/>
      <c r="Q401" s="326"/>
      <c r="R401" s="326"/>
      <c r="S401" s="326"/>
      <c r="T401" s="326"/>
      <c r="U401" s="326"/>
      <c r="V401" s="326"/>
      <c r="W401" s="326"/>
      <c r="X401" s="326"/>
      <c r="Y401" s="326"/>
      <c r="Z401" s="326"/>
    </row>
    <row r="402" spans="1:26" ht="12.75" customHeight="1" x14ac:dyDescent="0.2">
      <c r="A402" s="326"/>
      <c r="B402" s="326"/>
      <c r="C402" s="326"/>
      <c r="D402" s="326"/>
      <c r="E402" s="326"/>
      <c r="F402" s="326"/>
      <c r="G402" s="326"/>
      <c r="H402" s="326"/>
      <c r="I402" s="326"/>
      <c r="J402" s="326"/>
      <c r="K402" s="326"/>
      <c r="L402" s="326"/>
      <c r="M402" s="326"/>
      <c r="N402" s="326"/>
      <c r="O402" s="326"/>
      <c r="P402" s="326"/>
      <c r="Q402" s="326"/>
      <c r="R402" s="326"/>
      <c r="S402" s="326"/>
      <c r="T402" s="326"/>
      <c r="U402" s="326"/>
      <c r="V402" s="326"/>
      <c r="W402" s="326"/>
      <c r="X402" s="326"/>
      <c r="Y402" s="326"/>
      <c r="Z402" s="326"/>
    </row>
    <row r="403" spans="1:26" ht="12.75" customHeight="1" x14ac:dyDescent="0.2">
      <c r="A403" s="326"/>
      <c r="B403" s="326"/>
      <c r="C403" s="326"/>
      <c r="D403" s="326"/>
      <c r="E403" s="326"/>
      <c r="F403" s="326"/>
      <c r="G403" s="326"/>
      <c r="H403" s="326"/>
      <c r="I403" s="326"/>
      <c r="J403" s="326"/>
      <c r="K403" s="326"/>
      <c r="L403" s="326"/>
      <c r="M403" s="326"/>
      <c r="N403" s="326"/>
      <c r="O403" s="326"/>
      <c r="P403" s="326"/>
      <c r="Q403" s="326"/>
      <c r="R403" s="326"/>
      <c r="S403" s="326"/>
      <c r="T403" s="326"/>
      <c r="U403" s="326"/>
      <c r="V403" s="326"/>
      <c r="W403" s="326"/>
      <c r="X403" s="326"/>
      <c r="Y403" s="326"/>
      <c r="Z403" s="326"/>
    </row>
    <row r="404" spans="1:26" ht="12.75" customHeight="1" x14ac:dyDescent="0.2">
      <c r="A404" s="326"/>
      <c r="B404" s="326"/>
      <c r="C404" s="326"/>
      <c r="D404" s="326"/>
      <c r="E404" s="326"/>
      <c r="F404" s="326"/>
      <c r="G404" s="326"/>
      <c r="H404" s="326"/>
      <c r="I404" s="326"/>
      <c r="J404" s="326"/>
      <c r="K404" s="326"/>
      <c r="L404" s="326"/>
      <c r="M404" s="326"/>
      <c r="N404" s="326"/>
      <c r="O404" s="326"/>
      <c r="P404" s="326"/>
      <c r="Q404" s="326"/>
      <c r="R404" s="326"/>
      <c r="S404" s="326"/>
      <c r="T404" s="326"/>
      <c r="U404" s="326"/>
      <c r="V404" s="326"/>
      <c r="W404" s="326"/>
      <c r="X404" s="326"/>
      <c r="Y404" s="326"/>
      <c r="Z404" s="326"/>
    </row>
    <row r="405" spans="1:26" ht="12.75" customHeight="1" x14ac:dyDescent="0.2">
      <c r="A405" s="326"/>
      <c r="B405" s="326"/>
      <c r="C405" s="326"/>
      <c r="D405" s="326"/>
      <c r="E405" s="326"/>
      <c r="F405" s="326"/>
      <c r="G405" s="326"/>
      <c r="H405" s="326"/>
      <c r="I405" s="326"/>
      <c r="J405" s="326"/>
      <c r="K405" s="326"/>
      <c r="L405" s="326"/>
      <c r="M405" s="326"/>
      <c r="N405" s="326"/>
      <c r="O405" s="326"/>
      <c r="P405" s="326"/>
      <c r="Q405" s="326"/>
      <c r="R405" s="326"/>
      <c r="S405" s="326"/>
      <c r="T405" s="326"/>
      <c r="U405" s="326"/>
      <c r="V405" s="326"/>
      <c r="W405" s="326"/>
      <c r="X405" s="326"/>
      <c r="Y405" s="326"/>
      <c r="Z405" s="326"/>
    </row>
    <row r="406" spans="1:26" ht="12.75" customHeight="1" x14ac:dyDescent="0.2">
      <c r="A406" s="326"/>
      <c r="B406" s="326"/>
      <c r="C406" s="326"/>
      <c r="D406" s="326"/>
      <c r="E406" s="326"/>
      <c r="F406" s="326"/>
      <c r="G406" s="326"/>
      <c r="H406" s="326"/>
      <c r="I406" s="326"/>
      <c r="J406" s="326"/>
      <c r="K406" s="326"/>
      <c r="L406" s="326"/>
      <c r="M406" s="326"/>
      <c r="N406" s="326"/>
      <c r="O406" s="326"/>
      <c r="P406" s="326"/>
      <c r="Q406" s="326"/>
      <c r="R406" s="326"/>
      <c r="S406" s="326"/>
      <c r="T406" s="326"/>
      <c r="U406" s="326"/>
      <c r="V406" s="326"/>
      <c r="W406" s="326"/>
      <c r="X406" s="326"/>
      <c r="Y406" s="326"/>
      <c r="Z406" s="326"/>
    </row>
    <row r="407" spans="1:26" ht="12.75" customHeight="1" x14ac:dyDescent="0.2">
      <c r="A407" s="326"/>
      <c r="B407" s="326"/>
      <c r="C407" s="326"/>
      <c r="D407" s="326"/>
      <c r="E407" s="326"/>
      <c r="F407" s="326"/>
      <c r="G407" s="326"/>
      <c r="H407" s="326"/>
      <c r="I407" s="326"/>
      <c r="J407" s="326"/>
      <c r="K407" s="326"/>
      <c r="L407" s="326"/>
      <c r="M407" s="326"/>
      <c r="N407" s="326"/>
      <c r="O407" s="326"/>
      <c r="P407" s="326"/>
      <c r="Q407" s="326"/>
      <c r="R407" s="326"/>
      <c r="S407" s="326"/>
      <c r="T407" s="326"/>
      <c r="U407" s="326"/>
      <c r="V407" s="326"/>
      <c r="W407" s="326"/>
      <c r="X407" s="326"/>
      <c r="Y407" s="326"/>
      <c r="Z407" s="326"/>
    </row>
    <row r="408" spans="1:26" ht="12.75" customHeight="1" x14ac:dyDescent="0.2">
      <c r="A408" s="326"/>
      <c r="B408" s="326"/>
      <c r="C408" s="326"/>
      <c r="D408" s="326"/>
      <c r="E408" s="326"/>
      <c r="F408" s="326"/>
      <c r="G408" s="326"/>
      <c r="H408" s="326"/>
      <c r="I408" s="326"/>
      <c r="J408" s="326"/>
      <c r="K408" s="326"/>
      <c r="L408" s="326"/>
      <c r="M408" s="326"/>
      <c r="N408" s="326"/>
      <c r="O408" s="326"/>
      <c r="P408" s="326"/>
      <c r="Q408" s="326"/>
      <c r="R408" s="326"/>
      <c r="S408" s="326"/>
      <c r="T408" s="326"/>
      <c r="U408" s="326"/>
      <c r="V408" s="326"/>
      <c r="W408" s="326"/>
      <c r="X408" s="326"/>
      <c r="Y408" s="326"/>
      <c r="Z408" s="326"/>
    </row>
    <row r="409" spans="1:26" ht="12.75" customHeight="1" x14ac:dyDescent="0.2">
      <c r="A409" s="326"/>
      <c r="B409" s="326"/>
      <c r="C409" s="326"/>
      <c r="D409" s="326"/>
      <c r="E409" s="326"/>
      <c r="F409" s="326"/>
      <c r="G409" s="326"/>
      <c r="H409" s="326"/>
      <c r="I409" s="326"/>
      <c r="J409" s="326"/>
      <c r="K409" s="326"/>
      <c r="L409" s="326"/>
      <c r="M409" s="326"/>
      <c r="N409" s="326"/>
      <c r="O409" s="326"/>
      <c r="P409" s="326"/>
      <c r="Q409" s="326"/>
      <c r="R409" s="326"/>
      <c r="S409" s="326"/>
      <c r="T409" s="326"/>
      <c r="U409" s="326"/>
      <c r="V409" s="326"/>
      <c r="W409" s="326"/>
      <c r="X409" s="326"/>
      <c r="Y409" s="326"/>
      <c r="Z409" s="326"/>
    </row>
    <row r="410" spans="1:26" ht="12.75" customHeight="1" x14ac:dyDescent="0.2">
      <c r="A410" s="326"/>
      <c r="B410" s="326"/>
      <c r="C410" s="326"/>
      <c r="D410" s="326"/>
      <c r="E410" s="326"/>
      <c r="F410" s="326"/>
      <c r="G410" s="326"/>
      <c r="H410" s="326"/>
      <c r="I410" s="326"/>
      <c r="J410" s="326"/>
      <c r="K410" s="326"/>
      <c r="L410" s="326"/>
      <c r="M410" s="326"/>
      <c r="N410" s="326"/>
      <c r="O410" s="326"/>
      <c r="P410" s="326"/>
      <c r="Q410" s="326"/>
      <c r="R410" s="326"/>
      <c r="S410" s="326"/>
      <c r="T410" s="326"/>
      <c r="U410" s="326"/>
      <c r="V410" s="326"/>
      <c r="W410" s="326"/>
      <c r="X410" s="326"/>
      <c r="Y410" s="326"/>
      <c r="Z410" s="326"/>
    </row>
    <row r="411" spans="1:26" ht="12.75" customHeight="1" x14ac:dyDescent="0.2">
      <c r="A411" s="326"/>
      <c r="B411" s="326"/>
      <c r="C411" s="326"/>
      <c r="D411" s="326"/>
      <c r="E411" s="326"/>
      <c r="F411" s="326"/>
      <c r="G411" s="326"/>
      <c r="H411" s="326"/>
      <c r="I411" s="326"/>
      <c r="J411" s="326"/>
      <c r="K411" s="326"/>
      <c r="L411" s="326"/>
      <c r="M411" s="326"/>
      <c r="N411" s="326"/>
      <c r="O411" s="326"/>
      <c r="P411" s="326"/>
      <c r="Q411" s="326"/>
      <c r="R411" s="326"/>
      <c r="S411" s="326"/>
      <c r="T411" s="326"/>
      <c r="U411" s="326"/>
      <c r="V411" s="326"/>
      <c r="W411" s="326"/>
      <c r="X411" s="326"/>
      <c r="Y411" s="326"/>
      <c r="Z411" s="326"/>
    </row>
    <row r="412" spans="1:26" ht="12.75" customHeight="1" x14ac:dyDescent="0.2">
      <c r="A412" s="326"/>
      <c r="B412" s="326"/>
      <c r="C412" s="326"/>
      <c r="D412" s="326"/>
      <c r="E412" s="326"/>
      <c r="F412" s="326"/>
      <c r="G412" s="326"/>
      <c r="H412" s="326"/>
      <c r="I412" s="326"/>
      <c r="J412" s="326"/>
      <c r="K412" s="326"/>
      <c r="L412" s="326"/>
      <c r="M412" s="326"/>
      <c r="N412" s="326"/>
      <c r="O412" s="326"/>
      <c r="P412" s="326"/>
      <c r="Q412" s="326"/>
      <c r="R412" s="326"/>
      <c r="S412" s="326"/>
      <c r="T412" s="326"/>
      <c r="U412" s="326"/>
      <c r="V412" s="326"/>
      <c r="W412" s="326"/>
      <c r="X412" s="326"/>
      <c r="Y412" s="326"/>
      <c r="Z412" s="326"/>
    </row>
    <row r="413" spans="1:26" ht="12.75" customHeight="1" x14ac:dyDescent="0.2">
      <c r="A413" s="326"/>
      <c r="B413" s="326"/>
      <c r="C413" s="326"/>
      <c r="D413" s="326"/>
      <c r="E413" s="326"/>
      <c r="F413" s="326"/>
      <c r="G413" s="326"/>
      <c r="H413" s="326"/>
      <c r="I413" s="326"/>
      <c r="J413" s="326"/>
      <c r="K413" s="326"/>
      <c r="L413" s="326"/>
      <c r="M413" s="326"/>
      <c r="N413" s="326"/>
      <c r="O413" s="326"/>
      <c r="P413" s="326"/>
      <c r="Q413" s="326"/>
      <c r="R413" s="326"/>
      <c r="S413" s="326"/>
      <c r="T413" s="326"/>
      <c r="U413" s="326"/>
      <c r="V413" s="326"/>
      <c r="W413" s="326"/>
      <c r="X413" s="326"/>
      <c r="Y413" s="326"/>
      <c r="Z413" s="326"/>
    </row>
    <row r="414" spans="1:26" ht="12.75" customHeight="1" x14ac:dyDescent="0.2">
      <c r="A414" s="326"/>
      <c r="B414" s="326"/>
      <c r="C414" s="326"/>
      <c r="D414" s="326"/>
      <c r="E414" s="326"/>
      <c r="F414" s="326"/>
      <c r="G414" s="326"/>
      <c r="H414" s="326"/>
      <c r="I414" s="326"/>
      <c r="J414" s="326"/>
      <c r="K414" s="326"/>
      <c r="L414" s="326"/>
      <c r="M414" s="326"/>
      <c r="N414" s="326"/>
      <c r="O414" s="326"/>
      <c r="P414" s="326"/>
      <c r="Q414" s="326"/>
      <c r="R414" s="326"/>
      <c r="S414" s="326"/>
      <c r="T414" s="326"/>
      <c r="U414" s="326"/>
      <c r="V414" s="326"/>
      <c r="W414" s="326"/>
      <c r="X414" s="326"/>
      <c r="Y414" s="326"/>
      <c r="Z414" s="326"/>
    </row>
    <row r="415" spans="1:26" ht="12.75" customHeight="1" x14ac:dyDescent="0.2">
      <c r="A415" s="326"/>
      <c r="B415" s="326"/>
      <c r="C415" s="326"/>
      <c r="D415" s="326"/>
      <c r="E415" s="326"/>
      <c r="F415" s="326"/>
      <c r="G415" s="326"/>
      <c r="H415" s="326"/>
      <c r="I415" s="326"/>
      <c r="J415" s="326"/>
      <c r="K415" s="326"/>
      <c r="L415" s="326"/>
      <c r="M415" s="326"/>
      <c r="N415" s="326"/>
      <c r="O415" s="326"/>
      <c r="P415" s="326"/>
      <c r="Q415" s="326"/>
      <c r="R415" s="326"/>
      <c r="S415" s="326"/>
      <c r="T415" s="326"/>
      <c r="U415" s="326"/>
      <c r="V415" s="326"/>
      <c r="W415" s="326"/>
      <c r="X415" s="326"/>
      <c r="Y415" s="326"/>
      <c r="Z415" s="326"/>
    </row>
    <row r="416" spans="1:26" ht="12.75" customHeight="1" x14ac:dyDescent="0.2">
      <c r="A416" s="326"/>
      <c r="B416" s="326"/>
      <c r="C416" s="326"/>
      <c r="D416" s="326"/>
      <c r="E416" s="326"/>
      <c r="F416" s="326"/>
      <c r="G416" s="326"/>
      <c r="H416" s="326"/>
      <c r="I416" s="326"/>
      <c r="J416" s="326"/>
      <c r="K416" s="326"/>
      <c r="L416" s="326"/>
      <c r="M416" s="326"/>
      <c r="N416" s="326"/>
      <c r="O416" s="326"/>
      <c r="P416" s="326"/>
      <c r="Q416" s="326"/>
      <c r="R416" s="326"/>
      <c r="S416" s="326"/>
      <c r="T416" s="326"/>
      <c r="U416" s="326"/>
      <c r="V416" s="326"/>
      <c r="W416" s="326"/>
      <c r="X416" s="326"/>
      <c r="Y416" s="326"/>
      <c r="Z416" s="326"/>
    </row>
    <row r="417" spans="1:26" ht="12.75" customHeight="1" x14ac:dyDescent="0.2">
      <c r="A417" s="326"/>
      <c r="B417" s="326"/>
      <c r="C417" s="326"/>
      <c r="D417" s="326"/>
      <c r="E417" s="326"/>
      <c r="F417" s="326"/>
      <c r="G417" s="326"/>
      <c r="H417" s="326"/>
      <c r="I417" s="326"/>
      <c r="J417" s="326"/>
      <c r="K417" s="326"/>
      <c r="L417" s="326"/>
      <c r="M417" s="326"/>
      <c r="N417" s="326"/>
      <c r="O417" s="326"/>
      <c r="P417" s="326"/>
      <c r="Q417" s="326"/>
      <c r="R417" s="326"/>
      <c r="S417" s="326"/>
      <c r="T417" s="326"/>
      <c r="U417" s="326"/>
      <c r="V417" s="326"/>
      <c r="W417" s="326"/>
      <c r="X417" s="326"/>
      <c r="Y417" s="326"/>
      <c r="Z417" s="326"/>
    </row>
    <row r="418" spans="1:26" ht="12.75" customHeight="1" x14ac:dyDescent="0.2">
      <c r="A418" s="326"/>
      <c r="B418" s="326"/>
      <c r="C418" s="326"/>
      <c r="D418" s="326"/>
      <c r="E418" s="326"/>
      <c r="F418" s="326"/>
      <c r="G418" s="326"/>
      <c r="H418" s="326"/>
      <c r="I418" s="326"/>
      <c r="J418" s="326"/>
      <c r="K418" s="326"/>
      <c r="L418" s="326"/>
      <c r="M418" s="326"/>
      <c r="N418" s="326"/>
      <c r="O418" s="326"/>
      <c r="P418" s="326"/>
      <c r="Q418" s="326"/>
      <c r="R418" s="326"/>
      <c r="S418" s="326"/>
      <c r="T418" s="326"/>
      <c r="U418" s="326"/>
      <c r="V418" s="326"/>
      <c r="W418" s="326"/>
      <c r="X418" s="326"/>
      <c r="Y418" s="326"/>
      <c r="Z418" s="326"/>
    </row>
    <row r="419" spans="1:26" ht="12.75" customHeight="1" x14ac:dyDescent="0.2">
      <c r="A419" s="326"/>
      <c r="B419" s="326"/>
      <c r="C419" s="326"/>
      <c r="D419" s="326"/>
      <c r="E419" s="326"/>
      <c r="F419" s="326"/>
      <c r="G419" s="326"/>
      <c r="H419" s="326"/>
      <c r="I419" s="326"/>
      <c r="J419" s="326"/>
      <c r="K419" s="326"/>
      <c r="L419" s="326"/>
      <c r="M419" s="326"/>
      <c r="N419" s="326"/>
      <c r="O419" s="326"/>
      <c r="P419" s="326"/>
      <c r="Q419" s="326"/>
      <c r="R419" s="326"/>
      <c r="S419" s="326"/>
      <c r="T419" s="326"/>
      <c r="U419" s="326"/>
      <c r="V419" s="326"/>
      <c r="W419" s="326"/>
      <c r="X419" s="326"/>
      <c r="Y419" s="326"/>
      <c r="Z419" s="326"/>
    </row>
    <row r="420" spans="1:26" ht="12.75" customHeight="1" x14ac:dyDescent="0.2">
      <c r="A420" s="326"/>
      <c r="B420" s="326"/>
      <c r="C420" s="326"/>
      <c r="D420" s="326"/>
      <c r="E420" s="326"/>
      <c r="F420" s="326"/>
      <c r="G420" s="326"/>
      <c r="H420" s="326"/>
      <c r="I420" s="326"/>
      <c r="J420" s="326"/>
      <c r="K420" s="326"/>
      <c r="L420" s="326"/>
      <c r="M420" s="326"/>
      <c r="N420" s="326"/>
      <c r="O420" s="326"/>
      <c r="P420" s="326"/>
      <c r="Q420" s="326"/>
      <c r="R420" s="326"/>
      <c r="S420" s="326"/>
      <c r="T420" s="326"/>
      <c r="U420" s="326"/>
      <c r="V420" s="326"/>
      <c r="W420" s="326"/>
      <c r="X420" s="326"/>
      <c r="Y420" s="326"/>
      <c r="Z420" s="326"/>
    </row>
    <row r="421" spans="1:26" ht="12.75" customHeight="1" x14ac:dyDescent="0.2">
      <c r="A421" s="326"/>
      <c r="B421" s="326"/>
      <c r="C421" s="326"/>
      <c r="D421" s="326"/>
      <c r="E421" s="326"/>
      <c r="F421" s="326"/>
      <c r="G421" s="326"/>
      <c r="H421" s="326"/>
      <c r="I421" s="326"/>
      <c r="J421" s="326"/>
      <c r="K421" s="326"/>
      <c r="L421" s="326"/>
      <c r="M421" s="326"/>
      <c r="N421" s="326"/>
      <c r="O421" s="326"/>
      <c r="P421" s="326"/>
      <c r="Q421" s="326"/>
      <c r="R421" s="326"/>
      <c r="S421" s="326"/>
      <c r="T421" s="326"/>
      <c r="U421" s="326"/>
      <c r="V421" s="326"/>
      <c r="W421" s="326"/>
      <c r="X421" s="326"/>
      <c r="Y421" s="326"/>
      <c r="Z421" s="326"/>
    </row>
    <row r="422" spans="1:26" ht="12.75" customHeight="1" x14ac:dyDescent="0.2">
      <c r="A422" s="326"/>
      <c r="B422" s="326"/>
      <c r="C422" s="326"/>
      <c r="D422" s="326"/>
      <c r="E422" s="326"/>
      <c r="F422" s="326"/>
      <c r="G422" s="326"/>
      <c r="H422" s="326"/>
      <c r="I422" s="326"/>
      <c r="J422" s="326"/>
      <c r="K422" s="326"/>
      <c r="L422" s="326"/>
      <c r="M422" s="326"/>
      <c r="N422" s="326"/>
      <c r="O422" s="326"/>
      <c r="P422" s="326"/>
      <c r="Q422" s="326"/>
      <c r="R422" s="326"/>
      <c r="S422" s="326"/>
      <c r="T422" s="326"/>
      <c r="U422" s="326"/>
      <c r="V422" s="326"/>
      <c r="W422" s="326"/>
      <c r="X422" s="326"/>
      <c r="Y422" s="326"/>
      <c r="Z422" s="326"/>
    </row>
    <row r="423" spans="1:26" ht="12.75" customHeight="1" x14ac:dyDescent="0.2">
      <c r="A423" s="326"/>
      <c r="B423" s="326"/>
      <c r="C423" s="326"/>
      <c r="D423" s="326"/>
      <c r="E423" s="326"/>
      <c r="F423" s="326"/>
      <c r="G423" s="326"/>
      <c r="H423" s="326"/>
      <c r="I423" s="326"/>
      <c r="J423" s="326"/>
      <c r="K423" s="326"/>
      <c r="L423" s="326"/>
      <c r="M423" s="326"/>
      <c r="N423" s="326"/>
      <c r="O423" s="326"/>
      <c r="P423" s="326"/>
      <c r="Q423" s="326"/>
      <c r="R423" s="326"/>
      <c r="S423" s="326"/>
      <c r="T423" s="326"/>
      <c r="U423" s="326"/>
      <c r="V423" s="326"/>
      <c r="W423" s="326"/>
      <c r="X423" s="326"/>
      <c r="Y423" s="326"/>
      <c r="Z423" s="326"/>
    </row>
    <row r="424" spans="1:26" ht="12.75" customHeight="1" x14ac:dyDescent="0.2">
      <c r="A424" s="326"/>
      <c r="B424" s="326"/>
      <c r="C424" s="326"/>
      <c r="D424" s="326"/>
      <c r="E424" s="326"/>
      <c r="F424" s="326"/>
      <c r="G424" s="326"/>
      <c r="H424" s="326"/>
      <c r="I424" s="326"/>
      <c r="J424" s="326"/>
      <c r="K424" s="326"/>
      <c r="L424" s="326"/>
      <c r="M424" s="326"/>
      <c r="N424" s="326"/>
      <c r="O424" s="326"/>
      <c r="P424" s="326"/>
      <c r="Q424" s="326"/>
      <c r="R424" s="326"/>
      <c r="S424" s="326"/>
      <c r="T424" s="326"/>
      <c r="U424" s="326"/>
      <c r="V424" s="326"/>
      <c r="W424" s="326"/>
      <c r="X424" s="326"/>
      <c r="Y424" s="326"/>
      <c r="Z424" s="326"/>
    </row>
    <row r="425" spans="1:26" ht="12.75" customHeight="1" x14ac:dyDescent="0.2">
      <c r="A425" s="326"/>
      <c r="B425" s="326"/>
      <c r="C425" s="326"/>
      <c r="D425" s="326"/>
      <c r="E425" s="326"/>
      <c r="F425" s="326"/>
      <c r="G425" s="326"/>
      <c r="H425" s="326"/>
      <c r="I425" s="326"/>
      <c r="J425" s="326"/>
      <c r="K425" s="326"/>
      <c r="L425" s="326"/>
      <c r="M425" s="326"/>
      <c r="N425" s="326"/>
      <c r="O425" s="326"/>
      <c r="P425" s="326"/>
      <c r="Q425" s="326"/>
      <c r="R425" s="326"/>
      <c r="S425" s="326"/>
      <c r="T425" s="326"/>
      <c r="U425" s="326"/>
      <c r="V425" s="326"/>
      <c r="W425" s="326"/>
      <c r="X425" s="326"/>
      <c r="Y425" s="326"/>
      <c r="Z425" s="326"/>
    </row>
    <row r="426" spans="1:26" ht="12.75" customHeight="1" x14ac:dyDescent="0.2">
      <c r="A426" s="326"/>
      <c r="B426" s="326"/>
      <c r="C426" s="326"/>
      <c r="D426" s="326"/>
      <c r="E426" s="326"/>
      <c r="F426" s="326"/>
      <c r="G426" s="326"/>
      <c r="H426" s="326"/>
      <c r="I426" s="326"/>
      <c r="J426" s="326"/>
      <c r="K426" s="326"/>
      <c r="L426" s="326"/>
      <c r="M426" s="326"/>
      <c r="N426" s="326"/>
      <c r="O426" s="326"/>
      <c r="P426" s="326"/>
      <c r="Q426" s="326"/>
      <c r="R426" s="326"/>
      <c r="S426" s="326"/>
      <c r="T426" s="326"/>
      <c r="U426" s="326"/>
      <c r="V426" s="326"/>
      <c r="W426" s="326"/>
      <c r="X426" s="326"/>
      <c r="Y426" s="326"/>
      <c r="Z426" s="326"/>
    </row>
    <row r="427" spans="1:26" ht="12.75" customHeight="1" x14ac:dyDescent="0.2">
      <c r="A427" s="326"/>
      <c r="B427" s="326"/>
      <c r="C427" s="326"/>
      <c r="D427" s="326"/>
      <c r="E427" s="326"/>
      <c r="F427" s="326"/>
      <c r="G427" s="326"/>
      <c r="H427" s="326"/>
      <c r="I427" s="326"/>
      <c r="J427" s="326"/>
      <c r="K427" s="326"/>
      <c r="L427" s="326"/>
      <c r="M427" s="326"/>
      <c r="N427" s="326"/>
      <c r="O427" s="326"/>
      <c r="P427" s="326"/>
      <c r="Q427" s="326"/>
      <c r="R427" s="326"/>
      <c r="S427" s="326"/>
      <c r="T427" s="326"/>
      <c r="U427" s="326"/>
      <c r="V427" s="326"/>
      <c r="W427" s="326"/>
      <c r="X427" s="326"/>
      <c r="Y427" s="326"/>
      <c r="Z427" s="326"/>
    </row>
    <row r="428" spans="1:26" ht="12.75" customHeight="1" x14ac:dyDescent="0.2">
      <c r="A428" s="326"/>
      <c r="B428" s="326"/>
      <c r="C428" s="326"/>
      <c r="D428" s="326"/>
      <c r="E428" s="326"/>
      <c r="F428" s="326"/>
      <c r="G428" s="326"/>
      <c r="H428" s="326"/>
      <c r="I428" s="326"/>
      <c r="J428" s="326"/>
      <c r="K428" s="326"/>
      <c r="L428" s="326"/>
      <c r="M428" s="326"/>
      <c r="N428" s="326"/>
      <c r="O428" s="326"/>
      <c r="P428" s="326"/>
      <c r="Q428" s="326"/>
      <c r="R428" s="326"/>
      <c r="S428" s="326"/>
      <c r="T428" s="326"/>
      <c r="U428" s="326"/>
      <c r="V428" s="326"/>
      <c r="W428" s="326"/>
      <c r="X428" s="326"/>
      <c r="Y428" s="326"/>
      <c r="Z428" s="326"/>
    </row>
    <row r="429" spans="1:26" ht="12.75" customHeight="1" x14ac:dyDescent="0.2">
      <c r="A429" s="326"/>
      <c r="B429" s="326"/>
      <c r="C429" s="326"/>
      <c r="D429" s="326"/>
      <c r="E429" s="326"/>
      <c r="F429" s="326"/>
      <c r="G429" s="326"/>
      <c r="H429" s="326"/>
      <c r="I429" s="326"/>
      <c r="J429" s="326"/>
      <c r="K429" s="326"/>
      <c r="L429" s="326"/>
      <c r="M429" s="326"/>
      <c r="N429" s="326"/>
      <c r="O429" s="326"/>
      <c r="P429" s="326"/>
      <c r="Q429" s="326"/>
      <c r="R429" s="326"/>
      <c r="S429" s="326"/>
      <c r="T429" s="326"/>
      <c r="U429" s="326"/>
      <c r="V429" s="326"/>
      <c r="W429" s="326"/>
      <c r="X429" s="326"/>
      <c r="Y429" s="326"/>
      <c r="Z429" s="326"/>
    </row>
    <row r="430" spans="1:26" ht="12.75" customHeight="1" x14ac:dyDescent="0.2">
      <c r="A430" s="326"/>
      <c r="B430" s="326"/>
      <c r="C430" s="326"/>
      <c r="D430" s="326"/>
      <c r="E430" s="326"/>
      <c r="F430" s="326"/>
      <c r="G430" s="326"/>
      <c r="H430" s="326"/>
      <c r="I430" s="326"/>
      <c r="J430" s="326"/>
      <c r="K430" s="326"/>
      <c r="L430" s="326"/>
      <c r="M430" s="326"/>
      <c r="N430" s="326"/>
      <c r="O430" s="326"/>
      <c r="P430" s="326"/>
      <c r="Q430" s="326"/>
      <c r="R430" s="326"/>
      <c r="S430" s="326"/>
      <c r="T430" s="326"/>
      <c r="U430" s="326"/>
      <c r="V430" s="326"/>
      <c r="W430" s="326"/>
      <c r="X430" s="326"/>
      <c r="Y430" s="326"/>
      <c r="Z430" s="326"/>
    </row>
    <row r="431" spans="1:26" ht="12.75" customHeight="1" x14ac:dyDescent="0.2">
      <c r="A431" s="326"/>
      <c r="B431" s="326"/>
      <c r="C431" s="326"/>
      <c r="D431" s="326"/>
      <c r="E431" s="326"/>
      <c r="F431" s="326"/>
      <c r="G431" s="326"/>
      <c r="H431" s="326"/>
      <c r="I431" s="326"/>
      <c r="J431" s="326"/>
      <c r="K431" s="326"/>
      <c r="L431" s="326"/>
      <c r="M431" s="326"/>
      <c r="N431" s="326"/>
      <c r="O431" s="326"/>
      <c r="P431" s="326"/>
      <c r="Q431" s="326"/>
      <c r="R431" s="326"/>
      <c r="S431" s="326"/>
      <c r="T431" s="326"/>
      <c r="U431" s="326"/>
      <c r="V431" s="326"/>
      <c r="W431" s="326"/>
      <c r="X431" s="326"/>
      <c r="Y431" s="326"/>
      <c r="Z431" s="326"/>
    </row>
    <row r="432" spans="1:26" ht="12.75" customHeight="1" x14ac:dyDescent="0.2">
      <c r="A432" s="326"/>
      <c r="B432" s="326"/>
      <c r="C432" s="326"/>
      <c r="D432" s="326"/>
      <c r="E432" s="326"/>
      <c r="F432" s="326"/>
      <c r="G432" s="326"/>
      <c r="H432" s="326"/>
      <c r="I432" s="326"/>
      <c r="J432" s="326"/>
      <c r="K432" s="326"/>
      <c r="L432" s="326"/>
      <c r="M432" s="326"/>
      <c r="N432" s="326"/>
      <c r="O432" s="326"/>
      <c r="P432" s="326"/>
      <c r="Q432" s="326"/>
      <c r="R432" s="326"/>
      <c r="S432" s="326"/>
      <c r="T432" s="326"/>
      <c r="U432" s="326"/>
      <c r="V432" s="326"/>
      <c r="W432" s="326"/>
      <c r="X432" s="326"/>
      <c r="Y432" s="326"/>
      <c r="Z432" s="326"/>
    </row>
    <row r="433" spans="1:26" ht="12.75" customHeight="1" x14ac:dyDescent="0.2">
      <c r="A433" s="326"/>
      <c r="B433" s="326"/>
      <c r="C433" s="326"/>
      <c r="D433" s="326"/>
      <c r="E433" s="326"/>
      <c r="F433" s="326"/>
      <c r="G433" s="326"/>
      <c r="H433" s="326"/>
      <c r="I433" s="326"/>
      <c r="J433" s="326"/>
      <c r="K433" s="326"/>
      <c r="L433" s="326"/>
      <c r="M433" s="326"/>
      <c r="N433" s="326"/>
      <c r="O433" s="326"/>
      <c r="P433" s="326"/>
      <c r="Q433" s="326"/>
      <c r="R433" s="326"/>
      <c r="S433" s="326"/>
      <c r="T433" s="326"/>
      <c r="U433" s="326"/>
      <c r="V433" s="326"/>
      <c r="W433" s="326"/>
      <c r="X433" s="326"/>
      <c r="Y433" s="326"/>
      <c r="Z433" s="326"/>
    </row>
    <row r="434" spans="1:26" ht="12.75" customHeight="1" x14ac:dyDescent="0.2">
      <c r="A434" s="326"/>
      <c r="B434" s="326"/>
      <c r="C434" s="326"/>
      <c r="D434" s="326"/>
      <c r="E434" s="326"/>
      <c r="F434" s="326"/>
      <c r="G434" s="326"/>
      <c r="H434" s="326"/>
      <c r="I434" s="326"/>
      <c r="J434" s="326"/>
      <c r="K434" s="326"/>
      <c r="L434" s="326"/>
      <c r="M434" s="326"/>
      <c r="N434" s="326"/>
      <c r="O434" s="326"/>
      <c r="P434" s="326"/>
      <c r="Q434" s="326"/>
      <c r="R434" s="326"/>
      <c r="S434" s="326"/>
      <c r="T434" s="326"/>
      <c r="U434" s="326"/>
      <c r="V434" s="326"/>
      <c r="W434" s="326"/>
      <c r="X434" s="326"/>
      <c r="Y434" s="326"/>
      <c r="Z434" s="326"/>
    </row>
    <row r="435" spans="1:26" ht="12.75" customHeight="1" x14ac:dyDescent="0.2">
      <c r="A435" s="326"/>
      <c r="B435" s="326"/>
      <c r="C435" s="326"/>
      <c r="D435" s="326"/>
      <c r="E435" s="326"/>
      <c r="F435" s="326"/>
      <c r="G435" s="326"/>
      <c r="H435" s="326"/>
      <c r="I435" s="326"/>
      <c r="J435" s="326"/>
      <c r="K435" s="326"/>
      <c r="L435" s="326"/>
      <c r="M435" s="326"/>
      <c r="N435" s="326"/>
      <c r="O435" s="326"/>
      <c r="P435" s="326"/>
      <c r="Q435" s="326"/>
      <c r="R435" s="326"/>
      <c r="S435" s="326"/>
      <c r="T435" s="326"/>
      <c r="U435" s="326"/>
      <c r="V435" s="326"/>
      <c r="W435" s="326"/>
      <c r="X435" s="326"/>
      <c r="Y435" s="326"/>
      <c r="Z435" s="326"/>
    </row>
    <row r="436" spans="1:26" ht="12.75" customHeight="1" x14ac:dyDescent="0.2">
      <c r="A436" s="326"/>
      <c r="B436" s="326"/>
      <c r="C436" s="326"/>
      <c r="D436" s="326"/>
      <c r="E436" s="326"/>
      <c r="F436" s="326"/>
      <c r="G436" s="326"/>
      <c r="H436" s="326"/>
      <c r="I436" s="326"/>
      <c r="J436" s="326"/>
      <c r="K436" s="326"/>
      <c r="L436" s="326"/>
      <c r="M436" s="326"/>
      <c r="N436" s="326"/>
      <c r="O436" s="326"/>
      <c r="P436" s="326"/>
      <c r="Q436" s="326"/>
      <c r="R436" s="326"/>
      <c r="S436" s="326"/>
      <c r="T436" s="326"/>
      <c r="U436" s="326"/>
      <c r="V436" s="326"/>
      <c r="W436" s="326"/>
      <c r="X436" s="326"/>
      <c r="Y436" s="326"/>
      <c r="Z436" s="326"/>
    </row>
    <row r="437" spans="1:26" ht="12.75" customHeight="1" x14ac:dyDescent="0.2">
      <c r="A437" s="326"/>
      <c r="B437" s="326"/>
      <c r="C437" s="326"/>
      <c r="D437" s="326"/>
      <c r="E437" s="326"/>
      <c r="F437" s="326"/>
      <c r="G437" s="326"/>
      <c r="H437" s="326"/>
      <c r="I437" s="326"/>
      <c r="J437" s="326"/>
      <c r="K437" s="326"/>
      <c r="L437" s="326"/>
      <c r="M437" s="326"/>
      <c r="N437" s="326"/>
      <c r="O437" s="326"/>
      <c r="P437" s="326"/>
      <c r="Q437" s="326"/>
      <c r="R437" s="326"/>
      <c r="S437" s="326"/>
      <c r="T437" s="326"/>
      <c r="U437" s="326"/>
      <c r="V437" s="326"/>
      <c r="W437" s="326"/>
      <c r="X437" s="326"/>
      <c r="Y437" s="326"/>
      <c r="Z437" s="326"/>
    </row>
    <row r="438" spans="1:26" ht="12.75" customHeight="1" x14ac:dyDescent="0.2">
      <c r="A438" s="326"/>
      <c r="B438" s="326"/>
      <c r="C438" s="326"/>
      <c r="D438" s="326"/>
      <c r="E438" s="326"/>
      <c r="F438" s="326"/>
      <c r="G438" s="326"/>
      <c r="H438" s="326"/>
      <c r="I438" s="326"/>
      <c r="J438" s="326"/>
      <c r="K438" s="326"/>
      <c r="L438" s="326"/>
      <c r="M438" s="326"/>
      <c r="N438" s="326"/>
      <c r="O438" s="326"/>
      <c r="P438" s="326"/>
      <c r="Q438" s="326"/>
      <c r="R438" s="326"/>
      <c r="S438" s="326"/>
      <c r="T438" s="326"/>
      <c r="U438" s="326"/>
      <c r="V438" s="326"/>
      <c r="W438" s="326"/>
      <c r="X438" s="326"/>
      <c r="Y438" s="326"/>
      <c r="Z438" s="326"/>
    </row>
    <row r="439" spans="1:26" ht="12.75" customHeight="1" x14ac:dyDescent="0.2">
      <c r="A439" s="326"/>
      <c r="B439" s="326"/>
      <c r="C439" s="326"/>
      <c r="D439" s="326"/>
      <c r="E439" s="326"/>
      <c r="F439" s="326"/>
      <c r="G439" s="326"/>
      <c r="H439" s="326"/>
      <c r="I439" s="326"/>
      <c r="J439" s="326"/>
      <c r="K439" s="326"/>
      <c r="L439" s="326"/>
      <c r="M439" s="326"/>
      <c r="N439" s="326"/>
      <c r="O439" s="326"/>
      <c r="P439" s="326"/>
      <c r="Q439" s="326"/>
      <c r="R439" s="326"/>
      <c r="S439" s="326"/>
      <c r="T439" s="326"/>
      <c r="U439" s="326"/>
      <c r="V439" s="326"/>
      <c r="W439" s="326"/>
      <c r="X439" s="326"/>
      <c r="Y439" s="326"/>
      <c r="Z439" s="326"/>
    </row>
    <row r="440" spans="1:26" ht="12.75" customHeight="1" x14ac:dyDescent="0.2">
      <c r="A440" s="326"/>
      <c r="B440" s="326"/>
      <c r="C440" s="326"/>
      <c r="D440" s="326"/>
      <c r="E440" s="326"/>
      <c r="F440" s="326"/>
      <c r="G440" s="326"/>
      <c r="H440" s="326"/>
      <c r="I440" s="326"/>
      <c r="J440" s="326"/>
      <c r="K440" s="326"/>
      <c r="L440" s="326"/>
      <c r="M440" s="326"/>
      <c r="N440" s="326"/>
      <c r="O440" s="326"/>
      <c r="P440" s="326"/>
      <c r="Q440" s="326"/>
      <c r="R440" s="326"/>
      <c r="S440" s="326"/>
      <c r="T440" s="326"/>
      <c r="U440" s="326"/>
      <c r="V440" s="326"/>
      <c r="W440" s="326"/>
      <c r="X440" s="326"/>
      <c r="Y440" s="326"/>
      <c r="Z440" s="326"/>
    </row>
    <row r="441" spans="1:26" ht="12.75" customHeight="1" x14ac:dyDescent="0.2">
      <c r="A441" s="326"/>
      <c r="B441" s="326"/>
      <c r="C441" s="326"/>
      <c r="D441" s="326"/>
      <c r="E441" s="326"/>
      <c r="F441" s="326"/>
      <c r="G441" s="326"/>
      <c r="H441" s="326"/>
      <c r="I441" s="326"/>
      <c r="J441" s="326"/>
      <c r="K441" s="326"/>
      <c r="L441" s="326"/>
      <c r="M441" s="326"/>
      <c r="N441" s="326"/>
      <c r="O441" s="326"/>
      <c r="P441" s="326"/>
      <c r="Q441" s="326"/>
      <c r="R441" s="326"/>
      <c r="S441" s="326"/>
      <c r="T441" s="326"/>
      <c r="U441" s="326"/>
      <c r="V441" s="326"/>
      <c r="W441" s="326"/>
      <c r="X441" s="326"/>
      <c r="Y441" s="326"/>
      <c r="Z441" s="326"/>
    </row>
    <row r="442" spans="1:26" ht="12.75" customHeight="1" x14ac:dyDescent="0.2">
      <c r="A442" s="326"/>
      <c r="B442" s="326"/>
      <c r="C442" s="326"/>
      <c r="D442" s="326"/>
      <c r="E442" s="326"/>
      <c r="F442" s="326"/>
      <c r="G442" s="326"/>
      <c r="H442" s="326"/>
      <c r="I442" s="326"/>
      <c r="J442" s="326"/>
      <c r="K442" s="326"/>
      <c r="L442" s="326"/>
      <c r="M442" s="326"/>
      <c r="N442" s="326"/>
      <c r="O442" s="326"/>
      <c r="P442" s="326"/>
      <c r="Q442" s="326"/>
      <c r="R442" s="326"/>
      <c r="S442" s="326"/>
      <c r="T442" s="326"/>
      <c r="U442" s="326"/>
      <c r="V442" s="326"/>
      <c r="W442" s="326"/>
      <c r="X442" s="326"/>
      <c r="Y442" s="326"/>
      <c r="Z442" s="326"/>
    </row>
    <row r="443" spans="1:26" ht="12.75" customHeight="1" x14ac:dyDescent="0.2">
      <c r="A443" s="326"/>
      <c r="B443" s="326"/>
      <c r="C443" s="326"/>
      <c r="D443" s="326"/>
      <c r="E443" s="326"/>
      <c r="F443" s="326"/>
      <c r="G443" s="326"/>
      <c r="H443" s="326"/>
      <c r="I443" s="326"/>
      <c r="J443" s="326"/>
      <c r="K443" s="326"/>
      <c r="L443" s="326"/>
      <c r="M443" s="326"/>
      <c r="N443" s="326"/>
      <c r="O443" s="326"/>
      <c r="P443" s="326"/>
      <c r="Q443" s="326"/>
      <c r="R443" s="326"/>
      <c r="S443" s="326"/>
      <c r="T443" s="326"/>
      <c r="U443" s="326"/>
      <c r="V443" s="326"/>
      <c r="W443" s="326"/>
      <c r="X443" s="326"/>
      <c r="Y443" s="326"/>
      <c r="Z443" s="326"/>
    </row>
    <row r="444" spans="1:26" ht="12.75" customHeight="1" x14ac:dyDescent="0.2">
      <c r="A444" s="326"/>
      <c r="B444" s="326"/>
      <c r="C444" s="326"/>
      <c r="D444" s="326"/>
      <c r="E444" s="326"/>
      <c r="F444" s="326"/>
      <c r="G444" s="326"/>
      <c r="H444" s="326"/>
      <c r="I444" s="326"/>
      <c r="J444" s="326"/>
      <c r="K444" s="326"/>
      <c r="L444" s="326"/>
      <c r="M444" s="326"/>
      <c r="N444" s="326"/>
      <c r="O444" s="326"/>
      <c r="P444" s="326"/>
      <c r="Q444" s="326"/>
      <c r="R444" s="326"/>
      <c r="S444" s="326"/>
      <c r="T444" s="326"/>
      <c r="U444" s="326"/>
      <c r="V444" s="326"/>
      <c r="W444" s="326"/>
      <c r="X444" s="326"/>
      <c r="Y444" s="326"/>
      <c r="Z444" s="326"/>
    </row>
    <row r="445" spans="1:26" ht="12.75" customHeight="1" x14ac:dyDescent="0.2">
      <c r="A445" s="326"/>
      <c r="B445" s="326"/>
      <c r="C445" s="326"/>
      <c r="D445" s="326"/>
      <c r="E445" s="326"/>
      <c r="F445" s="326"/>
      <c r="G445" s="326"/>
      <c r="H445" s="326"/>
      <c r="I445" s="326"/>
      <c r="J445" s="326"/>
      <c r="K445" s="326"/>
      <c r="L445" s="326"/>
      <c r="M445" s="326"/>
      <c r="N445" s="326"/>
      <c r="O445" s="326"/>
      <c r="P445" s="326"/>
      <c r="Q445" s="326"/>
      <c r="R445" s="326"/>
      <c r="S445" s="326"/>
      <c r="T445" s="326"/>
      <c r="U445" s="326"/>
      <c r="V445" s="326"/>
      <c r="W445" s="326"/>
      <c r="X445" s="326"/>
      <c r="Y445" s="326"/>
      <c r="Z445" s="326"/>
    </row>
    <row r="446" spans="1:26" ht="12.75" customHeight="1" x14ac:dyDescent="0.2">
      <c r="A446" s="326"/>
      <c r="B446" s="326"/>
      <c r="C446" s="326"/>
      <c r="D446" s="326"/>
      <c r="E446" s="326"/>
      <c r="F446" s="326"/>
      <c r="G446" s="326"/>
      <c r="H446" s="326"/>
      <c r="I446" s="326"/>
      <c r="J446" s="326"/>
      <c r="K446" s="326"/>
      <c r="L446" s="326"/>
      <c r="M446" s="326"/>
      <c r="N446" s="326"/>
      <c r="O446" s="326"/>
      <c r="P446" s="326"/>
      <c r="Q446" s="326"/>
      <c r="R446" s="326"/>
      <c r="S446" s="326"/>
      <c r="T446" s="326"/>
      <c r="U446" s="326"/>
      <c r="V446" s="326"/>
      <c r="W446" s="326"/>
      <c r="X446" s="326"/>
      <c r="Y446" s="326"/>
      <c r="Z446" s="326"/>
    </row>
    <row r="447" spans="1:26" ht="12.75" customHeight="1" x14ac:dyDescent="0.2">
      <c r="A447" s="326"/>
      <c r="B447" s="326"/>
      <c r="C447" s="326"/>
      <c r="D447" s="326"/>
      <c r="E447" s="326"/>
      <c r="F447" s="326"/>
      <c r="G447" s="326"/>
      <c r="H447" s="326"/>
      <c r="I447" s="326"/>
      <c r="J447" s="326"/>
      <c r="K447" s="326"/>
      <c r="L447" s="326"/>
      <c r="M447" s="326"/>
      <c r="N447" s="326"/>
      <c r="O447" s="326"/>
      <c r="P447" s="326"/>
      <c r="Q447" s="326"/>
      <c r="R447" s="326"/>
      <c r="S447" s="326"/>
      <c r="T447" s="326"/>
      <c r="U447" s="326"/>
      <c r="V447" s="326"/>
      <c r="W447" s="326"/>
      <c r="X447" s="326"/>
      <c r="Y447" s="326"/>
      <c r="Z447" s="326"/>
    </row>
    <row r="448" spans="1:26" ht="12.75" customHeight="1" x14ac:dyDescent="0.2">
      <c r="A448" s="326"/>
      <c r="B448" s="326"/>
      <c r="C448" s="326"/>
      <c r="D448" s="326"/>
      <c r="E448" s="326"/>
      <c r="F448" s="326"/>
      <c r="G448" s="326"/>
      <c r="H448" s="326"/>
      <c r="I448" s="326"/>
      <c r="J448" s="326"/>
      <c r="K448" s="326"/>
      <c r="L448" s="326"/>
      <c r="M448" s="326"/>
      <c r="N448" s="326"/>
      <c r="O448" s="326"/>
      <c r="P448" s="326"/>
      <c r="Q448" s="326"/>
      <c r="R448" s="326"/>
      <c r="S448" s="326"/>
      <c r="T448" s="326"/>
      <c r="U448" s="326"/>
      <c r="V448" s="326"/>
      <c r="W448" s="326"/>
      <c r="X448" s="326"/>
      <c r="Y448" s="326"/>
      <c r="Z448" s="326"/>
    </row>
    <row r="449" spans="1:26" ht="12.75" customHeight="1" x14ac:dyDescent="0.2">
      <c r="A449" s="326"/>
      <c r="B449" s="326"/>
      <c r="C449" s="326"/>
      <c r="D449" s="326"/>
      <c r="E449" s="326"/>
      <c r="F449" s="326"/>
      <c r="G449" s="326"/>
      <c r="H449" s="326"/>
      <c r="I449" s="326"/>
      <c r="J449" s="326"/>
      <c r="K449" s="326"/>
      <c r="L449" s="326"/>
      <c r="M449" s="326"/>
      <c r="N449" s="326"/>
      <c r="O449" s="326"/>
      <c r="P449" s="326"/>
      <c r="Q449" s="326"/>
      <c r="R449" s="326"/>
      <c r="S449" s="326"/>
      <c r="T449" s="326"/>
      <c r="U449" s="326"/>
      <c r="V449" s="326"/>
      <c r="W449" s="326"/>
      <c r="X449" s="326"/>
      <c r="Y449" s="326"/>
      <c r="Z449" s="326"/>
    </row>
    <row r="450" spans="1:26" ht="12.75" customHeight="1" x14ac:dyDescent="0.2">
      <c r="A450" s="326"/>
      <c r="B450" s="326"/>
      <c r="C450" s="326"/>
      <c r="D450" s="326"/>
      <c r="E450" s="326"/>
      <c r="F450" s="326"/>
      <c r="G450" s="326"/>
      <c r="H450" s="326"/>
      <c r="I450" s="326"/>
      <c r="J450" s="326"/>
      <c r="K450" s="326"/>
      <c r="L450" s="326"/>
      <c r="M450" s="326"/>
      <c r="N450" s="326"/>
      <c r="O450" s="326"/>
      <c r="P450" s="326"/>
      <c r="Q450" s="326"/>
      <c r="R450" s="326"/>
      <c r="S450" s="326"/>
      <c r="T450" s="326"/>
      <c r="U450" s="326"/>
      <c r="V450" s="326"/>
      <c r="W450" s="326"/>
      <c r="X450" s="326"/>
      <c r="Y450" s="326"/>
      <c r="Z450" s="326"/>
    </row>
    <row r="451" spans="1:26" ht="12.75" customHeight="1" x14ac:dyDescent="0.2">
      <c r="A451" s="326"/>
      <c r="B451" s="326"/>
      <c r="C451" s="326"/>
      <c r="D451" s="326"/>
      <c r="E451" s="326"/>
      <c r="F451" s="326"/>
      <c r="G451" s="326"/>
      <c r="H451" s="326"/>
      <c r="I451" s="326"/>
      <c r="J451" s="326"/>
      <c r="K451" s="326"/>
      <c r="L451" s="326"/>
      <c r="M451" s="326"/>
      <c r="N451" s="326"/>
      <c r="O451" s="326"/>
      <c r="P451" s="326"/>
      <c r="Q451" s="326"/>
      <c r="R451" s="326"/>
      <c r="S451" s="326"/>
      <c r="T451" s="326"/>
      <c r="U451" s="326"/>
      <c r="V451" s="326"/>
      <c r="W451" s="326"/>
      <c r="X451" s="326"/>
      <c r="Y451" s="326"/>
      <c r="Z451" s="326"/>
    </row>
    <row r="452" spans="1:26" ht="12.75" customHeight="1" x14ac:dyDescent="0.2">
      <c r="A452" s="326"/>
      <c r="B452" s="326"/>
      <c r="C452" s="326"/>
      <c r="D452" s="326"/>
      <c r="E452" s="326"/>
      <c r="F452" s="326"/>
      <c r="G452" s="326"/>
      <c r="H452" s="326"/>
      <c r="I452" s="326"/>
      <c r="J452" s="326"/>
      <c r="K452" s="326"/>
      <c r="L452" s="326"/>
      <c r="M452" s="326"/>
      <c r="N452" s="326"/>
      <c r="O452" s="326"/>
      <c r="P452" s="326"/>
      <c r="Q452" s="326"/>
      <c r="R452" s="326"/>
      <c r="S452" s="326"/>
      <c r="T452" s="326"/>
      <c r="U452" s="326"/>
      <c r="V452" s="326"/>
      <c r="W452" s="326"/>
      <c r="X452" s="326"/>
      <c r="Y452" s="326"/>
      <c r="Z452" s="326"/>
    </row>
    <row r="453" spans="1:26" ht="12.75" customHeight="1" x14ac:dyDescent="0.2">
      <c r="A453" s="326"/>
      <c r="B453" s="326"/>
      <c r="C453" s="326"/>
      <c r="D453" s="326"/>
      <c r="E453" s="326"/>
      <c r="F453" s="326"/>
      <c r="G453" s="326"/>
      <c r="H453" s="326"/>
      <c r="I453" s="326"/>
      <c r="J453" s="326"/>
      <c r="K453" s="326"/>
      <c r="L453" s="326"/>
      <c r="M453" s="326"/>
      <c r="N453" s="326"/>
      <c r="O453" s="326"/>
      <c r="P453" s="326"/>
      <c r="Q453" s="326"/>
      <c r="R453" s="326"/>
      <c r="S453" s="326"/>
      <c r="T453" s="326"/>
      <c r="U453" s="326"/>
      <c r="V453" s="326"/>
      <c r="W453" s="326"/>
      <c r="X453" s="326"/>
      <c r="Y453" s="326"/>
      <c r="Z453" s="326"/>
    </row>
    <row r="454" spans="1:26" ht="12.75" customHeight="1" x14ac:dyDescent="0.2">
      <c r="A454" s="326"/>
      <c r="B454" s="326"/>
      <c r="C454" s="326"/>
      <c r="D454" s="326"/>
      <c r="E454" s="326"/>
      <c r="F454" s="326"/>
      <c r="G454" s="326"/>
      <c r="H454" s="326"/>
      <c r="I454" s="326"/>
      <c r="J454" s="326"/>
      <c r="K454" s="326"/>
      <c r="L454" s="326"/>
      <c r="M454" s="326"/>
      <c r="N454" s="326"/>
      <c r="O454" s="326"/>
      <c r="P454" s="326"/>
      <c r="Q454" s="326"/>
      <c r="R454" s="326"/>
      <c r="S454" s="326"/>
      <c r="T454" s="326"/>
      <c r="U454" s="326"/>
      <c r="V454" s="326"/>
      <c r="W454" s="326"/>
      <c r="X454" s="326"/>
      <c r="Y454" s="326"/>
      <c r="Z454" s="326"/>
    </row>
    <row r="455" spans="1:26" ht="12.75" customHeight="1" x14ac:dyDescent="0.2">
      <c r="A455" s="326"/>
      <c r="B455" s="326"/>
      <c r="C455" s="326"/>
      <c r="D455" s="326"/>
      <c r="E455" s="326"/>
      <c r="F455" s="326"/>
      <c r="G455" s="326"/>
      <c r="H455" s="326"/>
      <c r="I455" s="326"/>
      <c r="J455" s="326"/>
      <c r="K455" s="326"/>
      <c r="L455" s="326"/>
      <c r="M455" s="326"/>
      <c r="N455" s="326"/>
      <c r="O455" s="326"/>
      <c r="P455" s="326"/>
      <c r="Q455" s="326"/>
      <c r="R455" s="326"/>
      <c r="S455" s="326"/>
      <c r="T455" s="326"/>
      <c r="U455" s="326"/>
      <c r="V455" s="326"/>
      <c r="W455" s="326"/>
      <c r="X455" s="326"/>
      <c r="Y455" s="326"/>
      <c r="Z455" s="326"/>
    </row>
    <row r="456" spans="1:26" ht="12.75" customHeight="1" x14ac:dyDescent="0.2">
      <c r="A456" s="326"/>
      <c r="B456" s="326"/>
      <c r="C456" s="326"/>
      <c r="D456" s="326"/>
      <c r="E456" s="326"/>
      <c r="F456" s="326"/>
      <c r="G456" s="326"/>
      <c r="H456" s="326"/>
      <c r="I456" s="326"/>
      <c r="J456" s="326"/>
      <c r="K456" s="326"/>
      <c r="L456" s="326"/>
      <c r="M456" s="326"/>
      <c r="N456" s="326"/>
      <c r="O456" s="326"/>
      <c r="P456" s="326"/>
      <c r="Q456" s="326"/>
      <c r="R456" s="326"/>
      <c r="S456" s="326"/>
      <c r="T456" s="326"/>
      <c r="U456" s="326"/>
      <c r="V456" s="326"/>
      <c r="W456" s="326"/>
      <c r="X456" s="326"/>
      <c r="Y456" s="326"/>
      <c r="Z456" s="326"/>
    </row>
    <row r="457" spans="1:26" ht="12.75" customHeight="1" x14ac:dyDescent="0.2">
      <c r="A457" s="326"/>
      <c r="B457" s="326"/>
      <c r="C457" s="326"/>
      <c r="D457" s="326"/>
      <c r="E457" s="326"/>
      <c r="F457" s="326"/>
      <c r="G457" s="326"/>
      <c r="H457" s="326"/>
      <c r="I457" s="326"/>
      <c r="J457" s="326"/>
      <c r="K457" s="326"/>
      <c r="L457" s="326"/>
      <c r="M457" s="326"/>
      <c r="N457" s="326"/>
      <c r="O457" s="326"/>
      <c r="P457" s="326"/>
      <c r="Q457" s="326"/>
      <c r="R457" s="326"/>
      <c r="S457" s="326"/>
      <c r="T457" s="326"/>
      <c r="U457" s="326"/>
      <c r="V457" s="326"/>
      <c r="W457" s="326"/>
      <c r="X457" s="326"/>
      <c r="Y457" s="326"/>
      <c r="Z457" s="326"/>
    </row>
    <row r="458" spans="1:26" ht="12.75" customHeight="1" x14ac:dyDescent="0.2">
      <c r="A458" s="326"/>
      <c r="B458" s="326"/>
      <c r="C458" s="326"/>
      <c r="D458" s="326"/>
      <c r="E458" s="326"/>
      <c r="F458" s="326"/>
      <c r="G458" s="326"/>
      <c r="H458" s="326"/>
      <c r="I458" s="326"/>
      <c r="J458" s="326"/>
      <c r="K458" s="326"/>
      <c r="L458" s="326"/>
      <c r="M458" s="326"/>
      <c r="N458" s="326"/>
      <c r="O458" s="326"/>
      <c r="P458" s="326"/>
      <c r="Q458" s="326"/>
      <c r="R458" s="326"/>
      <c r="S458" s="326"/>
      <c r="T458" s="326"/>
      <c r="U458" s="326"/>
      <c r="V458" s="326"/>
      <c r="W458" s="326"/>
      <c r="X458" s="326"/>
      <c r="Y458" s="326"/>
      <c r="Z458" s="326"/>
    </row>
    <row r="459" spans="1:26" ht="12.75" customHeight="1" x14ac:dyDescent="0.2">
      <c r="A459" s="326"/>
      <c r="B459" s="326"/>
      <c r="C459" s="326"/>
      <c r="D459" s="326"/>
      <c r="E459" s="326"/>
      <c r="F459" s="326"/>
      <c r="G459" s="326"/>
      <c r="H459" s="326"/>
      <c r="I459" s="326"/>
      <c r="J459" s="326"/>
      <c r="K459" s="326"/>
      <c r="L459" s="326"/>
      <c r="M459" s="326"/>
      <c r="N459" s="326"/>
      <c r="O459" s="326"/>
      <c r="P459" s="326"/>
      <c r="Q459" s="326"/>
      <c r="R459" s="326"/>
      <c r="S459" s="326"/>
      <c r="T459" s="326"/>
      <c r="U459" s="326"/>
      <c r="V459" s="326"/>
      <c r="W459" s="326"/>
      <c r="X459" s="326"/>
      <c r="Y459" s="326"/>
      <c r="Z459" s="326"/>
    </row>
    <row r="460" spans="1:26" ht="12.75" customHeight="1" x14ac:dyDescent="0.2">
      <c r="A460" s="326"/>
      <c r="B460" s="326"/>
      <c r="C460" s="326"/>
      <c r="D460" s="326"/>
      <c r="E460" s="326"/>
      <c r="F460" s="326"/>
      <c r="G460" s="326"/>
      <c r="H460" s="326"/>
      <c r="I460" s="326"/>
      <c r="J460" s="326"/>
      <c r="K460" s="326"/>
      <c r="L460" s="326"/>
      <c r="M460" s="326"/>
      <c r="N460" s="326"/>
      <c r="O460" s="326"/>
      <c r="P460" s="326"/>
      <c r="Q460" s="326"/>
      <c r="R460" s="326"/>
      <c r="S460" s="326"/>
      <c r="T460" s="326"/>
      <c r="U460" s="326"/>
      <c r="V460" s="326"/>
      <c r="W460" s="326"/>
      <c r="X460" s="326"/>
      <c r="Y460" s="326"/>
      <c r="Z460" s="326"/>
    </row>
    <row r="461" spans="1:26" ht="12.75" customHeight="1" x14ac:dyDescent="0.2">
      <c r="A461" s="326"/>
      <c r="B461" s="326"/>
      <c r="C461" s="326"/>
      <c r="D461" s="326"/>
      <c r="E461" s="326"/>
      <c r="F461" s="326"/>
      <c r="G461" s="326"/>
      <c r="H461" s="326"/>
      <c r="I461" s="326"/>
      <c r="J461" s="326"/>
      <c r="K461" s="326"/>
      <c r="L461" s="326"/>
      <c r="M461" s="326"/>
      <c r="N461" s="326"/>
      <c r="O461" s="326"/>
      <c r="P461" s="326"/>
      <c r="Q461" s="326"/>
      <c r="R461" s="326"/>
      <c r="S461" s="326"/>
      <c r="T461" s="326"/>
      <c r="U461" s="326"/>
      <c r="V461" s="326"/>
      <c r="W461" s="326"/>
      <c r="X461" s="326"/>
      <c r="Y461" s="326"/>
      <c r="Z461" s="326"/>
    </row>
    <row r="462" spans="1:26" ht="12.75" customHeight="1" x14ac:dyDescent="0.2">
      <c r="A462" s="326"/>
      <c r="B462" s="326"/>
      <c r="C462" s="326"/>
      <c r="D462" s="326"/>
      <c r="E462" s="326"/>
      <c r="F462" s="326"/>
      <c r="G462" s="326"/>
      <c r="H462" s="326"/>
      <c r="I462" s="326"/>
      <c r="J462" s="326"/>
      <c r="K462" s="326"/>
      <c r="L462" s="326"/>
      <c r="M462" s="326"/>
      <c r="N462" s="326"/>
      <c r="O462" s="326"/>
      <c r="P462" s="326"/>
      <c r="Q462" s="326"/>
      <c r="R462" s="326"/>
      <c r="S462" s="326"/>
      <c r="T462" s="326"/>
      <c r="U462" s="326"/>
      <c r="V462" s="326"/>
      <c r="W462" s="326"/>
      <c r="X462" s="326"/>
      <c r="Y462" s="326"/>
      <c r="Z462" s="326"/>
    </row>
    <row r="463" spans="1:26" ht="12.75" customHeight="1" x14ac:dyDescent="0.2">
      <c r="A463" s="326"/>
      <c r="B463" s="326"/>
      <c r="C463" s="326"/>
      <c r="D463" s="326"/>
      <c r="E463" s="326"/>
      <c r="F463" s="326"/>
      <c r="G463" s="326"/>
      <c r="H463" s="326"/>
      <c r="I463" s="326"/>
      <c r="J463" s="326"/>
      <c r="K463" s="326"/>
      <c r="L463" s="326"/>
      <c r="M463" s="326"/>
      <c r="N463" s="326"/>
      <c r="O463" s="326"/>
      <c r="P463" s="326"/>
      <c r="Q463" s="326"/>
      <c r="R463" s="326"/>
      <c r="S463" s="326"/>
      <c r="T463" s="326"/>
      <c r="U463" s="326"/>
      <c r="V463" s="326"/>
      <c r="W463" s="326"/>
      <c r="X463" s="326"/>
      <c r="Y463" s="326"/>
      <c r="Z463" s="326"/>
    </row>
    <row r="464" spans="1:26" ht="12.75" customHeight="1" x14ac:dyDescent="0.2">
      <c r="A464" s="326"/>
      <c r="B464" s="326"/>
      <c r="C464" s="326"/>
      <c r="D464" s="326"/>
      <c r="E464" s="326"/>
      <c r="F464" s="326"/>
      <c r="G464" s="326"/>
      <c r="H464" s="326"/>
      <c r="I464" s="326"/>
      <c r="J464" s="326"/>
      <c r="K464" s="326"/>
      <c r="L464" s="326"/>
      <c r="M464" s="326"/>
      <c r="N464" s="326"/>
      <c r="O464" s="326"/>
      <c r="P464" s="326"/>
      <c r="Q464" s="326"/>
      <c r="R464" s="326"/>
      <c r="S464" s="326"/>
      <c r="T464" s="326"/>
      <c r="U464" s="326"/>
      <c r="V464" s="326"/>
      <c r="W464" s="326"/>
      <c r="X464" s="326"/>
      <c r="Y464" s="326"/>
      <c r="Z464" s="326"/>
    </row>
    <row r="465" spans="1:26" ht="12.75" customHeight="1" x14ac:dyDescent="0.2">
      <c r="A465" s="326"/>
      <c r="B465" s="326"/>
      <c r="C465" s="326"/>
      <c r="D465" s="326"/>
      <c r="E465" s="326"/>
      <c r="F465" s="326"/>
      <c r="G465" s="326"/>
      <c r="H465" s="326"/>
      <c r="I465" s="326"/>
      <c r="J465" s="326"/>
      <c r="K465" s="326"/>
      <c r="L465" s="326"/>
      <c r="M465" s="326"/>
      <c r="N465" s="326"/>
      <c r="O465" s="326"/>
      <c r="P465" s="326"/>
      <c r="Q465" s="326"/>
      <c r="R465" s="326"/>
      <c r="S465" s="326"/>
      <c r="T465" s="326"/>
      <c r="U465" s="326"/>
      <c r="V465" s="326"/>
      <c r="W465" s="326"/>
      <c r="X465" s="326"/>
      <c r="Y465" s="326"/>
      <c r="Z465" s="326"/>
    </row>
    <row r="466" spans="1:26" ht="12.75" customHeight="1" x14ac:dyDescent="0.2">
      <c r="A466" s="326"/>
      <c r="B466" s="326"/>
      <c r="C466" s="326"/>
      <c r="D466" s="326"/>
      <c r="E466" s="326"/>
      <c r="F466" s="326"/>
      <c r="G466" s="326"/>
      <c r="H466" s="326"/>
      <c r="I466" s="326"/>
      <c r="J466" s="326"/>
      <c r="K466" s="326"/>
      <c r="L466" s="326"/>
      <c r="M466" s="326"/>
      <c r="N466" s="326"/>
      <c r="O466" s="326"/>
      <c r="P466" s="326"/>
      <c r="Q466" s="326"/>
      <c r="R466" s="326"/>
      <c r="S466" s="326"/>
      <c r="T466" s="326"/>
      <c r="U466" s="326"/>
      <c r="V466" s="326"/>
      <c r="W466" s="326"/>
      <c r="X466" s="326"/>
      <c r="Y466" s="326"/>
      <c r="Z466" s="326"/>
    </row>
    <row r="467" spans="1:26" ht="12.75" customHeight="1" x14ac:dyDescent="0.2">
      <c r="A467" s="326"/>
      <c r="B467" s="326"/>
      <c r="C467" s="326"/>
      <c r="D467" s="326"/>
      <c r="E467" s="326"/>
      <c r="F467" s="326"/>
      <c r="G467" s="326"/>
      <c r="H467" s="326"/>
      <c r="I467" s="326"/>
      <c r="J467" s="326"/>
      <c r="K467" s="326"/>
      <c r="L467" s="326"/>
      <c r="M467" s="326"/>
      <c r="N467" s="326"/>
      <c r="O467" s="326"/>
      <c r="P467" s="326"/>
      <c r="Q467" s="326"/>
      <c r="R467" s="326"/>
      <c r="S467" s="326"/>
      <c r="T467" s="326"/>
      <c r="U467" s="326"/>
      <c r="V467" s="326"/>
      <c r="W467" s="326"/>
      <c r="X467" s="326"/>
      <c r="Y467" s="326"/>
      <c r="Z467" s="326"/>
    </row>
    <row r="468" spans="1:26" ht="12.75" customHeight="1" x14ac:dyDescent="0.2">
      <c r="A468" s="326"/>
      <c r="B468" s="326"/>
      <c r="C468" s="326"/>
      <c r="D468" s="326"/>
      <c r="E468" s="326"/>
      <c r="F468" s="326"/>
      <c r="G468" s="326"/>
      <c r="H468" s="326"/>
      <c r="I468" s="326"/>
      <c r="J468" s="326"/>
      <c r="K468" s="326"/>
      <c r="L468" s="326"/>
      <c r="M468" s="326"/>
      <c r="N468" s="326"/>
      <c r="O468" s="326"/>
      <c r="P468" s="326"/>
      <c r="Q468" s="326"/>
      <c r="R468" s="326"/>
      <c r="S468" s="326"/>
      <c r="T468" s="326"/>
      <c r="U468" s="326"/>
      <c r="V468" s="326"/>
      <c r="W468" s="326"/>
      <c r="X468" s="326"/>
      <c r="Y468" s="326"/>
      <c r="Z468" s="326"/>
    </row>
    <row r="469" spans="1:26" ht="12.75" customHeight="1" x14ac:dyDescent="0.2">
      <c r="A469" s="326"/>
      <c r="B469" s="326"/>
      <c r="C469" s="326"/>
      <c r="D469" s="326"/>
      <c r="E469" s="326"/>
      <c r="F469" s="326"/>
      <c r="G469" s="326"/>
      <c r="H469" s="326"/>
      <c r="I469" s="326"/>
      <c r="J469" s="326"/>
      <c r="K469" s="326"/>
      <c r="L469" s="326"/>
      <c r="M469" s="326"/>
      <c r="N469" s="326"/>
      <c r="O469" s="326"/>
      <c r="P469" s="326"/>
      <c r="Q469" s="326"/>
      <c r="R469" s="326"/>
      <c r="S469" s="326"/>
      <c r="T469" s="326"/>
      <c r="U469" s="326"/>
      <c r="V469" s="326"/>
      <c r="W469" s="326"/>
      <c r="X469" s="326"/>
      <c r="Y469" s="326"/>
      <c r="Z469" s="326"/>
    </row>
    <row r="470" spans="1:26" ht="12.75" customHeight="1" x14ac:dyDescent="0.2">
      <c r="A470" s="326"/>
      <c r="B470" s="326"/>
      <c r="C470" s="326"/>
      <c r="D470" s="326"/>
      <c r="E470" s="326"/>
      <c r="F470" s="326"/>
      <c r="G470" s="326"/>
      <c r="H470" s="326"/>
      <c r="I470" s="326"/>
      <c r="J470" s="326"/>
      <c r="K470" s="326"/>
      <c r="L470" s="326"/>
      <c r="M470" s="326"/>
      <c r="N470" s="326"/>
      <c r="O470" s="326"/>
      <c r="P470" s="326"/>
      <c r="Q470" s="326"/>
      <c r="R470" s="326"/>
      <c r="S470" s="326"/>
      <c r="T470" s="326"/>
      <c r="U470" s="326"/>
      <c r="V470" s="326"/>
      <c r="W470" s="326"/>
      <c r="X470" s="326"/>
      <c r="Y470" s="326"/>
      <c r="Z470" s="326"/>
    </row>
    <row r="471" spans="1:26" ht="12.75" customHeight="1" x14ac:dyDescent="0.2">
      <c r="A471" s="326"/>
      <c r="B471" s="326"/>
      <c r="C471" s="326"/>
      <c r="D471" s="326"/>
      <c r="E471" s="326"/>
      <c r="F471" s="326"/>
      <c r="G471" s="326"/>
      <c r="H471" s="326"/>
      <c r="I471" s="326"/>
      <c r="J471" s="326"/>
      <c r="K471" s="326"/>
      <c r="L471" s="326"/>
      <c r="M471" s="326"/>
      <c r="N471" s="326"/>
      <c r="O471" s="326"/>
      <c r="P471" s="326"/>
      <c r="Q471" s="326"/>
      <c r="R471" s="326"/>
      <c r="S471" s="326"/>
      <c r="T471" s="326"/>
      <c r="U471" s="326"/>
      <c r="V471" s="326"/>
      <c r="W471" s="326"/>
      <c r="X471" s="326"/>
      <c r="Y471" s="326"/>
      <c r="Z471" s="326"/>
    </row>
    <row r="472" spans="1:26" ht="12.75" customHeight="1" x14ac:dyDescent="0.2">
      <c r="A472" s="326"/>
      <c r="B472" s="326"/>
      <c r="C472" s="326"/>
      <c r="D472" s="326"/>
      <c r="E472" s="326"/>
      <c r="F472" s="326"/>
      <c r="G472" s="326"/>
      <c r="H472" s="326"/>
      <c r="I472" s="326"/>
      <c r="J472" s="326"/>
      <c r="K472" s="326"/>
      <c r="L472" s="326"/>
      <c r="M472" s="326"/>
      <c r="N472" s="326"/>
      <c r="O472" s="326"/>
      <c r="P472" s="326"/>
      <c r="Q472" s="326"/>
      <c r="R472" s="326"/>
      <c r="S472" s="326"/>
      <c r="T472" s="326"/>
      <c r="U472" s="326"/>
      <c r="V472" s="326"/>
      <c r="W472" s="326"/>
      <c r="X472" s="326"/>
      <c r="Y472" s="326"/>
      <c r="Z472" s="326"/>
    </row>
    <row r="473" spans="1:26" ht="12.75" customHeight="1" x14ac:dyDescent="0.2">
      <c r="A473" s="326"/>
      <c r="B473" s="326"/>
      <c r="C473" s="326"/>
      <c r="D473" s="326"/>
      <c r="E473" s="326"/>
      <c r="F473" s="326"/>
      <c r="G473" s="326"/>
      <c r="H473" s="326"/>
      <c r="I473" s="326"/>
      <c r="J473" s="326"/>
      <c r="K473" s="326"/>
      <c r="L473" s="326"/>
      <c r="M473" s="326"/>
      <c r="N473" s="326"/>
      <c r="O473" s="326"/>
      <c r="P473" s="326"/>
      <c r="Q473" s="326"/>
      <c r="R473" s="326"/>
      <c r="S473" s="326"/>
      <c r="T473" s="326"/>
      <c r="U473" s="326"/>
      <c r="V473" s="326"/>
      <c r="W473" s="326"/>
      <c r="X473" s="326"/>
      <c r="Y473" s="326"/>
      <c r="Z473" s="326"/>
    </row>
    <row r="474" spans="1:26" ht="12.75" customHeight="1" x14ac:dyDescent="0.2">
      <c r="A474" s="326"/>
      <c r="B474" s="326"/>
      <c r="C474" s="326"/>
      <c r="D474" s="326"/>
      <c r="E474" s="326"/>
      <c r="F474" s="326"/>
      <c r="G474" s="326"/>
      <c r="H474" s="326"/>
      <c r="I474" s="326"/>
      <c r="J474" s="326"/>
      <c r="K474" s="326"/>
      <c r="L474" s="326"/>
      <c r="M474" s="326"/>
      <c r="N474" s="326"/>
      <c r="O474" s="326"/>
      <c r="P474" s="326"/>
      <c r="Q474" s="326"/>
      <c r="R474" s="326"/>
      <c r="S474" s="326"/>
      <c r="T474" s="326"/>
      <c r="U474" s="326"/>
      <c r="V474" s="326"/>
      <c r="W474" s="326"/>
      <c r="X474" s="326"/>
      <c r="Y474" s="326"/>
      <c r="Z474" s="326"/>
    </row>
    <row r="475" spans="1:26" ht="12.75" customHeight="1" x14ac:dyDescent="0.2">
      <c r="A475" s="326"/>
      <c r="B475" s="326"/>
      <c r="C475" s="326"/>
      <c r="D475" s="326"/>
      <c r="E475" s="326"/>
      <c r="F475" s="326"/>
      <c r="G475" s="326"/>
      <c r="H475" s="326"/>
      <c r="I475" s="326"/>
      <c r="J475" s="326"/>
      <c r="K475" s="326"/>
      <c r="L475" s="326"/>
      <c r="M475" s="326"/>
      <c r="N475" s="326"/>
      <c r="O475" s="326"/>
      <c r="P475" s="326"/>
      <c r="Q475" s="326"/>
      <c r="R475" s="326"/>
      <c r="S475" s="326"/>
      <c r="T475" s="326"/>
      <c r="U475" s="326"/>
      <c r="V475" s="326"/>
      <c r="W475" s="326"/>
      <c r="X475" s="326"/>
      <c r="Y475" s="326"/>
      <c r="Z475" s="326"/>
    </row>
    <row r="476" spans="1:26" ht="12.75" customHeight="1" x14ac:dyDescent="0.2">
      <c r="A476" s="326"/>
      <c r="B476" s="326"/>
      <c r="C476" s="326"/>
      <c r="D476" s="326"/>
      <c r="E476" s="326"/>
      <c r="F476" s="326"/>
      <c r="G476" s="326"/>
      <c r="H476" s="326"/>
      <c r="I476" s="326"/>
      <c r="J476" s="326"/>
      <c r="K476" s="326"/>
      <c r="L476" s="326"/>
      <c r="M476" s="326"/>
      <c r="N476" s="326"/>
      <c r="O476" s="326"/>
      <c r="P476" s="326"/>
      <c r="Q476" s="326"/>
      <c r="R476" s="326"/>
      <c r="S476" s="326"/>
      <c r="T476" s="326"/>
      <c r="U476" s="326"/>
      <c r="V476" s="326"/>
      <c r="W476" s="326"/>
      <c r="X476" s="326"/>
      <c r="Y476" s="326"/>
      <c r="Z476" s="326"/>
    </row>
    <row r="477" spans="1:26" ht="12.75" customHeight="1" x14ac:dyDescent="0.2">
      <c r="A477" s="326"/>
      <c r="B477" s="326"/>
      <c r="C477" s="326"/>
      <c r="D477" s="326"/>
      <c r="E477" s="326"/>
      <c r="F477" s="326"/>
      <c r="G477" s="326"/>
      <c r="H477" s="326"/>
      <c r="I477" s="326"/>
      <c r="J477" s="326"/>
      <c r="K477" s="326"/>
      <c r="L477" s="326"/>
      <c r="M477" s="326"/>
      <c r="N477" s="326"/>
      <c r="O477" s="326"/>
      <c r="P477" s="326"/>
      <c r="Q477" s="326"/>
      <c r="R477" s="326"/>
      <c r="S477" s="326"/>
      <c r="T477" s="326"/>
      <c r="U477" s="326"/>
      <c r="V477" s="326"/>
      <c r="W477" s="326"/>
      <c r="X477" s="326"/>
      <c r="Y477" s="326"/>
      <c r="Z477" s="326"/>
    </row>
    <row r="478" spans="1:26" ht="12.75" customHeight="1" x14ac:dyDescent="0.2">
      <c r="A478" s="326"/>
      <c r="B478" s="326"/>
      <c r="C478" s="326"/>
      <c r="D478" s="326"/>
      <c r="E478" s="326"/>
      <c r="F478" s="326"/>
      <c r="G478" s="326"/>
      <c r="H478" s="326"/>
      <c r="I478" s="326"/>
      <c r="J478" s="326"/>
      <c r="K478" s="326"/>
      <c r="L478" s="326"/>
      <c r="M478" s="326"/>
      <c r="N478" s="326"/>
      <c r="O478" s="326"/>
      <c r="P478" s="326"/>
      <c r="Q478" s="326"/>
      <c r="R478" s="326"/>
      <c r="S478" s="326"/>
      <c r="T478" s="326"/>
      <c r="U478" s="326"/>
      <c r="V478" s="326"/>
      <c r="W478" s="326"/>
      <c r="X478" s="326"/>
      <c r="Y478" s="326"/>
      <c r="Z478" s="326"/>
    </row>
    <row r="479" spans="1:26" ht="12.75" customHeight="1" x14ac:dyDescent="0.2">
      <c r="A479" s="326"/>
      <c r="B479" s="326"/>
      <c r="C479" s="326"/>
      <c r="D479" s="326"/>
      <c r="E479" s="326"/>
      <c r="F479" s="326"/>
      <c r="G479" s="326"/>
      <c r="H479" s="326"/>
      <c r="I479" s="326"/>
      <c r="J479" s="326"/>
      <c r="K479" s="326"/>
      <c r="L479" s="326"/>
      <c r="M479" s="326"/>
      <c r="N479" s="326"/>
      <c r="O479" s="326"/>
      <c r="P479" s="326"/>
      <c r="Q479" s="326"/>
      <c r="R479" s="326"/>
      <c r="S479" s="326"/>
      <c r="T479" s="326"/>
      <c r="U479" s="326"/>
      <c r="V479" s="326"/>
      <c r="W479" s="326"/>
      <c r="X479" s="326"/>
      <c r="Y479" s="326"/>
      <c r="Z479" s="326"/>
    </row>
    <row r="480" spans="1:26" ht="12.75" customHeight="1" x14ac:dyDescent="0.2">
      <c r="A480" s="326"/>
      <c r="B480" s="326"/>
      <c r="C480" s="326"/>
      <c r="D480" s="326"/>
      <c r="E480" s="326"/>
      <c r="F480" s="326"/>
      <c r="G480" s="326"/>
      <c r="H480" s="326"/>
      <c r="I480" s="326"/>
      <c r="J480" s="326"/>
      <c r="K480" s="326"/>
      <c r="L480" s="326"/>
      <c r="M480" s="326"/>
      <c r="N480" s="326"/>
      <c r="O480" s="326"/>
      <c r="P480" s="326"/>
      <c r="Q480" s="326"/>
      <c r="R480" s="326"/>
      <c r="S480" s="326"/>
      <c r="T480" s="326"/>
      <c r="U480" s="326"/>
      <c r="V480" s="326"/>
      <c r="W480" s="326"/>
      <c r="X480" s="326"/>
      <c r="Y480" s="326"/>
      <c r="Z480" s="326"/>
    </row>
    <row r="481" spans="1:26" ht="12.75" customHeight="1" x14ac:dyDescent="0.2">
      <c r="A481" s="326"/>
      <c r="B481" s="326"/>
      <c r="C481" s="326"/>
      <c r="D481" s="326"/>
      <c r="E481" s="326"/>
      <c r="F481" s="326"/>
      <c r="G481" s="326"/>
      <c r="H481" s="326"/>
      <c r="I481" s="326"/>
      <c r="J481" s="326"/>
      <c r="K481" s="326"/>
      <c r="L481" s="326"/>
      <c r="M481" s="326"/>
      <c r="N481" s="326"/>
      <c r="O481" s="326"/>
      <c r="P481" s="326"/>
      <c r="Q481" s="326"/>
      <c r="R481" s="326"/>
      <c r="S481" s="326"/>
      <c r="T481" s="326"/>
      <c r="U481" s="326"/>
      <c r="V481" s="326"/>
      <c r="W481" s="326"/>
      <c r="X481" s="326"/>
      <c r="Y481" s="326"/>
      <c r="Z481" s="326"/>
    </row>
    <row r="482" spans="1:26" ht="12.75" customHeight="1" x14ac:dyDescent="0.2">
      <c r="A482" s="326"/>
      <c r="B482" s="326"/>
      <c r="C482" s="326"/>
      <c r="D482" s="326"/>
      <c r="E482" s="326"/>
      <c r="F482" s="326"/>
      <c r="G482" s="326"/>
      <c r="H482" s="326"/>
      <c r="I482" s="326"/>
      <c r="J482" s="326"/>
      <c r="K482" s="326"/>
      <c r="L482" s="326"/>
      <c r="M482" s="326"/>
      <c r="N482" s="326"/>
      <c r="O482" s="326"/>
      <c r="P482" s="326"/>
      <c r="Q482" s="326"/>
      <c r="R482" s="326"/>
      <c r="S482" s="326"/>
      <c r="T482" s="326"/>
      <c r="U482" s="326"/>
      <c r="V482" s="326"/>
      <c r="W482" s="326"/>
      <c r="X482" s="326"/>
      <c r="Y482" s="326"/>
      <c r="Z482" s="326"/>
    </row>
    <row r="483" spans="1:26" ht="12.75" customHeight="1" x14ac:dyDescent="0.2">
      <c r="A483" s="326"/>
      <c r="B483" s="326"/>
      <c r="C483" s="326"/>
      <c r="D483" s="326"/>
      <c r="E483" s="326"/>
      <c r="F483" s="326"/>
      <c r="G483" s="326"/>
      <c r="H483" s="326"/>
      <c r="I483" s="326"/>
      <c r="J483" s="326"/>
      <c r="K483" s="326"/>
      <c r="L483" s="326"/>
      <c r="M483" s="326"/>
      <c r="N483" s="326"/>
      <c r="O483" s="326"/>
      <c r="P483" s="326"/>
      <c r="Q483" s="326"/>
      <c r="R483" s="326"/>
      <c r="S483" s="326"/>
      <c r="T483" s="326"/>
      <c r="U483" s="326"/>
      <c r="V483" s="326"/>
      <c r="W483" s="326"/>
      <c r="X483" s="326"/>
      <c r="Y483" s="326"/>
      <c r="Z483" s="326"/>
    </row>
    <row r="484" spans="1:26" ht="12.75" customHeight="1" x14ac:dyDescent="0.2">
      <c r="A484" s="326"/>
      <c r="B484" s="326"/>
      <c r="C484" s="326"/>
      <c r="D484" s="326"/>
      <c r="E484" s="326"/>
      <c r="F484" s="326"/>
      <c r="G484" s="326"/>
      <c r="H484" s="326"/>
      <c r="I484" s="326"/>
      <c r="J484" s="326"/>
      <c r="K484" s="326"/>
      <c r="L484" s="326"/>
      <c r="M484" s="326"/>
      <c r="N484" s="326"/>
      <c r="O484" s="326"/>
      <c r="P484" s="326"/>
      <c r="Q484" s="326"/>
      <c r="R484" s="326"/>
      <c r="S484" s="326"/>
      <c r="T484" s="326"/>
      <c r="U484" s="326"/>
      <c r="V484" s="326"/>
      <c r="W484" s="326"/>
      <c r="X484" s="326"/>
      <c r="Y484" s="326"/>
      <c r="Z484" s="326"/>
    </row>
    <row r="485" spans="1:26" ht="12.75" customHeight="1" x14ac:dyDescent="0.2">
      <c r="A485" s="326"/>
      <c r="B485" s="326"/>
      <c r="C485" s="326"/>
      <c r="D485" s="326"/>
      <c r="E485" s="326"/>
      <c r="F485" s="326"/>
      <c r="G485" s="326"/>
      <c r="H485" s="326"/>
      <c r="I485" s="326"/>
      <c r="J485" s="326"/>
      <c r="K485" s="326"/>
      <c r="L485" s="326"/>
      <c r="M485" s="326"/>
      <c r="N485" s="326"/>
      <c r="O485" s="326"/>
      <c r="P485" s="326"/>
      <c r="Q485" s="326"/>
      <c r="R485" s="326"/>
      <c r="S485" s="326"/>
      <c r="T485" s="326"/>
      <c r="U485" s="326"/>
      <c r="V485" s="326"/>
      <c r="W485" s="326"/>
      <c r="X485" s="326"/>
      <c r="Y485" s="326"/>
      <c r="Z485" s="326"/>
    </row>
    <row r="486" spans="1:26" ht="12.75" customHeight="1" x14ac:dyDescent="0.2">
      <c r="A486" s="326"/>
      <c r="B486" s="326"/>
      <c r="C486" s="326"/>
      <c r="D486" s="326"/>
      <c r="E486" s="326"/>
      <c r="F486" s="326"/>
      <c r="G486" s="326"/>
      <c r="H486" s="326"/>
      <c r="I486" s="326"/>
      <c r="J486" s="326"/>
      <c r="K486" s="326"/>
      <c r="L486" s="326"/>
      <c r="M486" s="326"/>
      <c r="N486" s="326"/>
      <c r="O486" s="326"/>
      <c r="P486" s="326"/>
      <c r="Q486" s="326"/>
      <c r="R486" s="326"/>
      <c r="S486" s="326"/>
      <c r="T486" s="326"/>
      <c r="U486" s="326"/>
      <c r="V486" s="326"/>
      <c r="W486" s="326"/>
      <c r="X486" s="326"/>
      <c r="Y486" s="326"/>
      <c r="Z486" s="326"/>
    </row>
    <row r="487" spans="1:26" ht="12.75" customHeight="1" x14ac:dyDescent="0.2">
      <c r="A487" s="326"/>
      <c r="B487" s="326"/>
      <c r="C487" s="326"/>
      <c r="D487" s="326"/>
      <c r="E487" s="326"/>
      <c r="F487" s="326"/>
      <c r="G487" s="326"/>
      <c r="H487" s="326"/>
      <c r="I487" s="326"/>
      <c r="J487" s="326"/>
      <c r="K487" s="326"/>
      <c r="L487" s="326"/>
      <c r="M487" s="326"/>
      <c r="N487" s="326"/>
      <c r="O487" s="326"/>
      <c r="P487" s="326"/>
      <c r="Q487" s="326"/>
      <c r="R487" s="326"/>
      <c r="S487" s="326"/>
      <c r="T487" s="326"/>
      <c r="U487" s="326"/>
      <c r="V487" s="326"/>
      <c r="W487" s="326"/>
      <c r="X487" s="326"/>
      <c r="Y487" s="326"/>
      <c r="Z487" s="326"/>
    </row>
    <row r="488" spans="1:26" ht="12.75" customHeight="1" x14ac:dyDescent="0.2">
      <c r="A488" s="326"/>
      <c r="B488" s="326"/>
      <c r="C488" s="326"/>
      <c r="D488" s="326"/>
      <c r="E488" s="326"/>
      <c r="F488" s="326"/>
      <c r="G488" s="326"/>
      <c r="H488" s="326"/>
      <c r="I488" s="326"/>
      <c r="J488" s="326"/>
      <c r="K488" s="326"/>
      <c r="L488" s="326"/>
      <c r="M488" s="326"/>
      <c r="N488" s="326"/>
      <c r="O488" s="326"/>
      <c r="P488" s="326"/>
      <c r="Q488" s="326"/>
      <c r="R488" s="326"/>
      <c r="S488" s="326"/>
      <c r="T488" s="326"/>
      <c r="U488" s="326"/>
      <c r="V488" s="326"/>
      <c r="W488" s="326"/>
      <c r="X488" s="326"/>
      <c r="Y488" s="326"/>
      <c r="Z488" s="326"/>
    </row>
    <row r="489" spans="1:26" ht="12.75" customHeight="1" x14ac:dyDescent="0.2">
      <c r="A489" s="326"/>
      <c r="B489" s="326"/>
      <c r="C489" s="326"/>
      <c r="D489" s="326"/>
      <c r="E489" s="326"/>
      <c r="F489" s="326"/>
      <c r="G489" s="326"/>
      <c r="H489" s="326"/>
      <c r="I489" s="326"/>
      <c r="J489" s="326"/>
      <c r="K489" s="326"/>
      <c r="L489" s="326"/>
      <c r="M489" s="326"/>
      <c r="N489" s="326"/>
      <c r="O489" s="326"/>
      <c r="P489" s="326"/>
      <c r="Q489" s="326"/>
      <c r="R489" s="326"/>
      <c r="S489" s="326"/>
      <c r="T489" s="326"/>
      <c r="U489" s="326"/>
      <c r="V489" s="326"/>
      <c r="W489" s="326"/>
      <c r="X489" s="326"/>
      <c r="Y489" s="326"/>
      <c r="Z489" s="326"/>
    </row>
    <row r="490" spans="1:26" ht="12.75" customHeight="1" x14ac:dyDescent="0.2">
      <c r="A490" s="326"/>
      <c r="B490" s="326"/>
      <c r="C490" s="326"/>
      <c r="D490" s="326"/>
      <c r="E490" s="326"/>
      <c r="F490" s="326"/>
      <c r="G490" s="326"/>
      <c r="H490" s="326"/>
      <c r="I490" s="326"/>
      <c r="J490" s="326"/>
      <c r="K490" s="326"/>
      <c r="L490" s="326"/>
      <c r="M490" s="326"/>
      <c r="N490" s="326"/>
      <c r="O490" s="326"/>
      <c r="P490" s="326"/>
      <c r="Q490" s="326"/>
      <c r="R490" s="326"/>
      <c r="S490" s="326"/>
      <c r="T490" s="326"/>
      <c r="U490" s="326"/>
      <c r="V490" s="326"/>
      <c r="W490" s="326"/>
      <c r="X490" s="326"/>
      <c r="Y490" s="326"/>
      <c r="Z490" s="326"/>
    </row>
    <row r="491" spans="1:26" ht="12.75" customHeight="1" x14ac:dyDescent="0.2">
      <c r="A491" s="326"/>
      <c r="B491" s="326"/>
      <c r="C491" s="326"/>
      <c r="D491" s="326"/>
      <c r="E491" s="326"/>
      <c r="F491" s="326"/>
      <c r="G491" s="326"/>
      <c r="H491" s="326"/>
      <c r="I491" s="326"/>
      <c r="J491" s="326"/>
      <c r="K491" s="326"/>
      <c r="L491" s="326"/>
      <c r="M491" s="326"/>
      <c r="N491" s="326"/>
      <c r="O491" s="326"/>
      <c r="P491" s="326"/>
      <c r="Q491" s="326"/>
      <c r="R491" s="326"/>
      <c r="S491" s="326"/>
      <c r="T491" s="326"/>
      <c r="U491" s="326"/>
      <c r="V491" s="326"/>
      <c r="W491" s="326"/>
      <c r="X491" s="326"/>
      <c r="Y491" s="326"/>
      <c r="Z491" s="326"/>
    </row>
    <row r="492" spans="1:26" ht="12.75" customHeight="1" x14ac:dyDescent="0.2">
      <c r="A492" s="326"/>
      <c r="B492" s="326"/>
      <c r="C492" s="326"/>
      <c r="D492" s="326"/>
      <c r="E492" s="326"/>
      <c r="F492" s="326"/>
      <c r="G492" s="326"/>
      <c r="H492" s="326"/>
      <c r="I492" s="326"/>
      <c r="J492" s="326"/>
      <c r="K492" s="326"/>
      <c r="L492" s="326"/>
      <c r="M492" s="326"/>
      <c r="N492" s="326"/>
      <c r="O492" s="326"/>
      <c r="P492" s="326"/>
      <c r="Q492" s="326"/>
      <c r="R492" s="326"/>
      <c r="S492" s="326"/>
      <c r="T492" s="326"/>
      <c r="U492" s="326"/>
      <c r="V492" s="326"/>
      <c r="W492" s="326"/>
      <c r="X492" s="326"/>
      <c r="Y492" s="326"/>
      <c r="Z492" s="326"/>
    </row>
    <row r="493" spans="1:26" ht="12.75" customHeight="1" x14ac:dyDescent="0.2">
      <c r="A493" s="326"/>
      <c r="B493" s="326"/>
      <c r="C493" s="326"/>
      <c r="D493" s="326"/>
      <c r="E493" s="326"/>
      <c r="F493" s="326"/>
      <c r="G493" s="326"/>
      <c r="H493" s="326"/>
      <c r="I493" s="326"/>
      <c r="J493" s="326"/>
      <c r="K493" s="326"/>
      <c r="L493" s="326"/>
      <c r="M493" s="326"/>
      <c r="N493" s="326"/>
      <c r="O493" s="326"/>
      <c r="P493" s="326"/>
      <c r="Q493" s="326"/>
      <c r="R493" s="326"/>
      <c r="S493" s="326"/>
      <c r="T493" s="326"/>
      <c r="U493" s="326"/>
      <c r="V493" s="326"/>
      <c r="W493" s="326"/>
      <c r="X493" s="326"/>
      <c r="Y493" s="326"/>
      <c r="Z493" s="326"/>
    </row>
    <row r="494" spans="1:26" ht="12.75" customHeight="1" x14ac:dyDescent="0.2">
      <c r="A494" s="326"/>
      <c r="B494" s="326"/>
      <c r="C494" s="326"/>
      <c r="D494" s="326"/>
      <c r="E494" s="326"/>
      <c r="F494" s="326"/>
      <c r="G494" s="326"/>
      <c r="H494" s="326"/>
      <c r="I494" s="326"/>
      <c r="J494" s="326"/>
      <c r="K494" s="326"/>
      <c r="L494" s="326"/>
      <c r="M494" s="326"/>
      <c r="N494" s="326"/>
      <c r="O494" s="326"/>
      <c r="P494" s="326"/>
      <c r="Q494" s="326"/>
      <c r="R494" s="326"/>
      <c r="S494" s="326"/>
      <c r="T494" s="326"/>
      <c r="U494" s="326"/>
      <c r="V494" s="326"/>
      <c r="W494" s="326"/>
      <c r="X494" s="326"/>
      <c r="Y494" s="326"/>
      <c r="Z494" s="326"/>
    </row>
    <row r="495" spans="1:26" ht="12.75" customHeight="1" x14ac:dyDescent="0.2">
      <c r="A495" s="326"/>
      <c r="B495" s="326"/>
      <c r="C495" s="326"/>
      <c r="D495" s="326"/>
      <c r="E495" s="326"/>
      <c r="F495" s="326"/>
      <c r="G495" s="326"/>
      <c r="H495" s="326"/>
      <c r="I495" s="326"/>
      <c r="J495" s="326"/>
      <c r="K495" s="326"/>
      <c r="L495" s="326"/>
      <c r="M495" s="326"/>
      <c r="N495" s="326"/>
      <c r="O495" s="326"/>
      <c r="P495" s="326"/>
      <c r="Q495" s="326"/>
      <c r="R495" s="326"/>
      <c r="S495" s="326"/>
      <c r="T495" s="326"/>
      <c r="U495" s="326"/>
      <c r="V495" s="326"/>
      <c r="W495" s="326"/>
      <c r="X495" s="326"/>
      <c r="Y495" s="326"/>
      <c r="Z495" s="326"/>
    </row>
    <row r="496" spans="1:26" ht="12.75" customHeight="1" x14ac:dyDescent="0.2">
      <c r="A496" s="326"/>
      <c r="B496" s="326"/>
      <c r="C496" s="326"/>
      <c r="D496" s="326"/>
      <c r="E496" s="326"/>
      <c r="F496" s="326"/>
      <c r="G496" s="326"/>
      <c r="H496" s="326"/>
      <c r="I496" s="326"/>
      <c r="J496" s="326"/>
      <c r="K496" s="326"/>
      <c r="L496" s="326"/>
      <c r="M496" s="326"/>
      <c r="N496" s="326"/>
      <c r="O496" s="326"/>
      <c r="P496" s="326"/>
      <c r="Q496" s="326"/>
      <c r="R496" s="326"/>
      <c r="S496" s="326"/>
      <c r="T496" s="326"/>
      <c r="U496" s="326"/>
      <c r="V496" s="326"/>
      <c r="W496" s="326"/>
      <c r="X496" s="326"/>
      <c r="Y496" s="326"/>
      <c r="Z496" s="326"/>
    </row>
    <row r="497" spans="1:26" ht="12.75" customHeight="1" x14ac:dyDescent="0.2">
      <c r="A497" s="326"/>
      <c r="B497" s="326"/>
      <c r="C497" s="326"/>
      <c r="D497" s="326"/>
      <c r="E497" s="326"/>
      <c r="F497" s="326"/>
      <c r="G497" s="326"/>
      <c r="H497" s="326"/>
      <c r="I497" s="326"/>
      <c r="J497" s="326"/>
      <c r="K497" s="326"/>
      <c r="L497" s="326"/>
      <c r="M497" s="326"/>
      <c r="N497" s="326"/>
      <c r="O497" s="326"/>
      <c r="P497" s="326"/>
      <c r="Q497" s="326"/>
      <c r="R497" s="326"/>
      <c r="S497" s="326"/>
      <c r="T497" s="326"/>
      <c r="U497" s="326"/>
      <c r="V497" s="326"/>
      <c r="W497" s="326"/>
      <c r="X497" s="326"/>
      <c r="Y497" s="326"/>
      <c r="Z497" s="326"/>
    </row>
    <row r="498" spans="1:26" ht="12.75" customHeight="1" x14ac:dyDescent="0.2">
      <c r="A498" s="326"/>
      <c r="B498" s="326"/>
      <c r="C498" s="326"/>
      <c r="D498" s="326"/>
      <c r="E498" s="326"/>
      <c r="F498" s="326"/>
      <c r="G498" s="326"/>
      <c r="H498" s="326"/>
      <c r="I498" s="326"/>
      <c r="J498" s="326"/>
      <c r="K498" s="326"/>
      <c r="L498" s="326"/>
      <c r="M498" s="326"/>
      <c r="N498" s="326"/>
      <c r="O498" s="326"/>
      <c r="P498" s="326"/>
      <c r="Q498" s="326"/>
      <c r="R498" s="326"/>
      <c r="S498" s="326"/>
      <c r="T498" s="326"/>
      <c r="U498" s="326"/>
      <c r="V498" s="326"/>
      <c r="W498" s="326"/>
      <c r="X498" s="326"/>
      <c r="Y498" s="326"/>
      <c r="Z498" s="326"/>
    </row>
    <row r="499" spans="1:26" ht="12.75" customHeight="1" x14ac:dyDescent="0.2">
      <c r="A499" s="326"/>
      <c r="B499" s="326"/>
      <c r="C499" s="326"/>
      <c r="D499" s="326"/>
      <c r="E499" s="326"/>
      <c r="F499" s="326"/>
      <c r="G499" s="326"/>
      <c r="H499" s="326"/>
      <c r="I499" s="326"/>
      <c r="J499" s="326"/>
      <c r="K499" s="326"/>
      <c r="L499" s="326"/>
      <c r="M499" s="326"/>
      <c r="N499" s="326"/>
      <c r="O499" s="326"/>
      <c r="P499" s="326"/>
      <c r="Q499" s="326"/>
      <c r="R499" s="326"/>
      <c r="S499" s="326"/>
      <c r="T499" s="326"/>
      <c r="U499" s="326"/>
      <c r="V499" s="326"/>
      <c r="W499" s="326"/>
      <c r="X499" s="326"/>
      <c r="Y499" s="326"/>
      <c r="Z499" s="326"/>
    </row>
    <row r="500" spans="1:26" ht="12.75" customHeight="1" x14ac:dyDescent="0.2">
      <c r="A500" s="326"/>
      <c r="B500" s="326"/>
      <c r="C500" s="326"/>
      <c r="D500" s="326"/>
      <c r="E500" s="326"/>
      <c r="F500" s="326"/>
      <c r="G500" s="326"/>
      <c r="H500" s="326"/>
      <c r="I500" s="326"/>
      <c r="J500" s="326"/>
      <c r="K500" s="326"/>
      <c r="L500" s="326"/>
      <c r="M500" s="326"/>
      <c r="N500" s="326"/>
      <c r="O500" s="326"/>
      <c r="P500" s="326"/>
      <c r="Q500" s="326"/>
      <c r="R500" s="326"/>
      <c r="S500" s="326"/>
      <c r="T500" s="326"/>
      <c r="U500" s="326"/>
      <c r="V500" s="326"/>
      <c r="W500" s="326"/>
      <c r="X500" s="326"/>
      <c r="Y500" s="326"/>
      <c r="Z500" s="326"/>
    </row>
    <row r="501" spans="1:26" ht="12.75" customHeight="1" x14ac:dyDescent="0.2">
      <c r="A501" s="326"/>
      <c r="B501" s="326"/>
      <c r="C501" s="326"/>
      <c r="D501" s="326"/>
      <c r="E501" s="326"/>
      <c r="F501" s="326"/>
      <c r="G501" s="326"/>
      <c r="H501" s="326"/>
      <c r="I501" s="326"/>
      <c r="J501" s="326"/>
      <c r="K501" s="326"/>
      <c r="L501" s="326"/>
      <c r="M501" s="326"/>
      <c r="N501" s="326"/>
      <c r="O501" s="326"/>
      <c r="P501" s="326"/>
      <c r="Q501" s="326"/>
      <c r="R501" s="326"/>
      <c r="S501" s="326"/>
      <c r="T501" s="326"/>
      <c r="U501" s="326"/>
      <c r="V501" s="326"/>
      <c r="W501" s="326"/>
      <c r="X501" s="326"/>
      <c r="Y501" s="326"/>
      <c r="Z501" s="326"/>
    </row>
    <row r="502" spans="1:26" ht="12.75" customHeight="1" x14ac:dyDescent="0.2">
      <c r="A502" s="326"/>
      <c r="B502" s="326"/>
      <c r="C502" s="326"/>
      <c r="D502" s="326"/>
      <c r="E502" s="326"/>
      <c r="F502" s="326"/>
      <c r="G502" s="326"/>
      <c r="H502" s="326"/>
      <c r="I502" s="326"/>
      <c r="J502" s="326"/>
      <c r="K502" s="326"/>
      <c r="L502" s="326"/>
      <c r="M502" s="326"/>
      <c r="N502" s="326"/>
      <c r="O502" s="326"/>
      <c r="P502" s="326"/>
      <c r="Q502" s="326"/>
      <c r="R502" s="326"/>
      <c r="S502" s="326"/>
      <c r="T502" s="326"/>
      <c r="U502" s="326"/>
      <c r="V502" s="326"/>
      <c r="W502" s="326"/>
      <c r="X502" s="326"/>
      <c r="Y502" s="326"/>
      <c r="Z502" s="326"/>
    </row>
    <row r="503" spans="1:26" ht="12.75" customHeight="1" x14ac:dyDescent="0.2">
      <c r="A503" s="326"/>
      <c r="B503" s="326"/>
      <c r="C503" s="326"/>
      <c r="D503" s="326"/>
      <c r="E503" s="326"/>
      <c r="F503" s="326"/>
      <c r="G503" s="326"/>
      <c r="H503" s="326"/>
      <c r="I503" s="326"/>
      <c r="J503" s="326"/>
      <c r="K503" s="326"/>
      <c r="L503" s="326"/>
      <c r="M503" s="326"/>
      <c r="N503" s="326"/>
      <c r="O503" s="326"/>
      <c r="P503" s="326"/>
      <c r="Q503" s="326"/>
      <c r="R503" s="326"/>
      <c r="S503" s="326"/>
      <c r="T503" s="326"/>
      <c r="U503" s="326"/>
      <c r="V503" s="326"/>
      <c r="W503" s="326"/>
      <c r="X503" s="326"/>
      <c r="Y503" s="326"/>
      <c r="Z503" s="326"/>
    </row>
    <row r="504" spans="1:26" ht="12.75" customHeight="1" x14ac:dyDescent="0.2">
      <c r="A504" s="326"/>
      <c r="B504" s="326"/>
      <c r="C504" s="326"/>
      <c r="D504" s="326"/>
      <c r="E504" s="326"/>
      <c r="F504" s="326"/>
      <c r="G504" s="326"/>
      <c r="H504" s="326"/>
      <c r="I504" s="326"/>
      <c r="J504" s="326"/>
      <c r="K504" s="326"/>
      <c r="L504" s="326"/>
      <c r="M504" s="326"/>
      <c r="N504" s="326"/>
      <c r="O504" s="326"/>
      <c r="P504" s="326"/>
      <c r="Q504" s="326"/>
      <c r="R504" s="326"/>
      <c r="S504" s="326"/>
      <c r="T504" s="326"/>
      <c r="U504" s="326"/>
      <c r="V504" s="326"/>
      <c r="W504" s="326"/>
      <c r="X504" s="326"/>
      <c r="Y504" s="326"/>
      <c r="Z504" s="326"/>
    </row>
    <row r="505" spans="1:26" ht="12.75" customHeight="1" x14ac:dyDescent="0.2">
      <c r="A505" s="326"/>
      <c r="B505" s="326"/>
      <c r="C505" s="326"/>
      <c r="D505" s="326"/>
      <c r="E505" s="326"/>
      <c r="F505" s="326"/>
      <c r="G505" s="326"/>
      <c r="H505" s="326"/>
      <c r="I505" s="326"/>
      <c r="J505" s="326"/>
      <c r="K505" s="326"/>
      <c r="L505" s="326"/>
      <c r="M505" s="326"/>
      <c r="N505" s="326"/>
      <c r="O505" s="326"/>
      <c r="P505" s="326"/>
      <c r="Q505" s="326"/>
      <c r="R505" s="326"/>
      <c r="S505" s="326"/>
      <c r="T505" s="326"/>
      <c r="U505" s="326"/>
      <c r="V505" s="326"/>
      <c r="W505" s="326"/>
      <c r="X505" s="326"/>
      <c r="Y505" s="326"/>
      <c r="Z505" s="326"/>
    </row>
    <row r="506" spans="1:26" ht="12.75" customHeight="1" x14ac:dyDescent="0.2">
      <c r="A506" s="326"/>
      <c r="B506" s="326"/>
      <c r="C506" s="326"/>
      <c r="D506" s="326"/>
      <c r="E506" s="326"/>
      <c r="F506" s="326"/>
      <c r="G506" s="326"/>
      <c r="H506" s="326"/>
      <c r="I506" s="326"/>
      <c r="J506" s="326"/>
      <c r="K506" s="326"/>
      <c r="L506" s="326"/>
      <c r="M506" s="326"/>
      <c r="N506" s="326"/>
      <c r="O506" s="326"/>
      <c r="P506" s="326"/>
      <c r="Q506" s="326"/>
      <c r="R506" s="326"/>
      <c r="S506" s="326"/>
      <c r="T506" s="326"/>
      <c r="U506" s="326"/>
      <c r="V506" s="326"/>
      <c r="W506" s="326"/>
      <c r="X506" s="326"/>
      <c r="Y506" s="326"/>
      <c r="Z506" s="326"/>
    </row>
    <row r="507" spans="1:26" ht="12.75" customHeight="1" x14ac:dyDescent="0.2">
      <c r="A507" s="326"/>
      <c r="B507" s="326"/>
      <c r="C507" s="326"/>
      <c r="D507" s="326"/>
      <c r="E507" s="326"/>
      <c r="F507" s="326"/>
      <c r="G507" s="326"/>
      <c r="H507" s="326"/>
      <c r="I507" s="326"/>
      <c r="J507" s="326"/>
      <c r="K507" s="326"/>
      <c r="L507" s="326"/>
      <c r="M507" s="326"/>
      <c r="N507" s="326"/>
      <c r="O507" s="326"/>
      <c r="P507" s="326"/>
      <c r="Q507" s="326"/>
      <c r="R507" s="326"/>
      <c r="S507" s="326"/>
      <c r="T507" s="326"/>
      <c r="U507" s="326"/>
      <c r="V507" s="326"/>
      <c r="W507" s="326"/>
      <c r="X507" s="326"/>
      <c r="Y507" s="326"/>
      <c r="Z507" s="326"/>
    </row>
    <row r="508" spans="1:26" ht="12.75" customHeight="1" x14ac:dyDescent="0.2">
      <c r="A508" s="326"/>
      <c r="B508" s="326"/>
      <c r="C508" s="326"/>
      <c r="D508" s="326"/>
      <c r="E508" s="326"/>
      <c r="F508" s="326"/>
      <c r="G508" s="326"/>
      <c r="H508" s="326"/>
      <c r="I508" s="326"/>
      <c r="J508" s="326"/>
      <c r="K508" s="326"/>
      <c r="L508" s="326"/>
      <c r="M508" s="326"/>
      <c r="N508" s="326"/>
      <c r="O508" s="326"/>
      <c r="P508" s="326"/>
      <c r="Q508" s="326"/>
      <c r="R508" s="326"/>
      <c r="S508" s="326"/>
      <c r="T508" s="326"/>
      <c r="U508" s="326"/>
      <c r="V508" s="326"/>
      <c r="W508" s="326"/>
      <c r="X508" s="326"/>
      <c r="Y508" s="326"/>
      <c r="Z508" s="326"/>
    </row>
    <row r="509" spans="1:26" ht="12.75" customHeight="1" x14ac:dyDescent="0.2">
      <c r="A509" s="326"/>
      <c r="B509" s="326"/>
      <c r="C509" s="326"/>
      <c r="D509" s="326"/>
      <c r="E509" s="326"/>
      <c r="F509" s="326"/>
      <c r="G509" s="326"/>
      <c r="H509" s="326"/>
      <c r="I509" s="326"/>
      <c r="J509" s="326"/>
      <c r="K509" s="326"/>
      <c r="L509" s="326"/>
      <c r="M509" s="326"/>
      <c r="N509" s="326"/>
      <c r="O509" s="326"/>
      <c r="P509" s="326"/>
      <c r="Q509" s="326"/>
      <c r="R509" s="326"/>
      <c r="S509" s="326"/>
      <c r="T509" s="326"/>
      <c r="U509" s="326"/>
      <c r="V509" s="326"/>
      <c r="W509" s="326"/>
      <c r="X509" s="326"/>
      <c r="Y509" s="326"/>
      <c r="Z509" s="326"/>
    </row>
    <row r="510" spans="1:26" ht="12.75" customHeight="1" x14ac:dyDescent="0.2">
      <c r="A510" s="326"/>
      <c r="B510" s="326"/>
      <c r="C510" s="326"/>
      <c r="D510" s="326"/>
      <c r="E510" s="326"/>
      <c r="F510" s="326"/>
      <c r="G510" s="326"/>
      <c r="H510" s="326"/>
      <c r="I510" s="326"/>
      <c r="J510" s="326"/>
      <c r="K510" s="326"/>
      <c r="L510" s="326"/>
      <c r="M510" s="326"/>
      <c r="N510" s="326"/>
      <c r="O510" s="326"/>
      <c r="P510" s="326"/>
      <c r="Q510" s="326"/>
      <c r="R510" s="326"/>
      <c r="S510" s="326"/>
      <c r="T510" s="326"/>
      <c r="U510" s="326"/>
      <c r="V510" s="326"/>
      <c r="W510" s="326"/>
      <c r="X510" s="326"/>
      <c r="Y510" s="326"/>
      <c r="Z510" s="326"/>
    </row>
    <row r="511" spans="1:26" ht="12.75" customHeight="1" x14ac:dyDescent="0.2">
      <c r="A511" s="326"/>
      <c r="B511" s="326"/>
      <c r="C511" s="326"/>
      <c r="D511" s="326"/>
      <c r="E511" s="326"/>
      <c r="F511" s="326"/>
      <c r="G511" s="326"/>
      <c r="H511" s="326"/>
      <c r="I511" s="326"/>
      <c r="J511" s="326"/>
      <c r="K511" s="326"/>
      <c r="L511" s="326"/>
      <c r="M511" s="326"/>
      <c r="N511" s="326"/>
      <c r="O511" s="326"/>
      <c r="P511" s="326"/>
      <c r="Q511" s="326"/>
      <c r="R511" s="326"/>
      <c r="S511" s="326"/>
      <c r="T511" s="326"/>
      <c r="U511" s="326"/>
      <c r="V511" s="326"/>
      <c r="W511" s="326"/>
      <c r="X511" s="326"/>
      <c r="Y511" s="326"/>
      <c r="Z511" s="326"/>
    </row>
    <row r="512" spans="1:26" ht="12.75" customHeight="1" x14ac:dyDescent="0.2">
      <c r="A512" s="326"/>
      <c r="B512" s="326"/>
      <c r="C512" s="326"/>
      <c r="D512" s="326"/>
      <c r="E512" s="326"/>
      <c r="F512" s="326"/>
      <c r="G512" s="326"/>
      <c r="H512" s="326"/>
      <c r="I512" s="326"/>
      <c r="J512" s="326"/>
      <c r="K512" s="326"/>
      <c r="L512" s="326"/>
      <c r="M512" s="326"/>
      <c r="N512" s="326"/>
      <c r="O512" s="326"/>
      <c r="P512" s="326"/>
      <c r="Q512" s="326"/>
      <c r="R512" s="326"/>
      <c r="S512" s="326"/>
      <c r="T512" s="326"/>
      <c r="U512" s="326"/>
      <c r="V512" s="326"/>
      <c r="W512" s="326"/>
      <c r="X512" s="326"/>
      <c r="Y512" s="326"/>
      <c r="Z512" s="326"/>
    </row>
    <row r="513" spans="1:26" ht="12.75" customHeight="1" x14ac:dyDescent="0.2">
      <c r="A513" s="326"/>
      <c r="B513" s="326"/>
      <c r="C513" s="326"/>
      <c r="D513" s="326"/>
      <c r="E513" s="326"/>
      <c r="F513" s="326"/>
      <c r="G513" s="326"/>
      <c r="H513" s="326"/>
      <c r="I513" s="326"/>
      <c r="J513" s="326"/>
      <c r="K513" s="326"/>
      <c r="L513" s="326"/>
      <c r="M513" s="326"/>
      <c r="N513" s="326"/>
      <c r="O513" s="326"/>
      <c r="P513" s="326"/>
      <c r="Q513" s="326"/>
      <c r="R513" s="326"/>
      <c r="S513" s="326"/>
      <c r="T513" s="326"/>
      <c r="U513" s="326"/>
      <c r="V513" s="326"/>
      <c r="W513" s="326"/>
      <c r="X513" s="326"/>
      <c r="Y513" s="326"/>
      <c r="Z513" s="326"/>
    </row>
    <row r="514" spans="1:26" ht="12.75" customHeight="1" x14ac:dyDescent="0.2">
      <c r="A514" s="326"/>
      <c r="B514" s="326"/>
      <c r="C514" s="326"/>
      <c r="D514" s="326"/>
      <c r="E514" s="326"/>
      <c r="F514" s="326"/>
      <c r="G514" s="326"/>
      <c r="H514" s="326"/>
      <c r="I514" s="326"/>
      <c r="J514" s="326"/>
      <c r="K514" s="326"/>
      <c r="L514" s="326"/>
      <c r="M514" s="326"/>
      <c r="N514" s="326"/>
      <c r="O514" s="326"/>
      <c r="P514" s="326"/>
      <c r="Q514" s="326"/>
      <c r="R514" s="326"/>
      <c r="S514" s="326"/>
      <c r="T514" s="326"/>
      <c r="U514" s="326"/>
      <c r="V514" s="326"/>
      <c r="W514" s="326"/>
      <c r="X514" s="326"/>
      <c r="Y514" s="326"/>
      <c r="Z514" s="326"/>
    </row>
    <row r="515" spans="1:26" ht="12.75" customHeight="1" x14ac:dyDescent="0.2">
      <c r="A515" s="326"/>
      <c r="B515" s="326"/>
      <c r="C515" s="326"/>
      <c r="D515" s="326"/>
      <c r="E515" s="326"/>
      <c r="F515" s="326"/>
      <c r="G515" s="326"/>
      <c r="H515" s="326"/>
      <c r="I515" s="326"/>
      <c r="J515" s="326"/>
      <c r="K515" s="326"/>
      <c r="L515" s="326"/>
      <c r="M515" s="326"/>
      <c r="N515" s="326"/>
      <c r="O515" s="326"/>
      <c r="P515" s="326"/>
      <c r="Q515" s="326"/>
      <c r="R515" s="326"/>
      <c r="S515" s="326"/>
      <c r="T515" s="326"/>
      <c r="U515" s="326"/>
      <c r="V515" s="326"/>
      <c r="W515" s="326"/>
      <c r="X515" s="326"/>
      <c r="Y515" s="326"/>
      <c r="Z515" s="326"/>
    </row>
    <row r="516" spans="1:26" ht="12.75" customHeight="1" x14ac:dyDescent="0.2">
      <c r="A516" s="326"/>
      <c r="B516" s="326"/>
      <c r="C516" s="326"/>
      <c r="D516" s="326"/>
      <c r="E516" s="326"/>
      <c r="F516" s="326"/>
      <c r="G516" s="326"/>
      <c r="H516" s="326"/>
      <c r="I516" s="326"/>
      <c r="J516" s="326"/>
      <c r="K516" s="326"/>
      <c r="L516" s="326"/>
      <c r="M516" s="326"/>
      <c r="N516" s="326"/>
      <c r="O516" s="326"/>
      <c r="P516" s="326"/>
      <c r="Q516" s="326"/>
      <c r="R516" s="326"/>
      <c r="S516" s="326"/>
      <c r="T516" s="326"/>
      <c r="U516" s="326"/>
      <c r="V516" s="326"/>
      <c r="W516" s="326"/>
      <c r="X516" s="326"/>
      <c r="Y516" s="326"/>
      <c r="Z516" s="326"/>
    </row>
    <row r="517" spans="1:26" ht="12.75" customHeight="1" x14ac:dyDescent="0.2">
      <c r="A517" s="326"/>
      <c r="B517" s="326"/>
      <c r="C517" s="326"/>
      <c r="D517" s="326"/>
      <c r="E517" s="326"/>
      <c r="F517" s="326"/>
      <c r="G517" s="326"/>
      <c r="H517" s="326"/>
      <c r="I517" s="326"/>
      <c r="J517" s="326"/>
      <c r="K517" s="326"/>
      <c r="L517" s="326"/>
      <c r="M517" s="326"/>
      <c r="N517" s="326"/>
      <c r="O517" s="326"/>
      <c r="P517" s="326"/>
      <c r="Q517" s="326"/>
      <c r="R517" s="326"/>
      <c r="S517" s="326"/>
      <c r="T517" s="326"/>
      <c r="U517" s="326"/>
      <c r="V517" s="326"/>
      <c r="W517" s="326"/>
      <c r="X517" s="326"/>
      <c r="Y517" s="326"/>
      <c r="Z517" s="326"/>
    </row>
    <row r="518" spans="1:26" ht="12.75" customHeight="1" x14ac:dyDescent="0.2">
      <c r="A518" s="326"/>
      <c r="B518" s="326"/>
      <c r="C518" s="326"/>
      <c r="D518" s="326"/>
      <c r="E518" s="326"/>
      <c r="F518" s="326"/>
      <c r="G518" s="326"/>
      <c r="H518" s="326"/>
      <c r="I518" s="326"/>
      <c r="J518" s="326"/>
      <c r="K518" s="326"/>
      <c r="L518" s="326"/>
      <c r="M518" s="326"/>
      <c r="N518" s="326"/>
      <c r="O518" s="326"/>
      <c r="P518" s="326"/>
      <c r="Q518" s="326"/>
      <c r="R518" s="326"/>
      <c r="S518" s="326"/>
      <c r="T518" s="326"/>
      <c r="U518" s="326"/>
      <c r="V518" s="326"/>
      <c r="W518" s="326"/>
      <c r="X518" s="326"/>
      <c r="Y518" s="326"/>
      <c r="Z518" s="326"/>
    </row>
    <row r="519" spans="1:26" ht="12.75" customHeight="1" x14ac:dyDescent="0.2">
      <c r="A519" s="326"/>
      <c r="B519" s="326"/>
      <c r="C519" s="326"/>
      <c r="D519" s="326"/>
      <c r="E519" s="326"/>
      <c r="F519" s="326"/>
      <c r="G519" s="326"/>
      <c r="H519" s="326"/>
      <c r="I519" s="326"/>
      <c r="J519" s="326"/>
      <c r="K519" s="326"/>
      <c r="L519" s="326"/>
      <c r="M519" s="326"/>
      <c r="N519" s="326"/>
      <c r="O519" s="326"/>
      <c r="P519" s="326"/>
      <c r="Q519" s="326"/>
      <c r="R519" s="326"/>
      <c r="S519" s="326"/>
      <c r="T519" s="326"/>
      <c r="U519" s="326"/>
      <c r="V519" s="326"/>
      <c r="W519" s="326"/>
      <c r="X519" s="326"/>
      <c r="Y519" s="326"/>
      <c r="Z519" s="326"/>
    </row>
    <row r="520" spans="1:26" ht="12.75" customHeight="1" x14ac:dyDescent="0.2">
      <c r="A520" s="326"/>
      <c r="B520" s="326"/>
      <c r="C520" s="326"/>
      <c r="D520" s="326"/>
      <c r="E520" s="326"/>
      <c r="F520" s="326"/>
      <c r="G520" s="326"/>
      <c r="H520" s="326"/>
      <c r="I520" s="326"/>
      <c r="J520" s="326"/>
      <c r="K520" s="326"/>
      <c r="L520" s="326"/>
      <c r="M520" s="326"/>
      <c r="N520" s="326"/>
      <c r="O520" s="326"/>
      <c r="P520" s="326"/>
      <c r="Q520" s="326"/>
      <c r="R520" s="326"/>
      <c r="S520" s="326"/>
      <c r="T520" s="326"/>
      <c r="U520" s="326"/>
      <c r="V520" s="326"/>
      <c r="W520" s="326"/>
      <c r="X520" s="326"/>
      <c r="Y520" s="326"/>
      <c r="Z520" s="326"/>
    </row>
    <row r="521" spans="1:26" ht="12.75" customHeight="1" x14ac:dyDescent="0.2">
      <c r="A521" s="326"/>
      <c r="B521" s="326"/>
      <c r="C521" s="326"/>
      <c r="D521" s="326"/>
      <c r="E521" s="326"/>
      <c r="F521" s="326"/>
      <c r="G521" s="326"/>
      <c r="H521" s="326"/>
      <c r="I521" s="326"/>
      <c r="J521" s="326"/>
      <c r="K521" s="326"/>
      <c r="L521" s="326"/>
      <c r="M521" s="326"/>
      <c r="N521" s="326"/>
      <c r="O521" s="326"/>
      <c r="P521" s="326"/>
      <c r="Q521" s="326"/>
      <c r="R521" s="326"/>
      <c r="S521" s="326"/>
      <c r="T521" s="326"/>
      <c r="U521" s="326"/>
      <c r="V521" s="326"/>
      <c r="W521" s="326"/>
      <c r="X521" s="326"/>
      <c r="Y521" s="326"/>
      <c r="Z521" s="326"/>
    </row>
    <row r="522" spans="1:26" ht="12.75" customHeight="1" x14ac:dyDescent="0.2">
      <c r="A522" s="326"/>
      <c r="B522" s="326"/>
      <c r="C522" s="326"/>
      <c r="D522" s="326"/>
      <c r="E522" s="326"/>
      <c r="F522" s="326"/>
      <c r="G522" s="326"/>
      <c r="H522" s="326"/>
      <c r="I522" s="326"/>
      <c r="J522" s="326"/>
      <c r="K522" s="326"/>
      <c r="L522" s="326"/>
      <c r="M522" s="326"/>
      <c r="N522" s="326"/>
      <c r="O522" s="326"/>
      <c r="P522" s="326"/>
      <c r="Q522" s="326"/>
      <c r="R522" s="326"/>
      <c r="S522" s="326"/>
      <c r="T522" s="326"/>
      <c r="U522" s="326"/>
      <c r="V522" s="326"/>
      <c r="W522" s="326"/>
      <c r="X522" s="326"/>
      <c r="Y522" s="326"/>
      <c r="Z522" s="326"/>
    </row>
    <row r="523" spans="1:26" ht="12.75" customHeight="1" x14ac:dyDescent="0.2">
      <c r="A523" s="326"/>
      <c r="B523" s="326"/>
      <c r="C523" s="326"/>
      <c r="D523" s="326"/>
      <c r="E523" s="326"/>
      <c r="F523" s="326"/>
      <c r="G523" s="326"/>
      <c r="H523" s="326"/>
      <c r="I523" s="326"/>
      <c r="J523" s="326"/>
      <c r="K523" s="326"/>
      <c r="L523" s="326"/>
      <c r="M523" s="326"/>
      <c r="N523" s="326"/>
      <c r="O523" s="326"/>
      <c r="P523" s="326"/>
      <c r="Q523" s="326"/>
      <c r="R523" s="326"/>
      <c r="S523" s="326"/>
      <c r="T523" s="326"/>
      <c r="U523" s="326"/>
      <c r="V523" s="326"/>
      <c r="W523" s="326"/>
      <c r="X523" s="326"/>
      <c r="Y523" s="326"/>
      <c r="Z523" s="326"/>
    </row>
    <row r="524" spans="1:26" ht="12.75" customHeight="1" x14ac:dyDescent="0.2">
      <c r="A524" s="326"/>
      <c r="B524" s="326"/>
      <c r="C524" s="326"/>
      <c r="D524" s="326"/>
      <c r="E524" s="326"/>
      <c r="F524" s="326"/>
      <c r="G524" s="326"/>
      <c r="H524" s="326"/>
      <c r="I524" s="326"/>
      <c r="J524" s="326"/>
      <c r="K524" s="326"/>
      <c r="L524" s="326"/>
      <c r="M524" s="326"/>
      <c r="N524" s="326"/>
      <c r="O524" s="326"/>
      <c r="P524" s="326"/>
      <c r="Q524" s="326"/>
      <c r="R524" s="326"/>
      <c r="S524" s="326"/>
      <c r="T524" s="326"/>
      <c r="U524" s="326"/>
      <c r="V524" s="326"/>
      <c r="W524" s="326"/>
      <c r="X524" s="326"/>
      <c r="Y524" s="326"/>
      <c r="Z524" s="326"/>
    </row>
    <row r="525" spans="1:26" ht="12.75" customHeight="1" x14ac:dyDescent="0.2">
      <c r="A525" s="326"/>
      <c r="B525" s="326"/>
      <c r="C525" s="326"/>
      <c r="D525" s="326"/>
      <c r="E525" s="326"/>
      <c r="F525" s="326"/>
      <c r="G525" s="326"/>
      <c r="H525" s="326"/>
      <c r="I525" s="326"/>
      <c r="J525" s="326"/>
      <c r="K525" s="326"/>
      <c r="L525" s="326"/>
      <c r="M525" s="326"/>
      <c r="N525" s="326"/>
      <c r="O525" s="326"/>
      <c r="P525" s="326"/>
      <c r="Q525" s="326"/>
      <c r="R525" s="326"/>
      <c r="S525" s="326"/>
      <c r="T525" s="326"/>
      <c r="U525" s="326"/>
      <c r="V525" s="326"/>
      <c r="W525" s="326"/>
      <c r="X525" s="326"/>
      <c r="Y525" s="326"/>
      <c r="Z525" s="326"/>
    </row>
    <row r="526" spans="1:26" ht="12.75" customHeight="1" x14ac:dyDescent="0.2">
      <c r="A526" s="326"/>
      <c r="B526" s="326"/>
      <c r="C526" s="326"/>
      <c r="D526" s="326"/>
      <c r="E526" s="326"/>
      <c r="F526" s="326"/>
      <c r="G526" s="326"/>
      <c r="H526" s="326"/>
      <c r="I526" s="326"/>
      <c r="J526" s="326"/>
      <c r="K526" s="326"/>
      <c r="L526" s="326"/>
      <c r="M526" s="326"/>
      <c r="N526" s="326"/>
      <c r="O526" s="326"/>
      <c r="P526" s="326"/>
      <c r="Q526" s="326"/>
      <c r="R526" s="326"/>
      <c r="S526" s="326"/>
      <c r="T526" s="326"/>
      <c r="U526" s="326"/>
      <c r="V526" s="326"/>
      <c r="W526" s="326"/>
      <c r="X526" s="326"/>
      <c r="Y526" s="326"/>
      <c r="Z526" s="326"/>
    </row>
    <row r="527" spans="1:26" ht="12.75" customHeight="1" x14ac:dyDescent="0.2">
      <c r="A527" s="326"/>
      <c r="B527" s="326"/>
      <c r="C527" s="326"/>
      <c r="D527" s="326"/>
      <c r="E527" s="326"/>
      <c r="F527" s="326"/>
      <c r="G527" s="326"/>
      <c r="H527" s="326"/>
      <c r="I527" s="326"/>
      <c r="J527" s="326"/>
      <c r="K527" s="326"/>
      <c r="L527" s="326"/>
      <c r="M527" s="326"/>
      <c r="N527" s="326"/>
      <c r="O527" s="326"/>
      <c r="P527" s="326"/>
      <c r="Q527" s="326"/>
      <c r="R527" s="326"/>
      <c r="S527" s="326"/>
      <c r="T527" s="326"/>
      <c r="U527" s="326"/>
      <c r="V527" s="326"/>
      <c r="W527" s="326"/>
      <c r="X527" s="326"/>
      <c r="Y527" s="326"/>
      <c r="Z527" s="326"/>
    </row>
    <row r="528" spans="1:26" ht="12.75" customHeight="1" x14ac:dyDescent="0.2">
      <c r="A528" s="326"/>
      <c r="B528" s="326"/>
      <c r="C528" s="326"/>
      <c r="D528" s="326"/>
      <c r="E528" s="326"/>
      <c r="F528" s="326"/>
      <c r="G528" s="326"/>
      <c r="H528" s="326"/>
      <c r="I528" s="326"/>
      <c r="J528" s="326"/>
      <c r="K528" s="326"/>
      <c r="L528" s="326"/>
      <c r="M528" s="326"/>
      <c r="N528" s="326"/>
      <c r="O528" s="326"/>
      <c r="P528" s="326"/>
      <c r="Q528" s="326"/>
      <c r="R528" s="326"/>
      <c r="S528" s="326"/>
      <c r="T528" s="326"/>
      <c r="U528" s="326"/>
      <c r="V528" s="326"/>
      <c r="W528" s="326"/>
      <c r="X528" s="326"/>
      <c r="Y528" s="326"/>
      <c r="Z528" s="326"/>
    </row>
    <row r="529" spans="1:26" ht="12.75" customHeight="1" x14ac:dyDescent="0.2">
      <c r="A529" s="326"/>
      <c r="B529" s="326"/>
      <c r="C529" s="326"/>
      <c r="D529" s="326"/>
      <c r="E529" s="326"/>
      <c r="F529" s="326"/>
      <c r="G529" s="326"/>
      <c r="H529" s="326"/>
      <c r="I529" s="326"/>
      <c r="J529" s="326"/>
      <c r="K529" s="326"/>
      <c r="L529" s="326"/>
      <c r="M529" s="326"/>
      <c r="N529" s="326"/>
      <c r="O529" s="326"/>
      <c r="P529" s="326"/>
      <c r="Q529" s="326"/>
      <c r="R529" s="326"/>
      <c r="S529" s="326"/>
      <c r="T529" s="326"/>
      <c r="U529" s="326"/>
      <c r="V529" s="326"/>
      <c r="W529" s="326"/>
      <c r="X529" s="326"/>
      <c r="Y529" s="326"/>
      <c r="Z529" s="326"/>
    </row>
    <row r="530" spans="1:26" ht="12.75" customHeight="1" x14ac:dyDescent="0.2">
      <c r="A530" s="326"/>
      <c r="B530" s="326"/>
      <c r="C530" s="326"/>
      <c r="D530" s="326"/>
      <c r="E530" s="326"/>
      <c r="F530" s="326"/>
      <c r="G530" s="326"/>
      <c r="H530" s="326"/>
      <c r="I530" s="326"/>
      <c r="J530" s="326"/>
      <c r="K530" s="326"/>
      <c r="L530" s="326"/>
      <c r="M530" s="326"/>
      <c r="N530" s="326"/>
      <c r="O530" s="326"/>
      <c r="P530" s="326"/>
      <c r="Q530" s="326"/>
      <c r="R530" s="326"/>
      <c r="S530" s="326"/>
      <c r="T530" s="326"/>
      <c r="U530" s="326"/>
      <c r="V530" s="326"/>
      <c r="W530" s="326"/>
      <c r="X530" s="326"/>
      <c r="Y530" s="326"/>
      <c r="Z530" s="326"/>
    </row>
    <row r="531" spans="1:26" ht="12.75" customHeight="1" x14ac:dyDescent="0.2">
      <c r="A531" s="326"/>
      <c r="B531" s="326"/>
      <c r="C531" s="326"/>
      <c r="D531" s="326"/>
      <c r="E531" s="326"/>
      <c r="F531" s="326"/>
      <c r="G531" s="326"/>
      <c r="H531" s="326"/>
      <c r="I531" s="326"/>
      <c r="J531" s="326"/>
      <c r="K531" s="326"/>
      <c r="L531" s="326"/>
      <c r="M531" s="326"/>
      <c r="N531" s="326"/>
      <c r="O531" s="326"/>
      <c r="P531" s="326"/>
      <c r="Q531" s="326"/>
      <c r="R531" s="326"/>
      <c r="S531" s="326"/>
      <c r="T531" s="326"/>
      <c r="U531" s="326"/>
      <c r="V531" s="326"/>
      <c r="W531" s="326"/>
      <c r="X531" s="326"/>
      <c r="Y531" s="326"/>
      <c r="Z531" s="326"/>
    </row>
    <row r="532" spans="1:26" ht="12.75" customHeight="1" x14ac:dyDescent="0.2">
      <c r="A532" s="326"/>
      <c r="B532" s="326"/>
      <c r="C532" s="326"/>
      <c r="D532" s="326"/>
      <c r="E532" s="326"/>
      <c r="F532" s="326"/>
      <c r="G532" s="326"/>
      <c r="H532" s="326"/>
      <c r="I532" s="326"/>
      <c r="J532" s="326"/>
      <c r="K532" s="326"/>
      <c r="L532" s="326"/>
      <c r="M532" s="326"/>
      <c r="N532" s="326"/>
      <c r="O532" s="326"/>
      <c r="P532" s="326"/>
      <c r="Q532" s="326"/>
      <c r="R532" s="326"/>
      <c r="S532" s="326"/>
      <c r="T532" s="326"/>
      <c r="U532" s="326"/>
      <c r="V532" s="326"/>
      <c r="W532" s="326"/>
      <c r="X532" s="326"/>
      <c r="Y532" s="326"/>
      <c r="Z532" s="326"/>
    </row>
    <row r="533" spans="1:26" ht="12.75" customHeight="1" x14ac:dyDescent="0.2">
      <c r="A533" s="326"/>
      <c r="B533" s="326"/>
      <c r="C533" s="326"/>
      <c r="D533" s="326"/>
      <c r="E533" s="326"/>
      <c r="F533" s="326"/>
      <c r="G533" s="326"/>
      <c r="H533" s="326"/>
      <c r="I533" s="326"/>
      <c r="J533" s="326"/>
      <c r="K533" s="326"/>
      <c r="L533" s="326"/>
      <c r="M533" s="326"/>
      <c r="N533" s="326"/>
      <c r="O533" s="326"/>
      <c r="P533" s="326"/>
      <c r="Q533" s="326"/>
      <c r="R533" s="326"/>
      <c r="S533" s="326"/>
      <c r="T533" s="326"/>
      <c r="U533" s="326"/>
      <c r="V533" s="326"/>
      <c r="W533" s="326"/>
      <c r="X533" s="326"/>
      <c r="Y533" s="326"/>
      <c r="Z533" s="326"/>
    </row>
    <row r="534" spans="1:26" ht="12.75" customHeight="1" x14ac:dyDescent="0.2">
      <c r="A534" s="326"/>
      <c r="B534" s="326"/>
      <c r="C534" s="326"/>
      <c r="D534" s="326"/>
      <c r="E534" s="326"/>
      <c r="F534" s="326"/>
      <c r="G534" s="326"/>
      <c r="H534" s="326"/>
      <c r="I534" s="326"/>
      <c r="J534" s="326"/>
      <c r="K534" s="326"/>
      <c r="L534" s="326"/>
      <c r="M534" s="326"/>
      <c r="N534" s="326"/>
      <c r="O534" s="326"/>
      <c r="P534" s="326"/>
      <c r="Q534" s="326"/>
      <c r="R534" s="326"/>
      <c r="S534" s="326"/>
      <c r="T534" s="326"/>
      <c r="U534" s="326"/>
      <c r="V534" s="326"/>
      <c r="W534" s="326"/>
      <c r="X534" s="326"/>
      <c r="Y534" s="326"/>
      <c r="Z534" s="326"/>
    </row>
    <row r="535" spans="1:26" ht="12.75" customHeight="1" x14ac:dyDescent="0.2">
      <c r="A535" s="326"/>
      <c r="B535" s="326"/>
      <c r="C535" s="326"/>
      <c r="D535" s="326"/>
      <c r="E535" s="326"/>
      <c r="F535" s="326"/>
      <c r="G535" s="326"/>
      <c r="H535" s="326"/>
      <c r="I535" s="326"/>
      <c r="J535" s="326"/>
      <c r="K535" s="326"/>
      <c r="L535" s="326"/>
      <c r="M535" s="326"/>
      <c r="N535" s="326"/>
      <c r="O535" s="326"/>
      <c r="P535" s="326"/>
      <c r="Q535" s="326"/>
      <c r="R535" s="326"/>
      <c r="S535" s="326"/>
      <c r="T535" s="326"/>
      <c r="U535" s="326"/>
      <c r="V535" s="326"/>
      <c r="W535" s="326"/>
      <c r="X535" s="326"/>
      <c r="Y535" s="326"/>
      <c r="Z535" s="326"/>
    </row>
    <row r="536" spans="1:26" ht="12.75" customHeight="1" x14ac:dyDescent="0.2">
      <c r="A536" s="326"/>
      <c r="B536" s="326"/>
      <c r="C536" s="326"/>
      <c r="D536" s="326"/>
      <c r="E536" s="326"/>
      <c r="F536" s="326"/>
      <c r="G536" s="326"/>
      <c r="H536" s="326"/>
      <c r="I536" s="326"/>
      <c r="J536" s="326"/>
      <c r="K536" s="326"/>
      <c r="L536" s="326"/>
      <c r="M536" s="326"/>
      <c r="N536" s="326"/>
      <c r="O536" s="326"/>
      <c r="P536" s="326"/>
      <c r="Q536" s="326"/>
      <c r="R536" s="326"/>
      <c r="S536" s="326"/>
      <c r="T536" s="326"/>
      <c r="U536" s="326"/>
      <c r="V536" s="326"/>
      <c r="W536" s="326"/>
      <c r="X536" s="326"/>
      <c r="Y536" s="326"/>
      <c r="Z536" s="326"/>
    </row>
    <row r="537" spans="1:26" ht="12.75" customHeight="1" x14ac:dyDescent="0.2">
      <c r="A537" s="326"/>
      <c r="B537" s="326"/>
      <c r="C537" s="326"/>
      <c r="D537" s="326"/>
      <c r="E537" s="326"/>
      <c r="F537" s="326"/>
      <c r="G537" s="326"/>
      <c r="H537" s="326"/>
      <c r="I537" s="326"/>
      <c r="J537" s="326"/>
      <c r="K537" s="326"/>
      <c r="L537" s="326"/>
      <c r="M537" s="326"/>
      <c r="N537" s="326"/>
      <c r="O537" s="326"/>
      <c r="P537" s="326"/>
      <c r="Q537" s="326"/>
      <c r="R537" s="326"/>
      <c r="S537" s="326"/>
      <c r="T537" s="326"/>
      <c r="U537" s="326"/>
      <c r="V537" s="326"/>
      <c r="W537" s="326"/>
      <c r="X537" s="326"/>
      <c r="Y537" s="326"/>
      <c r="Z537" s="326"/>
    </row>
    <row r="538" spans="1:26" ht="12.75" customHeight="1" x14ac:dyDescent="0.2">
      <c r="A538" s="326"/>
      <c r="B538" s="326"/>
      <c r="C538" s="326"/>
      <c r="D538" s="326"/>
      <c r="E538" s="326"/>
      <c r="F538" s="326"/>
      <c r="G538" s="326"/>
      <c r="H538" s="326"/>
      <c r="I538" s="326"/>
      <c r="J538" s="326"/>
      <c r="K538" s="326"/>
      <c r="L538" s="326"/>
      <c r="M538" s="326"/>
      <c r="N538" s="326"/>
      <c r="O538" s="326"/>
      <c r="P538" s="326"/>
      <c r="Q538" s="326"/>
      <c r="R538" s="326"/>
      <c r="S538" s="326"/>
      <c r="T538" s="326"/>
      <c r="U538" s="326"/>
      <c r="V538" s="326"/>
      <c r="W538" s="326"/>
      <c r="X538" s="326"/>
      <c r="Y538" s="326"/>
      <c r="Z538" s="326"/>
    </row>
    <row r="539" spans="1:26" ht="12.75" customHeight="1" x14ac:dyDescent="0.2">
      <c r="A539" s="326"/>
      <c r="B539" s="326"/>
      <c r="C539" s="326"/>
      <c r="D539" s="326"/>
      <c r="E539" s="326"/>
      <c r="F539" s="326"/>
      <c r="G539" s="326"/>
      <c r="H539" s="326"/>
      <c r="I539" s="326"/>
      <c r="J539" s="326"/>
      <c r="K539" s="326"/>
      <c r="L539" s="326"/>
      <c r="M539" s="326"/>
      <c r="N539" s="326"/>
      <c r="O539" s="326"/>
      <c r="P539" s="326"/>
      <c r="Q539" s="326"/>
      <c r="R539" s="326"/>
      <c r="S539" s="326"/>
      <c r="T539" s="326"/>
      <c r="U539" s="326"/>
      <c r="V539" s="326"/>
      <c r="W539" s="326"/>
      <c r="X539" s="326"/>
      <c r="Y539" s="326"/>
      <c r="Z539" s="326"/>
    </row>
    <row r="540" spans="1:26" ht="12.75" customHeight="1" x14ac:dyDescent="0.2">
      <c r="A540" s="326"/>
      <c r="B540" s="326"/>
      <c r="C540" s="326"/>
      <c r="D540" s="326"/>
      <c r="E540" s="326"/>
      <c r="F540" s="326"/>
      <c r="G540" s="326"/>
      <c r="H540" s="326"/>
      <c r="I540" s="326"/>
      <c r="J540" s="326"/>
      <c r="K540" s="326"/>
      <c r="L540" s="326"/>
      <c r="M540" s="326"/>
      <c r="N540" s="326"/>
      <c r="O540" s="326"/>
      <c r="P540" s="326"/>
      <c r="Q540" s="326"/>
      <c r="R540" s="326"/>
      <c r="S540" s="326"/>
      <c r="T540" s="326"/>
      <c r="U540" s="326"/>
      <c r="V540" s="326"/>
      <c r="W540" s="326"/>
      <c r="X540" s="326"/>
      <c r="Y540" s="326"/>
      <c r="Z540" s="326"/>
    </row>
    <row r="541" spans="1:26" ht="12.75" customHeight="1" x14ac:dyDescent="0.2">
      <c r="A541" s="326"/>
      <c r="B541" s="326"/>
      <c r="C541" s="326"/>
      <c r="D541" s="326"/>
      <c r="E541" s="326"/>
      <c r="F541" s="326"/>
      <c r="G541" s="326"/>
      <c r="H541" s="326"/>
      <c r="I541" s="326"/>
      <c r="J541" s="326"/>
      <c r="K541" s="326"/>
      <c r="L541" s="326"/>
      <c r="M541" s="326"/>
      <c r="N541" s="326"/>
      <c r="O541" s="326"/>
      <c r="P541" s="326"/>
      <c r="Q541" s="326"/>
      <c r="R541" s="326"/>
      <c r="S541" s="326"/>
      <c r="T541" s="326"/>
      <c r="U541" s="326"/>
      <c r="V541" s="326"/>
      <c r="W541" s="326"/>
      <c r="X541" s="326"/>
      <c r="Y541" s="326"/>
      <c r="Z541" s="326"/>
    </row>
    <row r="542" spans="1:26" ht="12.75" customHeight="1" x14ac:dyDescent="0.2">
      <c r="A542" s="326"/>
      <c r="B542" s="326"/>
      <c r="C542" s="326"/>
      <c r="D542" s="326"/>
      <c r="E542" s="326"/>
      <c r="F542" s="326"/>
      <c r="G542" s="326"/>
      <c r="H542" s="326"/>
      <c r="I542" s="326"/>
      <c r="J542" s="326"/>
      <c r="K542" s="326"/>
      <c r="L542" s="326"/>
      <c r="M542" s="326"/>
      <c r="N542" s="326"/>
      <c r="O542" s="326"/>
      <c r="P542" s="326"/>
      <c r="Q542" s="326"/>
      <c r="R542" s="326"/>
      <c r="S542" s="326"/>
      <c r="T542" s="326"/>
      <c r="U542" s="326"/>
      <c r="V542" s="326"/>
      <c r="W542" s="326"/>
      <c r="X542" s="326"/>
      <c r="Y542" s="326"/>
      <c r="Z542" s="326"/>
    </row>
    <row r="543" spans="1:26" ht="12.75" customHeight="1" x14ac:dyDescent="0.2">
      <c r="A543" s="326"/>
      <c r="B543" s="326"/>
      <c r="C543" s="326"/>
      <c r="D543" s="326"/>
      <c r="E543" s="326"/>
      <c r="F543" s="326"/>
      <c r="G543" s="326"/>
      <c r="H543" s="326"/>
      <c r="I543" s="326"/>
      <c r="J543" s="326"/>
      <c r="K543" s="326"/>
      <c r="L543" s="326"/>
      <c r="M543" s="326"/>
      <c r="N543" s="326"/>
      <c r="O543" s="326"/>
      <c r="P543" s="326"/>
      <c r="Q543" s="326"/>
      <c r="R543" s="326"/>
      <c r="S543" s="326"/>
      <c r="T543" s="326"/>
      <c r="U543" s="326"/>
      <c r="V543" s="326"/>
      <c r="W543" s="326"/>
      <c r="X543" s="326"/>
      <c r="Y543" s="326"/>
      <c r="Z543" s="326"/>
    </row>
    <row r="544" spans="1:26" ht="12.75" customHeight="1" x14ac:dyDescent="0.2">
      <c r="A544" s="326"/>
      <c r="B544" s="326"/>
      <c r="C544" s="326"/>
      <c r="D544" s="326"/>
      <c r="E544" s="326"/>
      <c r="F544" s="326"/>
      <c r="G544" s="326"/>
      <c r="H544" s="326"/>
      <c r="I544" s="326"/>
      <c r="J544" s="326"/>
      <c r="K544" s="326"/>
      <c r="L544" s="326"/>
      <c r="M544" s="326"/>
      <c r="N544" s="326"/>
      <c r="O544" s="326"/>
      <c r="P544" s="326"/>
      <c r="Q544" s="326"/>
      <c r="R544" s="326"/>
      <c r="S544" s="326"/>
      <c r="T544" s="326"/>
      <c r="U544" s="326"/>
      <c r="V544" s="326"/>
      <c r="W544" s="326"/>
      <c r="X544" s="326"/>
      <c r="Y544" s="326"/>
      <c r="Z544" s="326"/>
    </row>
    <row r="545" spans="1:26" ht="12.75" customHeight="1" x14ac:dyDescent="0.2">
      <c r="A545" s="326"/>
      <c r="B545" s="326"/>
      <c r="C545" s="326"/>
      <c r="D545" s="326"/>
      <c r="E545" s="326"/>
      <c r="F545" s="326"/>
      <c r="G545" s="326"/>
      <c r="H545" s="326"/>
      <c r="I545" s="326"/>
      <c r="J545" s="326"/>
      <c r="K545" s="326"/>
      <c r="L545" s="326"/>
      <c r="M545" s="326"/>
      <c r="N545" s="326"/>
      <c r="O545" s="326"/>
      <c r="P545" s="326"/>
      <c r="Q545" s="326"/>
      <c r="R545" s="326"/>
      <c r="S545" s="326"/>
      <c r="T545" s="326"/>
      <c r="U545" s="326"/>
      <c r="V545" s="326"/>
      <c r="W545" s="326"/>
      <c r="X545" s="326"/>
      <c r="Y545" s="326"/>
      <c r="Z545" s="326"/>
    </row>
    <row r="546" spans="1:26" ht="12.75" customHeight="1" x14ac:dyDescent="0.2">
      <c r="A546" s="326"/>
      <c r="B546" s="326"/>
      <c r="C546" s="326"/>
      <c r="D546" s="326"/>
      <c r="E546" s="326"/>
      <c r="F546" s="326"/>
      <c r="G546" s="326"/>
      <c r="H546" s="326"/>
      <c r="I546" s="326"/>
      <c r="J546" s="326"/>
      <c r="K546" s="326"/>
      <c r="L546" s="326"/>
      <c r="M546" s="326"/>
      <c r="N546" s="326"/>
      <c r="O546" s="326"/>
      <c r="P546" s="326"/>
      <c r="Q546" s="326"/>
      <c r="R546" s="326"/>
      <c r="S546" s="326"/>
      <c r="T546" s="326"/>
      <c r="U546" s="326"/>
      <c r="V546" s="326"/>
      <c r="W546" s="326"/>
      <c r="X546" s="326"/>
      <c r="Y546" s="326"/>
      <c r="Z546" s="326"/>
    </row>
    <row r="547" spans="1:26" ht="12.75" customHeight="1" x14ac:dyDescent="0.2">
      <c r="A547" s="326"/>
      <c r="B547" s="326"/>
      <c r="C547" s="326"/>
      <c r="D547" s="326"/>
      <c r="E547" s="326"/>
      <c r="F547" s="326"/>
      <c r="G547" s="326"/>
      <c r="H547" s="326"/>
      <c r="I547" s="326"/>
      <c r="J547" s="326"/>
      <c r="K547" s="326"/>
      <c r="L547" s="326"/>
      <c r="M547" s="326"/>
      <c r="N547" s="326"/>
      <c r="O547" s="326"/>
      <c r="P547" s="326"/>
      <c r="Q547" s="326"/>
      <c r="R547" s="326"/>
      <c r="S547" s="326"/>
      <c r="T547" s="326"/>
      <c r="U547" s="326"/>
      <c r="V547" s="326"/>
      <c r="W547" s="326"/>
      <c r="X547" s="326"/>
      <c r="Y547" s="326"/>
      <c r="Z547" s="326"/>
    </row>
    <row r="548" spans="1:26" ht="12.75" customHeight="1" x14ac:dyDescent="0.2">
      <c r="A548" s="326"/>
      <c r="B548" s="326"/>
      <c r="C548" s="326"/>
      <c r="D548" s="326"/>
      <c r="E548" s="326"/>
      <c r="F548" s="326"/>
      <c r="G548" s="326"/>
      <c r="H548" s="326"/>
      <c r="I548" s="326"/>
      <c r="J548" s="326"/>
      <c r="K548" s="326"/>
      <c r="L548" s="326"/>
      <c r="M548" s="326"/>
      <c r="N548" s="326"/>
      <c r="O548" s="326"/>
      <c r="P548" s="326"/>
      <c r="Q548" s="326"/>
      <c r="R548" s="326"/>
      <c r="S548" s="326"/>
      <c r="T548" s="326"/>
      <c r="U548" s="326"/>
      <c r="V548" s="326"/>
      <c r="W548" s="326"/>
      <c r="X548" s="326"/>
      <c r="Y548" s="326"/>
      <c r="Z548" s="326"/>
    </row>
    <row r="549" spans="1:26" ht="12.75" customHeight="1" x14ac:dyDescent="0.2">
      <c r="A549" s="326"/>
      <c r="B549" s="326"/>
      <c r="C549" s="326"/>
      <c r="D549" s="326"/>
      <c r="E549" s="326"/>
      <c r="F549" s="326"/>
      <c r="G549" s="326"/>
      <c r="H549" s="326"/>
      <c r="I549" s="326"/>
      <c r="J549" s="326"/>
      <c r="K549" s="326"/>
      <c r="L549" s="326"/>
      <c r="M549" s="326"/>
      <c r="N549" s="326"/>
      <c r="O549" s="326"/>
      <c r="P549" s="326"/>
      <c r="Q549" s="326"/>
      <c r="R549" s="326"/>
      <c r="S549" s="326"/>
      <c r="T549" s="326"/>
      <c r="U549" s="326"/>
      <c r="V549" s="326"/>
      <c r="W549" s="326"/>
      <c r="X549" s="326"/>
      <c r="Y549" s="326"/>
      <c r="Z549" s="326"/>
    </row>
    <row r="550" spans="1:26" ht="12.75" customHeight="1" x14ac:dyDescent="0.2">
      <c r="A550" s="326"/>
      <c r="B550" s="326"/>
      <c r="C550" s="326"/>
      <c r="D550" s="326"/>
      <c r="E550" s="326"/>
      <c r="F550" s="326"/>
      <c r="G550" s="326"/>
      <c r="H550" s="326"/>
      <c r="I550" s="326"/>
      <c r="J550" s="326"/>
      <c r="K550" s="326"/>
      <c r="L550" s="326"/>
      <c r="M550" s="326"/>
      <c r="N550" s="326"/>
      <c r="O550" s="326"/>
      <c r="P550" s="326"/>
      <c r="Q550" s="326"/>
      <c r="R550" s="326"/>
      <c r="S550" s="326"/>
      <c r="T550" s="326"/>
      <c r="U550" s="326"/>
      <c r="V550" s="326"/>
      <c r="W550" s="326"/>
      <c r="X550" s="326"/>
      <c r="Y550" s="326"/>
      <c r="Z550" s="326"/>
    </row>
    <row r="551" spans="1:26" ht="12.75" customHeight="1" x14ac:dyDescent="0.2">
      <c r="A551" s="326"/>
      <c r="B551" s="326"/>
      <c r="C551" s="326"/>
      <c r="D551" s="326"/>
      <c r="E551" s="326"/>
      <c r="F551" s="326"/>
      <c r="G551" s="326"/>
      <c r="H551" s="326"/>
      <c r="I551" s="326"/>
      <c r="J551" s="326"/>
      <c r="K551" s="326"/>
      <c r="L551" s="326"/>
      <c r="M551" s="326"/>
      <c r="N551" s="326"/>
      <c r="O551" s="326"/>
      <c r="P551" s="326"/>
      <c r="Q551" s="326"/>
      <c r="R551" s="326"/>
      <c r="S551" s="326"/>
      <c r="T551" s="326"/>
      <c r="U551" s="326"/>
      <c r="V551" s="326"/>
      <c r="W551" s="326"/>
      <c r="X551" s="326"/>
      <c r="Y551" s="326"/>
      <c r="Z551" s="326"/>
    </row>
    <row r="552" spans="1:26" ht="12.75" customHeight="1" x14ac:dyDescent="0.2">
      <c r="A552" s="326"/>
      <c r="B552" s="326"/>
      <c r="C552" s="326"/>
      <c r="D552" s="326"/>
      <c r="E552" s="326"/>
      <c r="F552" s="326"/>
      <c r="G552" s="326"/>
      <c r="H552" s="326"/>
      <c r="I552" s="326"/>
      <c r="J552" s="326"/>
      <c r="K552" s="326"/>
      <c r="L552" s="326"/>
      <c r="M552" s="326"/>
      <c r="N552" s="326"/>
      <c r="O552" s="326"/>
      <c r="P552" s="326"/>
      <c r="Q552" s="326"/>
      <c r="R552" s="326"/>
      <c r="S552" s="326"/>
      <c r="T552" s="326"/>
      <c r="U552" s="326"/>
      <c r="V552" s="326"/>
      <c r="W552" s="326"/>
      <c r="X552" s="326"/>
      <c r="Y552" s="326"/>
      <c r="Z552" s="326"/>
    </row>
    <row r="553" spans="1:26" ht="12.75" customHeight="1" x14ac:dyDescent="0.2">
      <c r="A553" s="326"/>
      <c r="B553" s="326"/>
      <c r="C553" s="326"/>
      <c r="D553" s="326"/>
      <c r="E553" s="326"/>
      <c r="F553" s="326"/>
      <c r="G553" s="326"/>
      <c r="H553" s="326"/>
      <c r="I553" s="326"/>
      <c r="J553" s="326"/>
      <c r="K553" s="326"/>
      <c r="L553" s="326"/>
      <c r="M553" s="326"/>
      <c r="N553" s="326"/>
      <c r="O553" s="326"/>
      <c r="P553" s="326"/>
      <c r="Q553" s="326"/>
      <c r="R553" s="326"/>
      <c r="S553" s="326"/>
      <c r="T553" s="326"/>
      <c r="U553" s="326"/>
      <c r="V553" s="326"/>
      <c r="W553" s="326"/>
      <c r="X553" s="326"/>
      <c r="Y553" s="326"/>
      <c r="Z553" s="326"/>
    </row>
    <row r="554" spans="1:26" ht="12.75" customHeight="1" x14ac:dyDescent="0.2">
      <c r="A554" s="326"/>
      <c r="B554" s="326"/>
      <c r="C554" s="326"/>
      <c r="D554" s="326"/>
      <c r="E554" s="326"/>
      <c r="F554" s="326"/>
      <c r="G554" s="326"/>
      <c r="H554" s="326"/>
      <c r="I554" s="326"/>
      <c r="J554" s="326"/>
      <c r="K554" s="326"/>
      <c r="L554" s="326"/>
      <c r="M554" s="326"/>
      <c r="N554" s="326"/>
      <c r="O554" s="326"/>
      <c r="P554" s="326"/>
      <c r="Q554" s="326"/>
      <c r="R554" s="326"/>
      <c r="S554" s="326"/>
      <c r="T554" s="326"/>
      <c r="U554" s="326"/>
      <c r="V554" s="326"/>
      <c r="W554" s="326"/>
      <c r="X554" s="326"/>
      <c r="Y554" s="326"/>
      <c r="Z554" s="326"/>
    </row>
    <row r="555" spans="1:26" ht="12.75" customHeight="1" x14ac:dyDescent="0.2">
      <c r="A555" s="326"/>
      <c r="B555" s="326"/>
      <c r="C555" s="326"/>
      <c r="D555" s="326"/>
      <c r="E555" s="326"/>
      <c r="F555" s="326"/>
      <c r="G555" s="326"/>
      <c r="H555" s="326"/>
      <c r="I555" s="326"/>
      <c r="J555" s="326"/>
      <c r="K555" s="326"/>
      <c r="L555" s="326"/>
      <c r="M555" s="326"/>
      <c r="N555" s="326"/>
      <c r="O555" s="326"/>
      <c r="P555" s="326"/>
      <c r="Q555" s="326"/>
      <c r="R555" s="326"/>
      <c r="S555" s="326"/>
      <c r="T555" s="326"/>
      <c r="U555" s="326"/>
      <c r="V555" s="326"/>
      <c r="W555" s="326"/>
      <c r="X555" s="326"/>
      <c r="Y555" s="326"/>
      <c r="Z555" s="326"/>
    </row>
    <row r="556" spans="1:26" ht="12.75" customHeight="1" x14ac:dyDescent="0.2">
      <c r="A556" s="326"/>
      <c r="B556" s="326"/>
      <c r="C556" s="326"/>
      <c r="D556" s="326"/>
      <c r="E556" s="326"/>
      <c r="F556" s="326"/>
      <c r="G556" s="326"/>
      <c r="H556" s="326"/>
      <c r="I556" s="326"/>
      <c r="J556" s="326"/>
      <c r="K556" s="326"/>
      <c r="L556" s="326"/>
      <c r="M556" s="326"/>
      <c r="N556" s="326"/>
      <c r="O556" s="326"/>
      <c r="P556" s="326"/>
      <c r="Q556" s="326"/>
      <c r="R556" s="326"/>
      <c r="S556" s="326"/>
      <c r="T556" s="326"/>
      <c r="U556" s="326"/>
      <c r="V556" s="326"/>
      <c r="W556" s="326"/>
      <c r="X556" s="326"/>
      <c r="Y556" s="326"/>
      <c r="Z556" s="326"/>
    </row>
    <row r="557" spans="1:26" ht="12.75" customHeight="1" x14ac:dyDescent="0.2">
      <c r="A557" s="326"/>
      <c r="B557" s="326"/>
      <c r="C557" s="326"/>
      <c r="D557" s="326"/>
      <c r="E557" s="326"/>
      <c r="F557" s="326"/>
      <c r="G557" s="326"/>
      <c r="H557" s="326"/>
      <c r="I557" s="326"/>
      <c r="J557" s="326"/>
      <c r="K557" s="326"/>
      <c r="L557" s="326"/>
      <c r="M557" s="326"/>
      <c r="N557" s="326"/>
      <c r="O557" s="326"/>
      <c r="P557" s="326"/>
      <c r="Q557" s="326"/>
      <c r="R557" s="326"/>
      <c r="S557" s="326"/>
      <c r="T557" s="326"/>
      <c r="U557" s="326"/>
      <c r="V557" s="326"/>
      <c r="W557" s="326"/>
      <c r="X557" s="326"/>
      <c r="Y557" s="326"/>
      <c r="Z557" s="326"/>
    </row>
    <row r="558" spans="1:26" ht="12.75" customHeight="1" x14ac:dyDescent="0.2">
      <c r="A558" s="326"/>
      <c r="B558" s="326"/>
      <c r="C558" s="326"/>
      <c r="D558" s="326"/>
      <c r="E558" s="326"/>
      <c r="F558" s="326"/>
      <c r="G558" s="326"/>
      <c r="H558" s="326"/>
      <c r="I558" s="326"/>
      <c r="J558" s="326"/>
      <c r="K558" s="326"/>
      <c r="L558" s="326"/>
      <c r="M558" s="326"/>
      <c r="N558" s="326"/>
      <c r="O558" s="326"/>
      <c r="P558" s="326"/>
      <c r="Q558" s="326"/>
      <c r="R558" s="326"/>
      <c r="S558" s="326"/>
      <c r="T558" s="326"/>
      <c r="U558" s="326"/>
      <c r="V558" s="326"/>
      <c r="W558" s="326"/>
      <c r="X558" s="326"/>
      <c r="Y558" s="326"/>
      <c r="Z558" s="326"/>
    </row>
    <row r="559" spans="1:26" ht="12.75" customHeight="1" x14ac:dyDescent="0.2">
      <c r="A559" s="326"/>
      <c r="B559" s="326"/>
      <c r="C559" s="326"/>
      <c r="D559" s="326"/>
      <c r="E559" s="326"/>
      <c r="F559" s="326"/>
      <c r="G559" s="326"/>
      <c r="H559" s="326"/>
      <c r="I559" s="326"/>
      <c r="J559" s="326"/>
      <c r="K559" s="326"/>
      <c r="L559" s="326"/>
      <c r="M559" s="326"/>
      <c r="N559" s="326"/>
      <c r="O559" s="326"/>
      <c r="P559" s="326"/>
      <c r="Q559" s="326"/>
      <c r="R559" s="326"/>
      <c r="S559" s="326"/>
      <c r="T559" s="326"/>
      <c r="U559" s="326"/>
      <c r="V559" s="326"/>
      <c r="W559" s="326"/>
      <c r="X559" s="326"/>
      <c r="Y559" s="326"/>
      <c r="Z559" s="326"/>
    </row>
    <row r="560" spans="1:26" ht="12.75" customHeight="1" x14ac:dyDescent="0.2">
      <c r="A560" s="326"/>
      <c r="B560" s="326"/>
      <c r="C560" s="326"/>
      <c r="D560" s="326"/>
      <c r="E560" s="326"/>
      <c r="F560" s="326"/>
      <c r="G560" s="326"/>
      <c r="H560" s="326"/>
      <c r="I560" s="326"/>
      <c r="J560" s="326"/>
      <c r="K560" s="326"/>
      <c r="L560" s="326"/>
      <c r="M560" s="326"/>
      <c r="N560" s="326"/>
      <c r="O560" s="326"/>
      <c r="P560" s="326"/>
      <c r="Q560" s="326"/>
      <c r="R560" s="326"/>
      <c r="S560" s="326"/>
      <c r="T560" s="326"/>
      <c r="U560" s="326"/>
      <c r="V560" s="326"/>
      <c r="W560" s="326"/>
      <c r="X560" s="326"/>
      <c r="Y560" s="326"/>
      <c r="Z560" s="326"/>
    </row>
    <row r="561" spans="1:26" ht="12.75" customHeight="1" x14ac:dyDescent="0.2">
      <c r="A561" s="326"/>
      <c r="B561" s="326"/>
      <c r="C561" s="326"/>
      <c r="D561" s="326"/>
      <c r="E561" s="326"/>
      <c r="F561" s="326"/>
      <c r="G561" s="326"/>
      <c r="H561" s="326"/>
      <c r="I561" s="326"/>
      <c r="J561" s="326"/>
      <c r="K561" s="326"/>
      <c r="L561" s="326"/>
      <c r="M561" s="326"/>
      <c r="N561" s="326"/>
      <c r="O561" s="326"/>
      <c r="P561" s="326"/>
      <c r="Q561" s="326"/>
      <c r="R561" s="326"/>
      <c r="S561" s="326"/>
      <c r="T561" s="326"/>
      <c r="U561" s="326"/>
      <c r="V561" s="326"/>
      <c r="W561" s="326"/>
      <c r="X561" s="326"/>
      <c r="Y561" s="326"/>
      <c r="Z561" s="326"/>
    </row>
    <row r="562" spans="1:26" ht="12.75" customHeight="1" x14ac:dyDescent="0.2">
      <c r="A562" s="326"/>
      <c r="B562" s="326"/>
      <c r="C562" s="326"/>
      <c r="D562" s="326"/>
      <c r="E562" s="326"/>
      <c r="F562" s="326"/>
      <c r="G562" s="326"/>
      <c r="H562" s="326"/>
      <c r="I562" s="326"/>
      <c r="J562" s="326"/>
      <c r="K562" s="326"/>
      <c r="L562" s="326"/>
      <c r="M562" s="326"/>
      <c r="N562" s="326"/>
      <c r="O562" s="326"/>
      <c r="P562" s="326"/>
      <c r="Q562" s="326"/>
      <c r="R562" s="326"/>
      <c r="S562" s="326"/>
      <c r="T562" s="326"/>
      <c r="U562" s="326"/>
      <c r="V562" s="326"/>
      <c r="W562" s="326"/>
      <c r="X562" s="326"/>
      <c r="Y562" s="326"/>
      <c r="Z562" s="326"/>
    </row>
    <row r="563" spans="1:26" ht="12.75" customHeight="1" x14ac:dyDescent="0.2">
      <c r="A563" s="326"/>
      <c r="B563" s="326"/>
      <c r="C563" s="326"/>
      <c r="D563" s="326"/>
      <c r="E563" s="326"/>
      <c r="F563" s="326"/>
      <c r="G563" s="326"/>
      <c r="H563" s="326"/>
      <c r="I563" s="326"/>
      <c r="J563" s="326"/>
      <c r="K563" s="326"/>
      <c r="L563" s="326"/>
      <c r="M563" s="326"/>
      <c r="N563" s="326"/>
      <c r="O563" s="326"/>
      <c r="P563" s="326"/>
      <c r="Q563" s="326"/>
      <c r="R563" s="326"/>
      <c r="S563" s="326"/>
      <c r="T563" s="326"/>
      <c r="U563" s="326"/>
      <c r="V563" s="326"/>
      <c r="W563" s="326"/>
      <c r="X563" s="326"/>
      <c r="Y563" s="326"/>
      <c r="Z563" s="326"/>
    </row>
    <row r="564" spans="1:26" ht="12.75" customHeight="1" x14ac:dyDescent="0.2">
      <c r="A564" s="326"/>
      <c r="B564" s="326"/>
      <c r="C564" s="326"/>
      <c r="D564" s="326"/>
      <c r="E564" s="326"/>
      <c r="F564" s="326"/>
      <c r="G564" s="326"/>
      <c r="H564" s="326"/>
      <c r="I564" s="326"/>
      <c r="J564" s="326"/>
      <c r="K564" s="326"/>
      <c r="L564" s="326"/>
      <c r="M564" s="326"/>
      <c r="N564" s="326"/>
      <c r="O564" s="326"/>
      <c r="P564" s="326"/>
      <c r="Q564" s="326"/>
      <c r="R564" s="326"/>
      <c r="S564" s="326"/>
      <c r="T564" s="326"/>
      <c r="U564" s="326"/>
      <c r="V564" s="326"/>
      <c r="W564" s="326"/>
      <c r="X564" s="326"/>
      <c r="Y564" s="326"/>
      <c r="Z564" s="326"/>
    </row>
    <row r="565" spans="1:26" ht="12.75" customHeight="1" x14ac:dyDescent="0.2">
      <c r="A565" s="326"/>
      <c r="B565" s="326"/>
      <c r="C565" s="326"/>
      <c r="D565" s="326"/>
      <c r="E565" s="326"/>
      <c r="F565" s="326"/>
      <c r="G565" s="326"/>
      <c r="H565" s="326"/>
      <c r="I565" s="326"/>
      <c r="J565" s="326"/>
      <c r="K565" s="326"/>
      <c r="L565" s="326"/>
      <c r="M565" s="326"/>
      <c r="N565" s="326"/>
      <c r="O565" s="326"/>
      <c r="P565" s="326"/>
      <c r="Q565" s="326"/>
      <c r="R565" s="326"/>
      <c r="S565" s="326"/>
      <c r="T565" s="326"/>
      <c r="U565" s="326"/>
      <c r="V565" s="326"/>
      <c r="W565" s="326"/>
      <c r="X565" s="326"/>
      <c r="Y565" s="326"/>
      <c r="Z565" s="326"/>
    </row>
    <row r="566" spans="1:26" ht="12.75" customHeight="1" x14ac:dyDescent="0.2">
      <c r="A566" s="326"/>
      <c r="B566" s="326"/>
      <c r="C566" s="326"/>
      <c r="D566" s="326"/>
      <c r="E566" s="326"/>
      <c r="F566" s="326"/>
      <c r="G566" s="326"/>
      <c r="H566" s="326"/>
      <c r="I566" s="326"/>
      <c r="J566" s="326"/>
      <c r="K566" s="326"/>
      <c r="L566" s="326"/>
      <c r="M566" s="326"/>
      <c r="N566" s="326"/>
      <c r="O566" s="326"/>
      <c r="P566" s="326"/>
      <c r="Q566" s="326"/>
      <c r="R566" s="326"/>
      <c r="S566" s="326"/>
      <c r="T566" s="326"/>
      <c r="U566" s="326"/>
      <c r="V566" s="326"/>
      <c r="W566" s="326"/>
      <c r="X566" s="326"/>
      <c r="Y566" s="326"/>
      <c r="Z566" s="326"/>
    </row>
    <row r="567" spans="1:26" ht="12.75" customHeight="1" x14ac:dyDescent="0.2">
      <c r="A567" s="326"/>
      <c r="B567" s="326"/>
      <c r="C567" s="326"/>
      <c r="D567" s="326"/>
      <c r="E567" s="326"/>
      <c r="F567" s="326"/>
      <c r="G567" s="326"/>
      <c r="H567" s="326"/>
      <c r="I567" s="326"/>
      <c r="J567" s="326"/>
      <c r="K567" s="326"/>
      <c r="L567" s="326"/>
      <c r="M567" s="326"/>
      <c r="N567" s="326"/>
      <c r="O567" s="326"/>
      <c r="P567" s="326"/>
      <c r="Q567" s="326"/>
      <c r="R567" s="326"/>
      <c r="S567" s="326"/>
      <c r="T567" s="326"/>
      <c r="U567" s="326"/>
      <c r="V567" s="326"/>
      <c r="W567" s="326"/>
      <c r="X567" s="326"/>
      <c r="Y567" s="326"/>
      <c r="Z567" s="326"/>
    </row>
    <row r="568" spans="1:26" ht="12.75" customHeight="1" x14ac:dyDescent="0.2">
      <c r="A568" s="326"/>
      <c r="B568" s="326"/>
      <c r="C568" s="326"/>
      <c r="D568" s="326"/>
      <c r="E568" s="326"/>
      <c r="F568" s="326"/>
      <c r="G568" s="326"/>
      <c r="H568" s="326"/>
      <c r="I568" s="326"/>
      <c r="J568" s="326"/>
      <c r="K568" s="326"/>
      <c r="L568" s="326"/>
      <c r="M568" s="326"/>
      <c r="N568" s="326"/>
      <c r="O568" s="326"/>
      <c r="P568" s="326"/>
      <c r="Q568" s="326"/>
      <c r="R568" s="326"/>
      <c r="S568" s="326"/>
      <c r="T568" s="326"/>
      <c r="U568" s="326"/>
      <c r="V568" s="326"/>
      <c r="W568" s="326"/>
      <c r="X568" s="326"/>
      <c r="Y568" s="326"/>
      <c r="Z568" s="326"/>
    </row>
    <row r="569" spans="1:26" ht="12.75" customHeight="1" x14ac:dyDescent="0.2">
      <c r="A569" s="326"/>
      <c r="B569" s="326"/>
      <c r="C569" s="326"/>
      <c r="D569" s="326"/>
      <c r="E569" s="326"/>
      <c r="F569" s="326"/>
      <c r="G569" s="326"/>
      <c r="H569" s="326"/>
      <c r="I569" s="326"/>
      <c r="J569" s="326"/>
      <c r="K569" s="326"/>
      <c r="L569" s="326"/>
      <c r="M569" s="326"/>
      <c r="N569" s="326"/>
      <c r="O569" s="326"/>
      <c r="P569" s="326"/>
      <c r="Q569" s="326"/>
      <c r="R569" s="326"/>
      <c r="S569" s="326"/>
      <c r="T569" s="326"/>
      <c r="U569" s="326"/>
      <c r="V569" s="326"/>
      <c r="W569" s="326"/>
      <c r="X569" s="326"/>
      <c r="Y569" s="326"/>
      <c r="Z569" s="326"/>
    </row>
    <row r="570" spans="1:26" ht="12.75" customHeight="1" x14ac:dyDescent="0.2">
      <c r="A570" s="326"/>
      <c r="B570" s="326"/>
      <c r="C570" s="326"/>
      <c r="D570" s="326"/>
      <c r="E570" s="326"/>
      <c r="F570" s="326"/>
      <c r="G570" s="326"/>
      <c r="H570" s="326"/>
      <c r="I570" s="326"/>
      <c r="J570" s="326"/>
      <c r="K570" s="326"/>
      <c r="L570" s="326"/>
      <c r="M570" s="326"/>
      <c r="N570" s="326"/>
      <c r="O570" s="326"/>
      <c r="P570" s="326"/>
      <c r="Q570" s="326"/>
      <c r="R570" s="326"/>
      <c r="S570" s="326"/>
      <c r="T570" s="326"/>
      <c r="U570" s="326"/>
      <c r="V570" s="326"/>
      <c r="W570" s="326"/>
      <c r="X570" s="326"/>
      <c r="Y570" s="326"/>
      <c r="Z570" s="326"/>
    </row>
    <row r="571" spans="1:26" ht="12.75" customHeight="1" x14ac:dyDescent="0.2">
      <c r="A571" s="326"/>
      <c r="B571" s="326"/>
      <c r="C571" s="326"/>
      <c r="D571" s="326"/>
      <c r="E571" s="326"/>
      <c r="F571" s="326"/>
      <c r="G571" s="326"/>
      <c r="H571" s="326"/>
      <c r="I571" s="326"/>
      <c r="J571" s="326"/>
      <c r="K571" s="326"/>
      <c r="L571" s="326"/>
      <c r="M571" s="326"/>
      <c r="N571" s="326"/>
      <c r="O571" s="326"/>
      <c r="P571" s="326"/>
      <c r="Q571" s="326"/>
      <c r="R571" s="326"/>
      <c r="S571" s="326"/>
      <c r="T571" s="326"/>
      <c r="U571" s="326"/>
      <c r="V571" s="326"/>
      <c r="W571" s="326"/>
      <c r="X571" s="326"/>
      <c r="Y571" s="326"/>
      <c r="Z571" s="326"/>
    </row>
    <row r="572" spans="1:26" ht="12.75" customHeight="1" x14ac:dyDescent="0.2">
      <c r="A572" s="326"/>
      <c r="B572" s="326"/>
      <c r="C572" s="326"/>
      <c r="D572" s="326"/>
      <c r="E572" s="326"/>
      <c r="F572" s="326"/>
      <c r="G572" s="326"/>
      <c r="H572" s="326"/>
      <c r="I572" s="326"/>
      <c r="J572" s="326"/>
      <c r="K572" s="326"/>
      <c r="L572" s="326"/>
      <c r="M572" s="326"/>
      <c r="N572" s="326"/>
      <c r="O572" s="326"/>
      <c r="P572" s="326"/>
      <c r="Q572" s="326"/>
      <c r="R572" s="326"/>
      <c r="S572" s="326"/>
      <c r="T572" s="326"/>
      <c r="U572" s="326"/>
      <c r="V572" s="326"/>
      <c r="W572" s="326"/>
      <c r="X572" s="326"/>
      <c r="Y572" s="326"/>
      <c r="Z572" s="326"/>
    </row>
    <row r="573" spans="1:26" ht="12.75" customHeight="1" x14ac:dyDescent="0.2">
      <c r="A573" s="326"/>
      <c r="B573" s="326"/>
      <c r="C573" s="326"/>
      <c r="D573" s="326"/>
      <c r="E573" s="326"/>
      <c r="F573" s="326"/>
      <c r="G573" s="326"/>
      <c r="H573" s="326"/>
      <c r="I573" s="326"/>
      <c r="J573" s="326"/>
      <c r="K573" s="326"/>
      <c r="L573" s="326"/>
      <c r="M573" s="326"/>
      <c r="N573" s="326"/>
      <c r="O573" s="326"/>
      <c r="P573" s="326"/>
      <c r="Q573" s="326"/>
      <c r="R573" s="326"/>
      <c r="S573" s="326"/>
      <c r="T573" s="326"/>
      <c r="U573" s="326"/>
      <c r="V573" s="326"/>
      <c r="W573" s="326"/>
      <c r="X573" s="326"/>
      <c r="Y573" s="326"/>
      <c r="Z573" s="326"/>
    </row>
    <row r="574" spans="1:26" ht="12.75" customHeight="1" x14ac:dyDescent="0.2">
      <c r="A574" s="326"/>
      <c r="B574" s="326"/>
      <c r="C574" s="326"/>
      <c r="D574" s="326"/>
      <c r="E574" s="326"/>
      <c r="F574" s="326"/>
      <c r="G574" s="326"/>
      <c r="H574" s="326"/>
      <c r="I574" s="326"/>
      <c r="J574" s="326"/>
      <c r="K574" s="326"/>
      <c r="L574" s="326"/>
      <c r="M574" s="326"/>
      <c r="N574" s="326"/>
      <c r="O574" s="326"/>
      <c r="P574" s="326"/>
      <c r="Q574" s="326"/>
      <c r="R574" s="326"/>
      <c r="S574" s="326"/>
      <c r="T574" s="326"/>
      <c r="U574" s="326"/>
      <c r="V574" s="326"/>
      <c r="W574" s="326"/>
      <c r="X574" s="326"/>
      <c r="Y574" s="326"/>
      <c r="Z574" s="326"/>
    </row>
    <row r="575" spans="1:26" ht="12.75" customHeight="1" x14ac:dyDescent="0.2">
      <c r="A575" s="326"/>
      <c r="B575" s="326"/>
      <c r="C575" s="326"/>
      <c r="D575" s="326"/>
      <c r="E575" s="326"/>
      <c r="F575" s="326"/>
      <c r="G575" s="326"/>
      <c r="H575" s="326"/>
      <c r="I575" s="326"/>
      <c r="J575" s="326"/>
      <c r="K575" s="326"/>
      <c r="L575" s="326"/>
      <c r="M575" s="326"/>
      <c r="N575" s="326"/>
      <c r="O575" s="326"/>
      <c r="P575" s="326"/>
      <c r="Q575" s="326"/>
      <c r="R575" s="326"/>
      <c r="S575" s="326"/>
      <c r="T575" s="326"/>
      <c r="U575" s="326"/>
      <c r="V575" s="326"/>
      <c r="W575" s="326"/>
      <c r="X575" s="326"/>
      <c r="Y575" s="326"/>
      <c r="Z575" s="326"/>
    </row>
    <row r="576" spans="1:26" ht="12.75" customHeight="1" x14ac:dyDescent="0.2">
      <c r="A576" s="326"/>
      <c r="B576" s="326"/>
      <c r="C576" s="326"/>
      <c r="D576" s="326"/>
      <c r="E576" s="326"/>
      <c r="F576" s="326"/>
      <c r="G576" s="326"/>
      <c r="H576" s="326"/>
      <c r="I576" s="326"/>
      <c r="J576" s="326"/>
      <c r="K576" s="326"/>
      <c r="L576" s="326"/>
      <c r="M576" s="326"/>
      <c r="N576" s="326"/>
      <c r="O576" s="326"/>
      <c r="P576" s="326"/>
      <c r="Q576" s="326"/>
      <c r="R576" s="326"/>
      <c r="S576" s="326"/>
      <c r="T576" s="326"/>
      <c r="U576" s="326"/>
      <c r="V576" s="326"/>
      <c r="W576" s="326"/>
      <c r="X576" s="326"/>
      <c r="Y576" s="326"/>
      <c r="Z576" s="326"/>
    </row>
    <row r="577" spans="1:26" ht="12.75" customHeight="1" x14ac:dyDescent="0.2">
      <c r="A577" s="326"/>
      <c r="B577" s="326"/>
      <c r="C577" s="326"/>
      <c r="D577" s="326"/>
      <c r="E577" s="326"/>
      <c r="F577" s="326"/>
      <c r="G577" s="326"/>
      <c r="H577" s="326"/>
      <c r="I577" s="326"/>
      <c r="J577" s="326"/>
      <c r="K577" s="326"/>
      <c r="L577" s="326"/>
      <c r="M577" s="326"/>
      <c r="N577" s="326"/>
      <c r="O577" s="326"/>
      <c r="P577" s="326"/>
      <c r="Q577" s="326"/>
      <c r="R577" s="326"/>
      <c r="S577" s="326"/>
      <c r="T577" s="326"/>
      <c r="U577" s="326"/>
      <c r="V577" s="326"/>
      <c r="W577" s="326"/>
      <c r="X577" s="326"/>
      <c r="Y577" s="326"/>
      <c r="Z577" s="326"/>
    </row>
    <row r="578" spans="1:26" ht="12.75" customHeight="1" x14ac:dyDescent="0.2">
      <c r="A578" s="326"/>
      <c r="B578" s="326"/>
      <c r="C578" s="326"/>
      <c r="D578" s="326"/>
      <c r="E578" s="326"/>
      <c r="F578" s="326"/>
      <c r="G578" s="326"/>
      <c r="H578" s="326"/>
      <c r="I578" s="326"/>
      <c r="J578" s="326"/>
      <c r="K578" s="326"/>
      <c r="L578" s="326"/>
      <c r="M578" s="326"/>
      <c r="N578" s="326"/>
      <c r="O578" s="326"/>
      <c r="P578" s="326"/>
      <c r="Q578" s="326"/>
      <c r="R578" s="326"/>
      <c r="S578" s="326"/>
      <c r="T578" s="326"/>
      <c r="U578" s="326"/>
      <c r="V578" s="326"/>
      <c r="W578" s="326"/>
      <c r="X578" s="326"/>
      <c r="Y578" s="326"/>
      <c r="Z578" s="326"/>
    </row>
    <row r="579" spans="1:26" ht="12.75" customHeight="1" x14ac:dyDescent="0.2">
      <c r="A579" s="326"/>
      <c r="B579" s="326"/>
      <c r="C579" s="326"/>
      <c r="D579" s="326"/>
      <c r="E579" s="326"/>
      <c r="F579" s="326"/>
      <c r="G579" s="326"/>
      <c r="H579" s="326"/>
      <c r="I579" s="326"/>
      <c r="J579" s="326"/>
      <c r="K579" s="326"/>
      <c r="L579" s="326"/>
      <c r="M579" s="326"/>
      <c r="N579" s="326"/>
      <c r="O579" s="326"/>
      <c r="P579" s="326"/>
      <c r="Q579" s="326"/>
      <c r="R579" s="326"/>
      <c r="S579" s="326"/>
      <c r="T579" s="326"/>
      <c r="U579" s="326"/>
      <c r="V579" s="326"/>
      <c r="W579" s="326"/>
      <c r="X579" s="326"/>
      <c r="Y579" s="326"/>
      <c r="Z579" s="326"/>
    </row>
    <row r="580" spans="1:26" ht="12.75" customHeight="1" x14ac:dyDescent="0.2">
      <c r="A580" s="326"/>
      <c r="B580" s="326"/>
      <c r="C580" s="326"/>
      <c r="D580" s="326"/>
      <c r="E580" s="326"/>
      <c r="F580" s="326"/>
      <c r="G580" s="326"/>
      <c r="H580" s="326"/>
      <c r="I580" s="326"/>
      <c r="J580" s="326"/>
      <c r="K580" s="326"/>
      <c r="L580" s="326"/>
      <c r="M580" s="326"/>
      <c r="N580" s="326"/>
      <c r="O580" s="326"/>
      <c r="P580" s="326"/>
      <c r="Q580" s="326"/>
      <c r="R580" s="326"/>
      <c r="S580" s="326"/>
      <c r="T580" s="326"/>
      <c r="U580" s="326"/>
      <c r="V580" s="326"/>
      <c r="W580" s="326"/>
      <c r="X580" s="326"/>
      <c r="Y580" s="326"/>
      <c r="Z580" s="326"/>
    </row>
    <row r="581" spans="1:26" ht="12.75" customHeight="1" x14ac:dyDescent="0.2">
      <c r="A581" s="326"/>
      <c r="B581" s="326"/>
      <c r="C581" s="326"/>
      <c r="D581" s="326"/>
      <c r="E581" s="326"/>
      <c r="F581" s="326"/>
      <c r="G581" s="326"/>
      <c r="H581" s="326"/>
      <c r="I581" s="326"/>
      <c r="J581" s="326"/>
      <c r="K581" s="326"/>
      <c r="L581" s="326"/>
      <c r="M581" s="326"/>
      <c r="N581" s="326"/>
      <c r="O581" s="326"/>
      <c r="P581" s="326"/>
      <c r="Q581" s="326"/>
      <c r="R581" s="326"/>
      <c r="S581" s="326"/>
      <c r="T581" s="326"/>
      <c r="U581" s="326"/>
      <c r="V581" s="326"/>
      <c r="W581" s="326"/>
      <c r="X581" s="326"/>
      <c r="Y581" s="326"/>
      <c r="Z581" s="326"/>
    </row>
    <row r="582" spans="1:26" ht="12.75" customHeight="1" x14ac:dyDescent="0.2">
      <c r="A582" s="326"/>
      <c r="B582" s="326"/>
      <c r="C582" s="326"/>
      <c r="D582" s="326"/>
      <c r="E582" s="326"/>
      <c r="F582" s="326"/>
      <c r="G582" s="326"/>
      <c r="H582" s="326"/>
      <c r="I582" s="326"/>
      <c r="J582" s="326"/>
      <c r="K582" s="326"/>
      <c r="L582" s="326"/>
      <c r="M582" s="326"/>
      <c r="N582" s="326"/>
      <c r="O582" s="326"/>
      <c r="P582" s="326"/>
      <c r="Q582" s="326"/>
      <c r="R582" s="326"/>
      <c r="S582" s="326"/>
      <c r="T582" s="326"/>
      <c r="U582" s="326"/>
      <c r="V582" s="326"/>
      <c r="W582" s="326"/>
      <c r="X582" s="326"/>
      <c r="Y582" s="326"/>
      <c r="Z582" s="326"/>
    </row>
    <row r="583" spans="1:26" ht="12.75" customHeight="1" x14ac:dyDescent="0.2">
      <c r="A583" s="326"/>
      <c r="B583" s="326"/>
      <c r="C583" s="326"/>
      <c r="D583" s="326"/>
      <c r="E583" s="326"/>
      <c r="F583" s="326"/>
      <c r="G583" s="326"/>
      <c r="H583" s="326"/>
      <c r="I583" s="326"/>
      <c r="J583" s="326"/>
      <c r="K583" s="326"/>
      <c r="L583" s="326"/>
      <c r="M583" s="326"/>
      <c r="N583" s="326"/>
      <c r="O583" s="326"/>
      <c r="P583" s="326"/>
      <c r="Q583" s="326"/>
      <c r="R583" s="326"/>
      <c r="S583" s="326"/>
      <c r="T583" s="326"/>
      <c r="U583" s="326"/>
      <c r="V583" s="326"/>
      <c r="W583" s="326"/>
      <c r="X583" s="326"/>
      <c r="Y583" s="326"/>
      <c r="Z583" s="326"/>
    </row>
    <row r="584" spans="1:26" ht="12.75" customHeight="1" x14ac:dyDescent="0.2">
      <c r="A584" s="326"/>
      <c r="B584" s="326"/>
      <c r="C584" s="326"/>
      <c r="D584" s="326"/>
      <c r="E584" s="326"/>
      <c r="F584" s="326"/>
      <c r="G584" s="326"/>
      <c r="H584" s="326"/>
      <c r="I584" s="326"/>
      <c r="J584" s="326"/>
      <c r="K584" s="326"/>
      <c r="L584" s="326"/>
      <c r="M584" s="326"/>
      <c r="N584" s="326"/>
      <c r="O584" s="326"/>
      <c r="P584" s="326"/>
      <c r="Q584" s="326"/>
      <c r="R584" s="326"/>
      <c r="S584" s="326"/>
      <c r="T584" s="326"/>
      <c r="U584" s="326"/>
      <c r="V584" s="326"/>
      <c r="W584" s="326"/>
      <c r="X584" s="326"/>
      <c r="Y584" s="326"/>
      <c r="Z584" s="326"/>
    </row>
    <row r="585" spans="1:26" ht="12.75" customHeight="1" x14ac:dyDescent="0.2">
      <c r="A585" s="326"/>
      <c r="B585" s="326"/>
      <c r="C585" s="326"/>
      <c r="D585" s="326"/>
      <c r="E585" s="326"/>
      <c r="F585" s="326"/>
      <c r="G585" s="326"/>
      <c r="H585" s="326"/>
      <c r="I585" s="326"/>
      <c r="J585" s="326"/>
      <c r="K585" s="326"/>
      <c r="L585" s="326"/>
      <c r="M585" s="326"/>
      <c r="N585" s="326"/>
      <c r="O585" s="326"/>
      <c r="P585" s="326"/>
      <c r="Q585" s="326"/>
      <c r="R585" s="326"/>
      <c r="S585" s="326"/>
      <c r="T585" s="326"/>
      <c r="U585" s="326"/>
      <c r="V585" s="326"/>
      <c r="W585" s="326"/>
      <c r="X585" s="326"/>
      <c r="Y585" s="326"/>
      <c r="Z585" s="326"/>
    </row>
    <row r="586" spans="1:26" ht="12.75" customHeight="1" x14ac:dyDescent="0.2">
      <c r="A586" s="326"/>
      <c r="B586" s="326"/>
      <c r="C586" s="326"/>
      <c r="D586" s="326"/>
      <c r="E586" s="326"/>
      <c r="F586" s="326"/>
      <c r="G586" s="326"/>
      <c r="H586" s="326"/>
      <c r="I586" s="326"/>
      <c r="J586" s="326"/>
      <c r="K586" s="326"/>
      <c r="L586" s="326"/>
      <c r="M586" s="326"/>
      <c r="N586" s="326"/>
      <c r="O586" s="326"/>
      <c r="P586" s="326"/>
      <c r="Q586" s="326"/>
      <c r="R586" s="326"/>
      <c r="S586" s="326"/>
      <c r="T586" s="326"/>
      <c r="U586" s="326"/>
      <c r="V586" s="326"/>
      <c r="W586" s="326"/>
      <c r="X586" s="326"/>
      <c r="Y586" s="326"/>
      <c r="Z586" s="326"/>
    </row>
    <row r="587" spans="1:26" ht="12.75" customHeight="1" x14ac:dyDescent="0.2">
      <c r="A587" s="326"/>
      <c r="B587" s="326"/>
      <c r="C587" s="326"/>
      <c r="D587" s="326"/>
      <c r="E587" s="326"/>
      <c r="F587" s="326"/>
      <c r="G587" s="326"/>
      <c r="H587" s="326"/>
      <c r="I587" s="326"/>
      <c r="J587" s="326"/>
      <c r="K587" s="326"/>
      <c r="L587" s="326"/>
      <c r="M587" s="326"/>
      <c r="N587" s="326"/>
      <c r="O587" s="326"/>
      <c r="P587" s="326"/>
      <c r="Q587" s="326"/>
      <c r="R587" s="326"/>
      <c r="S587" s="326"/>
      <c r="T587" s="326"/>
      <c r="U587" s="326"/>
      <c r="V587" s="326"/>
      <c r="W587" s="326"/>
      <c r="X587" s="326"/>
      <c r="Y587" s="326"/>
      <c r="Z587" s="326"/>
    </row>
    <row r="588" spans="1:26" ht="12.75" customHeight="1" x14ac:dyDescent="0.2">
      <c r="A588" s="326"/>
      <c r="B588" s="326"/>
      <c r="C588" s="326"/>
      <c r="D588" s="326"/>
      <c r="E588" s="326"/>
      <c r="F588" s="326"/>
      <c r="G588" s="326"/>
      <c r="H588" s="326"/>
      <c r="I588" s="326"/>
      <c r="J588" s="326"/>
      <c r="K588" s="326"/>
      <c r="L588" s="326"/>
      <c r="M588" s="326"/>
      <c r="N588" s="326"/>
      <c r="O588" s="326"/>
      <c r="P588" s="326"/>
      <c r="Q588" s="326"/>
      <c r="R588" s="326"/>
      <c r="S588" s="326"/>
      <c r="T588" s="326"/>
      <c r="U588" s="326"/>
      <c r="V588" s="326"/>
      <c r="W588" s="326"/>
      <c r="X588" s="326"/>
      <c r="Y588" s="326"/>
      <c r="Z588" s="326"/>
    </row>
    <row r="589" spans="1:26" ht="12.75" customHeight="1" x14ac:dyDescent="0.2">
      <c r="A589" s="326"/>
      <c r="B589" s="326"/>
      <c r="C589" s="326"/>
      <c r="D589" s="326"/>
      <c r="E589" s="326"/>
      <c r="F589" s="326"/>
      <c r="G589" s="326"/>
      <c r="H589" s="326"/>
      <c r="I589" s="326"/>
      <c r="J589" s="326"/>
      <c r="K589" s="326"/>
      <c r="L589" s="326"/>
      <c r="M589" s="326"/>
      <c r="N589" s="326"/>
      <c r="O589" s="326"/>
      <c r="P589" s="326"/>
      <c r="Q589" s="326"/>
      <c r="R589" s="326"/>
      <c r="S589" s="326"/>
      <c r="T589" s="326"/>
      <c r="U589" s="326"/>
      <c r="V589" s="326"/>
      <c r="W589" s="326"/>
      <c r="X589" s="326"/>
      <c r="Y589" s="326"/>
      <c r="Z589" s="326"/>
    </row>
    <row r="590" spans="1:26" ht="12.75" customHeight="1" x14ac:dyDescent="0.2">
      <c r="A590" s="326"/>
      <c r="B590" s="326"/>
      <c r="C590" s="326"/>
      <c r="D590" s="326"/>
      <c r="E590" s="326"/>
      <c r="F590" s="326"/>
      <c r="G590" s="326"/>
      <c r="H590" s="326"/>
      <c r="I590" s="326"/>
      <c r="J590" s="326"/>
      <c r="K590" s="326"/>
      <c r="L590" s="326"/>
      <c r="M590" s="326"/>
      <c r="N590" s="326"/>
      <c r="O590" s="326"/>
      <c r="P590" s="326"/>
      <c r="Q590" s="326"/>
      <c r="R590" s="326"/>
      <c r="S590" s="326"/>
      <c r="T590" s="326"/>
      <c r="U590" s="326"/>
      <c r="V590" s="326"/>
      <c r="W590" s="326"/>
      <c r="X590" s="326"/>
      <c r="Y590" s="326"/>
      <c r="Z590" s="326"/>
    </row>
    <row r="591" spans="1:26" ht="12.75" customHeight="1" x14ac:dyDescent="0.2">
      <c r="A591" s="326"/>
      <c r="B591" s="326"/>
      <c r="C591" s="326"/>
      <c r="D591" s="326"/>
      <c r="E591" s="326"/>
      <c r="F591" s="326"/>
      <c r="G591" s="326"/>
      <c r="H591" s="326"/>
      <c r="I591" s="326"/>
      <c r="J591" s="326"/>
      <c r="K591" s="326"/>
      <c r="L591" s="326"/>
      <c r="M591" s="326"/>
      <c r="N591" s="326"/>
      <c r="O591" s="326"/>
      <c r="P591" s="326"/>
      <c r="Q591" s="326"/>
      <c r="R591" s="326"/>
      <c r="S591" s="326"/>
      <c r="T591" s="326"/>
      <c r="U591" s="326"/>
      <c r="V591" s="326"/>
      <c r="W591" s="326"/>
      <c r="X591" s="326"/>
      <c r="Y591" s="326"/>
      <c r="Z591" s="326"/>
    </row>
    <row r="592" spans="1:26" ht="12.75" customHeight="1" x14ac:dyDescent="0.2">
      <c r="A592" s="326"/>
      <c r="B592" s="326"/>
      <c r="C592" s="326"/>
      <c r="D592" s="326"/>
      <c r="E592" s="326"/>
      <c r="F592" s="326"/>
      <c r="G592" s="326"/>
      <c r="H592" s="326"/>
      <c r="I592" s="326"/>
      <c r="J592" s="326"/>
      <c r="K592" s="326"/>
      <c r="L592" s="326"/>
      <c r="M592" s="326"/>
      <c r="N592" s="326"/>
      <c r="O592" s="326"/>
      <c r="P592" s="326"/>
      <c r="Q592" s="326"/>
      <c r="R592" s="326"/>
      <c r="S592" s="326"/>
      <c r="T592" s="326"/>
      <c r="U592" s="326"/>
      <c r="V592" s="326"/>
      <c r="W592" s="326"/>
      <c r="X592" s="326"/>
      <c r="Y592" s="326"/>
      <c r="Z592" s="326"/>
    </row>
    <row r="593" spans="1:26" ht="12.75" customHeight="1" x14ac:dyDescent="0.2">
      <c r="A593" s="326"/>
      <c r="B593" s="326"/>
      <c r="C593" s="326"/>
      <c r="D593" s="326"/>
      <c r="E593" s="326"/>
      <c r="F593" s="326"/>
      <c r="G593" s="326"/>
      <c r="H593" s="326"/>
      <c r="I593" s="326"/>
      <c r="J593" s="326"/>
      <c r="K593" s="326"/>
      <c r="L593" s="326"/>
      <c r="M593" s="326"/>
      <c r="N593" s="326"/>
      <c r="O593" s="326"/>
      <c r="P593" s="326"/>
      <c r="Q593" s="326"/>
      <c r="R593" s="326"/>
      <c r="S593" s="326"/>
      <c r="T593" s="326"/>
      <c r="U593" s="326"/>
      <c r="V593" s="326"/>
      <c r="W593" s="326"/>
      <c r="X593" s="326"/>
      <c r="Y593" s="326"/>
      <c r="Z593" s="326"/>
    </row>
    <row r="594" spans="1:26" ht="12.75" customHeight="1" x14ac:dyDescent="0.2">
      <c r="A594" s="326"/>
      <c r="B594" s="326"/>
      <c r="C594" s="326"/>
      <c r="D594" s="326"/>
      <c r="E594" s="326"/>
      <c r="F594" s="326"/>
      <c r="G594" s="326"/>
      <c r="H594" s="326"/>
      <c r="I594" s="326"/>
      <c r="J594" s="326"/>
      <c r="K594" s="326"/>
      <c r="L594" s="326"/>
      <c r="M594" s="326"/>
      <c r="N594" s="326"/>
      <c r="O594" s="326"/>
      <c r="P594" s="326"/>
      <c r="Q594" s="326"/>
      <c r="R594" s="326"/>
      <c r="S594" s="326"/>
      <c r="T594" s="326"/>
      <c r="U594" s="326"/>
      <c r="V594" s="326"/>
      <c r="W594" s="326"/>
      <c r="X594" s="326"/>
      <c r="Y594" s="326"/>
      <c r="Z594" s="326"/>
    </row>
    <row r="595" spans="1:26" ht="12.75" customHeight="1" x14ac:dyDescent="0.2">
      <c r="A595" s="326"/>
      <c r="B595" s="326"/>
      <c r="C595" s="326"/>
      <c r="D595" s="326"/>
      <c r="E595" s="326"/>
      <c r="F595" s="326"/>
      <c r="G595" s="326"/>
      <c r="H595" s="326"/>
      <c r="I595" s="326"/>
      <c r="J595" s="326"/>
      <c r="K595" s="326"/>
      <c r="L595" s="326"/>
      <c r="M595" s="326"/>
      <c r="N595" s="326"/>
      <c r="O595" s="326"/>
      <c r="P595" s="326"/>
      <c r="Q595" s="326"/>
      <c r="R595" s="326"/>
      <c r="S595" s="326"/>
      <c r="T595" s="326"/>
      <c r="U595" s="326"/>
      <c r="V595" s="326"/>
      <c r="W595" s="326"/>
      <c r="X595" s="326"/>
      <c r="Y595" s="326"/>
      <c r="Z595" s="326"/>
    </row>
    <row r="596" spans="1:26" ht="12.75" customHeight="1" x14ac:dyDescent="0.2">
      <c r="A596" s="326"/>
      <c r="B596" s="326"/>
      <c r="C596" s="326"/>
      <c r="D596" s="326"/>
      <c r="E596" s="326"/>
      <c r="F596" s="326"/>
      <c r="G596" s="326"/>
      <c r="H596" s="326"/>
      <c r="I596" s="326"/>
      <c r="J596" s="326"/>
      <c r="K596" s="326"/>
      <c r="L596" s="326"/>
      <c r="M596" s="326"/>
      <c r="N596" s="326"/>
      <c r="O596" s="326"/>
      <c r="P596" s="326"/>
      <c r="Q596" s="326"/>
      <c r="R596" s="326"/>
      <c r="S596" s="326"/>
      <c r="T596" s="326"/>
      <c r="U596" s="326"/>
      <c r="V596" s="326"/>
      <c r="W596" s="326"/>
      <c r="X596" s="326"/>
      <c r="Y596" s="326"/>
      <c r="Z596" s="326"/>
    </row>
    <row r="597" spans="1:26" ht="12.75" customHeight="1" x14ac:dyDescent="0.2">
      <c r="A597" s="326"/>
      <c r="B597" s="326"/>
      <c r="C597" s="326"/>
      <c r="D597" s="326"/>
      <c r="E597" s="326"/>
      <c r="F597" s="326"/>
      <c r="G597" s="326"/>
      <c r="H597" s="326"/>
      <c r="I597" s="326"/>
      <c r="J597" s="326"/>
      <c r="K597" s="326"/>
      <c r="L597" s="326"/>
      <c r="M597" s="326"/>
      <c r="N597" s="326"/>
      <c r="O597" s="326"/>
      <c r="P597" s="326"/>
      <c r="Q597" s="326"/>
      <c r="R597" s="326"/>
      <c r="S597" s="326"/>
      <c r="T597" s="326"/>
      <c r="U597" s="326"/>
      <c r="V597" s="326"/>
      <c r="W597" s="326"/>
      <c r="X597" s="326"/>
      <c r="Y597" s="326"/>
      <c r="Z597" s="326"/>
    </row>
    <row r="598" spans="1:26" ht="12.75" customHeight="1" x14ac:dyDescent="0.2">
      <c r="A598" s="326"/>
      <c r="B598" s="326"/>
      <c r="C598" s="326"/>
      <c r="D598" s="326"/>
      <c r="E598" s="326"/>
      <c r="F598" s="326"/>
      <c r="G598" s="326"/>
      <c r="H598" s="326"/>
      <c r="I598" s="326"/>
      <c r="J598" s="326"/>
      <c r="K598" s="326"/>
      <c r="L598" s="326"/>
      <c r="M598" s="326"/>
      <c r="N598" s="326"/>
      <c r="O598" s="326"/>
      <c r="P598" s="326"/>
      <c r="Q598" s="326"/>
      <c r="R598" s="326"/>
      <c r="S598" s="326"/>
      <c r="T598" s="326"/>
      <c r="U598" s="326"/>
      <c r="V598" s="326"/>
      <c r="W598" s="326"/>
      <c r="X598" s="326"/>
      <c r="Y598" s="326"/>
      <c r="Z598" s="326"/>
    </row>
    <row r="599" spans="1:26" ht="12.75" customHeight="1" x14ac:dyDescent="0.2">
      <c r="A599" s="326"/>
      <c r="B599" s="326"/>
      <c r="C599" s="326"/>
      <c r="D599" s="326"/>
      <c r="E599" s="326"/>
      <c r="F599" s="326"/>
      <c r="G599" s="326"/>
      <c r="H599" s="326"/>
      <c r="I599" s="326"/>
      <c r="J599" s="326"/>
      <c r="K599" s="326"/>
      <c r="L599" s="326"/>
      <c r="M599" s="326"/>
      <c r="N599" s="326"/>
      <c r="O599" s="326"/>
      <c r="P599" s="326"/>
      <c r="Q599" s="326"/>
      <c r="R599" s="326"/>
      <c r="S599" s="326"/>
      <c r="T599" s="326"/>
      <c r="U599" s="326"/>
      <c r="V599" s="326"/>
      <c r="W599" s="326"/>
      <c r="X599" s="326"/>
      <c r="Y599" s="326"/>
      <c r="Z599" s="326"/>
    </row>
    <row r="600" spans="1:26" ht="12.75" customHeight="1" x14ac:dyDescent="0.2">
      <c r="A600" s="326"/>
      <c r="B600" s="326"/>
      <c r="C600" s="326"/>
      <c r="D600" s="326"/>
      <c r="E600" s="326"/>
      <c r="F600" s="326"/>
      <c r="G600" s="326"/>
      <c r="H600" s="326"/>
      <c r="I600" s="326"/>
      <c r="J600" s="326"/>
      <c r="K600" s="326"/>
      <c r="L600" s="326"/>
      <c r="M600" s="326"/>
      <c r="N600" s="326"/>
      <c r="O600" s="326"/>
      <c r="P600" s="326"/>
      <c r="Q600" s="326"/>
      <c r="R600" s="326"/>
      <c r="S600" s="326"/>
      <c r="T600" s="326"/>
      <c r="U600" s="326"/>
      <c r="V600" s="326"/>
      <c r="W600" s="326"/>
      <c r="X600" s="326"/>
      <c r="Y600" s="326"/>
      <c r="Z600" s="326"/>
    </row>
    <row r="601" spans="1:26" ht="12.75" customHeight="1" x14ac:dyDescent="0.2">
      <c r="A601" s="326"/>
      <c r="B601" s="326"/>
      <c r="C601" s="326"/>
      <c r="D601" s="326"/>
      <c r="E601" s="326"/>
      <c r="F601" s="326"/>
      <c r="G601" s="326"/>
      <c r="H601" s="326"/>
      <c r="I601" s="326"/>
      <c r="J601" s="326"/>
      <c r="K601" s="326"/>
      <c r="L601" s="326"/>
      <c r="M601" s="326"/>
      <c r="N601" s="326"/>
      <c r="O601" s="326"/>
      <c r="P601" s="326"/>
      <c r="Q601" s="326"/>
      <c r="R601" s="326"/>
      <c r="S601" s="326"/>
      <c r="T601" s="326"/>
      <c r="U601" s="326"/>
      <c r="V601" s="326"/>
      <c r="W601" s="326"/>
      <c r="X601" s="326"/>
      <c r="Y601" s="326"/>
      <c r="Z601" s="326"/>
    </row>
    <row r="602" spans="1:26" ht="12.75" customHeight="1" x14ac:dyDescent="0.2">
      <c r="A602" s="326"/>
      <c r="B602" s="326"/>
      <c r="C602" s="326"/>
      <c r="D602" s="326"/>
      <c r="E602" s="326"/>
      <c r="F602" s="326"/>
      <c r="G602" s="326"/>
      <c r="H602" s="326"/>
      <c r="I602" s="326"/>
      <c r="J602" s="326"/>
      <c r="K602" s="326"/>
      <c r="L602" s="326"/>
      <c r="M602" s="326"/>
      <c r="N602" s="326"/>
      <c r="O602" s="326"/>
      <c r="P602" s="326"/>
      <c r="Q602" s="326"/>
      <c r="R602" s="326"/>
      <c r="S602" s="326"/>
      <c r="T602" s="326"/>
      <c r="U602" s="326"/>
      <c r="V602" s="326"/>
      <c r="W602" s="326"/>
      <c r="X602" s="326"/>
      <c r="Y602" s="326"/>
      <c r="Z602" s="326"/>
    </row>
    <row r="603" spans="1:26" ht="12.75" customHeight="1" x14ac:dyDescent="0.2">
      <c r="A603" s="326"/>
      <c r="B603" s="326"/>
      <c r="C603" s="326"/>
      <c r="D603" s="326"/>
      <c r="E603" s="326"/>
      <c r="F603" s="326"/>
      <c r="G603" s="326"/>
      <c r="H603" s="326"/>
      <c r="I603" s="326"/>
      <c r="J603" s="326"/>
      <c r="K603" s="326"/>
      <c r="L603" s="326"/>
      <c r="M603" s="326"/>
      <c r="N603" s="326"/>
      <c r="O603" s="326"/>
      <c r="P603" s="326"/>
      <c r="Q603" s="326"/>
      <c r="R603" s="326"/>
      <c r="S603" s="326"/>
      <c r="T603" s="326"/>
      <c r="U603" s="326"/>
      <c r="V603" s="326"/>
      <c r="W603" s="326"/>
      <c r="X603" s="326"/>
      <c r="Y603" s="326"/>
      <c r="Z603" s="326"/>
    </row>
    <row r="604" spans="1:26" ht="12.75" customHeight="1" x14ac:dyDescent="0.2">
      <c r="A604" s="326"/>
      <c r="B604" s="326"/>
      <c r="C604" s="326"/>
      <c r="D604" s="326"/>
      <c r="E604" s="326"/>
      <c r="F604" s="326"/>
      <c r="G604" s="326"/>
      <c r="H604" s="326"/>
      <c r="I604" s="326"/>
      <c r="J604" s="326"/>
      <c r="K604" s="326"/>
      <c r="L604" s="326"/>
      <c r="M604" s="326"/>
      <c r="N604" s="326"/>
      <c r="O604" s="326"/>
      <c r="P604" s="326"/>
      <c r="Q604" s="326"/>
      <c r="R604" s="326"/>
      <c r="S604" s="326"/>
      <c r="T604" s="326"/>
      <c r="U604" s="326"/>
      <c r="V604" s="326"/>
      <c r="W604" s="326"/>
      <c r="X604" s="326"/>
      <c r="Y604" s="326"/>
      <c r="Z604" s="326"/>
    </row>
    <row r="605" spans="1:26" ht="12.75" customHeight="1" x14ac:dyDescent="0.2">
      <c r="A605" s="326"/>
      <c r="B605" s="326"/>
      <c r="C605" s="326"/>
      <c r="D605" s="326"/>
      <c r="E605" s="326"/>
      <c r="F605" s="326"/>
      <c r="G605" s="326"/>
      <c r="H605" s="326"/>
      <c r="I605" s="326"/>
      <c r="J605" s="326"/>
      <c r="K605" s="326"/>
      <c r="L605" s="326"/>
      <c r="M605" s="326"/>
      <c r="N605" s="326"/>
      <c r="O605" s="326"/>
      <c r="P605" s="326"/>
      <c r="Q605" s="326"/>
      <c r="R605" s="326"/>
      <c r="S605" s="326"/>
      <c r="T605" s="326"/>
      <c r="U605" s="326"/>
      <c r="V605" s="326"/>
      <c r="W605" s="326"/>
      <c r="X605" s="326"/>
      <c r="Y605" s="326"/>
      <c r="Z605" s="326"/>
    </row>
    <row r="606" spans="1:26" ht="12.75" customHeight="1" x14ac:dyDescent="0.2">
      <c r="A606" s="326"/>
      <c r="B606" s="326"/>
      <c r="C606" s="326"/>
      <c r="D606" s="326"/>
      <c r="E606" s="326"/>
      <c r="F606" s="326"/>
      <c r="G606" s="326"/>
      <c r="H606" s="326"/>
      <c r="I606" s="326"/>
      <c r="J606" s="326"/>
      <c r="K606" s="326"/>
      <c r="L606" s="326"/>
      <c r="M606" s="326"/>
      <c r="N606" s="326"/>
      <c r="O606" s="326"/>
      <c r="P606" s="326"/>
      <c r="Q606" s="326"/>
      <c r="R606" s="326"/>
      <c r="S606" s="326"/>
      <c r="T606" s="326"/>
      <c r="U606" s="326"/>
      <c r="V606" s="326"/>
      <c r="W606" s="326"/>
      <c r="X606" s="326"/>
      <c r="Y606" s="326"/>
      <c r="Z606" s="326"/>
    </row>
    <row r="607" spans="1:26" ht="12.75" customHeight="1" x14ac:dyDescent="0.2">
      <c r="A607" s="326"/>
      <c r="B607" s="326"/>
      <c r="C607" s="326"/>
      <c r="D607" s="326"/>
      <c r="E607" s="326"/>
      <c r="F607" s="326"/>
      <c r="G607" s="326"/>
      <c r="H607" s="326"/>
      <c r="I607" s="326"/>
      <c r="J607" s="326"/>
      <c r="K607" s="326"/>
      <c r="L607" s="326"/>
      <c r="M607" s="326"/>
      <c r="N607" s="326"/>
      <c r="O607" s="326"/>
      <c r="P607" s="326"/>
      <c r="Q607" s="326"/>
      <c r="R607" s="326"/>
      <c r="S607" s="326"/>
      <c r="T607" s="326"/>
      <c r="U607" s="326"/>
      <c r="V607" s="326"/>
      <c r="W607" s="326"/>
      <c r="X607" s="326"/>
      <c r="Y607" s="326"/>
      <c r="Z607" s="326"/>
    </row>
    <row r="608" spans="1:26" ht="12.75" customHeight="1" x14ac:dyDescent="0.2">
      <c r="A608" s="326"/>
      <c r="B608" s="326"/>
      <c r="C608" s="326"/>
      <c r="D608" s="326"/>
      <c r="E608" s="326"/>
      <c r="F608" s="326"/>
      <c r="G608" s="326"/>
      <c r="H608" s="326"/>
      <c r="I608" s="326"/>
      <c r="J608" s="326"/>
      <c r="K608" s="326"/>
      <c r="L608" s="326"/>
      <c r="M608" s="326"/>
      <c r="N608" s="326"/>
      <c r="O608" s="326"/>
      <c r="P608" s="326"/>
      <c r="Q608" s="326"/>
      <c r="R608" s="326"/>
      <c r="S608" s="326"/>
      <c r="T608" s="326"/>
      <c r="U608" s="326"/>
      <c r="V608" s="326"/>
      <c r="W608" s="326"/>
      <c r="X608" s="326"/>
      <c r="Y608" s="326"/>
      <c r="Z608" s="326"/>
    </row>
    <row r="609" spans="1:26" ht="12.75" customHeight="1" x14ac:dyDescent="0.2">
      <c r="A609" s="326"/>
      <c r="B609" s="326"/>
      <c r="C609" s="326"/>
      <c r="D609" s="326"/>
      <c r="E609" s="326"/>
      <c r="F609" s="326"/>
      <c r="G609" s="326"/>
      <c r="H609" s="326"/>
      <c r="I609" s="326"/>
      <c r="J609" s="326"/>
      <c r="K609" s="326"/>
      <c r="L609" s="326"/>
      <c r="M609" s="326"/>
      <c r="N609" s="326"/>
      <c r="O609" s="326"/>
      <c r="P609" s="326"/>
      <c r="Q609" s="326"/>
      <c r="R609" s="326"/>
      <c r="S609" s="326"/>
      <c r="T609" s="326"/>
      <c r="U609" s="326"/>
      <c r="V609" s="326"/>
      <c r="W609" s="326"/>
      <c r="X609" s="326"/>
      <c r="Y609" s="326"/>
      <c r="Z609" s="326"/>
    </row>
    <row r="610" spans="1:26" ht="12.75" customHeight="1" x14ac:dyDescent="0.2">
      <c r="A610" s="326"/>
      <c r="B610" s="326"/>
      <c r="C610" s="326"/>
      <c r="D610" s="326"/>
      <c r="E610" s="326"/>
      <c r="F610" s="326"/>
      <c r="G610" s="326"/>
      <c r="H610" s="326"/>
      <c r="I610" s="326"/>
      <c r="J610" s="326"/>
      <c r="K610" s="326"/>
      <c r="L610" s="326"/>
      <c r="M610" s="326"/>
      <c r="N610" s="326"/>
      <c r="O610" s="326"/>
      <c r="P610" s="326"/>
      <c r="Q610" s="326"/>
      <c r="R610" s="326"/>
      <c r="S610" s="326"/>
      <c r="T610" s="326"/>
      <c r="U610" s="326"/>
      <c r="V610" s="326"/>
      <c r="W610" s="326"/>
      <c r="X610" s="326"/>
      <c r="Y610" s="326"/>
      <c r="Z610" s="326"/>
    </row>
    <row r="611" spans="1:26" ht="12.75" customHeight="1" x14ac:dyDescent="0.2">
      <c r="A611" s="326"/>
      <c r="B611" s="326"/>
      <c r="C611" s="326"/>
      <c r="D611" s="326"/>
      <c r="E611" s="326"/>
      <c r="F611" s="326"/>
      <c r="G611" s="326"/>
      <c r="H611" s="326"/>
      <c r="I611" s="326"/>
      <c r="J611" s="326"/>
      <c r="K611" s="326"/>
      <c r="L611" s="326"/>
      <c r="M611" s="326"/>
      <c r="N611" s="326"/>
      <c r="O611" s="326"/>
      <c r="P611" s="326"/>
      <c r="Q611" s="326"/>
      <c r="R611" s="326"/>
      <c r="S611" s="326"/>
      <c r="T611" s="326"/>
      <c r="U611" s="326"/>
      <c r="V611" s="326"/>
      <c r="W611" s="326"/>
      <c r="X611" s="326"/>
      <c r="Y611" s="326"/>
      <c r="Z611" s="326"/>
    </row>
    <row r="612" spans="1:26" ht="12.75" customHeight="1" x14ac:dyDescent="0.2">
      <c r="A612" s="326"/>
      <c r="B612" s="326"/>
      <c r="C612" s="326"/>
      <c r="D612" s="326"/>
      <c r="E612" s="326"/>
      <c r="F612" s="326"/>
      <c r="G612" s="326"/>
      <c r="H612" s="326"/>
      <c r="I612" s="326"/>
      <c r="J612" s="326"/>
      <c r="K612" s="326"/>
      <c r="L612" s="326"/>
      <c r="M612" s="326"/>
      <c r="N612" s="326"/>
      <c r="O612" s="326"/>
      <c r="P612" s="326"/>
      <c r="Q612" s="326"/>
      <c r="R612" s="326"/>
      <c r="S612" s="326"/>
      <c r="T612" s="326"/>
      <c r="U612" s="326"/>
      <c r="V612" s="326"/>
      <c r="W612" s="326"/>
      <c r="X612" s="326"/>
      <c r="Y612" s="326"/>
      <c r="Z612" s="326"/>
    </row>
    <row r="613" spans="1:26" ht="12.75" customHeight="1" x14ac:dyDescent="0.2">
      <c r="A613" s="326"/>
      <c r="B613" s="326"/>
      <c r="C613" s="326"/>
      <c r="D613" s="326"/>
      <c r="E613" s="326"/>
      <c r="F613" s="326"/>
      <c r="G613" s="326"/>
      <c r="H613" s="326"/>
      <c r="I613" s="326"/>
      <c r="J613" s="326"/>
      <c r="K613" s="326"/>
      <c r="L613" s="326"/>
      <c r="M613" s="326"/>
      <c r="N613" s="326"/>
      <c r="O613" s="326"/>
      <c r="P613" s="326"/>
      <c r="Q613" s="326"/>
      <c r="R613" s="326"/>
      <c r="S613" s="326"/>
      <c r="T613" s="326"/>
      <c r="U613" s="326"/>
      <c r="V613" s="326"/>
      <c r="W613" s="326"/>
      <c r="X613" s="326"/>
      <c r="Y613" s="326"/>
      <c r="Z613" s="326"/>
    </row>
    <row r="614" spans="1:26" ht="12.75" customHeight="1" x14ac:dyDescent="0.2">
      <c r="A614" s="326"/>
      <c r="B614" s="326"/>
      <c r="C614" s="326"/>
      <c r="D614" s="326"/>
      <c r="E614" s="326"/>
      <c r="F614" s="326"/>
      <c r="G614" s="326"/>
      <c r="H614" s="326"/>
      <c r="I614" s="326"/>
      <c r="J614" s="326"/>
      <c r="K614" s="326"/>
      <c r="L614" s="326"/>
      <c r="M614" s="326"/>
      <c r="N614" s="326"/>
      <c r="O614" s="326"/>
      <c r="P614" s="326"/>
      <c r="Q614" s="326"/>
      <c r="R614" s="326"/>
      <c r="S614" s="326"/>
      <c r="T614" s="326"/>
      <c r="U614" s="326"/>
      <c r="V614" s="326"/>
      <c r="W614" s="326"/>
      <c r="X614" s="326"/>
      <c r="Y614" s="326"/>
      <c r="Z614" s="326"/>
    </row>
    <row r="615" spans="1:26" ht="12.75" customHeight="1" x14ac:dyDescent="0.2">
      <c r="A615" s="326"/>
      <c r="B615" s="326"/>
      <c r="C615" s="326"/>
      <c r="D615" s="326"/>
      <c r="E615" s="326"/>
      <c r="F615" s="326"/>
      <c r="G615" s="326"/>
      <c r="H615" s="326"/>
      <c r="I615" s="326"/>
      <c r="J615" s="326"/>
      <c r="K615" s="326"/>
      <c r="L615" s="326"/>
      <c r="M615" s="326"/>
      <c r="N615" s="326"/>
      <c r="O615" s="326"/>
      <c r="P615" s="326"/>
      <c r="Q615" s="326"/>
      <c r="R615" s="326"/>
      <c r="S615" s="326"/>
      <c r="T615" s="326"/>
      <c r="U615" s="326"/>
      <c r="V615" s="326"/>
      <c r="W615" s="326"/>
      <c r="X615" s="326"/>
      <c r="Y615" s="326"/>
      <c r="Z615" s="326"/>
    </row>
    <row r="616" spans="1:26" ht="12.75" customHeight="1" x14ac:dyDescent="0.2">
      <c r="A616" s="326"/>
      <c r="B616" s="326"/>
      <c r="C616" s="326"/>
      <c r="D616" s="326"/>
      <c r="E616" s="326"/>
      <c r="F616" s="326"/>
      <c r="G616" s="326"/>
      <c r="H616" s="326"/>
      <c r="I616" s="326"/>
      <c r="J616" s="326"/>
      <c r="K616" s="326"/>
      <c r="L616" s="326"/>
      <c r="M616" s="326"/>
      <c r="N616" s="326"/>
      <c r="O616" s="326"/>
      <c r="P616" s="326"/>
      <c r="Q616" s="326"/>
      <c r="R616" s="326"/>
      <c r="S616" s="326"/>
      <c r="T616" s="326"/>
      <c r="U616" s="326"/>
      <c r="V616" s="326"/>
      <c r="W616" s="326"/>
      <c r="X616" s="326"/>
      <c r="Y616" s="326"/>
      <c r="Z616" s="326"/>
    </row>
    <row r="617" spans="1:26" ht="12.75" customHeight="1" x14ac:dyDescent="0.2">
      <c r="A617" s="326"/>
      <c r="B617" s="326"/>
      <c r="C617" s="326"/>
      <c r="D617" s="326"/>
      <c r="E617" s="326"/>
      <c r="F617" s="326"/>
      <c r="G617" s="326"/>
      <c r="H617" s="326"/>
      <c r="I617" s="326"/>
      <c r="J617" s="326"/>
      <c r="K617" s="326"/>
      <c r="L617" s="326"/>
      <c r="M617" s="326"/>
      <c r="N617" s="326"/>
      <c r="O617" s="326"/>
      <c r="P617" s="326"/>
      <c r="Q617" s="326"/>
      <c r="R617" s="326"/>
      <c r="S617" s="326"/>
      <c r="T617" s="326"/>
      <c r="U617" s="326"/>
      <c r="V617" s="326"/>
      <c r="W617" s="326"/>
      <c r="X617" s="326"/>
      <c r="Y617" s="326"/>
      <c r="Z617" s="326"/>
    </row>
    <row r="618" spans="1:26" ht="12.75" customHeight="1" x14ac:dyDescent="0.2">
      <c r="A618" s="326"/>
      <c r="B618" s="326"/>
      <c r="C618" s="326"/>
      <c r="D618" s="326"/>
      <c r="E618" s="326"/>
      <c r="F618" s="326"/>
      <c r="G618" s="326"/>
      <c r="H618" s="326"/>
      <c r="I618" s="326"/>
      <c r="J618" s="326"/>
      <c r="K618" s="326"/>
      <c r="L618" s="326"/>
      <c r="M618" s="326"/>
      <c r="N618" s="326"/>
      <c r="O618" s="326"/>
      <c r="P618" s="326"/>
      <c r="Q618" s="326"/>
      <c r="R618" s="326"/>
      <c r="S618" s="326"/>
      <c r="T618" s="326"/>
      <c r="U618" s="326"/>
      <c r="V618" s="326"/>
      <c r="W618" s="326"/>
      <c r="X618" s="326"/>
      <c r="Y618" s="326"/>
      <c r="Z618" s="326"/>
    </row>
    <row r="619" spans="1:26" ht="12.75" customHeight="1" x14ac:dyDescent="0.2">
      <c r="A619" s="326"/>
      <c r="B619" s="326"/>
      <c r="C619" s="326"/>
      <c r="D619" s="326"/>
      <c r="E619" s="326"/>
      <c r="F619" s="326"/>
      <c r="G619" s="326"/>
      <c r="H619" s="326"/>
      <c r="I619" s="326"/>
      <c r="J619" s="326"/>
      <c r="K619" s="326"/>
      <c r="L619" s="326"/>
      <c r="M619" s="326"/>
      <c r="N619" s="326"/>
      <c r="O619" s="326"/>
      <c r="P619" s="326"/>
      <c r="Q619" s="326"/>
      <c r="R619" s="326"/>
      <c r="S619" s="326"/>
      <c r="T619" s="326"/>
      <c r="U619" s="326"/>
      <c r="V619" s="326"/>
      <c r="W619" s="326"/>
      <c r="X619" s="326"/>
      <c r="Y619" s="326"/>
      <c r="Z619" s="326"/>
    </row>
    <row r="620" spans="1:26" ht="12.75" customHeight="1" x14ac:dyDescent="0.2">
      <c r="A620" s="326"/>
      <c r="B620" s="326"/>
      <c r="C620" s="326"/>
      <c r="D620" s="326"/>
      <c r="E620" s="326"/>
      <c r="F620" s="326"/>
      <c r="G620" s="326"/>
      <c r="H620" s="326"/>
      <c r="I620" s="326"/>
      <c r="J620" s="326"/>
      <c r="K620" s="326"/>
      <c r="L620" s="326"/>
      <c r="M620" s="326"/>
      <c r="N620" s="326"/>
      <c r="O620" s="326"/>
      <c r="P620" s="326"/>
      <c r="Q620" s="326"/>
      <c r="R620" s="326"/>
      <c r="S620" s="326"/>
      <c r="T620" s="326"/>
      <c r="U620" s="326"/>
      <c r="V620" s="326"/>
      <c r="W620" s="326"/>
      <c r="X620" s="326"/>
      <c r="Y620" s="326"/>
      <c r="Z620" s="326"/>
    </row>
    <row r="621" spans="1:26" ht="12.75" customHeight="1" x14ac:dyDescent="0.2">
      <c r="A621" s="326"/>
      <c r="B621" s="326"/>
      <c r="C621" s="326"/>
      <c r="D621" s="326"/>
      <c r="E621" s="326"/>
      <c r="F621" s="326"/>
      <c r="G621" s="326"/>
      <c r="H621" s="326"/>
      <c r="I621" s="326"/>
      <c r="J621" s="326"/>
      <c r="K621" s="326"/>
      <c r="L621" s="326"/>
      <c r="M621" s="326"/>
      <c r="N621" s="326"/>
      <c r="O621" s="326"/>
      <c r="P621" s="326"/>
      <c r="Q621" s="326"/>
      <c r="R621" s="326"/>
      <c r="S621" s="326"/>
      <c r="T621" s="326"/>
      <c r="U621" s="326"/>
      <c r="V621" s="326"/>
      <c r="W621" s="326"/>
      <c r="X621" s="326"/>
      <c r="Y621" s="326"/>
      <c r="Z621" s="326"/>
    </row>
    <row r="622" spans="1:26" ht="12.75" customHeight="1" x14ac:dyDescent="0.2">
      <c r="A622" s="326"/>
      <c r="B622" s="326"/>
      <c r="C622" s="326"/>
      <c r="D622" s="326"/>
      <c r="E622" s="326"/>
      <c r="F622" s="326"/>
      <c r="G622" s="326"/>
      <c r="H622" s="326"/>
      <c r="I622" s="326"/>
      <c r="J622" s="326"/>
      <c r="K622" s="326"/>
      <c r="L622" s="326"/>
      <c r="M622" s="326"/>
      <c r="N622" s="326"/>
      <c r="O622" s="326"/>
      <c r="P622" s="326"/>
      <c r="Q622" s="326"/>
      <c r="R622" s="326"/>
      <c r="S622" s="326"/>
      <c r="T622" s="326"/>
      <c r="U622" s="326"/>
      <c r="V622" s="326"/>
      <c r="W622" s="326"/>
      <c r="X622" s="326"/>
      <c r="Y622" s="326"/>
      <c r="Z622" s="326"/>
    </row>
    <row r="623" spans="1:26" ht="12.75" customHeight="1" x14ac:dyDescent="0.2">
      <c r="A623" s="326"/>
      <c r="B623" s="326"/>
      <c r="C623" s="326"/>
      <c r="D623" s="326"/>
      <c r="E623" s="326"/>
      <c r="F623" s="326"/>
      <c r="G623" s="326"/>
      <c r="H623" s="326"/>
      <c r="I623" s="326"/>
      <c r="J623" s="326"/>
      <c r="K623" s="326"/>
      <c r="L623" s="326"/>
      <c r="M623" s="326"/>
      <c r="N623" s="326"/>
      <c r="O623" s="326"/>
      <c r="P623" s="326"/>
      <c r="Q623" s="326"/>
      <c r="R623" s="326"/>
      <c r="S623" s="326"/>
      <c r="T623" s="326"/>
      <c r="U623" s="326"/>
      <c r="V623" s="326"/>
      <c r="W623" s="326"/>
      <c r="X623" s="326"/>
      <c r="Y623" s="326"/>
      <c r="Z623" s="326"/>
    </row>
    <row r="624" spans="1:26" ht="12.75" customHeight="1" x14ac:dyDescent="0.2">
      <c r="A624" s="326"/>
      <c r="B624" s="326"/>
      <c r="C624" s="326"/>
      <c r="D624" s="326"/>
      <c r="E624" s="326"/>
      <c r="F624" s="326"/>
      <c r="G624" s="326"/>
      <c r="H624" s="326"/>
      <c r="I624" s="326"/>
      <c r="J624" s="326"/>
      <c r="K624" s="326"/>
      <c r="L624" s="326"/>
      <c r="M624" s="326"/>
      <c r="N624" s="326"/>
      <c r="O624" s="326"/>
      <c r="P624" s="326"/>
      <c r="Q624" s="326"/>
      <c r="R624" s="326"/>
      <c r="S624" s="326"/>
      <c r="T624" s="326"/>
      <c r="U624" s="326"/>
      <c r="V624" s="326"/>
      <c r="W624" s="326"/>
      <c r="X624" s="326"/>
      <c r="Y624" s="326"/>
      <c r="Z624" s="326"/>
    </row>
    <row r="625" spans="1:26" ht="12.75" customHeight="1" x14ac:dyDescent="0.2">
      <c r="A625" s="326"/>
      <c r="B625" s="326"/>
      <c r="C625" s="326"/>
      <c r="D625" s="326"/>
      <c r="E625" s="326"/>
      <c r="F625" s="326"/>
      <c r="G625" s="326"/>
      <c r="H625" s="326"/>
      <c r="I625" s="326"/>
      <c r="J625" s="326"/>
      <c r="K625" s="326"/>
      <c r="L625" s="326"/>
      <c r="M625" s="326"/>
      <c r="N625" s="326"/>
      <c r="O625" s="326"/>
      <c r="P625" s="326"/>
      <c r="Q625" s="326"/>
      <c r="R625" s="326"/>
      <c r="S625" s="326"/>
      <c r="T625" s="326"/>
      <c r="U625" s="326"/>
      <c r="V625" s="326"/>
      <c r="W625" s="326"/>
      <c r="X625" s="326"/>
      <c r="Y625" s="326"/>
      <c r="Z625" s="326"/>
    </row>
    <row r="626" spans="1:26" ht="12.75" customHeight="1" x14ac:dyDescent="0.2">
      <c r="A626" s="326"/>
      <c r="B626" s="326"/>
      <c r="C626" s="326"/>
      <c r="D626" s="326"/>
      <c r="E626" s="326"/>
      <c r="F626" s="326"/>
      <c r="G626" s="326"/>
      <c r="H626" s="326"/>
      <c r="I626" s="326"/>
      <c r="J626" s="326"/>
      <c r="K626" s="326"/>
      <c r="L626" s="326"/>
      <c r="M626" s="326"/>
      <c r="N626" s="326"/>
      <c r="O626" s="326"/>
      <c r="P626" s="326"/>
      <c r="Q626" s="326"/>
      <c r="R626" s="326"/>
      <c r="S626" s="326"/>
      <c r="T626" s="326"/>
      <c r="U626" s="326"/>
      <c r="V626" s="326"/>
      <c r="W626" s="326"/>
      <c r="X626" s="326"/>
      <c r="Y626" s="326"/>
      <c r="Z626" s="326"/>
    </row>
    <row r="627" spans="1:26" ht="12.75" customHeight="1" x14ac:dyDescent="0.2">
      <c r="A627" s="326"/>
      <c r="B627" s="326"/>
      <c r="C627" s="326"/>
      <c r="D627" s="326"/>
      <c r="E627" s="326"/>
      <c r="F627" s="326"/>
      <c r="G627" s="326"/>
      <c r="H627" s="326"/>
      <c r="I627" s="326"/>
      <c r="J627" s="326"/>
      <c r="K627" s="326"/>
      <c r="L627" s="326"/>
      <c r="M627" s="326"/>
      <c r="N627" s="326"/>
      <c r="O627" s="326"/>
      <c r="P627" s="326"/>
      <c r="Q627" s="326"/>
      <c r="R627" s="326"/>
      <c r="S627" s="326"/>
      <c r="T627" s="326"/>
      <c r="U627" s="326"/>
      <c r="V627" s="326"/>
      <c r="W627" s="326"/>
      <c r="X627" s="326"/>
      <c r="Y627" s="326"/>
      <c r="Z627" s="326"/>
    </row>
    <row r="628" spans="1:26" ht="12.75" customHeight="1" x14ac:dyDescent="0.2">
      <c r="A628" s="326"/>
      <c r="B628" s="326"/>
      <c r="C628" s="326"/>
      <c r="D628" s="326"/>
      <c r="E628" s="326"/>
      <c r="F628" s="326"/>
      <c r="G628" s="326"/>
      <c r="H628" s="326"/>
      <c r="I628" s="326"/>
      <c r="J628" s="326"/>
      <c r="K628" s="326"/>
      <c r="L628" s="326"/>
      <c r="M628" s="326"/>
      <c r="N628" s="326"/>
      <c r="O628" s="326"/>
      <c r="P628" s="326"/>
      <c r="Q628" s="326"/>
      <c r="R628" s="326"/>
      <c r="S628" s="326"/>
      <c r="T628" s="326"/>
      <c r="U628" s="326"/>
      <c r="V628" s="326"/>
      <c r="W628" s="326"/>
      <c r="X628" s="326"/>
      <c r="Y628" s="326"/>
      <c r="Z628" s="326"/>
    </row>
    <row r="629" spans="1:26" ht="12.75" customHeight="1" x14ac:dyDescent="0.2">
      <c r="A629" s="326"/>
      <c r="B629" s="326"/>
      <c r="C629" s="326"/>
      <c r="D629" s="326"/>
      <c r="E629" s="326"/>
      <c r="F629" s="326"/>
      <c r="G629" s="326"/>
      <c r="H629" s="326"/>
      <c r="I629" s="326"/>
      <c r="J629" s="326"/>
      <c r="K629" s="326"/>
      <c r="L629" s="326"/>
      <c r="M629" s="326"/>
      <c r="N629" s="326"/>
      <c r="O629" s="326"/>
      <c r="P629" s="326"/>
      <c r="Q629" s="326"/>
      <c r="R629" s="326"/>
      <c r="S629" s="326"/>
      <c r="T629" s="326"/>
      <c r="U629" s="326"/>
      <c r="V629" s="326"/>
      <c r="W629" s="326"/>
      <c r="X629" s="326"/>
      <c r="Y629" s="326"/>
      <c r="Z629" s="326"/>
    </row>
    <row r="630" spans="1:26" ht="12.75" customHeight="1" x14ac:dyDescent="0.2">
      <c r="A630" s="326"/>
      <c r="B630" s="326"/>
      <c r="C630" s="326"/>
      <c r="D630" s="326"/>
      <c r="E630" s="326"/>
      <c r="F630" s="326"/>
      <c r="G630" s="326"/>
      <c r="H630" s="326"/>
      <c r="I630" s="326"/>
      <c r="J630" s="326"/>
      <c r="K630" s="326"/>
      <c r="L630" s="326"/>
      <c r="M630" s="326"/>
      <c r="N630" s="326"/>
      <c r="O630" s="326"/>
      <c r="P630" s="326"/>
      <c r="Q630" s="326"/>
      <c r="R630" s="326"/>
      <c r="S630" s="326"/>
      <c r="T630" s="326"/>
      <c r="U630" s="326"/>
      <c r="V630" s="326"/>
      <c r="W630" s="326"/>
      <c r="X630" s="326"/>
      <c r="Y630" s="326"/>
      <c r="Z630" s="326"/>
    </row>
    <row r="631" spans="1:26" ht="12.75" customHeight="1" x14ac:dyDescent="0.2">
      <c r="A631" s="326"/>
      <c r="B631" s="326"/>
      <c r="C631" s="326"/>
      <c r="D631" s="326"/>
      <c r="E631" s="326"/>
      <c r="F631" s="326"/>
      <c r="G631" s="326"/>
      <c r="H631" s="326"/>
      <c r="I631" s="326"/>
      <c r="J631" s="326"/>
      <c r="K631" s="326"/>
      <c r="L631" s="326"/>
      <c r="M631" s="326"/>
      <c r="N631" s="326"/>
      <c r="O631" s="326"/>
      <c r="P631" s="326"/>
      <c r="Q631" s="326"/>
      <c r="R631" s="326"/>
      <c r="S631" s="326"/>
      <c r="T631" s="326"/>
      <c r="U631" s="326"/>
      <c r="V631" s="326"/>
      <c r="W631" s="326"/>
      <c r="X631" s="326"/>
      <c r="Y631" s="326"/>
      <c r="Z631" s="326"/>
    </row>
    <row r="632" spans="1:26" ht="12.75" customHeight="1" x14ac:dyDescent="0.2">
      <c r="A632" s="326"/>
      <c r="B632" s="326"/>
      <c r="C632" s="326"/>
      <c r="D632" s="326"/>
      <c r="E632" s="326"/>
      <c r="F632" s="326"/>
      <c r="G632" s="326"/>
      <c r="H632" s="326"/>
      <c r="I632" s="326"/>
      <c r="J632" s="326"/>
      <c r="K632" s="326"/>
      <c r="L632" s="326"/>
      <c r="M632" s="326"/>
      <c r="N632" s="326"/>
      <c r="O632" s="326"/>
      <c r="P632" s="326"/>
      <c r="Q632" s="326"/>
      <c r="R632" s="326"/>
      <c r="S632" s="326"/>
      <c r="T632" s="326"/>
      <c r="U632" s="326"/>
      <c r="V632" s="326"/>
      <c r="W632" s="326"/>
      <c r="X632" s="326"/>
      <c r="Y632" s="326"/>
      <c r="Z632" s="326"/>
    </row>
    <row r="633" spans="1:26" ht="12.75" customHeight="1" x14ac:dyDescent="0.2">
      <c r="A633" s="326"/>
      <c r="B633" s="326"/>
      <c r="C633" s="326"/>
      <c r="D633" s="326"/>
      <c r="E633" s="326"/>
      <c r="F633" s="326"/>
      <c r="G633" s="326"/>
      <c r="H633" s="326"/>
      <c r="I633" s="326"/>
      <c r="J633" s="326"/>
      <c r="K633" s="326"/>
      <c r="L633" s="326"/>
      <c r="M633" s="326"/>
      <c r="N633" s="326"/>
      <c r="O633" s="326"/>
      <c r="P633" s="326"/>
      <c r="Q633" s="326"/>
      <c r="R633" s="326"/>
      <c r="S633" s="326"/>
      <c r="T633" s="326"/>
      <c r="U633" s="326"/>
      <c r="V633" s="326"/>
      <c r="W633" s="326"/>
      <c r="X633" s="326"/>
      <c r="Y633" s="326"/>
      <c r="Z633" s="326"/>
    </row>
    <row r="634" spans="1:26" ht="12.75" customHeight="1" x14ac:dyDescent="0.2">
      <c r="A634" s="326"/>
      <c r="B634" s="326"/>
      <c r="C634" s="326"/>
      <c r="D634" s="326"/>
      <c r="E634" s="326"/>
      <c r="F634" s="326"/>
      <c r="G634" s="326"/>
      <c r="H634" s="326"/>
      <c r="I634" s="326"/>
      <c r="J634" s="326"/>
      <c r="K634" s="326"/>
      <c r="L634" s="326"/>
      <c r="M634" s="326"/>
      <c r="N634" s="326"/>
      <c r="O634" s="326"/>
      <c r="P634" s="326"/>
      <c r="Q634" s="326"/>
      <c r="R634" s="326"/>
      <c r="S634" s="326"/>
      <c r="T634" s="326"/>
      <c r="U634" s="326"/>
      <c r="V634" s="326"/>
      <c r="W634" s="326"/>
      <c r="X634" s="326"/>
      <c r="Y634" s="326"/>
      <c r="Z634" s="326"/>
    </row>
    <row r="635" spans="1:26" ht="12.75" customHeight="1" x14ac:dyDescent="0.2">
      <c r="A635" s="326"/>
      <c r="B635" s="326"/>
      <c r="C635" s="326"/>
      <c r="D635" s="326"/>
      <c r="E635" s="326"/>
      <c r="F635" s="326"/>
      <c r="G635" s="326"/>
      <c r="H635" s="326"/>
      <c r="I635" s="326"/>
      <c r="J635" s="326"/>
      <c r="K635" s="326"/>
      <c r="L635" s="326"/>
      <c r="M635" s="326"/>
      <c r="N635" s="326"/>
      <c r="O635" s="326"/>
      <c r="P635" s="326"/>
      <c r="Q635" s="326"/>
      <c r="R635" s="326"/>
      <c r="S635" s="326"/>
      <c r="T635" s="326"/>
      <c r="U635" s="326"/>
      <c r="V635" s="326"/>
      <c r="W635" s="326"/>
      <c r="X635" s="326"/>
      <c r="Y635" s="326"/>
      <c r="Z635" s="326"/>
    </row>
    <row r="636" spans="1:26" ht="12.75" customHeight="1" x14ac:dyDescent="0.2">
      <c r="A636" s="326"/>
      <c r="B636" s="326"/>
      <c r="C636" s="326"/>
      <c r="D636" s="326"/>
      <c r="E636" s="326"/>
      <c r="F636" s="326"/>
      <c r="G636" s="326"/>
      <c r="H636" s="326"/>
      <c r="I636" s="326"/>
      <c r="J636" s="326"/>
      <c r="K636" s="326"/>
      <c r="L636" s="326"/>
      <c r="M636" s="326"/>
      <c r="N636" s="326"/>
      <c r="O636" s="326"/>
      <c r="P636" s="326"/>
      <c r="Q636" s="326"/>
      <c r="R636" s="326"/>
      <c r="S636" s="326"/>
      <c r="T636" s="326"/>
      <c r="U636" s="326"/>
      <c r="V636" s="326"/>
      <c r="W636" s="326"/>
      <c r="X636" s="326"/>
      <c r="Y636" s="326"/>
      <c r="Z636" s="326"/>
    </row>
    <row r="637" spans="1:26" ht="12.75" customHeight="1" x14ac:dyDescent="0.2">
      <c r="A637" s="326"/>
      <c r="B637" s="326"/>
      <c r="C637" s="326"/>
      <c r="D637" s="326"/>
      <c r="E637" s="326"/>
      <c r="F637" s="326"/>
      <c r="G637" s="326"/>
      <c r="H637" s="326"/>
      <c r="I637" s="326"/>
      <c r="J637" s="326"/>
      <c r="K637" s="326"/>
      <c r="L637" s="326"/>
      <c r="M637" s="326"/>
      <c r="N637" s="326"/>
      <c r="O637" s="326"/>
      <c r="P637" s="326"/>
      <c r="Q637" s="326"/>
      <c r="R637" s="326"/>
      <c r="S637" s="326"/>
      <c r="T637" s="326"/>
      <c r="U637" s="326"/>
      <c r="V637" s="326"/>
      <c r="W637" s="326"/>
      <c r="X637" s="326"/>
      <c r="Y637" s="326"/>
      <c r="Z637" s="326"/>
    </row>
    <row r="638" spans="1:26" ht="12.75" customHeight="1" x14ac:dyDescent="0.2">
      <c r="A638" s="326"/>
      <c r="B638" s="326"/>
      <c r="C638" s="326"/>
      <c r="D638" s="326"/>
      <c r="E638" s="326"/>
      <c r="F638" s="326"/>
      <c r="G638" s="326"/>
      <c r="H638" s="326"/>
      <c r="I638" s="326"/>
      <c r="J638" s="326"/>
      <c r="K638" s="326"/>
      <c r="L638" s="326"/>
      <c r="M638" s="326"/>
      <c r="N638" s="326"/>
      <c r="O638" s="326"/>
      <c r="P638" s="326"/>
      <c r="Q638" s="326"/>
      <c r="R638" s="326"/>
      <c r="S638" s="326"/>
      <c r="T638" s="326"/>
      <c r="U638" s="326"/>
      <c r="V638" s="326"/>
      <c r="W638" s="326"/>
      <c r="X638" s="326"/>
      <c r="Y638" s="326"/>
      <c r="Z638" s="326"/>
    </row>
    <row r="639" spans="1:26" ht="12.75" customHeight="1" x14ac:dyDescent="0.2">
      <c r="A639" s="326"/>
      <c r="B639" s="326"/>
      <c r="C639" s="326"/>
      <c r="D639" s="326"/>
      <c r="E639" s="326"/>
      <c r="F639" s="326"/>
      <c r="G639" s="326"/>
      <c r="H639" s="326"/>
      <c r="I639" s="326"/>
      <c r="J639" s="326"/>
      <c r="K639" s="326"/>
      <c r="L639" s="326"/>
      <c r="M639" s="326"/>
      <c r="N639" s="326"/>
      <c r="O639" s="326"/>
      <c r="P639" s="326"/>
      <c r="Q639" s="326"/>
      <c r="R639" s="326"/>
      <c r="S639" s="326"/>
      <c r="T639" s="326"/>
      <c r="U639" s="326"/>
      <c r="V639" s="326"/>
      <c r="W639" s="326"/>
      <c r="X639" s="326"/>
      <c r="Y639" s="326"/>
      <c r="Z639" s="326"/>
    </row>
    <row r="640" spans="1:26" ht="12.75" customHeight="1" x14ac:dyDescent="0.2">
      <c r="A640" s="326"/>
      <c r="B640" s="326"/>
      <c r="C640" s="326"/>
      <c r="D640" s="326"/>
      <c r="E640" s="326"/>
      <c r="F640" s="326"/>
      <c r="G640" s="326"/>
      <c r="H640" s="326"/>
      <c r="I640" s="326"/>
      <c r="J640" s="326"/>
      <c r="K640" s="326"/>
      <c r="L640" s="326"/>
      <c r="M640" s="326"/>
      <c r="N640" s="326"/>
      <c r="O640" s="326"/>
      <c r="P640" s="326"/>
      <c r="Q640" s="326"/>
      <c r="R640" s="326"/>
      <c r="S640" s="326"/>
      <c r="T640" s="326"/>
      <c r="U640" s="326"/>
      <c r="V640" s="326"/>
      <c r="W640" s="326"/>
      <c r="X640" s="326"/>
      <c r="Y640" s="326"/>
      <c r="Z640" s="326"/>
    </row>
    <row r="641" spans="1:26" ht="12.75" customHeight="1" x14ac:dyDescent="0.2">
      <c r="A641" s="326"/>
      <c r="B641" s="326"/>
      <c r="C641" s="326"/>
      <c r="D641" s="326"/>
      <c r="E641" s="326"/>
      <c r="F641" s="326"/>
      <c r="G641" s="326"/>
      <c r="H641" s="326"/>
      <c r="I641" s="326"/>
      <c r="J641" s="326"/>
      <c r="K641" s="326"/>
      <c r="L641" s="326"/>
      <c r="M641" s="326"/>
      <c r="N641" s="326"/>
      <c r="O641" s="326"/>
      <c r="P641" s="326"/>
      <c r="Q641" s="326"/>
      <c r="R641" s="326"/>
      <c r="S641" s="326"/>
      <c r="T641" s="326"/>
      <c r="U641" s="326"/>
      <c r="V641" s="326"/>
      <c r="W641" s="326"/>
      <c r="X641" s="326"/>
      <c r="Y641" s="326"/>
      <c r="Z641" s="326"/>
    </row>
    <row r="642" spans="1:26" ht="12.75" customHeight="1" x14ac:dyDescent="0.2">
      <c r="A642" s="326"/>
      <c r="B642" s="326"/>
      <c r="C642" s="326"/>
      <c r="D642" s="326"/>
      <c r="E642" s="326"/>
      <c r="F642" s="326"/>
      <c r="G642" s="326"/>
      <c r="H642" s="326"/>
      <c r="I642" s="326"/>
      <c r="J642" s="326"/>
      <c r="K642" s="326"/>
      <c r="L642" s="326"/>
      <c r="M642" s="326"/>
      <c r="N642" s="326"/>
      <c r="O642" s="326"/>
      <c r="P642" s="326"/>
      <c r="Q642" s="326"/>
      <c r="R642" s="326"/>
      <c r="S642" s="326"/>
      <c r="T642" s="326"/>
      <c r="U642" s="326"/>
      <c r="V642" s="326"/>
      <c r="W642" s="326"/>
      <c r="X642" s="326"/>
      <c r="Y642" s="326"/>
      <c r="Z642" s="326"/>
    </row>
    <row r="643" spans="1:26" ht="12.75" customHeight="1" x14ac:dyDescent="0.2">
      <c r="A643" s="326"/>
      <c r="B643" s="326"/>
      <c r="C643" s="326"/>
      <c r="D643" s="326"/>
      <c r="E643" s="326"/>
      <c r="F643" s="326"/>
      <c r="G643" s="326"/>
      <c r="H643" s="326"/>
      <c r="I643" s="326"/>
      <c r="J643" s="326"/>
      <c r="K643" s="326"/>
      <c r="L643" s="326"/>
      <c r="M643" s="326"/>
      <c r="N643" s="326"/>
      <c r="O643" s="326"/>
      <c r="P643" s="326"/>
      <c r="Q643" s="326"/>
      <c r="R643" s="326"/>
      <c r="S643" s="326"/>
      <c r="T643" s="326"/>
      <c r="U643" s="326"/>
      <c r="V643" s="326"/>
      <c r="W643" s="326"/>
      <c r="X643" s="326"/>
      <c r="Y643" s="326"/>
      <c r="Z643" s="326"/>
    </row>
    <row r="644" spans="1:26" ht="12.75" customHeight="1" x14ac:dyDescent="0.2">
      <c r="A644" s="326"/>
      <c r="B644" s="326"/>
      <c r="C644" s="326"/>
      <c r="D644" s="326"/>
      <c r="E644" s="326"/>
      <c r="F644" s="326"/>
      <c r="G644" s="326"/>
      <c r="H644" s="326"/>
      <c r="I644" s="326"/>
      <c r="J644" s="326"/>
      <c r="K644" s="326"/>
      <c r="L644" s="326"/>
      <c r="M644" s="326"/>
      <c r="N644" s="326"/>
      <c r="O644" s="326"/>
      <c r="P644" s="326"/>
      <c r="Q644" s="326"/>
      <c r="R644" s="326"/>
      <c r="S644" s="326"/>
      <c r="T644" s="326"/>
      <c r="U644" s="326"/>
      <c r="V644" s="326"/>
      <c r="W644" s="326"/>
      <c r="X644" s="326"/>
      <c r="Y644" s="326"/>
      <c r="Z644" s="326"/>
    </row>
    <row r="645" spans="1:26" ht="12.75" customHeight="1" x14ac:dyDescent="0.2">
      <c r="A645" s="326"/>
      <c r="B645" s="326"/>
      <c r="C645" s="326"/>
      <c r="D645" s="326"/>
      <c r="E645" s="326"/>
      <c r="F645" s="326"/>
      <c r="G645" s="326"/>
      <c r="H645" s="326"/>
      <c r="I645" s="326"/>
      <c r="J645" s="326"/>
      <c r="K645" s="326"/>
      <c r="L645" s="326"/>
      <c r="M645" s="326"/>
      <c r="N645" s="326"/>
      <c r="O645" s="326"/>
      <c r="P645" s="326"/>
      <c r="Q645" s="326"/>
      <c r="R645" s="326"/>
      <c r="S645" s="326"/>
      <c r="T645" s="326"/>
      <c r="U645" s="326"/>
      <c r="V645" s="326"/>
      <c r="W645" s="326"/>
      <c r="X645" s="326"/>
      <c r="Y645" s="326"/>
      <c r="Z645" s="326"/>
    </row>
    <row r="646" spans="1:26" ht="12.75" customHeight="1" x14ac:dyDescent="0.2">
      <c r="A646" s="326"/>
      <c r="B646" s="326"/>
      <c r="C646" s="326"/>
      <c r="D646" s="326"/>
      <c r="E646" s="326"/>
      <c r="F646" s="326"/>
      <c r="G646" s="326"/>
      <c r="H646" s="326"/>
      <c r="I646" s="326"/>
      <c r="J646" s="326"/>
      <c r="K646" s="326"/>
      <c r="L646" s="326"/>
      <c r="M646" s="326"/>
      <c r="N646" s="326"/>
      <c r="O646" s="326"/>
      <c r="P646" s="326"/>
      <c r="Q646" s="326"/>
      <c r="R646" s="326"/>
      <c r="S646" s="326"/>
      <c r="T646" s="326"/>
      <c r="U646" s="326"/>
      <c r="V646" s="326"/>
      <c r="W646" s="326"/>
      <c r="X646" s="326"/>
      <c r="Y646" s="326"/>
      <c r="Z646" s="326"/>
    </row>
    <row r="647" spans="1:26" ht="12.75" customHeight="1" x14ac:dyDescent="0.2">
      <c r="A647" s="326"/>
      <c r="B647" s="326"/>
      <c r="C647" s="326"/>
      <c r="D647" s="326"/>
      <c r="E647" s="326"/>
      <c r="F647" s="326"/>
      <c r="G647" s="326"/>
      <c r="H647" s="326"/>
      <c r="I647" s="326"/>
      <c r="J647" s="326"/>
      <c r="K647" s="326"/>
      <c r="L647" s="326"/>
      <c r="M647" s="326"/>
      <c r="N647" s="326"/>
      <c r="O647" s="326"/>
      <c r="P647" s="326"/>
      <c r="Q647" s="326"/>
      <c r="R647" s="326"/>
      <c r="S647" s="326"/>
      <c r="T647" s="326"/>
      <c r="U647" s="326"/>
      <c r="V647" s="326"/>
      <c r="W647" s="326"/>
      <c r="X647" s="326"/>
      <c r="Y647" s="326"/>
      <c r="Z647" s="326"/>
    </row>
    <row r="648" spans="1:26" ht="12.75" customHeight="1" x14ac:dyDescent="0.2">
      <c r="A648" s="326"/>
      <c r="B648" s="326"/>
      <c r="C648" s="326"/>
      <c r="D648" s="326"/>
      <c r="E648" s="326"/>
      <c r="F648" s="326"/>
      <c r="G648" s="326"/>
      <c r="H648" s="326"/>
      <c r="I648" s="326"/>
      <c r="J648" s="326"/>
      <c r="K648" s="326"/>
      <c r="L648" s="326"/>
      <c r="M648" s="326"/>
      <c r="N648" s="326"/>
      <c r="O648" s="326"/>
      <c r="P648" s="326"/>
      <c r="Q648" s="326"/>
      <c r="R648" s="326"/>
      <c r="S648" s="326"/>
      <c r="T648" s="326"/>
      <c r="U648" s="326"/>
      <c r="V648" s="326"/>
      <c r="W648" s="326"/>
      <c r="X648" s="326"/>
      <c r="Y648" s="326"/>
      <c r="Z648" s="326"/>
    </row>
    <row r="649" spans="1:26" ht="12.75" customHeight="1" x14ac:dyDescent="0.2">
      <c r="A649" s="326"/>
      <c r="B649" s="326"/>
      <c r="C649" s="326"/>
      <c r="D649" s="326"/>
      <c r="E649" s="326"/>
      <c r="F649" s="326"/>
      <c r="G649" s="326"/>
      <c r="H649" s="326"/>
      <c r="I649" s="326"/>
      <c r="J649" s="326"/>
      <c r="K649" s="326"/>
      <c r="L649" s="326"/>
      <c r="M649" s="326"/>
      <c r="N649" s="326"/>
      <c r="O649" s="326"/>
      <c r="P649" s="326"/>
      <c r="Q649" s="326"/>
      <c r="R649" s="326"/>
      <c r="S649" s="326"/>
      <c r="T649" s="326"/>
      <c r="U649" s="326"/>
      <c r="V649" s="326"/>
      <c r="W649" s="326"/>
      <c r="X649" s="326"/>
      <c r="Y649" s="326"/>
      <c r="Z649" s="326"/>
    </row>
    <row r="650" spans="1:26" ht="12.75" customHeight="1" x14ac:dyDescent="0.2">
      <c r="A650" s="326"/>
      <c r="B650" s="326"/>
      <c r="C650" s="326"/>
      <c r="D650" s="326"/>
      <c r="E650" s="326"/>
      <c r="F650" s="326"/>
      <c r="G650" s="326"/>
      <c r="H650" s="326"/>
      <c r="I650" s="326"/>
      <c r="J650" s="326"/>
      <c r="K650" s="326"/>
      <c r="L650" s="326"/>
      <c r="M650" s="326"/>
      <c r="N650" s="326"/>
      <c r="O650" s="326"/>
      <c r="P650" s="326"/>
      <c r="Q650" s="326"/>
      <c r="R650" s="326"/>
      <c r="S650" s="326"/>
      <c r="T650" s="326"/>
      <c r="U650" s="326"/>
      <c r="V650" s="326"/>
      <c r="W650" s="326"/>
      <c r="X650" s="326"/>
      <c r="Y650" s="326"/>
      <c r="Z650" s="326"/>
    </row>
    <row r="651" spans="1:26" ht="12.75" customHeight="1" x14ac:dyDescent="0.2">
      <c r="A651" s="326"/>
      <c r="B651" s="326"/>
      <c r="C651" s="326"/>
      <c r="D651" s="326"/>
      <c r="E651" s="326"/>
      <c r="F651" s="326"/>
      <c r="G651" s="326"/>
      <c r="H651" s="326"/>
      <c r="I651" s="326"/>
      <c r="J651" s="326"/>
      <c r="K651" s="326"/>
      <c r="L651" s="326"/>
      <c r="M651" s="326"/>
      <c r="N651" s="326"/>
      <c r="O651" s="326"/>
      <c r="P651" s="326"/>
      <c r="Q651" s="326"/>
      <c r="R651" s="326"/>
      <c r="S651" s="326"/>
      <c r="T651" s="326"/>
      <c r="U651" s="326"/>
      <c r="V651" s="326"/>
      <c r="W651" s="326"/>
      <c r="X651" s="326"/>
      <c r="Y651" s="326"/>
      <c r="Z651" s="326"/>
    </row>
    <row r="652" spans="1:26" ht="12.75" customHeight="1" x14ac:dyDescent="0.2">
      <c r="A652" s="326"/>
      <c r="B652" s="326"/>
      <c r="C652" s="326"/>
      <c r="D652" s="326"/>
      <c r="E652" s="326"/>
      <c r="F652" s="326"/>
      <c r="G652" s="326"/>
      <c r="H652" s="326"/>
      <c r="I652" s="326"/>
      <c r="J652" s="326"/>
      <c r="K652" s="326"/>
      <c r="L652" s="326"/>
      <c r="M652" s="326"/>
      <c r="N652" s="326"/>
      <c r="O652" s="326"/>
      <c r="P652" s="326"/>
      <c r="Q652" s="326"/>
      <c r="R652" s="326"/>
      <c r="S652" s="326"/>
      <c r="T652" s="326"/>
      <c r="U652" s="326"/>
      <c r="V652" s="326"/>
      <c r="W652" s="326"/>
      <c r="X652" s="326"/>
      <c r="Y652" s="326"/>
      <c r="Z652" s="326"/>
    </row>
    <row r="653" spans="1:26" ht="12.75" customHeight="1" x14ac:dyDescent="0.2">
      <c r="A653" s="326"/>
      <c r="B653" s="326"/>
      <c r="C653" s="326"/>
      <c r="D653" s="326"/>
      <c r="E653" s="326"/>
      <c r="F653" s="326"/>
      <c r="G653" s="326"/>
      <c r="H653" s="326"/>
      <c r="I653" s="326"/>
      <c r="J653" s="326"/>
      <c r="K653" s="326"/>
      <c r="L653" s="326"/>
      <c r="M653" s="326"/>
      <c r="N653" s="326"/>
      <c r="O653" s="326"/>
      <c r="P653" s="326"/>
      <c r="Q653" s="326"/>
      <c r="R653" s="326"/>
      <c r="S653" s="326"/>
      <c r="T653" s="326"/>
      <c r="U653" s="326"/>
      <c r="V653" s="326"/>
      <c r="W653" s="326"/>
      <c r="X653" s="326"/>
      <c r="Y653" s="326"/>
      <c r="Z653" s="326"/>
    </row>
    <row r="654" spans="1:26" ht="12.75" customHeight="1" x14ac:dyDescent="0.2">
      <c r="A654" s="326"/>
      <c r="B654" s="326"/>
      <c r="C654" s="326"/>
      <c r="D654" s="326"/>
      <c r="E654" s="326"/>
      <c r="F654" s="326"/>
      <c r="G654" s="326"/>
      <c r="H654" s="326"/>
      <c r="I654" s="326"/>
      <c r="J654" s="326"/>
      <c r="K654" s="326"/>
      <c r="L654" s="326"/>
      <c r="M654" s="326"/>
      <c r="N654" s="326"/>
      <c r="O654" s="326"/>
      <c r="P654" s="326"/>
      <c r="Q654" s="326"/>
      <c r="R654" s="326"/>
      <c r="S654" s="326"/>
      <c r="T654" s="326"/>
      <c r="U654" s="326"/>
      <c r="V654" s="326"/>
      <c r="W654" s="326"/>
      <c r="X654" s="326"/>
      <c r="Y654" s="326"/>
      <c r="Z654" s="326"/>
    </row>
    <row r="655" spans="1:26" ht="12.75" customHeight="1" x14ac:dyDescent="0.2">
      <c r="A655" s="326"/>
      <c r="B655" s="326"/>
      <c r="C655" s="326"/>
      <c r="D655" s="326"/>
      <c r="E655" s="326"/>
      <c r="F655" s="326"/>
      <c r="G655" s="326"/>
      <c r="H655" s="326"/>
      <c r="I655" s="326"/>
      <c r="J655" s="326"/>
      <c r="K655" s="326"/>
      <c r="L655" s="326"/>
      <c r="M655" s="326"/>
      <c r="N655" s="326"/>
      <c r="O655" s="326"/>
      <c r="P655" s="326"/>
      <c r="Q655" s="326"/>
      <c r="R655" s="326"/>
      <c r="S655" s="326"/>
      <c r="T655" s="326"/>
      <c r="U655" s="326"/>
      <c r="V655" s="326"/>
      <c r="W655" s="326"/>
      <c r="X655" s="326"/>
      <c r="Y655" s="326"/>
      <c r="Z655" s="326"/>
    </row>
    <row r="656" spans="1:26" ht="12.75" customHeight="1" x14ac:dyDescent="0.2">
      <c r="A656" s="326"/>
      <c r="B656" s="326"/>
      <c r="C656" s="326"/>
      <c r="D656" s="326"/>
      <c r="E656" s="326"/>
      <c r="F656" s="326"/>
      <c r="G656" s="326"/>
      <c r="H656" s="326"/>
      <c r="I656" s="326"/>
      <c r="J656" s="326"/>
      <c r="K656" s="326"/>
      <c r="L656" s="326"/>
      <c r="M656" s="326"/>
      <c r="N656" s="326"/>
      <c r="O656" s="326"/>
      <c r="P656" s="326"/>
      <c r="Q656" s="326"/>
      <c r="R656" s="326"/>
      <c r="S656" s="326"/>
      <c r="T656" s="326"/>
      <c r="U656" s="326"/>
      <c r="V656" s="326"/>
      <c r="W656" s="326"/>
      <c r="X656" s="326"/>
      <c r="Y656" s="326"/>
      <c r="Z656" s="326"/>
    </row>
    <row r="657" spans="1:26" ht="12.75" customHeight="1" x14ac:dyDescent="0.2">
      <c r="A657" s="326"/>
      <c r="B657" s="326"/>
      <c r="C657" s="326"/>
      <c r="D657" s="326"/>
      <c r="E657" s="326"/>
      <c r="F657" s="326"/>
      <c r="G657" s="326"/>
      <c r="H657" s="326"/>
      <c r="I657" s="326"/>
      <c r="J657" s="326"/>
      <c r="K657" s="326"/>
      <c r="L657" s="326"/>
      <c r="M657" s="326"/>
      <c r="N657" s="326"/>
      <c r="O657" s="326"/>
      <c r="P657" s="326"/>
      <c r="Q657" s="326"/>
      <c r="R657" s="326"/>
      <c r="S657" s="326"/>
      <c r="T657" s="326"/>
      <c r="U657" s="326"/>
      <c r="V657" s="326"/>
      <c r="W657" s="326"/>
      <c r="X657" s="326"/>
      <c r="Y657" s="326"/>
      <c r="Z657" s="326"/>
    </row>
    <row r="658" spans="1:26" ht="12.75" customHeight="1" x14ac:dyDescent="0.2">
      <c r="A658" s="326"/>
      <c r="B658" s="326"/>
      <c r="C658" s="326"/>
      <c r="D658" s="326"/>
      <c r="E658" s="326"/>
      <c r="F658" s="326"/>
      <c r="G658" s="326"/>
      <c r="H658" s="326"/>
      <c r="I658" s="326"/>
      <c r="J658" s="326"/>
      <c r="K658" s="326"/>
      <c r="L658" s="326"/>
      <c r="M658" s="326"/>
      <c r="N658" s="326"/>
      <c r="O658" s="326"/>
      <c r="P658" s="326"/>
      <c r="Q658" s="326"/>
      <c r="R658" s="326"/>
      <c r="S658" s="326"/>
      <c r="T658" s="326"/>
      <c r="U658" s="326"/>
      <c r="V658" s="326"/>
      <c r="W658" s="326"/>
      <c r="X658" s="326"/>
      <c r="Y658" s="326"/>
      <c r="Z658" s="326"/>
    </row>
    <row r="659" spans="1:26" ht="12.75" customHeight="1" x14ac:dyDescent="0.2">
      <c r="A659" s="326"/>
      <c r="B659" s="326"/>
      <c r="C659" s="326"/>
      <c r="D659" s="326"/>
      <c r="E659" s="326"/>
      <c r="F659" s="326"/>
      <c r="G659" s="326"/>
      <c r="H659" s="326"/>
      <c r="I659" s="326"/>
      <c r="J659" s="326"/>
      <c r="K659" s="326"/>
      <c r="L659" s="326"/>
      <c r="M659" s="326"/>
      <c r="N659" s="326"/>
      <c r="O659" s="326"/>
      <c r="P659" s="326"/>
      <c r="Q659" s="326"/>
      <c r="R659" s="326"/>
      <c r="S659" s="326"/>
      <c r="T659" s="326"/>
      <c r="U659" s="326"/>
      <c r="V659" s="326"/>
      <c r="W659" s="326"/>
      <c r="X659" s="326"/>
      <c r="Y659" s="326"/>
      <c r="Z659" s="326"/>
    </row>
    <row r="660" spans="1:26" ht="12.75" customHeight="1" x14ac:dyDescent="0.2">
      <c r="A660" s="326"/>
      <c r="B660" s="326"/>
      <c r="C660" s="326"/>
      <c r="D660" s="326"/>
      <c r="E660" s="326"/>
      <c r="F660" s="326"/>
      <c r="G660" s="326"/>
      <c r="H660" s="326"/>
      <c r="I660" s="326"/>
      <c r="J660" s="326"/>
      <c r="K660" s="326"/>
      <c r="L660" s="326"/>
      <c r="M660" s="326"/>
      <c r="N660" s="326"/>
      <c r="O660" s="326"/>
      <c r="P660" s="326"/>
      <c r="Q660" s="326"/>
      <c r="R660" s="326"/>
      <c r="S660" s="326"/>
      <c r="T660" s="326"/>
      <c r="U660" s="326"/>
      <c r="V660" s="326"/>
      <c r="W660" s="326"/>
      <c r="X660" s="326"/>
      <c r="Y660" s="326"/>
      <c r="Z660" s="326"/>
    </row>
    <row r="661" spans="1:26" ht="12.75" customHeight="1" x14ac:dyDescent="0.2">
      <c r="A661" s="326"/>
      <c r="B661" s="326"/>
      <c r="C661" s="326"/>
      <c r="D661" s="326"/>
      <c r="E661" s="326"/>
      <c r="F661" s="326"/>
      <c r="G661" s="326"/>
      <c r="H661" s="326"/>
      <c r="I661" s="326"/>
      <c r="J661" s="326"/>
      <c r="K661" s="326"/>
      <c r="L661" s="326"/>
      <c r="M661" s="326"/>
      <c r="N661" s="326"/>
      <c r="O661" s="326"/>
      <c r="P661" s="326"/>
      <c r="Q661" s="326"/>
      <c r="R661" s="326"/>
      <c r="S661" s="326"/>
      <c r="T661" s="326"/>
      <c r="U661" s="326"/>
      <c r="V661" s="326"/>
      <c r="W661" s="326"/>
      <c r="X661" s="326"/>
      <c r="Y661" s="326"/>
      <c r="Z661" s="326"/>
    </row>
    <row r="662" spans="1:26" ht="12.75" customHeight="1" x14ac:dyDescent="0.2">
      <c r="A662" s="326"/>
      <c r="B662" s="326"/>
      <c r="C662" s="326"/>
      <c r="D662" s="326"/>
      <c r="E662" s="326"/>
      <c r="F662" s="326"/>
      <c r="G662" s="326"/>
      <c r="H662" s="326"/>
      <c r="I662" s="326"/>
      <c r="J662" s="326"/>
      <c r="K662" s="326"/>
      <c r="L662" s="326"/>
      <c r="M662" s="326"/>
      <c r="N662" s="326"/>
      <c r="O662" s="326"/>
      <c r="P662" s="326"/>
      <c r="Q662" s="326"/>
      <c r="R662" s="326"/>
      <c r="S662" s="326"/>
      <c r="T662" s="326"/>
      <c r="U662" s="326"/>
      <c r="V662" s="326"/>
      <c r="W662" s="326"/>
      <c r="X662" s="326"/>
      <c r="Y662" s="326"/>
      <c r="Z662" s="326"/>
    </row>
    <row r="663" spans="1:26" ht="12.75" customHeight="1" x14ac:dyDescent="0.2">
      <c r="A663" s="326"/>
      <c r="B663" s="326"/>
      <c r="C663" s="326"/>
      <c r="D663" s="326"/>
      <c r="E663" s="326"/>
      <c r="F663" s="326"/>
      <c r="G663" s="326"/>
      <c r="H663" s="326"/>
      <c r="I663" s="326"/>
      <c r="J663" s="326"/>
      <c r="K663" s="326"/>
      <c r="L663" s="326"/>
      <c r="M663" s="326"/>
      <c r="N663" s="326"/>
      <c r="O663" s="326"/>
      <c r="P663" s="326"/>
      <c r="Q663" s="326"/>
      <c r="R663" s="326"/>
      <c r="S663" s="326"/>
      <c r="T663" s="326"/>
      <c r="U663" s="326"/>
      <c r="V663" s="326"/>
      <c r="W663" s="326"/>
      <c r="X663" s="326"/>
      <c r="Y663" s="326"/>
      <c r="Z663" s="326"/>
    </row>
    <row r="664" spans="1:26" ht="12.75" customHeight="1" x14ac:dyDescent="0.2">
      <c r="A664" s="326"/>
      <c r="B664" s="326"/>
      <c r="C664" s="326"/>
      <c r="D664" s="326"/>
      <c r="E664" s="326"/>
      <c r="F664" s="326"/>
      <c r="G664" s="326"/>
      <c r="H664" s="326"/>
      <c r="I664" s="326"/>
      <c r="J664" s="326"/>
      <c r="K664" s="326"/>
      <c r="L664" s="326"/>
      <c r="M664" s="326"/>
      <c r="N664" s="326"/>
      <c r="O664" s="326"/>
      <c r="P664" s="326"/>
      <c r="Q664" s="326"/>
      <c r="R664" s="326"/>
      <c r="S664" s="326"/>
      <c r="T664" s="326"/>
      <c r="U664" s="326"/>
      <c r="V664" s="326"/>
      <c r="W664" s="326"/>
      <c r="X664" s="326"/>
      <c r="Y664" s="326"/>
      <c r="Z664" s="326"/>
    </row>
    <row r="665" spans="1:26" ht="12.75" customHeight="1" x14ac:dyDescent="0.2">
      <c r="A665" s="326"/>
      <c r="B665" s="326"/>
      <c r="C665" s="326"/>
      <c r="D665" s="326"/>
      <c r="E665" s="326"/>
      <c r="F665" s="326"/>
      <c r="G665" s="326"/>
      <c r="H665" s="326"/>
      <c r="I665" s="326"/>
      <c r="J665" s="326"/>
      <c r="K665" s="326"/>
      <c r="L665" s="326"/>
      <c r="M665" s="326"/>
      <c r="N665" s="326"/>
      <c r="O665" s="326"/>
      <c r="P665" s="326"/>
      <c r="Q665" s="326"/>
      <c r="R665" s="326"/>
      <c r="S665" s="326"/>
      <c r="T665" s="326"/>
      <c r="U665" s="326"/>
      <c r="V665" s="326"/>
      <c r="W665" s="326"/>
      <c r="X665" s="326"/>
      <c r="Y665" s="326"/>
      <c r="Z665" s="326"/>
    </row>
    <row r="666" spans="1:26" ht="12.75" customHeight="1" x14ac:dyDescent="0.2">
      <c r="A666" s="326"/>
      <c r="B666" s="326"/>
      <c r="C666" s="326"/>
      <c r="D666" s="326"/>
      <c r="E666" s="326"/>
      <c r="F666" s="326"/>
      <c r="G666" s="326"/>
      <c r="H666" s="326"/>
      <c r="I666" s="326"/>
      <c r="J666" s="326"/>
      <c r="K666" s="326"/>
      <c r="L666" s="326"/>
      <c r="M666" s="326"/>
      <c r="N666" s="326"/>
      <c r="O666" s="326"/>
      <c r="P666" s="326"/>
      <c r="Q666" s="326"/>
      <c r="R666" s="326"/>
      <c r="S666" s="326"/>
      <c r="T666" s="326"/>
      <c r="U666" s="326"/>
      <c r="V666" s="326"/>
      <c r="W666" s="326"/>
      <c r="X666" s="326"/>
      <c r="Y666" s="326"/>
      <c r="Z666" s="326"/>
    </row>
    <row r="667" spans="1:26" ht="12.75" customHeight="1" x14ac:dyDescent="0.2">
      <c r="A667" s="326"/>
      <c r="B667" s="326"/>
      <c r="C667" s="326"/>
      <c r="D667" s="326"/>
      <c r="E667" s="326"/>
      <c r="F667" s="326"/>
      <c r="G667" s="326"/>
      <c r="H667" s="326"/>
      <c r="I667" s="326"/>
      <c r="J667" s="326"/>
      <c r="K667" s="326"/>
      <c r="L667" s="326"/>
      <c r="M667" s="326"/>
      <c r="N667" s="326"/>
      <c r="O667" s="326"/>
      <c r="P667" s="326"/>
      <c r="Q667" s="326"/>
      <c r="R667" s="326"/>
      <c r="S667" s="326"/>
      <c r="T667" s="326"/>
      <c r="U667" s="326"/>
      <c r="V667" s="326"/>
      <c r="W667" s="326"/>
      <c r="X667" s="326"/>
      <c r="Y667" s="326"/>
      <c r="Z667" s="326"/>
    </row>
    <row r="668" spans="1:26" ht="12.75" customHeight="1" x14ac:dyDescent="0.2">
      <c r="A668" s="326"/>
      <c r="B668" s="326"/>
      <c r="C668" s="326"/>
      <c r="D668" s="326"/>
      <c r="E668" s="326"/>
      <c r="F668" s="326"/>
      <c r="G668" s="326"/>
      <c r="H668" s="326"/>
      <c r="I668" s="326"/>
      <c r="J668" s="326"/>
      <c r="K668" s="326"/>
      <c r="L668" s="326"/>
      <c r="M668" s="326"/>
      <c r="N668" s="326"/>
      <c r="O668" s="326"/>
      <c r="P668" s="326"/>
      <c r="Q668" s="326"/>
      <c r="R668" s="326"/>
      <c r="S668" s="326"/>
      <c r="T668" s="326"/>
      <c r="U668" s="326"/>
      <c r="V668" s="326"/>
      <c r="W668" s="326"/>
      <c r="X668" s="326"/>
      <c r="Y668" s="326"/>
      <c r="Z668" s="326"/>
    </row>
    <row r="669" spans="1:26" ht="12.75" customHeight="1" x14ac:dyDescent="0.2">
      <c r="A669" s="326"/>
      <c r="B669" s="326"/>
      <c r="C669" s="326"/>
      <c r="D669" s="326"/>
      <c r="E669" s="326"/>
      <c r="F669" s="326"/>
      <c r="G669" s="326"/>
      <c r="H669" s="326"/>
      <c r="I669" s="326"/>
      <c r="J669" s="326"/>
      <c r="K669" s="326"/>
      <c r="L669" s="326"/>
      <c r="M669" s="326"/>
      <c r="N669" s="326"/>
      <c r="O669" s="326"/>
      <c r="P669" s="326"/>
      <c r="Q669" s="326"/>
      <c r="R669" s="326"/>
      <c r="S669" s="326"/>
      <c r="T669" s="326"/>
      <c r="U669" s="326"/>
      <c r="V669" s="326"/>
      <c r="W669" s="326"/>
      <c r="X669" s="326"/>
      <c r="Y669" s="326"/>
      <c r="Z669" s="326"/>
    </row>
    <row r="670" spans="1:26" ht="12.75" customHeight="1" x14ac:dyDescent="0.2">
      <c r="A670" s="326"/>
      <c r="B670" s="326"/>
      <c r="C670" s="326"/>
      <c r="D670" s="326"/>
      <c r="E670" s="326"/>
      <c r="F670" s="326"/>
      <c r="G670" s="326"/>
      <c r="H670" s="326"/>
      <c r="I670" s="326"/>
      <c r="J670" s="326"/>
      <c r="K670" s="326"/>
      <c r="L670" s="326"/>
      <c r="M670" s="326"/>
      <c r="N670" s="326"/>
      <c r="O670" s="326"/>
      <c r="P670" s="326"/>
      <c r="Q670" s="326"/>
      <c r="R670" s="326"/>
      <c r="S670" s="326"/>
      <c r="T670" s="326"/>
      <c r="U670" s="326"/>
      <c r="V670" s="326"/>
      <c r="W670" s="326"/>
      <c r="X670" s="326"/>
      <c r="Y670" s="326"/>
      <c r="Z670" s="326"/>
    </row>
    <row r="671" spans="1:26" ht="12.75" customHeight="1" x14ac:dyDescent="0.2">
      <c r="A671" s="326"/>
      <c r="B671" s="326"/>
      <c r="C671" s="326"/>
      <c r="D671" s="326"/>
      <c r="E671" s="326"/>
      <c r="F671" s="326"/>
      <c r="G671" s="326"/>
      <c r="H671" s="326"/>
      <c r="I671" s="326"/>
      <c r="J671" s="326"/>
      <c r="K671" s="326"/>
      <c r="L671" s="326"/>
      <c r="M671" s="326"/>
      <c r="N671" s="326"/>
      <c r="O671" s="326"/>
      <c r="P671" s="326"/>
      <c r="Q671" s="326"/>
      <c r="R671" s="326"/>
      <c r="S671" s="326"/>
      <c r="T671" s="326"/>
      <c r="U671" s="326"/>
      <c r="V671" s="326"/>
      <c r="W671" s="326"/>
      <c r="X671" s="326"/>
      <c r="Y671" s="326"/>
      <c r="Z671" s="326"/>
    </row>
    <row r="672" spans="1:26" ht="12.75" customHeight="1" x14ac:dyDescent="0.2">
      <c r="A672" s="326"/>
      <c r="B672" s="326"/>
      <c r="C672" s="326"/>
      <c r="D672" s="326"/>
      <c r="E672" s="326"/>
      <c r="F672" s="326"/>
      <c r="G672" s="326"/>
      <c r="H672" s="326"/>
      <c r="I672" s="326"/>
      <c r="J672" s="326"/>
      <c r="K672" s="326"/>
      <c r="L672" s="326"/>
      <c r="M672" s="326"/>
      <c r="N672" s="326"/>
      <c r="O672" s="326"/>
      <c r="P672" s="326"/>
      <c r="Q672" s="326"/>
      <c r="R672" s="326"/>
      <c r="S672" s="326"/>
      <c r="T672" s="326"/>
      <c r="U672" s="326"/>
      <c r="V672" s="326"/>
      <c r="W672" s="326"/>
      <c r="X672" s="326"/>
      <c r="Y672" s="326"/>
      <c r="Z672" s="326"/>
    </row>
    <row r="673" spans="1:26" ht="12.75" customHeight="1" x14ac:dyDescent="0.2">
      <c r="A673" s="326"/>
      <c r="B673" s="326"/>
      <c r="C673" s="326"/>
      <c r="D673" s="326"/>
      <c r="E673" s="326"/>
      <c r="F673" s="326"/>
      <c r="G673" s="326"/>
      <c r="H673" s="326"/>
      <c r="I673" s="326"/>
      <c r="J673" s="326"/>
      <c r="K673" s="326"/>
      <c r="L673" s="326"/>
      <c r="M673" s="326"/>
      <c r="N673" s="326"/>
      <c r="O673" s="326"/>
      <c r="P673" s="326"/>
      <c r="Q673" s="326"/>
      <c r="R673" s="326"/>
      <c r="S673" s="326"/>
      <c r="T673" s="326"/>
      <c r="U673" s="326"/>
      <c r="V673" s="326"/>
      <c r="W673" s="326"/>
      <c r="X673" s="326"/>
      <c r="Y673" s="326"/>
      <c r="Z673" s="326"/>
    </row>
    <row r="674" spans="1:26" ht="12.75" customHeight="1" x14ac:dyDescent="0.2">
      <c r="A674" s="326"/>
      <c r="B674" s="326"/>
      <c r="C674" s="326"/>
      <c r="D674" s="326"/>
      <c r="E674" s="326"/>
      <c r="F674" s="326"/>
      <c r="G674" s="326"/>
      <c r="H674" s="326"/>
      <c r="I674" s="326"/>
      <c r="J674" s="326"/>
      <c r="K674" s="326"/>
      <c r="L674" s="326"/>
      <c r="M674" s="326"/>
      <c r="N674" s="326"/>
      <c r="O674" s="326"/>
      <c r="P674" s="326"/>
      <c r="Q674" s="326"/>
      <c r="R674" s="326"/>
      <c r="S674" s="326"/>
      <c r="T674" s="326"/>
      <c r="U674" s="326"/>
      <c r="V674" s="326"/>
      <c r="W674" s="326"/>
      <c r="X674" s="326"/>
      <c r="Y674" s="326"/>
      <c r="Z674" s="326"/>
    </row>
    <row r="675" spans="1:26" ht="12.75" customHeight="1" x14ac:dyDescent="0.2">
      <c r="A675" s="326"/>
      <c r="B675" s="326"/>
      <c r="C675" s="326"/>
      <c r="D675" s="326"/>
      <c r="E675" s="326"/>
      <c r="F675" s="326"/>
      <c r="G675" s="326"/>
      <c r="H675" s="326"/>
      <c r="I675" s="326"/>
      <c r="J675" s="326"/>
      <c r="K675" s="326"/>
      <c r="L675" s="326"/>
      <c r="M675" s="326"/>
      <c r="N675" s="326"/>
      <c r="O675" s="326"/>
      <c r="P675" s="326"/>
      <c r="Q675" s="326"/>
      <c r="R675" s="326"/>
      <c r="S675" s="326"/>
      <c r="T675" s="326"/>
      <c r="U675" s="326"/>
      <c r="V675" s="326"/>
      <c r="W675" s="326"/>
      <c r="X675" s="326"/>
      <c r="Y675" s="326"/>
      <c r="Z675" s="326"/>
    </row>
    <row r="676" spans="1:26" ht="12.75" customHeight="1" x14ac:dyDescent="0.2">
      <c r="A676" s="326"/>
      <c r="B676" s="326"/>
      <c r="C676" s="326"/>
      <c r="D676" s="326"/>
      <c r="E676" s="326"/>
      <c r="F676" s="326"/>
      <c r="G676" s="326"/>
      <c r="H676" s="326"/>
      <c r="I676" s="326"/>
      <c r="J676" s="326"/>
      <c r="K676" s="326"/>
      <c r="L676" s="326"/>
      <c r="M676" s="326"/>
      <c r="N676" s="326"/>
      <c r="O676" s="326"/>
      <c r="P676" s="326"/>
      <c r="Q676" s="326"/>
      <c r="R676" s="326"/>
      <c r="S676" s="326"/>
      <c r="T676" s="326"/>
      <c r="U676" s="326"/>
      <c r="V676" s="326"/>
      <c r="W676" s="326"/>
      <c r="X676" s="326"/>
      <c r="Y676" s="326"/>
      <c r="Z676" s="326"/>
    </row>
    <row r="677" spans="1:26" ht="12.75" customHeight="1" x14ac:dyDescent="0.2">
      <c r="A677" s="326"/>
      <c r="B677" s="326"/>
      <c r="C677" s="326"/>
      <c r="D677" s="326"/>
      <c r="E677" s="326"/>
      <c r="F677" s="326"/>
      <c r="G677" s="326"/>
      <c r="H677" s="326"/>
      <c r="I677" s="326"/>
      <c r="J677" s="326"/>
      <c r="K677" s="326"/>
      <c r="L677" s="326"/>
      <c r="M677" s="326"/>
      <c r="N677" s="326"/>
      <c r="O677" s="326"/>
      <c r="P677" s="326"/>
      <c r="Q677" s="326"/>
      <c r="R677" s="326"/>
      <c r="S677" s="326"/>
      <c r="T677" s="326"/>
      <c r="U677" s="326"/>
      <c r="V677" s="326"/>
      <c r="W677" s="326"/>
      <c r="X677" s="326"/>
      <c r="Y677" s="326"/>
      <c r="Z677" s="326"/>
    </row>
    <row r="678" spans="1:26" ht="12.75" customHeight="1" x14ac:dyDescent="0.2">
      <c r="A678" s="326"/>
      <c r="B678" s="326"/>
      <c r="C678" s="326"/>
      <c r="D678" s="326"/>
      <c r="E678" s="326"/>
      <c r="F678" s="326"/>
      <c r="G678" s="326"/>
      <c r="H678" s="326"/>
      <c r="I678" s="326"/>
      <c r="J678" s="326"/>
      <c r="K678" s="326"/>
      <c r="L678" s="326"/>
      <c r="M678" s="326"/>
      <c r="N678" s="326"/>
      <c r="O678" s="326"/>
      <c r="P678" s="326"/>
      <c r="Q678" s="326"/>
      <c r="R678" s="326"/>
      <c r="S678" s="326"/>
      <c r="T678" s="326"/>
      <c r="U678" s="326"/>
      <c r="V678" s="326"/>
      <c r="W678" s="326"/>
      <c r="X678" s="326"/>
      <c r="Y678" s="326"/>
      <c r="Z678" s="326"/>
    </row>
    <row r="679" spans="1:26" ht="12.75" customHeight="1" x14ac:dyDescent="0.2">
      <c r="A679" s="326"/>
      <c r="B679" s="326"/>
      <c r="C679" s="326"/>
      <c r="D679" s="326"/>
      <c r="E679" s="326"/>
      <c r="F679" s="326"/>
      <c r="G679" s="326"/>
      <c r="H679" s="326"/>
      <c r="I679" s="326"/>
      <c r="J679" s="326"/>
      <c r="K679" s="326"/>
      <c r="L679" s="326"/>
      <c r="M679" s="326"/>
      <c r="N679" s="326"/>
      <c r="O679" s="326"/>
      <c r="P679" s="326"/>
      <c r="Q679" s="326"/>
      <c r="R679" s="326"/>
      <c r="S679" s="326"/>
      <c r="T679" s="326"/>
      <c r="U679" s="326"/>
      <c r="V679" s="326"/>
      <c r="W679" s="326"/>
      <c r="X679" s="326"/>
      <c r="Y679" s="326"/>
      <c r="Z679" s="326"/>
    </row>
    <row r="680" spans="1:26" ht="12.75" customHeight="1" x14ac:dyDescent="0.2">
      <c r="A680" s="326"/>
      <c r="B680" s="326"/>
      <c r="C680" s="326"/>
      <c r="D680" s="326"/>
      <c r="E680" s="326"/>
      <c r="F680" s="326"/>
      <c r="G680" s="326"/>
      <c r="H680" s="326"/>
      <c r="I680" s="326"/>
      <c r="J680" s="326"/>
      <c r="K680" s="326"/>
      <c r="L680" s="326"/>
      <c r="M680" s="326"/>
      <c r="N680" s="326"/>
      <c r="O680" s="326"/>
      <c r="P680" s="326"/>
      <c r="Q680" s="326"/>
      <c r="R680" s="326"/>
      <c r="S680" s="326"/>
      <c r="T680" s="326"/>
      <c r="U680" s="326"/>
      <c r="V680" s="326"/>
      <c r="W680" s="326"/>
      <c r="X680" s="326"/>
      <c r="Y680" s="326"/>
      <c r="Z680" s="326"/>
    </row>
    <row r="681" spans="1:26" ht="12.75" customHeight="1" x14ac:dyDescent="0.2">
      <c r="A681" s="326"/>
      <c r="B681" s="326"/>
      <c r="C681" s="326"/>
      <c r="D681" s="326"/>
      <c r="E681" s="326"/>
      <c r="F681" s="326"/>
      <c r="G681" s="326"/>
      <c r="H681" s="326"/>
      <c r="I681" s="326"/>
      <c r="J681" s="326"/>
      <c r="K681" s="326"/>
      <c r="L681" s="326"/>
      <c r="M681" s="326"/>
      <c r="N681" s="326"/>
      <c r="O681" s="326"/>
      <c r="P681" s="326"/>
      <c r="Q681" s="326"/>
      <c r="R681" s="326"/>
      <c r="S681" s="326"/>
      <c r="T681" s="326"/>
      <c r="U681" s="326"/>
      <c r="V681" s="326"/>
      <c r="W681" s="326"/>
      <c r="X681" s="326"/>
      <c r="Y681" s="326"/>
      <c r="Z681" s="326"/>
    </row>
    <row r="682" spans="1:26" ht="12.75" customHeight="1" x14ac:dyDescent="0.2">
      <c r="A682" s="326"/>
      <c r="B682" s="326"/>
      <c r="C682" s="326"/>
      <c r="D682" s="326"/>
      <c r="E682" s="326"/>
      <c r="F682" s="326"/>
      <c r="G682" s="326"/>
      <c r="H682" s="326"/>
      <c r="I682" s="326"/>
      <c r="J682" s="326"/>
      <c r="K682" s="326"/>
      <c r="L682" s="326"/>
      <c r="M682" s="326"/>
      <c r="N682" s="326"/>
      <c r="O682" s="326"/>
      <c r="P682" s="326"/>
      <c r="Q682" s="326"/>
      <c r="R682" s="326"/>
      <c r="S682" s="326"/>
      <c r="T682" s="326"/>
      <c r="U682" s="326"/>
      <c r="V682" s="326"/>
      <c r="W682" s="326"/>
      <c r="X682" s="326"/>
      <c r="Y682" s="326"/>
      <c r="Z682" s="326"/>
    </row>
    <row r="683" spans="1:26" ht="12.75" customHeight="1" x14ac:dyDescent="0.2">
      <c r="A683" s="326"/>
      <c r="B683" s="326"/>
      <c r="C683" s="326"/>
      <c r="D683" s="326"/>
      <c r="E683" s="326"/>
      <c r="F683" s="326"/>
      <c r="G683" s="326"/>
      <c r="H683" s="326"/>
      <c r="I683" s="326"/>
      <c r="J683" s="326"/>
      <c r="K683" s="326"/>
      <c r="L683" s="326"/>
      <c r="M683" s="326"/>
      <c r="N683" s="326"/>
      <c r="O683" s="326"/>
      <c r="P683" s="326"/>
      <c r="Q683" s="326"/>
      <c r="R683" s="326"/>
      <c r="S683" s="326"/>
      <c r="T683" s="326"/>
      <c r="U683" s="326"/>
      <c r="V683" s="326"/>
      <c r="W683" s="326"/>
      <c r="X683" s="326"/>
      <c r="Y683" s="326"/>
      <c r="Z683" s="326"/>
    </row>
    <row r="684" spans="1:26" ht="12.75" customHeight="1" x14ac:dyDescent="0.2">
      <c r="A684" s="326"/>
      <c r="B684" s="326"/>
      <c r="C684" s="326"/>
      <c r="D684" s="326"/>
      <c r="E684" s="326"/>
      <c r="F684" s="326"/>
      <c r="G684" s="326"/>
      <c r="H684" s="326"/>
      <c r="I684" s="326"/>
      <c r="J684" s="326"/>
      <c r="K684" s="326"/>
      <c r="L684" s="326"/>
      <c r="M684" s="326"/>
      <c r="N684" s="326"/>
      <c r="O684" s="326"/>
      <c r="P684" s="326"/>
      <c r="Q684" s="326"/>
      <c r="R684" s="326"/>
      <c r="S684" s="326"/>
      <c r="T684" s="326"/>
      <c r="U684" s="326"/>
      <c r="V684" s="326"/>
      <c r="W684" s="326"/>
      <c r="X684" s="326"/>
      <c r="Y684" s="326"/>
      <c r="Z684" s="326"/>
    </row>
    <row r="685" spans="1:26" ht="12.75" customHeight="1" x14ac:dyDescent="0.2">
      <c r="A685" s="326"/>
      <c r="B685" s="326"/>
      <c r="C685" s="326"/>
      <c r="D685" s="326"/>
      <c r="E685" s="326"/>
      <c r="F685" s="326"/>
      <c r="G685" s="326"/>
      <c r="H685" s="326"/>
      <c r="I685" s="326"/>
      <c r="J685" s="326"/>
      <c r="K685" s="326"/>
      <c r="L685" s="326"/>
      <c r="M685" s="326"/>
      <c r="N685" s="326"/>
      <c r="O685" s="326"/>
      <c r="P685" s="326"/>
      <c r="Q685" s="326"/>
      <c r="R685" s="326"/>
      <c r="S685" s="326"/>
      <c r="T685" s="326"/>
      <c r="U685" s="326"/>
      <c r="V685" s="326"/>
      <c r="W685" s="326"/>
      <c r="X685" s="326"/>
      <c r="Y685" s="326"/>
      <c r="Z685" s="326"/>
    </row>
    <row r="686" spans="1:26" ht="12.75" customHeight="1" x14ac:dyDescent="0.2">
      <c r="A686" s="326"/>
      <c r="B686" s="326"/>
      <c r="C686" s="326"/>
      <c r="D686" s="326"/>
      <c r="E686" s="326"/>
      <c r="F686" s="326"/>
      <c r="G686" s="326"/>
      <c r="H686" s="326"/>
      <c r="I686" s="326"/>
      <c r="J686" s="326"/>
      <c r="K686" s="326"/>
      <c r="L686" s="326"/>
      <c r="M686" s="326"/>
      <c r="N686" s="326"/>
      <c r="O686" s="326"/>
      <c r="P686" s="326"/>
      <c r="Q686" s="326"/>
      <c r="R686" s="326"/>
      <c r="S686" s="326"/>
      <c r="T686" s="326"/>
      <c r="U686" s="326"/>
      <c r="V686" s="326"/>
      <c r="W686" s="326"/>
      <c r="X686" s="326"/>
      <c r="Y686" s="326"/>
      <c r="Z686" s="326"/>
    </row>
    <row r="687" spans="1:26" ht="12.75" customHeight="1" x14ac:dyDescent="0.2">
      <c r="A687" s="326"/>
      <c r="B687" s="326"/>
      <c r="C687" s="326"/>
      <c r="D687" s="326"/>
      <c r="E687" s="326"/>
      <c r="F687" s="326"/>
      <c r="G687" s="326"/>
      <c r="H687" s="326"/>
      <c r="I687" s="326"/>
      <c r="J687" s="326"/>
      <c r="K687" s="326"/>
      <c r="L687" s="326"/>
      <c r="M687" s="326"/>
      <c r="N687" s="326"/>
      <c r="O687" s="326"/>
      <c r="P687" s="326"/>
      <c r="Q687" s="326"/>
      <c r="R687" s="326"/>
      <c r="S687" s="326"/>
      <c r="T687" s="326"/>
      <c r="U687" s="326"/>
      <c r="V687" s="326"/>
      <c r="W687" s="326"/>
      <c r="X687" s="326"/>
      <c r="Y687" s="326"/>
      <c r="Z687" s="326"/>
    </row>
    <row r="688" spans="1:26" ht="12.75" customHeight="1" x14ac:dyDescent="0.2">
      <c r="A688" s="326"/>
      <c r="B688" s="326"/>
      <c r="C688" s="326"/>
      <c r="D688" s="326"/>
      <c r="E688" s="326"/>
      <c r="F688" s="326"/>
      <c r="G688" s="326"/>
      <c r="H688" s="326"/>
      <c r="I688" s="326"/>
      <c r="J688" s="326"/>
      <c r="K688" s="326"/>
      <c r="L688" s="326"/>
      <c r="M688" s="326"/>
      <c r="N688" s="326"/>
      <c r="O688" s="326"/>
      <c r="P688" s="326"/>
      <c r="Q688" s="326"/>
      <c r="R688" s="326"/>
      <c r="S688" s="326"/>
      <c r="T688" s="326"/>
      <c r="U688" s="326"/>
      <c r="V688" s="326"/>
      <c r="W688" s="326"/>
      <c r="X688" s="326"/>
      <c r="Y688" s="326"/>
      <c r="Z688" s="326"/>
    </row>
    <row r="689" spans="1:26" ht="12.75" customHeight="1" x14ac:dyDescent="0.2">
      <c r="A689" s="326"/>
      <c r="B689" s="326"/>
      <c r="C689" s="326"/>
      <c r="D689" s="326"/>
      <c r="E689" s="326"/>
      <c r="F689" s="326"/>
      <c r="G689" s="326"/>
      <c r="H689" s="326"/>
      <c r="I689" s="326"/>
      <c r="J689" s="326"/>
      <c r="K689" s="326"/>
      <c r="L689" s="326"/>
      <c r="M689" s="326"/>
      <c r="N689" s="326"/>
      <c r="O689" s="326"/>
      <c r="P689" s="326"/>
      <c r="Q689" s="326"/>
      <c r="R689" s="326"/>
      <c r="S689" s="326"/>
      <c r="T689" s="326"/>
      <c r="U689" s="326"/>
      <c r="V689" s="326"/>
      <c r="W689" s="326"/>
      <c r="X689" s="326"/>
      <c r="Y689" s="326"/>
      <c r="Z689" s="326"/>
    </row>
    <row r="690" spans="1:26" ht="12.75" customHeight="1" x14ac:dyDescent="0.2">
      <c r="A690" s="326"/>
      <c r="B690" s="326"/>
      <c r="C690" s="326"/>
      <c r="D690" s="326"/>
      <c r="E690" s="326"/>
      <c r="F690" s="326"/>
      <c r="G690" s="326"/>
      <c r="H690" s="326"/>
      <c r="I690" s="326"/>
      <c r="J690" s="326"/>
      <c r="K690" s="326"/>
      <c r="L690" s="326"/>
      <c r="M690" s="326"/>
      <c r="N690" s="326"/>
      <c r="O690" s="326"/>
      <c r="P690" s="326"/>
      <c r="Q690" s="326"/>
      <c r="R690" s="326"/>
      <c r="S690" s="326"/>
      <c r="T690" s="326"/>
      <c r="U690" s="326"/>
      <c r="V690" s="326"/>
      <c r="W690" s="326"/>
      <c r="X690" s="326"/>
      <c r="Y690" s="326"/>
      <c r="Z690" s="326"/>
    </row>
    <row r="691" spans="1:26" ht="12.75" customHeight="1" x14ac:dyDescent="0.2">
      <c r="A691" s="326"/>
      <c r="B691" s="326"/>
      <c r="C691" s="326"/>
      <c r="D691" s="326"/>
      <c r="E691" s="326"/>
      <c r="F691" s="326"/>
      <c r="G691" s="326"/>
      <c r="H691" s="326"/>
      <c r="I691" s="326"/>
      <c r="J691" s="326"/>
      <c r="K691" s="326"/>
      <c r="L691" s="326"/>
      <c r="M691" s="326"/>
      <c r="N691" s="326"/>
      <c r="O691" s="326"/>
      <c r="P691" s="326"/>
      <c r="Q691" s="326"/>
      <c r="R691" s="326"/>
      <c r="S691" s="326"/>
      <c r="T691" s="326"/>
      <c r="U691" s="326"/>
      <c r="V691" s="326"/>
      <c r="W691" s="326"/>
      <c r="X691" s="326"/>
      <c r="Y691" s="326"/>
      <c r="Z691" s="326"/>
    </row>
    <row r="692" spans="1:26" ht="12.75" customHeight="1" x14ac:dyDescent="0.2">
      <c r="A692" s="326"/>
      <c r="B692" s="326"/>
      <c r="C692" s="326"/>
      <c r="D692" s="326"/>
      <c r="E692" s="326"/>
      <c r="F692" s="326"/>
      <c r="G692" s="326"/>
      <c r="H692" s="326"/>
      <c r="I692" s="326"/>
      <c r="J692" s="326"/>
      <c r="K692" s="326"/>
      <c r="L692" s="326"/>
      <c r="M692" s="326"/>
      <c r="N692" s="326"/>
      <c r="O692" s="326"/>
      <c r="P692" s="326"/>
      <c r="Q692" s="326"/>
      <c r="R692" s="326"/>
      <c r="S692" s="326"/>
      <c r="T692" s="326"/>
      <c r="U692" s="326"/>
      <c r="V692" s="326"/>
      <c r="W692" s="326"/>
      <c r="X692" s="326"/>
      <c r="Y692" s="326"/>
      <c r="Z692" s="326"/>
    </row>
    <row r="693" spans="1:26" ht="12.75" customHeight="1" x14ac:dyDescent="0.2">
      <c r="A693" s="326"/>
      <c r="B693" s="326"/>
      <c r="C693" s="326"/>
      <c r="D693" s="326"/>
      <c r="E693" s="326"/>
      <c r="F693" s="326"/>
      <c r="G693" s="326"/>
      <c r="H693" s="326"/>
      <c r="I693" s="326"/>
      <c r="J693" s="326"/>
      <c r="K693" s="326"/>
      <c r="L693" s="326"/>
      <c r="M693" s="326"/>
      <c r="N693" s="326"/>
      <c r="O693" s="326"/>
      <c r="P693" s="326"/>
      <c r="Q693" s="326"/>
      <c r="R693" s="326"/>
      <c r="S693" s="326"/>
      <c r="T693" s="326"/>
      <c r="U693" s="326"/>
      <c r="V693" s="326"/>
      <c r="W693" s="326"/>
      <c r="X693" s="326"/>
      <c r="Y693" s="326"/>
      <c r="Z693" s="326"/>
    </row>
    <row r="694" spans="1:26" ht="12.75" customHeight="1" x14ac:dyDescent="0.2">
      <c r="A694" s="326"/>
      <c r="B694" s="326"/>
      <c r="C694" s="326"/>
      <c r="D694" s="326"/>
      <c r="E694" s="326"/>
      <c r="F694" s="326"/>
      <c r="G694" s="326"/>
      <c r="H694" s="326"/>
      <c r="I694" s="326"/>
      <c r="J694" s="326"/>
      <c r="K694" s="326"/>
      <c r="L694" s="326"/>
      <c r="M694" s="326"/>
      <c r="N694" s="326"/>
      <c r="O694" s="326"/>
      <c r="P694" s="326"/>
      <c r="Q694" s="326"/>
      <c r="R694" s="326"/>
      <c r="S694" s="326"/>
      <c r="T694" s="326"/>
      <c r="U694" s="326"/>
      <c r="V694" s="326"/>
      <c r="W694" s="326"/>
      <c r="X694" s="326"/>
      <c r="Y694" s="326"/>
      <c r="Z694" s="326"/>
    </row>
    <row r="695" spans="1:26" ht="12.75" customHeight="1" x14ac:dyDescent="0.2">
      <c r="A695" s="326"/>
      <c r="B695" s="326"/>
      <c r="C695" s="326"/>
      <c r="D695" s="326"/>
      <c r="E695" s="326"/>
      <c r="F695" s="326"/>
      <c r="G695" s="326"/>
      <c r="H695" s="326"/>
      <c r="I695" s="326"/>
      <c r="J695" s="326"/>
      <c r="K695" s="326"/>
      <c r="L695" s="326"/>
      <c r="M695" s="326"/>
      <c r="N695" s="326"/>
      <c r="O695" s="326"/>
      <c r="P695" s="326"/>
      <c r="Q695" s="326"/>
      <c r="R695" s="326"/>
      <c r="S695" s="326"/>
      <c r="T695" s="326"/>
      <c r="U695" s="326"/>
      <c r="V695" s="326"/>
      <c r="W695" s="326"/>
      <c r="X695" s="326"/>
      <c r="Y695" s="326"/>
      <c r="Z695" s="326"/>
    </row>
    <row r="696" spans="1:26" ht="12.75" customHeight="1" x14ac:dyDescent="0.2">
      <c r="A696" s="326"/>
      <c r="B696" s="326"/>
      <c r="C696" s="326"/>
      <c r="D696" s="326"/>
      <c r="E696" s="326"/>
      <c r="F696" s="326"/>
      <c r="G696" s="326"/>
      <c r="H696" s="326"/>
      <c r="I696" s="326"/>
      <c r="J696" s="326"/>
      <c r="K696" s="326"/>
      <c r="L696" s="326"/>
      <c r="M696" s="326"/>
      <c r="N696" s="326"/>
      <c r="O696" s="326"/>
      <c r="P696" s="326"/>
      <c r="Q696" s="326"/>
      <c r="R696" s="326"/>
      <c r="S696" s="326"/>
      <c r="T696" s="326"/>
      <c r="U696" s="326"/>
      <c r="V696" s="326"/>
      <c r="W696" s="326"/>
      <c r="X696" s="326"/>
      <c r="Y696" s="326"/>
      <c r="Z696" s="326"/>
    </row>
    <row r="697" spans="1:26" ht="12.75" customHeight="1" x14ac:dyDescent="0.2">
      <c r="A697" s="326"/>
      <c r="B697" s="326"/>
      <c r="C697" s="326"/>
      <c r="D697" s="326"/>
      <c r="E697" s="326"/>
      <c r="F697" s="326"/>
      <c r="G697" s="326"/>
      <c r="H697" s="326"/>
      <c r="I697" s="326"/>
      <c r="J697" s="326"/>
      <c r="K697" s="326"/>
      <c r="L697" s="326"/>
      <c r="M697" s="326"/>
      <c r="N697" s="326"/>
      <c r="O697" s="326"/>
      <c r="P697" s="326"/>
      <c r="Q697" s="326"/>
      <c r="R697" s="326"/>
      <c r="S697" s="326"/>
      <c r="T697" s="326"/>
      <c r="U697" s="326"/>
      <c r="V697" s="326"/>
      <c r="W697" s="326"/>
      <c r="X697" s="326"/>
      <c r="Y697" s="326"/>
      <c r="Z697" s="326"/>
    </row>
    <row r="698" spans="1:26" ht="12.75" customHeight="1" x14ac:dyDescent="0.2">
      <c r="A698" s="326"/>
      <c r="B698" s="326"/>
      <c r="C698" s="326"/>
      <c r="D698" s="326"/>
      <c r="E698" s="326"/>
      <c r="F698" s="326"/>
      <c r="G698" s="326"/>
      <c r="H698" s="326"/>
      <c r="I698" s="326"/>
      <c r="J698" s="326"/>
      <c r="K698" s="326"/>
      <c r="L698" s="326"/>
      <c r="M698" s="326"/>
      <c r="N698" s="326"/>
      <c r="O698" s="326"/>
      <c r="P698" s="326"/>
      <c r="Q698" s="326"/>
      <c r="R698" s="326"/>
      <c r="S698" s="326"/>
      <c r="T698" s="326"/>
      <c r="U698" s="326"/>
      <c r="V698" s="326"/>
      <c r="W698" s="326"/>
      <c r="X698" s="326"/>
      <c r="Y698" s="326"/>
      <c r="Z698" s="326"/>
    </row>
    <row r="699" spans="1:26" ht="12.75" customHeight="1" x14ac:dyDescent="0.2">
      <c r="A699" s="326"/>
      <c r="B699" s="326"/>
      <c r="C699" s="326"/>
      <c r="D699" s="326"/>
      <c r="E699" s="326"/>
      <c r="F699" s="326"/>
      <c r="G699" s="326"/>
      <c r="H699" s="326"/>
      <c r="I699" s="326"/>
      <c r="J699" s="326"/>
      <c r="K699" s="326"/>
      <c r="L699" s="326"/>
      <c r="M699" s="326"/>
      <c r="N699" s="326"/>
      <c r="O699" s="326"/>
      <c r="P699" s="326"/>
      <c r="Q699" s="326"/>
      <c r="R699" s="326"/>
      <c r="S699" s="326"/>
      <c r="T699" s="326"/>
      <c r="U699" s="326"/>
      <c r="V699" s="326"/>
      <c r="W699" s="326"/>
      <c r="X699" s="326"/>
      <c r="Y699" s="326"/>
      <c r="Z699" s="326"/>
    </row>
    <row r="700" spans="1:26" ht="12.75" customHeight="1" x14ac:dyDescent="0.2">
      <c r="A700" s="326"/>
      <c r="B700" s="326"/>
      <c r="C700" s="326"/>
      <c r="D700" s="326"/>
      <c r="E700" s="326"/>
      <c r="F700" s="326"/>
      <c r="G700" s="326"/>
      <c r="H700" s="326"/>
      <c r="I700" s="326"/>
      <c r="J700" s="326"/>
      <c r="K700" s="326"/>
      <c r="L700" s="326"/>
      <c r="M700" s="326"/>
      <c r="N700" s="326"/>
      <c r="O700" s="326"/>
      <c r="P700" s="326"/>
      <c r="Q700" s="326"/>
      <c r="R700" s="326"/>
      <c r="S700" s="326"/>
      <c r="T700" s="326"/>
      <c r="U700" s="326"/>
      <c r="V700" s="326"/>
      <c r="W700" s="326"/>
      <c r="X700" s="326"/>
      <c r="Y700" s="326"/>
      <c r="Z700" s="326"/>
    </row>
    <row r="701" spans="1:26" ht="12.75" customHeight="1" x14ac:dyDescent="0.2">
      <c r="A701" s="326"/>
      <c r="B701" s="326"/>
      <c r="C701" s="326"/>
      <c r="D701" s="326"/>
      <c r="E701" s="326"/>
      <c r="F701" s="326"/>
      <c r="G701" s="326"/>
      <c r="H701" s="326"/>
      <c r="I701" s="326"/>
      <c r="J701" s="326"/>
      <c r="K701" s="326"/>
      <c r="L701" s="326"/>
      <c r="M701" s="326"/>
      <c r="N701" s="326"/>
      <c r="O701" s="326"/>
      <c r="P701" s="326"/>
      <c r="Q701" s="326"/>
      <c r="R701" s="326"/>
      <c r="S701" s="326"/>
      <c r="T701" s="326"/>
      <c r="U701" s="326"/>
      <c r="V701" s="326"/>
      <c r="W701" s="326"/>
      <c r="X701" s="326"/>
      <c r="Y701" s="326"/>
      <c r="Z701" s="326"/>
    </row>
    <row r="702" spans="1:26" ht="12.75" customHeight="1" x14ac:dyDescent="0.2">
      <c r="A702" s="326"/>
      <c r="B702" s="326"/>
      <c r="C702" s="326"/>
      <c r="D702" s="326"/>
      <c r="E702" s="326"/>
      <c r="F702" s="326"/>
      <c r="G702" s="326"/>
      <c r="H702" s="326"/>
      <c r="I702" s="326"/>
      <c r="J702" s="326"/>
      <c r="K702" s="326"/>
      <c r="L702" s="326"/>
      <c r="M702" s="326"/>
      <c r="N702" s="326"/>
      <c r="O702" s="326"/>
      <c r="P702" s="326"/>
      <c r="Q702" s="326"/>
      <c r="R702" s="326"/>
      <c r="S702" s="326"/>
      <c r="T702" s="326"/>
      <c r="U702" s="326"/>
      <c r="V702" s="326"/>
      <c r="W702" s="326"/>
      <c r="X702" s="326"/>
      <c r="Y702" s="326"/>
      <c r="Z702" s="326"/>
    </row>
    <row r="703" spans="1:26" ht="12.75" customHeight="1" x14ac:dyDescent="0.2">
      <c r="A703" s="326"/>
      <c r="B703" s="326"/>
      <c r="C703" s="326"/>
      <c r="D703" s="326"/>
      <c r="E703" s="326"/>
      <c r="F703" s="326"/>
      <c r="G703" s="326"/>
      <c r="H703" s="326"/>
      <c r="I703" s="326"/>
      <c r="J703" s="326"/>
      <c r="K703" s="326"/>
      <c r="L703" s="326"/>
      <c r="M703" s="326"/>
      <c r="N703" s="326"/>
      <c r="O703" s="326"/>
      <c r="P703" s="326"/>
      <c r="Q703" s="326"/>
      <c r="R703" s="326"/>
      <c r="S703" s="326"/>
      <c r="T703" s="326"/>
      <c r="U703" s="326"/>
      <c r="V703" s="326"/>
      <c r="W703" s="326"/>
      <c r="X703" s="326"/>
      <c r="Y703" s="326"/>
      <c r="Z703" s="326"/>
    </row>
    <row r="704" spans="1:26" ht="12.75" customHeight="1" x14ac:dyDescent="0.2">
      <c r="A704" s="326"/>
      <c r="B704" s="326"/>
      <c r="C704" s="326"/>
      <c r="D704" s="326"/>
      <c r="E704" s="326"/>
      <c r="F704" s="326"/>
      <c r="G704" s="326"/>
      <c r="H704" s="326"/>
      <c r="I704" s="326"/>
      <c r="J704" s="326"/>
      <c r="K704" s="326"/>
      <c r="L704" s="326"/>
      <c r="M704" s="326"/>
      <c r="N704" s="326"/>
      <c r="O704" s="326"/>
      <c r="P704" s="326"/>
      <c r="Q704" s="326"/>
      <c r="R704" s="326"/>
      <c r="S704" s="326"/>
      <c r="T704" s="326"/>
      <c r="U704" s="326"/>
      <c r="V704" s="326"/>
      <c r="W704" s="326"/>
      <c r="X704" s="326"/>
      <c r="Y704" s="326"/>
      <c r="Z704" s="326"/>
    </row>
    <row r="705" spans="1:26" ht="12.75" customHeight="1" x14ac:dyDescent="0.2">
      <c r="A705" s="326"/>
      <c r="B705" s="326"/>
      <c r="C705" s="326"/>
      <c r="D705" s="326"/>
      <c r="E705" s="326"/>
      <c r="F705" s="326"/>
      <c r="G705" s="326"/>
      <c r="H705" s="326"/>
      <c r="I705" s="326"/>
      <c r="J705" s="326"/>
      <c r="K705" s="326"/>
      <c r="L705" s="326"/>
      <c r="M705" s="326"/>
      <c r="N705" s="326"/>
      <c r="O705" s="326"/>
      <c r="P705" s="326"/>
      <c r="Q705" s="326"/>
      <c r="R705" s="326"/>
      <c r="S705" s="326"/>
      <c r="T705" s="326"/>
      <c r="U705" s="326"/>
      <c r="V705" s="326"/>
      <c r="W705" s="326"/>
      <c r="X705" s="326"/>
      <c r="Y705" s="326"/>
      <c r="Z705" s="326"/>
    </row>
    <row r="706" spans="1:26" ht="12.75" customHeight="1" x14ac:dyDescent="0.2">
      <c r="A706" s="326"/>
      <c r="B706" s="326"/>
      <c r="C706" s="326"/>
      <c r="D706" s="326"/>
      <c r="E706" s="326"/>
      <c r="F706" s="326"/>
      <c r="G706" s="326"/>
      <c r="H706" s="326"/>
      <c r="I706" s="326"/>
      <c r="J706" s="326"/>
      <c r="K706" s="326"/>
      <c r="L706" s="326"/>
      <c r="M706" s="326"/>
      <c r="N706" s="326"/>
      <c r="O706" s="326"/>
      <c r="P706" s="326"/>
      <c r="Q706" s="326"/>
      <c r="R706" s="326"/>
      <c r="S706" s="326"/>
      <c r="T706" s="326"/>
      <c r="U706" s="326"/>
      <c r="V706" s="326"/>
      <c r="W706" s="326"/>
      <c r="X706" s="326"/>
      <c r="Y706" s="326"/>
      <c r="Z706" s="326"/>
    </row>
    <row r="707" spans="1:26" ht="12.75" customHeight="1" x14ac:dyDescent="0.2">
      <c r="A707" s="326"/>
      <c r="B707" s="326"/>
      <c r="C707" s="326"/>
      <c r="D707" s="326"/>
      <c r="E707" s="326"/>
      <c r="F707" s="326"/>
      <c r="G707" s="326"/>
      <c r="H707" s="326"/>
      <c r="I707" s="326"/>
      <c r="J707" s="326"/>
      <c r="K707" s="326"/>
      <c r="L707" s="326"/>
      <c r="M707" s="326"/>
      <c r="N707" s="326"/>
      <c r="O707" s="326"/>
      <c r="P707" s="326"/>
      <c r="Q707" s="326"/>
      <c r="R707" s="326"/>
      <c r="S707" s="326"/>
      <c r="T707" s="326"/>
      <c r="U707" s="326"/>
      <c r="V707" s="326"/>
      <c r="W707" s="326"/>
      <c r="X707" s="326"/>
      <c r="Y707" s="326"/>
      <c r="Z707" s="326"/>
    </row>
    <row r="708" spans="1:26" ht="12.75" customHeight="1" x14ac:dyDescent="0.2">
      <c r="A708" s="326"/>
      <c r="B708" s="326"/>
      <c r="C708" s="326"/>
      <c r="D708" s="326"/>
      <c r="E708" s="326"/>
      <c r="F708" s="326"/>
      <c r="G708" s="326"/>
      <c r="H708" s="326"/>
      <c r="I708" s="326"/>
      <c r="J708" s="326"/>
      <c r="K708" s="326"/>
      <c r="L708" s="326"/>
      <c r="M708" s="326"/>
      <c r="N708" s="326"/>
      <c r="O708" s="326"/>
      <c r="P708" s="326"/>
      <c r="Q708" s="326"/>
      <c r="R708" s="326"/>
      <c r="S708" s="326"/>
      <c r="T708" s="326"/>
      <c r="U708" s="326"/>
      <c r="V708" s="326"/>
      <c r="W708" s="326"/>
      <c r="X708" s="326"/>
      <c r="Y708" s="326"/>
      <c r="Z708" s="326"/>
    </row>
    <row r="709" spans="1:26" ht="12.75" customHeight="1" x14ac:dyDescent="0.2">
      <c r="A709" s="326"/>
      <c r="B709" s="326"/>
      <c r="C709" s="326"/>
      <c r="D709" s="326"/>
      <c r="E709" s="326"/>
      <c r="F709" s="326"/>
      <c r="G709" s="326"/>
      <c r="H709" s="326"/>
      <c r="I709" s="326"/>
      <c r="J709" s="326"/>
      <c r="K709" s="326"/>
      <c r="L709" s="326"/>
      <c r="M709" s="326"/>
      <c r="N709" s="326"/>
      <c r="O709" s="326"/>
      <c r="P709" s="326"/>
      <c r="Q709" s="326"/>
      <c r="R709" s="326"/>
      <c r="S709" s="326"/>
      <c r="T709" s="326"/>
      <c r="U709" s="326"/>
      <c r="V709" s="326"/>
      <c r="W709" s="326"/>
      <c r="X709" s="326"/>
      <c r="Y709" s="326"/>
      <c r="Z709" s="326"/>
    </row>
    <row r="710" spans="1:26" ht="12.75" customHeight="1" x14ac:dyDescent="0.2">
      <c r="A710" s="326"/>
      <c r="B710" s="326"/>
      <c r="C710" s="326"/>
      <c r="D710" s="326"/>
      <c r="E710" s="326"/>
      <c r="F710" s="326"/>
      <c r="G710" s="326"/>
      <c r="H710" s="326"/>
      <c r="I710" s="326"/>
      <c r="J710" s="326"/>
      <c r="K710" s="326"/>
      <c r="L710" s="326"/>
      <c r="M710" s="326"/>
      <c r="N710" s="326"/>
      <c r="O710" s="326"/>
      <c r="P710" s="326"/>
      <c r="Q710" s="326"/>
      <c r="R710" s="326"/>
      <c r="S710" s="326"/>
      <c r="T710" s="326"/>
      <c r="U710" s="326"/>
      <c r="V710" s="326"/>
      <c r="W710" s="326"/>
      <c r="X710" s="326"/>
      <c r="Y710" s="326"/>
      <c r="Z710" s="326"/>
    </row>
    <row r="711" spans="1:26" ht="12.75" customHeight="1" x14ac:dyDescent="0.2">
      <c r="A711" s="326"/>
      <c r="B711" s="326"/>
      <c r="C711" s="326"/>
      <c r="D711" s="326"/>
      <c r="E711" s="326"/>
      <c r="F711" s="326"/>
      <c r="G711" s="326"/>
      <c r="H711" s="326"/>
      <c r="I711" s="326"/>
      <c r="J711" s="326"/>
      <c r="K711" s="326"/>
      <c r="L711" s="326"/>
      <c r="M711" s="326"/>
      <c r="N711" s="326"/>
      <c r="O711" s="326"/>
      <c r="P711" s="326"/>
      <c r="Q711" s="326"/>
      <c r="R711" s="326"/>
      <c r="S711" s="326"/>
      <c r="T711" s="326"/>
      <c r="U711" s="326"/>
      <c r="V711" s="326"/>
      <c r="W711" s="326"/>
      <c r="X711" s="326"/>
      <c r="Y711" s="326"/>
      <c r="Z711" s="326"/>
    </row>
    <row r="712" spans="1:26" ht="12.75" customHeight="1" x14ac:dyDescent="0.2">
      <c r="A712" s="326"/>
      <c r="B712" s="326"/>
      <c r="C712" s="326"/>
      <c r="D712" s="326"/>
      <c r="E712" s="326"/>
      <c r="F712" s="326"/>
      <c r="G712" s="326"/>
      <c r="H712" s="326"/>
      <c r="I712" s="326"/>
      <c r="J712" s="326"/>
      <c r="K712" s="326"/>
      <c r="L712" s="326"/>
      <c r="M712" s="326"/>
      <c r="N712" s="326"/>
      <c r="O712" s="326"/>
      <c r="P712" s="326"/>
      <c r="Q712" s="326"/>
      <c r="R712" s="326"/>
      <c r="S712" s="326"/>
      <c r="T712" s="326"/>
      <c r="U712" s="326"/>
      <c r="V712" s="326"/>
      <c r="W712" s="326"/>
      <c r="X712" s="326"/>
      <c r="Y712" s="326"/>
      <c r="Z712" s="326"/>
    </row>
    <row r="713" spans="1:26" ht="12.75" customHeight="1" x14ac:dyDescent="0.2">
      <c r="A713" s="326"/>
      <c r="B713" s="326"/>
      <c r="C713" s="326"/>
      <c r="D713" s="326"/>
      <c r="E713" s="326"/>
      <c r="F713" s="326"/>
      <c r="G713" s="326"/>
      <c r="H713" s="326"/>
      <c r="I713" s="326"/>
      <c r="J713" s="326"/>
      <c r="K713" s="326"/>
      <c r="L713" s="326"/>
      <c r="M713" s="326"/>
      <c r="N713" s="326"/>
      <c r="O713" s="326"/>
      <c r="P713" s="326"/>
      <c r="Q713" s="326"/>
      <c r="R713" s="326"/>
      <c r="S713" s="326"/>
      <c r="T713" s="326"/>
      <c r="U713" s="326"/>
      <c r="V713" s="326"/>
      <c r="W713" s="326"/>
      <c r="X713" s="326"/>
      <c r="Y713" s="326"/>
      <c r="Z713" s="326"/>
    </row>
    <row r="714" spans="1:26" ht="12.75" customHeight="1" x14ac:dyDescent="0.2">
      <c r="A714" s="326"/>
      <c r="B714" s="326"/>
      <c r="C714" s="326"/>
      <c r="D714" s="326"/>
      <c r="E714" s="326"/>
      <c r="F714" s="326"/>
      <c r="G714" s="326"/>
      <c r="H714" s="326"/>
      <c r="I714" s="326"/>
      <c r="J714" s="326"/>
      <c r="K714" s="326"/>
      <c r="L714" s="326"/>
      <c r="M714" s="326"/>
      <c r="N714" s="326"/>
      <c r="O714" s="326"/>
      <c r="P714" s="326"/>
      <c r="Q714" s="326"/>
      <c r="R714" s="326"/>
      <c r="S714" s="326"/>
      <c r="T714" s="326"/>
      <c r="U714" s="326"/>
      <c r="V714" s="326"/>
      <c r="W714" s="326"/>
      <c r="X714" s="326"/>
      <c r="Y714" s="326"/>
      <c r="Z714" s="326"/>
    </row>
    <row r="715" spans="1:26" ht="12.75" customHeight="1" x14ac:dyDescent="0.2">
      <c r="A715" s="326"/>
      <c r="B715" s="326"/>
      <c r="C715" s="326"/>
      <c r="D715" s="326"/>
      <c r="E715" s="326"/>
      <c r="F715" s="326"/>
      <c r="G715" s="326"/>
      <c r="H715" s="326"/>
      <c r="I715" s="326"/>
      <c r="J715" s="326"/>
      <c r="K715" s="326"/>
      <c r="L715" s="326"/>
      <c r="M715" s="326"/>
      <c r="N715" s="326"/>
      <c r="O715" s="326"/>
      <c r="P715" s="326"/>
      <c r="Q715" s="326"/>
      <c r="R715" s="326"/>
      <c r="S715" s="326"/>
      <c r="T715" s="326"/>
      <c r="U715" s="326"/>
      <c r="V715" s="326"/>
      <c r="W715" s="326"/>
      <c r="X715" s="326"/>
      <c r="Y715" s="326"/>
      <c r="Z715" s="326"/>
    </row>
    <row r="716" spans="1:26" ht="12.75" customHeight="1" x14ac:dyDescent="0.2">
      <c r="A716" s="326"/>
      <c r="B716" s="326"/>
      <c r="C716" s="326"/>
      <c r="D716" s="326"/>
      <c r="E716" s="326"/>
      <c r="F716" s="326"/>
      <c r="G716" s="326"/>
      <c r="H716" s="326"/>
      <c r="I716" s="326"/>
      <c r="J716" s="326"/>
      <c r="K716" s="326"/>
      <c r="L716" s="326"/>
      <c r="M716" s="326"/>
      <c r="N716" s="326"/>
      <c r="O716" s="326"/>
      <c r="P716" s="326"/>
      <c r="Q716" s="326"/>
      <c r="R716" s="326"/>
      <c r="S716" s="326"/>
      <c r="T716" s="326"/>
      <c r="U716" s="326"/>
      <c r="V716" s="326"/>
      <c r="W716" s="326"/>
      <c r="X716" s="326"/>
      <c r="Y716" s="326"/>
      <c r="Z716" s="326"/>
    </row>
    <row r="717" spans="1:26" ht="12.75" customHeight="1" x14ac:dyDescent="0.2">
      <c r="A717" s="326"/>
      <c r="B717" s="326"/>
      <c r="C717" s="326"/>
      <c r="D717" s="326"/>
      <c r="E717" s="326"/>
      <c r="F717" s="326"/>
      <c r="G717" s="326"/>
      <c r="H717" s="326"/>
      <c r="I717" s="326"/>
      <c r="J717" s="326"/>
      <c r="K717" s="326"/>
      <c r="L717" s="326"/>
      <c r="M717" s="326"/>
      <c r="N717" s="326"/>
      <c r="O717" s="326"/>
      <c r="P717" s="326"/>
      <c r="Q717" s="326"/>
      <c r="R717" s="326"/>
      <c r="S717" s="326"/>
      <c r="T717" s="326"/>
      <c r="U717" s="326"/>
      <c r="V717" s="326"/>
      <c r="W717" s="326"/>
      <c r="X717" s="326"/>
      <c r="Y717" s="326"/>
      <c r="Z717" s="326"/>
    </row>
    <row r="718" spans="1:26" ht="12.75" customHeight="1" x14ac:dyDescent="0.2">
      <c r="A718" s="326"/>
      <c r="B718" s="326"/>
      <c r="C718" s="326"/>
      <c r="D718" s="326"/>
      <c r="E718" s="326"/>
      <c r="F718" s="326"/>
      <c r="G718" s="326"/>
      <c r="H718" s="326"/>
      <c r="I718" s="326"/>
      <c r="J718" s="326"/>
      <c r="K718" s="326"/>
      <c r="L718" s="326"/>
      <c r="M718" s="326"/>
      <c r="N718" s="326"/>
      <c r="O718" s="326"/>
      <c r="P718" s="326"/>
      <c r="Q718" s="326"/>
      <c r="R718" s="326"/>
      <c r="S718" s="326"/>
      <c r="T718" s="326"/>
      <c r="U718" s="326"/>
      <c r="V718" s="326"/>
      <c r="W718" s="326"/>
      <c r="X718" s="326"/>
      <c r="Y718" s="326"/>
      <c r="Z718" s="326"/>
    </row>
    <row r="719" spans="1:26" ht="12.75" customHeight="1" x14ac:dyDescent="0.2">
      <c r="A719" s="326"/>
      <c r="B719" s="326"/>
      <c r="C719" s="326"/>
      <c r="D719" s="326"/>
      <c r="E719" s="326"/>
      <c r="F719" s="326"/>
      <c r="G719" s="326"/>
      <c r="H719" s="326"/>
      <c r="I719" s="326"/>
      <c r="J719" s="326"/>
      <c r="K719" s="326"/>
      <c r="L719" s="326"/>
      <c r="M719" s="326"/>
      <c r="N719" s="326"/>
      <c r="O719" s="326"/>
      <c r="P719" s="326"/>
      <c r="Q719" s="326"/>
      <c r="R719" s="326"/>
      <c r="S719" s="326"/>
      <c r="T719" s="326"/>
      <c r="U719" s="326"/>
      <c r="V719" s="326"/>
      <c r="W719" s="326"/>
      <c r="X719" s="326"/>
      <c r="Y719" s="326"/>
      <c r="Z719" s="326"/>
    </row>
    <row r="720" spans="1:26" ht="12.75" customHeight="1" x14ac:dyDescent="0.2">
      <c r="A720" s="326"/>
      <c r="B720" s="326"/>
      <c r="C720" s="326"/>
      <c r="D720" s="326"/>
      <c r="E720" s="326"/>
      <c r="F720" s="326"/>
      <c r="G720" s="326"/>
      <c r="H720" s="326"/>
      <c r="I720" s="326"/>
      <c r="J720" s="326"/>
      <c r="K720" s="326"/>
      <c r="L720" s="326"/>
      <c r="M720" s="326"/>
      <c r="N720" s="326"/>
      <c r="O720" s="326"/>
      <c r="P720" s="326"/>
      <c r="Q720" s="326"/>
      <c r="R720" s="326"/>
      <c r="S720" s="326"/>
      <c r="T720" s="326"/>
      <c r="U720" s="326"/>
      <c r="V720" s="326"/>
      <c r="W720" s="326"/>
      <c r="X720" s="326"/>
      <c r="Y720" s="326"/>
      <c r="Z720" s="326"/>
    </row>
    <row r="721" spans="1:26" ht="12.75" customHeight="1" x14ac:dyDescent="0.2">
      <c r="A721" s="326"/>
      <c r="B721" s="326"/>
      <c r="C721" s="326"/>
      <c r="D721" s="326"/>
      <c r="E721" s="326"/>
      <c r="F721" s="326"/>
      <c r="G721" s="326"/>
      <c r="H721" s="326"/>
      <c r="I721" s="326"/>
      <c r="J721" s="326"/>
      <c r="K721" s="326"/>
      <c r="L721" s="326"/>
      <c r="M721" s="326"/>
      <c r="N721" s="326"/>
      <c r="O721" s="326"/>
      <c r="P721" s="326"/>
      <c r="Q721" s="326"/>
      <c r="R721" s="326"/>
      <c r="S721" s="326"/>
      <c r="T721" s="326"/>
      <c r="U721" s="326"/>
      <c r="V721" s="326"/>
      <c r="W721" s="326"/>
      <c r="X721" s="326"/>
      <c r="Y721" s="326"/>
      <c r="Z721" s="326"/>
    </row>
    <row r="722" spans="1:26" ht="12.75" customHeight="1" x14ac:dyDescent="0.2">
      <c r="A722" s="326"/>
      <c r="B722" s="326"/>
      <c r="C722" s="326"/>
      <c r="D722" s="326"/>
      <c r="E722" s="326"/>
      <c r="F722" s="326"/>
      <c r="G722" s="326"/>
      <c r="H722" s="326"/>
      <c r="I722" s="326"/>
      <c r="J722" s="326"/>
      <c r="K722" s="326"/>
      <c r="L722" s="326"/>
      <c r="M722" s="326"/>
      <c r="N722" s="326"/>
      <c r="O722" s="326"/>
      <c r="P722" s="326"/>
      <c r="Q722" s="326"/>
      <c r="R722" s="326"/>
      <c r="S722" s="326"/>
      <c r="T722" s="326"/>
      <c r="U722" s="326"/>
      <c r="V722" s="326"/>
      <c r="W722" s="326"/>
      <c r="X722" s="326"/>
      <c r="Y722" s="326"/>
      <c r="Z722" s="326"/>
    </row>
    <row r="723" spans="1:26" ht="12.75" customHeight="1" x14ac:dyDescent="0.2">
      <c r="A723" s="326"/>
      <c r="B723" s="326"/>
      <c r="C723" s="326"/>
      <c r="D723" s="326"/>
      <c r="E723" s="326"/>
      <c r="F723" s="326"/>
      <c r="G723" s="326"/>
      <c r="H723" s="326"/>
      <c r="I723" s="326"/>
      <c r="J723" s="326"/>
      <c r="K723" s="326"/>
      <c r="L723" s="326"/>
      <c r="M723" s="326"/>
      <c r="N723" s="326"/>
      <c r="O723" s="326"/>
      <c r="P723" s="326"/>
      <c r="Q723" s="326"/>
      <c r="R723" s="326"/>
      <c r="S723" s="326"/>
      <c r="T723" s="326"/>
      <c r="U723" s="326"/>
      <c r="V723" s="326"/>
      <c r="W723" s="326"/>
      <c r="X723" s="326"/>
      <c r="Y723" s="326"/>
      <c r="Z723" s="326"/>
    </row>
    <row r="724" spans="1:26" ht="12.75" customHeight="1" x14ac:dyDescent="0.2">
      <c r="A724" s="326"/>
      <c r="B724" s="326"/>
      <c r="C724" s="326"/>
      <c r="D724" s="326"/>
      <c r="E724" s="326"/>
      <c r="F724" s="326"/>
      <c r="G724" s="326"/>
      <c r="H724" s="326"/>
      <c r="I724" s="326"/>
      <c r="J724" s="326"/>
      <c r="K724" s="326"/>
      <c r="L724" s="326"/>
      <c r="M724" s="326"/>
      <c r="N724" s="326"/>
      <c r="O724" s="326"/>
      <c r="P724" s="326"/>
      <c r="Q724" s="326"/>
      <c r="R724" s="326"/>
      <c r="S724" s="326"/>
      <c r="T724" s="326"/>
      <c r="U724" s="326"/>
      <c r="V724" s="326"/>
      <c r="W724" s="326"/>
      <c r="X724" s="326"/>
      <c r="Y724" s="326"/>
      <c r="Z724" s="326"/>
    </row>
    <row r="725" spans="1:26" ht="12.75" customHeight="1" x14ac:dyDescent="0.2">
      <c r="A725" s="326"/>
      <c r="B725" s="326"/>
      <c r="C725" s="326"/>
      <c r="D725" s="326"/>
      <c r="E725" s="326"/>
      <c r="F725" s="326"/>
      <c r="G725" s="326"/>
      <c r="H725" s="326"/>
      <c r="I725" s="326"/>
      <c r="J725" s="326"/>
      <c r="K725" s="326"/>
      <c r="L725" s="326"/>
      <c r="M725" s="326"/>
      <c r="N725" s="326"/>
      <c r="O725" s="326"/>
      <c r="P725" s="326"/>
      <c r="Q725" s="326"/>
      <c r="R725" s="326"/>
      <c r="S725" s="326"/>
      <c r="T725" s="326"/>
      <c r="U725" s="326"/>
      <c r="V725" s="326"/>
      <c r="W725" s="326"/>
      <c r="X725" s="326"/>
      <c r="Y725" s="326"/>
      <c r="Z725" s="326"/>
    </row>
    <row r="726" spans="1:26" ht="12.75" customHeight="1" x14ac:dyDescent="0.2">
      <c r="A726" s="326"/>
      <c r="B726" s="326"/>
      <c r="C726" s="326"/>
      <c r="D726" s="326"/>
      <c r="E726" s="326"/>
      <c r="F726" s="326"/>
      <c r="G726" s="326"/>
      <c r="H726" s="326"/>
      <c r="I726" s="326"/>
      <c r="J726" s="326"/>
      <c r="K726" s="326"/>
      <c r="L726" s="326"/>
      <c r="M726" s="326"/>
      <c r="N726" s="326"/>
      <c r="O726" s="326"/>
      <c r="P726" s="326"/>
      <c r="Q726" s="326"/>
      <c r="R726" s="326"/>
      <c r="S726" s="326"/>
      <c r="T726" s="326"/>
      <c r="U726" s="326"/>
      <c r="V726" s="326"/>
      <c r="W726" s="326"/>
      <c r="X726" s="326"/>
      <c r="Y726" s="326"/>
      <c r="Z726" s="326"/>
    </row>
    <row r="727" spans="1:26" ht="12.75" customHeight="1" x14ac:dyDescent="0.2">
      <c r="A727" s="326"/>
      <c r="B727" s="326"/>
      <c r="C727" s="326"/>
      <c r="D727" s="326"/>
      <c r="E727" s="326"/>
      <c r="F727" s="326"/>
      <c r="G727" s="326"/>
      <c r="H727" s="326"/>
      <c r="I727" s="326"/>
      <c r="J727" s="326"/>
      <c r="K727" s="326"/>
      <c r="L727" s="326"/>
      <c r="M727" s="326"/>
      <c r="N727" s="326"/>
      <c r="O727" s="326"/>
      <c r="P727" s="326"/>
      <c r="Q727" s="326"/>
      <c r="R727" s="326"/>
      <c r="S727" s="326"/>
      <c r="T727" s="326"/>
      <c r="U727" s="326"/>
      <c r="V727" s="326"/>
      <c r="W727" s="326"/>
      <c r="X727" s="326"/>
      <c r="Y727" s="326"/>
      <c r="Z727" s="326"/>
    </row>
    <row r="728" spans="1:26" ht="12.75" customHeight="1" x14ac:dyDescent="0.2">
      <c r="A728" s="326"/>
      <c r="B728" s="326"/>
      <c r="C728" s="326"/>
      <c r="D728" s="326"/>
      <c r="E728" s="326"/>
      <c r="F728" s="326"/>
      <c r="G728" s="326"/>
      <c r="H728" s="326"/>
      <c r="I728" s="326"/>
      <c r="J728" s="326"/>
      <c r="K728" s="326"/>
      <c r="L728" s="326"/>
      <c r="M728" s="326"/>
      <c r="N728" s="326"/>
      <c r="O728" s="326"/>
      <c r="P728" s="326"/>
      <c r="Q728" s="326"/>
      <c r="R728" s="326"/>
      <c r="S728" s="326"/>
      <c r="T728" s="326"/>
      <c r="U728" s="326"/>
      <c r="V728" s="326"/>
      <c r="W728" s="326"/>
      <c r="X728" s="326"/>
      <c r="Y728" s="326"/>
      <c r="Z728" s="326"/>
    </row>
    <row r="729" spans="1:26" ht="12.75" customHeight="1" x14ac:dyDescent="0.2">
      <c r="A729" s="326"/>
      <c r="B729" s="326"/>
      <c r="C729" s="326"/>
      <c r="D729" s="326"/>
      <c r="E729" s="326"/>
      <c r="F729" s="326"/>
      <c r="G729" s="326"/>
      <c r="H729" s="326"/>
      <c r="I729" s="326"/>
      <c r="J729" s="326"/>
      <c r="K729" s="326"/>
      <c r="L729" s="326"/>
      <c r="M729" s="326"/>
      <c r="N729" s="326"/>
      <c r="O729" s="326"/>
      <c r="P729" s="326"/>
      <c r="Q729" s="326"/>
      <c r="R729" s="326"/>
      <c r="S729" s="326"/>
      <c r="T729" s="326"/>
      <c r="U729" s="326"/>
      <c r="V729" s="326"/>
      <c r="W729" s="326"/>
      <c r="X729" s="326"/>
      <c r="Y729" s="326"/>
      <c r="Z729" s="326"/>
    </row>
    <row r="730" spans="1:26" ht="12.75" customHeight="1" x14ac:dyDescent="0.2">
      <c r="A730" s="326"/>
      <c r="B730" s="326"/>
      <c r="C730" s="326"/>
      <c r="D730" s="326"/>
      <c r="E730" s="326"/>
      <c r="F730" s="326"/>
      <c r="G730" s="326"/>
      <c r="H730" s="326"/>
      <c r="I730" s="326"/>
      <c r="J730" s="326"/>
      <c r="K730" s="326"/>
      <c r="L730" s="326"/>
      <c r="M730" s="326"/>
      <c r="N730" s="326"/>
      <c r="O730" s="326"/>
      <c r="P730" s="326"/>
      <c r="Q730" s="326"/>
      <c r="R730" s="326"/>
      <c r="S730" s="326"/>
      <c r="T730" s="326"/>
      <c r="U730" s="326"/>
      <c r="V730" s="326"/>
      <c r="W730" s="326"/>
      <c r="X730" s="326"/>
      <c r="Y730" s="326"/>
      <c r="Z730" s="326"/>
    </row>
    <row r="731" spans="1:26" ht="12.75" customHeight="1" x14ac:dyDescent="0.2">
      <c r="A731" s="326"/>
      <c r="B731" s="326"/>
      <c r="C731" s="326"/>
      <c r="D731" s="326"/>
      <c r="E731" s="326"/>
      <c r="F731" s="326"/>
      <c r="G731" s="326"/>
      <c r="H731" s="326"/>
      <c r="I731" s="326"/>
      <c r="J731" s="326"/>
      <c r="K731" s="326"/>
      <c r="L731" s="326"/>
      <c r="M731" s="326"/>
      <c r="N731" s="326"/>
      <c r="O731" s="326"/>
      <c r="P731" s="326"/>
      <c r="Q731" s="326"/>
      <c r="R731" s="326"/>
      <c r="S731" s="326"/>
      <c r="T731" s="326"/>
      <c r="U731" s="326"/>
      <c r="V731" s="326"/>
      <c r="W731" s="326"/>
      <c r="X731" s="326"/>
      <c r="Y731" s="326"/>
      <c r="Z731" s="326"/>
    </row>
    <row r="732" spans="1:26" ht="12.75" customHeight="1" x14ac:dyDescent="0.2">
      <c r="A732" s="326"/>
      <c r="B732" s="326"/>
      <c r="C732" s="326"/>
      <c r="D732" s="326"/>
      <c r="E732" s="326"/>
      <c r="F732" s="326"/>
      <c r="G732" s="326"/>
      <c r="H732" s="326"/>
      <c r="I732" s="326"/>
      <c r="J732" s="326"/>
      <c r="K732" s="326"/>
      <c r="L732" s="326"/>
      <c r="M732" s="326"/>
      <c r="N732" s="326"/>
      <c r="O732" s="326"/>
      <c r="P732" s="326"/>
      <c r="Q732" s="326"/>
      <c r="R732" s="326"/>
      <c r="S732" s="326"/>
      <c r="T732" s="326"/>
      <c r="U732" s="326"/>
      <c r="V732" s="326"/>
      <c r="W732" s="326"/>
      <c r="X732" s="326"/>
      <c r="Y732" s="326"/>
      <c r="Z732" s="326"/>
    </row>
    <row r="733" spans="1:26" ht="12.75" customHeight="1" x14ac:dyDescent="0.2">
      <c r="A733" s="326"/>
      <c r="B733" s="326"/>
      <c r="C733" s="326"/>
      <c r="D733" s="326"/>
      <c r="E733" s="326"/>
      <c r="F733" s="326"/>
      <c r="G733" s="326"/>
      <c r="H733" s="326"/>
      <c r="I733" s="326"/>
      <c r="J733" s="326"/>
      <c r="K733" s="326"/>
      <c r="L733" s="326"/>
      <c r="M733" s="326"/>
      <c r="N733" s="326"/>
      <c r="O733" s="326"/>
      <c r="P733" s="326"/>
      <c r="Q733" s="326"/>
      <c r="R733" s="326"/>
      <c r="S733" s="326"/>
      <c r="T733" s="326"/>
      <c r="U733" s="326"/>
      <c r="V733" s="326"/>
      <c r="W733" s="326"/>
      <c r="X733" s="326"/>
      <c r="Y733" s="326"/>
      <c r="Z733" s="326"/>
    </row>
    <row r="734" spans="1:26" ht="12.75" customHeight="1" x14ac:dyDescent="0.2">
      <c r="A734" s="326"/>
      <c r="B734" s="326"/>
      <c r="C734" s="326"/>
      <c r="D734" s="326"/>
      <c r="E734" s="326"/>
      <c r="F734" s="326"/>
      <c r="G734" s="326"/>
      <c r="H734" s="326"/>
      <c r="I734" s="326"/>
      <c r="J734" s="326"/>
      <c r="K734" s="326"/>
      <c r="L734" s="326"/>
      <c r="M734" s="326"/>
      <c r="N734" s="326"/>
      <c r="O734" s="326"/>
      <c r="P734" s="326"/>
      <c r="Q734" s="326"/>
      <c r="R734" s="326"/>
      <c r="S734" s="326"/>
      <c r="T734" s="326"/>
      <c r="U734" s="326"/>
      <c r="V734" s="326"/>
      <c r="W734" s="326"/>
      <c r="X734" s="326"/>
      <c r="Y734" s="326"/>
      <c r="Z734" s="326"/>
    </row>
    <row r="735" spans="1:26" ht="12.75" customHeight="1" x14ac:dyDescent="0.2">
      <c r="A735" s="326"/>
      <c r="B735" s="326"/>
      <c r="C735" s="326"/>
      <c r="D735" s="326"/>
      <c r="E735" s="326"/>
      <c r="F735" s="326"/>
      <c r="G735" s="326"/>
      <c r="H735" s="326"/>
      <c r="I735" s="326"/>
      <c r="J735" s="326"/>
      <c r="K735" s="326"/>
      <c r="L735" s="326"/>
      <c r="M735" s="326"/>
      <c r="N735" s="326"/>
      <c r="O735" s="326"/>
      <c r="P735" s="326"/>
      <c r="Q735" s="326"/>
      <c r="R735" s="326"/>
      <c r="S735" s="326"/>
      <c r="T735" s="326"/>
      <c r="U735" s="326"/>
      <c r="V735" s="326"/>
      <c r="W735" s="326"/>
      <c r="X735" s="326"/>
      <c r="Y735" s="326"/>
      <c r="Z735" s="326"/>
    </row>
    <row r="736" spans="1:26" ht="12.75" customHeight="1" x14ac:dyDescent="0.2">
      <c r="A736" s="326"/>
      <c r="B736" s="326"/>
      <c r="C736" s="326"/>
      <c r="D736" s="326"/>
      <c r="E736" s="326"/>
      <c r="F736" s="326"/>
      <c r="G736" s="326"/>
      <c r="H736" s="326"/>
      <c r="I736" s="326"/>
      <c r="J736" s="326"/>
      <c r="K736" s="326"/>
      <c r="L736" s="326"/>
      <c r="M736" s="326"/>
      <c r="N736" s="326"/>
      <c r="O736" s="326"/>
      <c r="P736" s="326"/>
      <c r="Q736" s="326"/>
      <c r="R736" s="326"/>
      <c r="S736" s="326"/>
      <c r="T736" s="326"/>
      <c r="U736" s="326"/>
      <c r="V736" s="326"/>
      <c r="W736" s="326"/>
      <c r="X736" s="326"/>
      <c r="Y736" s="326"/>
      <c r="Z736" s="326"/>
    </row>
    <row r="737" spans="1:26" ht="12.75" customHeight="1" x14ac:dyDescent="0.2">
      <c r="A737" s="326"/>
      <c r="B737" s="326"/>
      <c r="C737" s="326"/>
      <c r="D737" s="326"/>
      <c r="E737" s="326"/>
      <c r="F737" s="326"/>
      <c r="G737" s="326"/>
      <c r="H737" s="326"/>
      <c r="I737" s="326"/>
      <c r="J737" s="326"/>
      <c r="K737" s="326"/>
      <c r="L737" s="326"/>
      <c r="M737" s="326"/>
      <c r="N737" s="326"/>
      <c r="O737" s="326"/>
      <c r="P737" s="326"/>
      <c r="Q737" s="326"/>
      <c r="R737" s="326"/>
      <c r="S737" s="326"/>
      <c r="T737" s="326"/>
      <c r="U737" s="326"/>
      <c r="V737" s="326"/>
      <c r="W737" s="326"/>
      <c r="X737" s="326"/>
      <c r="Y737" s="326"/>
      <c r="Z737" s="326"/>
    </row>
    <row r="738" spans="1:26" ht="12.75" customHeight="1" x14ac:dyDescent="0.2">
      <c r="A738" s="326"/>
      <c r="B738" s="326"/>
      <c r="C738" s="326"/>
      <c r="D738" s="326"/>
      <c r="E738" s="326"/>
      <c r="F738" s="326"/>
      <c r="G738" s="326"/>
      <c r="H738" s="326"/>
      <c r="I738" s="326"/>
      <c r="J738" s="326"/>
      <c r="K738" s="326"/>
      <c r="L738" s="326"/>
      <c r="M738" s="326"/>
      <c r="N738" s="326"/>
      <c r="O738" s="326"/>
      <c r="P738" s="326"/>
      <c r="Q738" s="326"/>
      <c r="R738" s="326"/>
      <c r="S738" s="326"/>
      <c r="T738" s="326"/>
      <c r="U738" s="326"/>
      <c r="V738" s="326"/>
      <c r="W738" s="326"/>
      <c r="X738" s="326"/>
      <c r="Y738" s="326"/>
      <c r="Z738" s="326"/>
    </row>
    <row r="739" spans="1:26" ht="12.75" customHeight="1" x14ac:dyDescent="0.2">
      <c r="A739" s="326"/>
      <c r="B739" s="326"/>
      <c r="C739" s="326"/>
      <c r="D739" s="326"/>
      <c r="E739" s="326"/>
      <c r="F739" s="326"/>
      <c r="G739" s="326"/>
      <c r="H739" s="326"/>
      <c r="I739" s="326"/>
      <c r="J739" s="326"/>
      <c r="K739" s="326"/>
      <c r="L739" s="326"/>
      <c r="M739" s="326"/>
      <c r="N739" s="326"/>
      <c r="O739" s="326"/>
      <c r="P739" s="326"/>
      <c r="Q739" s="326"/>
      <c r="R739" s="326"/>
      <c r="S739" s="326"/>
      <c r="T739" s="326"/>
      <c r="U739" s="326"/>
      <c r="V739" s="326"/>
      <c r="W739" s="326"/>
      <c r="X739" s="326"/>
      <c r="Y739" s="326"/>
      <c r="Z739" s="326"/>
    </row>
    <row r="740" spans="1:26" ht="12.75" customHeight="1" x14ac:dyDescent="0.2">
      <c r="A740" s="326"/>
      <c r="B740" s="326"/>
      <c r="C740" s="326"/>
      <c r="D740" s="326"/>
      <c r="E740" s="326"/>
      <c r="F740" s="326"/>
      <c r="G740" s="326"/>
      <c r="H740" s="326"/>
      <c r="I740" s="326"/>
      <c r="J740" s="326"/>
      <c r="K740" s="326"/>
      <c r="L740" s="326"/>
      <c r="M740" s="326"/>
      <c r="N740" s="326"/>
      <c r="O740" s="326"/>
      <c r="P740" s="326"/>
      <c r="Q740" s="326"/>
      <c r="R740" s="326"/>
      <c r="S740" s="326"/>
      <c r="T740" s="326"/>
      <c r="U740" s="326"/>
      <c r="V740" s="326"/>
      <c r="W740" s="326"/>
      <c r="X740" s="326"/>
      <c r="Y740" s="326"/>
      <c r="Z740" s="326"/>
    </row>
    <row r="741" spans="1:26" ht="12.75" customHeight="1" x14ac:dyDescent="0.2">
      <c r="A741" s="326"/>
      <c r="B741" s="326"/>
      <c r="C741" s="326"/>
      <c r="D741" s="326"/>
      <c r="E741" s="326"/>
      <c r="F741" s="326"/>
      <c r="G741" s="326"/>
      <c r="H741" s="326"/>
      <c r="I741" s="326"/>
      <c r="J741" s="326"/>
      <c r="K741" s="326"/>
      <c r="L741" s="326"/>
      <c r="M741" s="326"/>
      <c r="N741" s="326"/>
      <c r="O741" s="326"/>
      <c r="P741" s="326"/>
      <c r="Q741" s="326"/>
      <c r="R741" s="326"/>
      <c r="S741" s="326"/>
      <c r="T741" s="326"/>
      <c r="U741" s="326"/>
      <c r="V741" s="326"/>
      <c r="W741" s="326"/>
      <c r="X741" s="326"/>
      <c r="Y741" s="326"/>
      <c r="Z741" s="326"/>
    </row>
    <row r="742" spans="1:26" ht="12.75" customHeight="1" x14ac:dyDescent="0.2">
      <c r="A742" s="326"/>
      <c r="B742" s="326"/>
      <c r="C742" s="326"/>
      <c r="D742" s="326"/>
      <c r="E742" s="326"/>
      <c r="F742" s="326"/>
      <c r="G742" s="326"/>
      <c r="H742" s="326"/>
      <c r="I742" s="326"/>
      <c r="J742" s="326"/>
      <c r="K742" s="326"/>
      <c r="L742" s="326"/>
      <c r="M742" s="326"/>
      <c r="N742" s="326"/>
      <c r="O742" s="326"/>
      <c r="P742" s="326"/>
      <c r="Q742" s="326"/>
      <c r="R742" s="326"/>
      <c r="S742" s="326"/>
      <c r="T742" s="326"/>
      <c r="U742" s="326"/>
      <c r="V742" s="326"/>
      <c r="W742" s="326"/>
      <c r="X742" s="326"/>
      <c r="Y742" s="326"/>
      <c r="Z742" s="326"/>
    </row>
    <row r="743" spans="1:26" ht="12.75" customHeight="1" x14ac:dyDescent="0.2">
      <c r="A743" s="326"/>
      <c r="B743" s="326"/>
      <c r="C743" s="326"/>
      <c r="D743" s="326"/>
      <c r="E743" s="326"/>
      <c r="F743" s="326"/>
      <c r="G743" s="326"/>
      <c r="H743" s="326"/>
      <c r="I743" s="326"/>
      <c r="J743" s="326"/>
      <c r="K743" s="326"/>
      <c r="L743" s="326"/>
      <c r="M743" s="326"/>
      <c r="N743" s="326"/>
      <c r="O743" s="326"/>
      <c r="P743" s="326"/>
      <c r="Q743" s="326"/>
      <c r="R743" s="326"/>
      <c r="S743" s="326"/>
      <c r="T743" s="326"/>
      <c r="U743" s="326"/>
      <c r="V743" s="326"/>
      <c r="W743" s="326"/>
      <c r="X743" s="326"/>
      <c r="Y743" s="326"/>
      <c r="Z743" s="326"/>
    </row>
    <row r="744" spans="1:26" ht="12.75" customHeight="1" x14ac:dyDescent="0.2">
      <c r="A744" s="326"/>
      <c r="B744" s="326"/>
      <c r="C744" s="326"/>
      <c r="D744" s="326"/>
      <c r="E744" s="326"/>
      <c r="F744" s="326"/>
      <c r="G744" s="326"/>
      <c r="H744" s="326"/>
      <c r="I744" s="326"/>
      <c r="J744" s="326"/>
      <c r="K744" s="326"/>
      <c r="L744" s="326"/>
      <c r="M744" s="326"/>
      <c r="N744" s="326"/>
      <c r="O744" s="326"/>
      <c r="P744" s="326"/>
      <c r="Q744" s="326"/>
      <c r="R744" s="326"/>
      <c r="S744" s="326"/>
      <c r="T744" s="326"/>
      <c r="U744" s="326"/>
      <c r="V744" s="326"/>
      <c r="W744" s="326"/>
      <c r="X744" s="326"/>
      <c r="Y744" s="326"/>
      <c r="Z744" s="326"/>
    </row>
    <row r="745" spans="1:26" ht="12.75" customHeight="1" x14ac:dyDescent="0.2">
      <c r="A745" s="326"/>
      <c r="B745" s="326"/>
      <c r="C745" s="326"/>
      <c r="D745" s="326"/>
      <c r="E745" s="326"/>
      <c r="F745" s="326"/>
      <c r="G745" s="326"/>
      <c r="H745" s="326"/>
      <c r="I745" s="326"/>
      <c r="J745" s="326"/>
      <c r="K745" s="326"/>
      <c r="L745" s="326"/>
      <c r="M745" s="326"/>
      <c r="N745" s="326"/>
      <c r="O745" s="326"/>
      <c r="P745" s="326"/>
      <c r="Q745" s="326"/>
      <c r="R745" s="326"/>
      <c r="S745" s="326"/>
      <c r="T745" s="326"/>
      <c r="U745" s="326"/>
      <c r="V745" s="326"/>
      <c r="W745" s="326"/>
      <c r="X745" s="326"/>
      <c r="Y745" s="326"/>
      <c r="Z745" s="326"/>
    </row>
    <row r="746" spans="1:26" ht="12.75" customHeight="1" x14ac:dyDescent="0.2">
      <c r="A746" s="326"/>
      <c r="B746" s="326"/>
      <c r="C746" s="326"/>
      <c r="D746" s="326"/>
      <c r="E746" s="326"/>
      <c r="F746" s="326"/>
      <c r="G746" s="326"/>
      <c r="H746" s="326"/>
      <c r="I746" s="326"/>
      <c r="J746" s="326"/>
      <c r="K746" s="326"/>
      <c r="L746" s="326"/>
      <c r="M746" s="326"/>
      <c r="N746" s="326"/>
      <c r="O746" s="326"/>
      <c r="P746" s="326"/>
      <c r="Q746" s="326"/>
      <c r="R746" s="326"/>
      <c r="S746" s="326"/>
      <c r="T746" s="326"/>
      <c r="U746" s="326"/>
      <c r="V746" s="326"/>
      <c r="W746" s="326"/>
      <c r="X746" s="326"/>
      <c r="Y746" s="326"/>
      <c r="Z746" s="326"/>
    </row>
    <row r="747" spans="1:26" ht="12.75" customHeight="1" x14ac:dyDescent="0.2">
      <c r="A747" s="326"/>
      <c r="B747" s="326"/>
      <c r="C747" s="326"/>
      <c r="D747" s="326"/>
      <c r="E747" s="326"/>
      <c r="F747" s="326"/>
      <c r="G747" s="326"/>
      <c r="H747" s="326"/>
      <c r="I747" s="326"/>
      <c r="J747" s="326"/>
      <c r="K747" s="326"/>
      <c r="L747" s="326"/>
      <c r="M747" s="326"/>
      <c r="N747" s="326"/>
      <c r="O747" s="326"/>
      <c r="P747" s="326"/>
      <c r="Q747" s="326"/>
      <c r="R747" s="326"/>
      <c r="S747" s="326"/>
      <c r="T747" s="326"/>
      <c r="U747" s="326"/>
      <c r="V747" s="326"/>
      <c r="W747" s="326"/>
      <c r="X747" s="326"/>
      <c r="Y747" s="326"/>
      <c r="Z747" s="326"/>
    </row>
    <row r="748" spans="1:26" ht="12.75" customHeight="1" x14ac:dyDescent="0.2">
      <c r="A748" s="326"/>
      <c r="B748" s="326"/>
      <c r="C748" s="326"/>
      <c r="D748" s="326"/>
      <c r="E748" s="326"/>
      <c r="F748" s="326"/>
      <c r="G748" s="326"/>
      <c r="H748" s="326"/>
      <c r="I748" s="326"/>
      <c r="J748" s="326"/>
      <c r="K748" s="326"/>
      <c r="L748" s="326"/>
      <c r="M748" s="326"/>
      <c r="N748" s="326"/>
      <c r="O748" s="326"/>
      <c r="P748" s="326"/>
      <c r="Q748" s="326"/>
      <c r="R748" s="326"/>
      <c r="S748" s="326"/>
      <c r="T748" s="326"/>
      <c r="U748" s="326"/>
      <c r="V748" s="326"/>
      <c r="W748" s="326"/>
      <c r="X748" s="326"/>
      <c r="Y748" s="326"/>
      <c r="Z748" s="326"/>
    </row>
    <row r="749" spans="1:26" ht="12.75" customHeight="1" x14ac:dyDescent="0.2">
      <c r="A749" s="326"/>
      <c r="B749" s="326"/>
      <c r="C749" s="326"/>
      <c r="D749" s="326"/>
      <c r="E749" s="326"/>
      <c r="F749" s="326"/>
      <c r="G749" s="326"/>
      <c r="H749" s="326"/>
      <c r="I749" s="326"/>
      <c r="J749" s="326"/>
      <c r="K749" s="326"/>
      <c r="L749" s="326"/>
      <c r="M749" s="326"/>
      <c r="N749" s="326"/>
      <c r="O749" s="326"/>
      <c r="P749" s="326"/>
      <c r="Q749" s="326"/>
      <c r="R749" s="326"/>
      <c r="S749" s="326"/>
      <c r="T749" s="326"/>
      <c r="U749" s="326"/>
      <c r="V749" s="326"/>
      <c r="W749" s="326"/>
      <c r="X749" s="326"/>
      <c r="Y749" s="326"/>
      <c r="Z749" s="326"/>
    </row>
    <row r="750" spans="1:26" ht="12.75" customHeight="1" x14ac:dyDescent="0.2">
      <c r="A750" s="326"/>
      <c r="B750" s="326"/>
      <c r="C750" s="326"/>
      <c r="D750" s="326"/>
      <c r="E750" s="326"/>
      <c r="F750" s="326"/>
      <c r="G750" s="326"/>
      <c r="H750" s="326"/>
      <c r="I750" s="326"/>
      <c r="J750" s="326"/>
      <c r="K750" s="326"/>
      <c r="L750" s="326"/>
      <c r="M750" s="326"/>
      <c r="N750" s="326"/>
      <c r="O750" s="326"/>
      <c r="P750" s="326"/>
      <c r="Q750" s="326"/>
      <c r="R750" s="326"/>
      <c r="S750" s="326"/>
      <c r="T750" s="326"/>
      <c r="U750" s="326"/>
      <c r="V750" s="326"/>
      <c r="W750" s="326"/>
      <c r="X750" s="326"/>
      <c r="Y750" s="326"/>
      <c r="Z750" s="326"/>
    </row>
    <row r="751" spans="1:26" ht="12.75" customHeight="1" x14ac:dyDescent="0.2">
      <c r="A751" s="326"/>
      <c r="B751" s="326"/>
      <c r="C751" s="326"/>
      <c r="D751" s="326"/>
      <c r="E751" s="326"/>
      <c r="F751" s="326"/>
      <c r="G751" s="326"/>
      <c r="H751" s="326"/>
      <c r="I751" s="326"/>
      <c r="J751" s="326"/>
      <c r="K751" s="326"/>
      <c r="L751" s="326"/>
      <c r="M751" s="326"/>
      <c r="N751" s="326"/>
      <c r="O751" s="326"/>
      <c r="P751" s="326"/>
      <c r="Q751" s="326"/>
      <c r="R751" s="326"/>
      <c r="S751" s="326"/>
      <c r="T751" s="326"/>
      <c r="U751" s="326"/>
      <c r="V751" s="326"/>
      <c r="W751" s="326"/>
      <c r="X751" s="326"/>
      <c r="Y751" s="326"/>
      <c r="Z751" s="326"/>
    </row>
    <row r="752" spans="1:26" ht="12.75" customHeight="1" x14ac:dyDescent="0.2">
      <c r="A752" s="326"/>
      <c r="B752" s="326"/>
      <c r="C752" s="326"/>
      <c r="D752" s="326"/>
      <c r="E752" s="326"/>
      <c r="F752" s="326"/>
      <c r="G752" s="326"/>
      <c r="H752" s="326"/>
      <c r="I752" s="326"/>
      <c r="J752" s="326"/>
      <c r="K752" s="326"/>
      <c r="L752" s="326"/>
      <c r="M752" s="326"/>
      <c r="N752" s="326"/>
      <c r="O752" s="326"/>
      <c r="P752" s="326"/>
      <c r="Q752" s="326"/>
      <c r="R752" s="326"/>
      <c r="S752" s="326"/>
      <c r="T752" s="326"/>
      <c r="U752" s="326"/>
      <c r="V752" s="326"/>
      <c r="W752" s="326"/>
      <c r="X752" s="326"/>
      <c r="Y752" s="326"/>
      <c r="Z752" s="326"/>
    </row>
    <row r="753" spans="1:26" ht="12.75" customHeight="1" x14ac:dyDescent="0.2">
      <c r="A753" s="326"/>
      <c r="B753" s="326"/>
      <c r="C753" s="326"/>
      <c r="D753" s="326"/>
      <c r="E753" s="326"/>
      <c r="F753" s="326"/>
      <c r="G753" s="326"/>
      <c r="H753" s="326"/>
      <c r="I753" s="326"/>
      <c r="J753" s="326"/>
      <c r="K753" s="326"/>
      <c r="L753" s="326"/>
      <c r="M753" s="326"/>
      <c r="N753" s="326"/>
      <c r="O753" s="326"/>
      <c r="P753" s="326"/>
      <c r="Q753" s="326"/>
      <c r="R753" s="326"/>
      <c r="S753" s="326"/>
      <c r="T753" s="326"/>
      <c r="U753" s="326"/>
      <c r="V753" s="326"/>
      <c r="W753" s="326"/>
      <c r="X753" s="326"/>
      <c r="Y753" s="326"/>
      <c r="Z753" s="326"/>
    </row>
    <row r="754" spans="1:26" ht="12.75" customHeight="1" x14ac:dyDescent="0.2">
      <c r="A754" s="326"/>
      <c r="B754" s="326"/>
      <c r="C754" s="326"/>
      <c r="D754" s="326"/>
      <c r="E754" s="326"/>
      <c r="F754" s="326"/>
      <c r="G754" s="326"/>
      <c r="H754" s="326"/>
      <c r="I754" s="326"/>
      <c r="J754" s="326"/>
      <c r="K754" s="326"/>
      <c r="L754" s="326"/>
      <c r="M754" s="326"/>
      <c r="N754" s="326"/>
      <c r="O754" s="326"/>
      <c r="P754" s="326"/>
      <c r="Q754" s="326"/>
      <c r="R754" s="326"/>
      <c r="S754" s="326"/>
      <c r="T754" s="326"/>
      <c r="U754" s="326"/>
      <c r="V754" s="326"/>
      <c r="W754" s="326"/>
      <c r="X754" s="326"/>
      <c r="Y754" s="326"/>
      <c r="Z754" s="326"/>
    </row>
    <row r="755" spans="1:26" ht="12.75" customHeight="1" x14ac:dyDescent="0.2">
      <c r="A755" s="326"/>
      <c r="B755" s="326"/>
      <c r="C755" s="326"/>
      <c r="D755" s="326"/>
      <c r="E755" s="326"/>
      <c r="F755" s="326"/>
      <c r="G755" s="326"/>
      <c r="H755" s="326"/>
      <c r="I755" s="326"/>
      <c r="J755" s="326"/>
      <c r="K755" s="326"/>
      <c r="L755" s="326"/>
      <c r="M755" s="326"/>
      <c r="N755" s="326"/>
      <c r="O755" s="326"/>
      <c r="P755" s="326"/>
      <c r="Q755" s="326"/>
      <c r="R755" s="326"/>
      <c r="S755" s="326"/>
      <c r="T755" s="326"/>
      <c r="U755" s="326"/>
      <c r="V755" s="326"/>
      <c r="W755" s="326"/>
      <c r="X755" s="326"/>
      <c r="Y755" s="326"/>
      <c r="Z755" s="326"/>
    </row>
    <row r="756" spans="1:26" ht="12.75" customHeight="1" x14ac:dyDescent="0.2">
      <c r="A756" s="326"/>
      <c r="B756" s="326"/>
      <c r="C756" s="326"/>
      <c r="D756" s="326"/>
      <c r="E756" s="326"/>
      <c r="F756" s="326"/>
      <c r="G756" s="326"/>
      <c r="H756" s="326"/>
      <c r="I756" s="326"/>
      <c r="J756" s="326"/>
      <c r="K756" s="326"/>
      <c r="L756" s="326"/>
      <c r="M756" s="326"/>
      <c r="N756" s="326"/>
      <c r="O756" s="326"/>
      <c r="P756" s="326"/>
      <c r="Q756" s="326"/>
      <c r="R756" s="326"/>
      <c r="S756" s="326"/>
      <c r="T756" s="326"/>
      <c r="U756" s="326"/>
      <c r="V756" s="326"/>
      <c r="W756" s="326"/>
      <c r="X756" s="326"/>
      <c r="Y756" s="326"/>
      <c r="Z756" s="326"/>
    </row>
    <row r="757" spans="1:26" ht="12.75" customHeight="1" x14ac:dyDescent="0.2">
      <c r="A757" s="326"/>
      <c r="B757" s="326"/>
      <c r="C757" s="326"/>
      <c r="D757" s="326"/>
      <c r="E757" s="326"/>
      <c r="F757" s="326"/>
      <c r="G757" s="326"/>
      <c r="H757" s="326"/>
      <c r="I757" s="326"/>
      <c r="J757" s="326"/>
      <c r="K757" s="326"/>
      <c r="L757" s="326"/>
      <c r="M757" s="326"/>
      <c r="N757" s="326"/>
      <c r="O757" s="326"/>
      <c r="P757" s="326"/>
      <c r="Q757" s="326"/>
      <c r="R757" s="326"/>
      <c r="S757" s="326"/>
      <c r="T757" s="326"/>
      <c r="U757" s="326"/>
      <c r="V757" s="326"/>
      <c r="W757" s="326"/>
      <c r="X757" s="326"/>
      <c r="Y757" s="326"/>
      <c r="Z757" s="326"/>
    </row>
    <row r="758" spans="1:26" ht="12.75" customHeight="1" x14ac:dyDescent="0.2">
      <c r="A758" s="326"/>
      <c r="B758" s="326"/>
      <c r="C758" s="326"/>
      <c r="D758" s="326"/>
      <c r="E758" s="326"/>
      <c r="F758" s="326"/>
      <c r="G758" s="326"/>
      <c r="H758" s="326"/>
      <c r="I758" s="326"/>
      <c r="J758" s="326"/>
      <c r="K758" s="326"/>
      <c r="L758" s="326"/>
      <c r="M758" s="326"/>
      <c r="N758" s="326"/>
      <c r="O758" s="326"/>
      <c r="P758" s="326"/>
      <c r="Q758" s="326"/>
      <c r="R758" s="326"/>
      <c r="S758" s="326"/>
      <c r="T758" s="326"/>
      <c r="U758" s="326"/>
      <c r="V758" s="326"/>
      <c r="W758" s="326"/>
      <c r="X758" s="326"/>
      <c r="Y758" s="326"/>
      <c r="Z758" s="326"/>
    </row>
    <row r="759" spans="1:26" ht="12.75" customHeight="1" x14ac:dyDescent="0.2">
      <c r="A759" s="326"/>
      <c r="B759" s="326"/>
      <c r="C759" s="326"/>
      <c r="D759" s="326"/>
      <c r="E759" s="326"/>
      <c r="F759" s="326"/>
      <c r="G759" s="326"/>
      <c r="H759" s="326"/>
      <c r="I759" s="326"/>
      <c r="J759" s="326"/>
      <c r="K759" s="326"/>
      <c r="L759" s="326"/>
      <c r="M759" s="326"/>
      <c r="N759" s="326"/>
      <c r="O759" s="326"/>
      <c r="P759" s="326"/>
      <c r="Q759" s="326"/>
      <c r="R759" s="326"/>
      <c r="S759" s="326"/>
      <c r="T759" s="326"/>
      <c r="U759" s="326"/>
      <c r="V759" s="326"/>
      <c r="W759" s="326"/>
      <c r="X759" s="326"/>
      <c r="Y759" s="326"/>
      <c r="Z759" s="326"/>
    </row>
    <row r="760" spans="1:26" ht="12.75" customHeight="1" x14ac:dyDescent="0.2">
      <c r="A760" s="326"/>
      <c r="B760" s="326"/>
      <c r="C760" s="326"/>
      <c r="D760" s="326"/>
      <c r="E760" s="326"/>
      <c r="F760" s="326"/>
      <c r="G760" s="326"/>
      <c r="H760" s="326"/>
      <c r="I760" s="326"/>
      <c r="J760" s="326"/>
      <c r="K760" s="326"/>
      <c r="L760" s="326"/>
      <c r="M760" s="326"/>
      <c r="N760" s="326"/>
      <c r="O760" s="326"/>
      <c r="P760" s="326"/>
      <c r="Q760" s="326"/>
      <c r="R760" s="326"/>
      <c r="S760" s="326"/>
      <c r="T760" s="326"/>
      <c r="U760" s="326"/>
      <c r="V760" s="326"/>
      <c r="W760" s="326"/>
      <c r="X760" s="326"/>
      <c r="Y760" s="326"/>
      <c r="Z760" s="326"/>
    </row>
    <row r="761" spans="1:26" ht="12.75" customHeight="1" x14ac:dyDescent="0.2">
      <c r="A761" s="326"/>
      <c r="B761" s="326"/>
      <c r="C761" s="326"/>
      <c r="D761" s="326"/>
      <c r="E761" s="326"/>
      <c r="F761" s="326"/>
      <c r="G761" s="326"/>
      <c r="H761" s="326"/>
      <c r="I761" s="326"/>
      <c r="J761" s="326"/>
      <c r="K761" s="326"/>
      <c r="L761" s="326"/>
      <c r="M761" s="326"/>
      <c r="N761" s="326"/>
      <c r="O761" s="326"/>
      <c r="P761" s="326"/>
      <c r="Q761" s="326"/>
      <c r="R761" s="326"/>
      <c r="S761" s="326"/>
      <c r="T761" s="326"/>
      <c r="U761" s="326"/>
      <c r="V761" s="326"/>
      <c r="W761" s="326"/>
      <c r="X761" s="326"/>
      <c r="Y761" s="326"/>
      <c r="Z761" s="326"/>
    </row>
    <row r="762" spans="1:26" ht="12.75" customHeight="1" x14ac:dyDescent="0.2">
      <c r="A762" s="326"/>
      <c r="B762" s="326"/>
      <c r="C762" s="326"/>
      <c r="D762" s="326"/>
      <c r="E762" s="326"/>
      <c r="F762" s="326"/>
      <c r="G762" s="326"/>
      <c r="H762" s="326"/>
      <c r="I762" s="326"/>
      <c r="J762" s="326"/>
      <c r="K762" s="326"/>
      <c r="L762" s="326"/>
      <c r="M762" s="326"/>
      <c r="N762" s="326"/>
      <c r="O762" s="326"/>
      <c r="P762" s="326"/>
      <c r="Q762" s="326"/>
      <c r="R762" s="326"/>
      <c r="S762" s="326"/>
      <c r="T762" s="326"/>
      <c r="U762" s="326"/>
      <c r="V762" s="326"/>
      <c r="W762" s="326"/>
      <c r="X762" s="326"/>
      <c r="Y762" s="326"/>
      <c r="Z762" s="326"/>
    </row>
    <row r="763" spans="1:26" ht="12.75" customHeight="1" x14ac:dyDescent="0.2">
      <c r="A763" s="326"/>
      <c r="B763" s="326"/>
      <c r="C763" s="326"/>
      <c r="D763" s="326"/>
      <c r="E763" s="326"/>
      <c r="F763" s="326"/>
      <c r="G763" s="326"/>
      <c r="H763" s="326"/>
      <c r="I763" s="326"/>
      <c r="J763" s="326"/>
      <c r="K763" s="326"/>
      <c r="L763" s="326"/>
      <c r="M763" s="326"/>
      <c r="N763" s="326"/>
      <c r="O763" s="326"/>
      <c r="P763" s="326"/>
      <c r="Q763" s="326"/>
      <c r="R763" s="326"/>
      <c r="S763" s="326"/>
      <c r="T763" s="326"/>
      <c r="U763" s="326"/>
      <c r="V763" s="326"/>
      <c r="W763" s="326"/>
      <c r="X763" s="326"/>
      <c r="Y763" s="326"/>
      <c r="Z763" s="326"/>
    </row>
    <row r="764" spans="1:26" ht="12.75" customHeight="1" x14ac:dyDescent="0.2">
      <c r="A764" s="326"/>
      <c r="B764" s="326"/>
      <c r="C764" s="326"/>
      <c r="D764" s="326"/>
      <c r="E764" s="326"/>
      <c r="F764" s="326"/>
      <c r="G764" s="326"/>
      <c r="H764" s="326"/>
      <c r="I764" s="326"/>
      <c r="J764" s="326"/>
      <c r="K764" s="326"/>
      <c r="L764" s="326"/>
      <c r="M764" s="326"/>
      <c r="N764" s="326"/>
      <c r="O764" s="326"/>
      <c r="P764" s="326"/>
      <c r="Q764" s="326"/>
      <c r="R764" s="326"/>
      <c r="S764" s="326"/>
      <c r="T764" s="326"/>
      <c r="U764" s="326"/>
      <c r="V764" s="326"/>
      <c r="W764" s="326"/>
      <c r="X764" s="326"/>
      <c r="Y764" s="326"/>
      <c r="Z764" s="326"/>
    </row>
    <row r="765" spans="1:26" ht="12.75" customHeight="1" x14ac:dyDescent="0.2">
      <c r="A765" s="326"/>
      <c r="B765" s="326"/>
      <c r="C765" s="326"/>
      <c r="D765" s="326"/>
      <c r="E765" s="326"/>
      <c r="F765" s="326"/>
      <c r="G765" s="326"/>
      <c r="H765" s="326"/>
      <c r="I765" s="326"/>
      <c r="J765" s="326"/>
      <c r="K765" s="326"/>
      <c r="L765" s="326"/>
      <c r="M765" s="326"/>
      <c r="N765" s="326"/>
      <c r="O765" s="326"/>
      <c r="P765" s="326"/>
      <c r="Q765" s="326"/>
      <c r="R765" s="326"/>
      <c r="S765" s="326"/>
      <c r="T765" s="326"/>
      <c r="U765" s="326"/>
      <c r="V765" s="326"/>
      <c r="W765" s="326"/>
      <c r="X765" s="326"/>
      <c r="Y765" s="326"/>
      <c r="Z765" s="326"/>
    </row>
    <row r="766" spans="1:26" ht="12.75" customHeight="1" x14ac:dyDescent="0.2">
      <c r="A766" s="326"/>
      <c r="B766" s="326"/>
      <c r="C766" s="326"/>
      <c r="D766" s="326"/>
      <c r="E766" s="326"/>
      <c r="F766" s="326"/>
      <c r="G766" s="326"/>
      <c r="H766" s="326"/>
      <c r="I766" s="326"/>
      <c r="J766" s="326"/>
      <c r="K766" s="326"/>
      <c r="L766" s="326"/>
      <c r="M766" s="326"/>
      <c r="N766" s="326"/>
      <c r="O766" s="326"/>
      <c r="P766" s="326"/>
      <c r="Q766" s="326"/>
      <c r="R766" s="326"/>
      <c r="S766" s="326"/>
      <c r="T766" s="326"/>
      <c r="U766" s="326"/>
      <c r="V766" s="326"/>
      <c r="W766" s="326"/>
      <c r="X766" s="326"/>
      <c r="Y766" s="326"/>
      <c r="Z766" s="326"/>
    </row>
    <row r="767" spans="1:26" ht="12.75" customHeight="1" x14ac:dyDescent="0.2">
      <c r="A767" s="326"/>
      <c r="B767" s="326"/>
      <c r="C767" s="326"/>
      <c r="D767" s="326"/>
      <c r="E767" s="326"/>
      <c r="F767" s="326"/>
      <c r="G767" s="326"/>
      <c r="H767" s="326"/>
      <c r="I767" s="326"/>
      <c r="J767" s="326"/>
      <c r="K767" s="326"/>
      <c r="L767" s="326"/>
      <c r="M767" s="326"/>
      <c r="N767" s="326"/>
      <c r="O767" s="326"/>
      <c r="P767" s="326"/>
      <c r="Q767" s="326"/>
      <c r="R767" s="326"/>
      <c r="S767" s="326"/>
      <c r="T767" s="326"/>
      <c r="U767" s="326"/>
      <c r="V767" s="326"/>
      <c r="W767" s="326"/>
      <c r="X767" s="326"/>
      <c r="Y767" s="326"/>
      <c r="Z767" s="326"/>
    </row>
    <row r="768" spans="1:26" ht="12.75" customHeight="1" x14ac:dyDescent="0.2">
      <c r="A768" s="326"/>
      <c r="B768" s="326"/>
      <c r="C768" s="326"/>
      <c r="D768" s="326"/>
      <c r="E768" s="326"/>
      <c r="F768" s="326"/>
      <c r="G768" s="326"/>
      <c r="H768" s="326"/>
      <c r="I768" s="326"/>
      <c r="J768" s="326"/>
      <c r="K768" s="326"/>
      <c r="L768" s="326"/>
      <c r="M768" s="326"/>
      <c r="N768" s="326"/>
      <c r="O768" s="326"/>
      <c r="P768" s="326"/>
      <c r="Q768" s="326"/>
      <c r="R768" s="326"/>
      <c r="S768" s="326"/>
      <c r="T768" s="326"/>
      <c r="U768" s="326"/>
      <c r="V768" s="326"/>
      <c r="W768" s="326"/>
      <c r="X768" s="326"/>
      <c r="Y768" s="326"/>
      <c r="Z768" s="326"/>
    </row>
    <row r="769" spans="1:26" ht="12.75" customHeight="1" x14ac:dyDescent="0.2">
      <c r="A769" s="326"/>
      <c r="B769" s="326"/>
      <c r="C769" s="326"/>
      <c r="D769" s="326"/>
      <c r="E769" s="326"/>
      <c r="F769" s="326"/>
      <c r="G769" s="326"/>
      <c r="H769" s="326"/>
      <c r="I769" s="326"/>
      <c r="J769" s="326"/>
      <c r="K769" s="326"/>
      <c r="L769" s="326"/>
      <c r="M769" s="326"/>
      <c r="N769" s="326"/>
      <c r="O769" s="326"/>
      <c r="P769" s="326"/>
      <c r="Q769" s="326"/>
      <c r="R769" s="326"/>
      <c r="S769" s="326"/>
      <c r="T769" s="326"/>
      <c r="U769" s="326"/>
      <c r="V769" s="326"/>
      <c r="W769" s="326"/>
      <c r="X769" s="326"/>
      <c r="Y769" s="326"/>
      <c r="Z769" s="326"/>
    </row>
    <row r="770" spans="1:26" ht="12.75" customHeight="1" x14ac:dyDescent="0.2">
      <c r="A770" s="326"/>
      <c r="B770" s="326"/>
      <c r="C770" s="326"/>
      <c r="D770" s="326"/>
      <c r="E770" s="326"/>
      <c r="F770" s="326"/>
      <c r="G770" s="326"/>
      <c r="H770" s="326"/>
      <c r="I770" s="326"/>
      <c r="J770" s="326"/>
      <c r="K770" s="326"/>
      <c r="L770" s="326"/>
      <c r="M770" s="326"/>
      <c r="N770" s="326"/>
      <c r="O770" s="326"/>
      <c r="P770" s="326"/>
      <c r="Q770" s="326"/>
      <c r="R770" s="326"/>
      <c r="S770" s="326"/>
      <c r="T770" s="326"/>
      <c r="U770" s="326"/>
      <c r="V770" s="326"/>
      <c r="W770" s="326"/>
      <c r="X770" s="326"/>
      <c r="Y770" s="326"/>
      <c r="Z770" s="326"/>
    </row>
    <row r="771" spans="1:26" ht="12.75" customHeight="1" x14ac:dyDescent="0.2">
      <c r="A771" s="326"/>
      <c r="B771" s="326"/>
      <c r="C771" s="326"/>
      <c r="D771" s="326"/>
      <c r="E771" s="326"/>
      <c r="F771" s="326"/>
      <c r="G771" s="326"/>
      <c r="H771" s="326"/>
      <c r="I771" s="326"/>
      <c r="J771" s="326"/>
      <c r="K771" s="326"/>
      <c r="L771" s="326"/>
      <c r="M771" s="326"/>
      <c r="N771" s="326"/>
      <c r="O771" s="326"/>
      <c r="P771" s="326"/>
      <c r="Q771" s="326"/>
      <c r="R771" s="326"/>
      <c r="S771" s="326"/>
      <c r="T771" s="326"/>
      <c r="U771" s="326"/>
      <c r="V771" s="326"/>
      <c r="W771" s="326"/>
      <c r="X771" s="326"/>
      <c r="Y771" s="326"/>
      <c r="Z771" s="326"/>
    </row>
    <row r="772" spans="1:26" ht="12.75" customHeight="1" x14ac:dyDescent="0.2">
      <c r="A772" s="326"/>
      <c r="B772" s="326"/>
      <c r="C772" s="326"/>
      <c r="D772" s="326"/>
      <c r="E772" s="326"/>
      <c r="F772" s="326"/>
      <c r="G772" s="326"/>
      <c r="H772" s="326"/>
      <c r="I772" s="326"/>
      <c r="J772" s="326"/>
      <c r="K772" s="326"/>
      <c r="L772" s="326"/>
      <c r="M772" s="326"/>
      <c r="N772" s="326"/>
      <c r="O772" s="326"/>
      <c r="P772" s="326"/>
      <c r="Q772" s="326"/>
      <c r="R772" s="326"/>
      <c r="S772" s="326"/>
      <c r="T772" s="326"/>
      <c r="U772" s="326"/>
      <c r="V772" s="326"/>
      <c r="W772" s="326"/>
      <c r="X772" s="326"/>
      <c r="Y772" s="326"/>
      <c r="Z772" s="326"/>
    </row>
    <row r="773" spans="1:26" ht="12.75" customHeight="1" x14ac:dyDescent="0.2">
      <c r="A773" s="326"/>
      <c r="B773" s="326"/>
      <c r="C773" s="326"/>
      <c r="D773" s="326"/>
      <c r="E773" s="326"/>
      <c r="F773" s="326"/>
      <c r="G773" s="326"/>
      <c r="H773" s="326"/>
      <c r="I773" s="326"/>
      <c r="J773" s="326"/>
      <c r="K773" s="326"/>
      <c r="L773" s="326"/>
      <c r="M773" s="326"/>
      <c r="N773" s="326"/>
      <c r="O773" s="326"/>
      <c r="P773" s="326"/>
      <c r="Q773" s="326"/>
      <c r="R773" s="326"/>
      <c r="S773" s="326"/>
      <c r="T773" s="326"/>
      <c r="U773" s="326"/>
      <c r="V773" s="326"/>
      <c r="W773" s="326"/>
      <c r="X773" s="326"/>
      <c r="Y773" s="326"/>
      <c r="Z773" s="326"/>
    </row>
    <row r="774" spans="1:26" ht="12.75" customHeight="1" x14ac:dyDescent="0.2">
      <c r="A774" s="326"/>
      <c r="B774" s="326"/>
      <c r="C774" s="326"/>
      <c r="D774" s="326"/>
      <c r="E774" s="326"/>
      <c r="F774" s="326"/>
      <c r="G774" s="326"/>
      <c r="H774" s="326"/>
      <c r="I774" s="326"/>
      <c r="J774" s="326"/>
      <c r="K774" s="326"/>
      <c r="L774" s="326"/>
      <c r="M774" s="326"/>
      <c r="N774" s="326"/>
      <c r="O774" s="326"/>
      <c r="P774" s="326"/>
      <c r="Q774" s="326"/>
      <c r="R774" s="326"/>
      <c r="S774" s="326"/>
      <c r="T774" s="326"/>
      <c r="U774" s="326"/>
      <c r="V774" s="326"/>
      <c r="W774" s="326"/>
      <c r="X774" s="326"/>
      <c r="Y774" s="326"/>
      <c r="Z774" s="326"/>
    </row>
    <row r="775" spans="1:26" ht="12.75" customHeight="1" x14ac:dyDescent="0.2">
      <c r="A775" s="326"/>
      <c r="B775" s="326"/>
      <c r="C775" s="326"/>
      <c r="D775" s="326"/>
      <c r="E775" s="326"/>
      <c r="F775" s="326"/>
      <c r="G775" s="326"/>
      <c r="H775" s="326"/>
      <c r="I775" s="326"/>
      <c r="J775" s="326"/>
      <c r="K775" s="326"/>
      <c r="L775" s="326"/>
      <c r="M775" s="326"/>
      <c r="N775" s="326"/>
      <c r="O775" s="326"/>
      <c r="P775" s="326"/>
      <c r="Q775" s="326"/>
      <c r="R775" s="326"/>
      <c r="S775" s="326"/>
      <c r="T775" s="326"/>
      <c r="U775" s="326"/>
      <c r="V775" s="326"/>
      <c r="W775" s="326"/>
      <c r="X775" s="326"/>
      <c r="Y775" s="326"/>
      <c r="Z775" s="326"/>
    </row>
    <row r="776" spans="1:26" ht="12.75" customHeight="1" x14ac:dyDescent="0.2">
      <c r="A776" s="326"/>
      <c r="B776" s="326"/>
      <c r="C776" s="326"/>
      <c r="D776" s="326"/>
      <c r="E776" s="326"/>
      <c r="F776" s="326"/>
      <c r="G776" s="326"/>
      <c r="H776" s="326"/>
      <c r="I776" s="326"/>
      <c r="J776" s="326"/>
      <c r="K776" s="326"/>
      <c r="L776" s="326"/>
      <c r="M776" s="326"/>
      <c r="N776" s="326"/>
      <c r="O776" s="326"/>
      <c r="P776" s="326"/>
      <c r="Q776" s="326"/>
      <c r="R776" s="326"/>
      <c r="S776" s="326"/>
      <c r="T776" s="326"/>
      <c r="U776" s="326"/>
      <c r="V776" s="326"/>
      <c r="W776" s="326"/>
      <c r="X776" s="326"/>
      <c r="Y776" s="326"/>
      <c r="Z776" s="326"/>
    </row>
    <row r="777" spans="1:26" ht="12.75" customHeight="1" x14ac:dyDescent="0.2">
      <c r="A777" s="326"/>
      <c r="B777" s="326"/>
      <c r="C777" s="326"/>
      <c r="D777" s="326"/>
      <c r="E777" s="326"/>
      <c r="F777" s="326"/>
      <c r="G777" s="326"/>
      <c r="H777" s="326"/>
      <c r="I777" s="326"/>
      <c r="J777" s="326"/>
      <c r="K777" s="326"/>
      <c r="L777" s="326"/>
      <c r="M777" s="326"/>
      <c r="N777" s="326"/>
      <c r="O777" s="326"/>
      <c r="P777" s="326"/>
      <c r="Q777" s="326"/>
      <c r="R777" s="326"/>
      <c r="S777" s="326"/>
      <c r="T777" s="326"/>
      <c r="U777" s="326"/>
      <c r="V777" s="326"/>
      <c r="W777" s="326"/>
      <c r="X777" s="326"/>
      <c r="Y777" s="326"/>
      <c r="Z777" s="326"/>
    </row>
    <row r="778" spans="1:26" ht="12.75" customHeight="1" x14ac:dyDescent="0.2">
      <c r="A778" s="326"/>
      <c r="B778" s="326"/>
      <c r="C778" s="326"/>
      <c r="D778" s="326"/>
      <c r="E778" s="326"/>
      <c r="F778" s="326"/>
      <c r="G778" s="326"/>
      <c r="H778" s="326"/>
      <c r="I778" s="326"/>
      <c r="J778" s="326"/>
      <c r="K778" s="326"/>
      <c r="L778" s="326"/>
      <c r="M778" s="326"/>
      <c r="N778" s="326"/>
      <c r="O778" s="326"/>
      <c r="P778" s="326"/>
      <c r="Q778" s="326"/>
      <c r="R778" s="326"/>
      <c r="S778" s="326"/>
      <c r="T778" s="326"/>
      <c r="U778" s="326"/>
      <c r="V778" s="326"/>
      <c r="W778" s="326"/>
      <c r="X778" s="326"/>
      <c r="Y778" s="326"/>
      <c r="Z778" s="326"/>
    </row>
    <row r="779" spans="1:26" ht="12.75" customHeight="1" x14ac:dyDescent="0.2">
      <c r="A779" s="326"/>
      <c r="B779" s="326"/>
      <c r="C779" s="326"/>
      <c r="D779" s="326"/>
      <c r="E779" s="326"/>
      <c r="F779" s="326"/>
      <c r="G779" s="326"/>
      <c r="H779" s="326"/>
      <c r="I779" s="326"/>
      <c r="J779" s="326"/>
      <c r="K779" s="326"/>
      <c r="L779" s="326"/>
      <c r="M779" s="326"/>
      <c r="N779" s="326"/>
      <c r="O779" s="326"/>
      <c r="P779" s="326"/>
      <c r="Q779" s="326"/>
      <c r="R779" s="326"/>
      <c r="S779" s="326"/>
      <c r="T779" s="326"/>
      <c r="U779" s="326"/>
      <c r="V779" s="326"/>
      <c r="W779" s="326"/>
      <c r="X779" s="326"/>
      <c r="Y779" s="326"/>
      <c r="Z779" s="326"/>
    </row>
    <row r="780" spans="1:26" ht="12.75" customHeight="1" x14ac:dyDescent="0.2">
      <c r="A780" s="326"/>
      <c r="B780" s="326"/>
      <c r="C780" s="326"/>
      <c r="D780" s="326"/>
      <c r="E780" s="326"/>
      <c r="F780" s="326"/>
      <c r="G780" s="326"/>
      <c r="H780" s="326"/>
      <c r="I780" s="326"/>
      <c r="J780" s="326"/>
      <c r="K780" s="326"/>
      <c r="L780" s="326"/>
      <c r="M780" s="326"/>
      <c r="N780" s="326"/>
      <c r="O780" s="326"/>
      <c r="P780" s="326"/>
      <c r="Q780" s="326"/>
      <c r="R780" s="326"/>
      <c r="S780" s="326"/>
      <c r="T780" s="326"/>
      <c r="U780" s="326"/>
      <c r="V780" s="326"/>
      <c r="W780" s="326"/>
      <c r="X780" s="326"/>
      <c r="Y780" s="326"/>
      <c r="Z780" s="326"/>
    </row>
    <row r="781" spans="1:26" ht="12.75" customHeight="1" x14ac:dyDescent="0.2">
      <c r="A781" s="326"/>
      <c r="B781" s="326"/>
      <c r="C781" s="326"/>
      <c r="D781" s="326"/>
      <c r="E781" s="326"/>
      <c r="F781" s="326"/>
      <c r="G781" s="326"/>
      <c r="H781" s="326"/>
      <c r="I781" s="326"/>
      <c r="J781" s="326"/>
      <c r="K781" s="326"/>
      <c r="L781" s="326"/>
      <c r="M781" s="326"/>
      <c r="N781" s="326"/>
      <c r="O781" s="326"/>
      <c r="P781" s="326"/>
      <c r="Q781" s="326"/>
      <c r="R781" s="326"/>
      <c r="S781" s="326"/>
      <c r="T781" s="326"/>
      <c r="U781" s="326"/>
      <c r="V781" s="326"/>
      <c r="W781" s="326"/>
      <c r="X781" s="326"/>
      <c r="Y781" s="326"/>
      <c r="Z781" s="326"/>
    </row>
    <row r="782" spans="1:26" ht="12.75" customHeight="1" x14ac:dyDescent="0.2">
      <c r="A782" s="326"/>
      <c r="B782" s="326"/>
      <c r="C782" s="326"/>
      <c r="D782" s="326"/>
      <c r="E782" s="326"/>
      <c r="F782" s="326"/>
      <c r="G782" s="326"/>
      <c r="H782" s="326"/>
      <c r="I782" s="326"/>
      <c r="J782" s="326"/>
      <c r="K782" s="326"/>
      <c r="L782" s="326"/>
      <c r="M782" s="326"/>
      <c r="N782" s="326"/>
      <c r="O782" s="326"/>
      <c r="P782" s="326"/>
      <c r="Q782" s="326"/>
      <c r="R782" s="326"/>
      <c r="S782" s="326"/>
      <c r="T782" s="326"/>
      <c r="U782" s="326"/>
      <c r="V782" s="326"/>
      <c r="W782" s="326"/>
      <c r="X782" s="326"/>
      <c r="Y782" s="326"/>
      <c r="Z782" s="326"/>
    </row>
    <row r="783" spans="1:26" ht="12.75" customHeight="1" x14ac:dyDescent="0.2">
      <c r="A783" s="326"/>
      <c r="B783" s="326"/>
      <c r="C783" s="326"/>
      <c r="D783" s="326"/>
      <c r="E783" s="326"/>
      <c r="F783" s="326"/>
      <c r="G783" s="326"/>
      <c r="H783" s="326"/>
      <c r="I783" s="326"/>
      <c r="J783" s="326"/>
      <c r="K783" s="326"/>
      <c r="L783" s="326"/>
      <c r="M783" s="326"/>
      <c r="N783" s="326"/>
      <c r="O783" s="326"/>
      <c r="P783" s="326"/>
      <c r="Q783" s="326"/>
      <c r="R783" s="326"/>
      <c r="S783" s="326"/>
      <c r="T783" s="326"/>
      <c r="U783" s="326"/>
      <c r="V783" s="326"/>
      <c r="W783" s="326"/>
      <c r="X783" s="326"/>
      <c r="Y783" s="326"/>
      <c r="Z783" s="326"/>
    </row>
    <row r="784" spans="1:26" ht="12.75" customHeight="1" x14ac:dyDescent="0.2">
      <c r="A784" s="326"/>
      <c r="B784" s="326"/>
      <c r="C784" s="326"/>
      <c r="D784" s="326"/>
      <c r="E784" s="326"/>
      <c r="F784" s="326"/>
      <c r="G784" s="326"/>
      <c r="H784" s="326"/>
      <c r="I784" s="326"/>
      <c r="J784" s="326"/>
      <c r="K784" s="326"/>
      <c r="L784" s="326"/>
      <c r="M784" s="326"/>
      <c r="N784" s="326"/>
      <c r="O784" s="326"/>
      <c r="P784" s="326"/>
      <c r="Q784" s="326"/>
      <c r="R784" s="326"/>
      <c r="S784" s="326"/>
      <c r="T784" s="326"/>
      <c r="U784" s="326"/>
      <c r="V784" s="326"/>
      <c r="W784" s="326"/>
      <c r="X784" s="326"/>
      <c r="Y784" s="326"/>
      <c r="Z784" s="326"/>
    </row>
    <row r="785" spans="1:26" ht="12.75" customHeight="1" x14ac:dyDescent="0.2">
      <c r="A785" s="326"/>
      <c r="B785" s="326"/>
      <c r="C785" s="326"/>
      <c r="D785" s="326"/>
      <c r="E785" s="326"/>
      <c r="F785" s="326"/>
      <c r="G785" s="326"/>
      <c r="H785" s="326"/>
      <c r="I785" s="326"/>
      <c r="J785" s="326"/>
      <c r="K785" s="326"/>
      <c r="L785" s="326"/>
      <c r="M785" s="326"/>
      <c r="N785" s="326"/>
      <c r="O785" s="326"/>
      <c r="P785" s="326"/>
      <c r="Q785" s="326"/>
      <c r="R785" s="326"/>
      <c r="S785" s="326"/>
      <c r="T785" s="326"/>
      <c r="U785" s="326"/>
      <c r="V785" s="326"/>
      <c r="W785" s="326"/>
      <c r="X785" s="326"/>
      <c r="Y785" s="326"/>
      <c r="Z785" s="326"/>
    </row>
    <row r="786" spans="1:26" ht="12.75" customHeight="1" x14ac:dyDescent="0.2">
      <c r="A786" s="326"/>
      <c r="B786" s="326"/>
      <c r="C786" s="326"/>
      <c r="D786" s="326"/>
      <c r="E786" s="326"/>
      <c r="F786" s="326"/>
      <c r="G786" s="326"/>
      <c r="H786" s="326"/>
      <c r="I786" s="326"/>
      <c r="J786" s="326"/>
      <c r="K786" s="326"/>
      <c r="L786" s="326"/>
      <c r="M786" s="326"/>
      <c r="N786" s="326"/>
      <c r="O786" s="326"/>
      <c r="P786" s="326"/>
      <c r="Q786" s="326"/>
      <c r="R786" s="326"/>
      <c r="S786" s="326"/>
      <c r="T786" s="326"/>
      <c r="U786" s="326"/>
      <c r="V786" s="326"/>
      <c r="W786" s="326"/>
      <c r="X786" s="326"/>
      <c r="Y786" s="326"/>
      <c r="Z786" s="326"/>
    </row>
    <row r="787" spans="1:26" ht="12.75" customHeight="1" x14ac:dyDescent="0.2">
      <c r="A787" s="326"/>
      <c r="B787" s="326"/>
      <c r="C787" s="326"/>
      <c r="D787" s="326"/>
      <c r="E787" s="326"/>
      <c r="F787" s="326"/>
      <c r="G787" s="326"/>
      <c r="H787" s="326"/>
      <c r="I787" s="326"/>
      <c r="J787" s="326"/>
      <c r="K787" s="326"/>
      <c r="L787" s="326"/>
      <c r="M787" s="326"/>
      <c r="N787" s="326"/>
      <c r="O787" s="326"/>
      <c r="P787" s="326"/>
      <c r="Q787" s="326"/>
      <c r="R787" s="326"/>
      <c r="S787" s="326"/>
      <c r="T787" s="326"/>
      <c r="U787" s="326"/>
      <c r="V787" s="326"/>
      <c r="W787" s="326"/>
      <c r="X787" s="326"/>
      <c r="Y787" s="326"/>
      <c r="Z787" s="326"/>
    </row>
    <row r="788" spans="1:26" ht="12.75" customHeight="1" x14ac:dyDescent="0.2">
      <c r="A788" s="326"/>
      <c r="B788" s="326"/>
      <c r="C788" s="326"/>
      <c r="D788" s="326"/>
      <c r="E788" s="326"/>
      <c r="F788" s="326"/>
      <c r="G788" s="326"/>
      <c r="H788" s="326"/>
      <c r="I788" s="326"/>
      <c r="J788" s="326"/>
      <c r="K788" s="326"/>
      <c r="L788" s="326"/>
      <c r="M788" s="326"/>
      <c r="N788" s="326"/>
      <c r="O788" s="326"/>
      <c r="P788" s="326"/>
      <c r="Q788" s="326"/>
      <c r="R788" s="326"/>
      <c r="S788" s="326"/>
      <c r="T788" s="326"/>
      <c r="U788" s="326"/>
      <c r="V788" s="326"/>
      <c r="W788" s="326"/>
      <c r="X788" s="326"/>
      <c r="Y788" s="326"/>
      <c r="Z788" s="326"/>
    </row>
    <row r="789" spans="1:26" ht="12.75" customHeight="1" x14ac:dyDescent="0.2">
      <c r="A789" s="326"/>
      <c r="B789" s="326"/>
      <c r="C789" s="326"/>
      <c r="D789" s="326"/>
      <c r="E789" s="326"/>
      <c r="F789" s="326"/>
      <c r="G789" s="326"/>
      <c r="H789" s="326"/>
      <c r="I789" s="326"/>
      <c r="J789" s="326"/>
      <c r="K789" s="326"/>
      <c r="L789" s="326"/>
      <c r="M789" s="326"/>
      <c r="N789" s="326"/>
      <c r="O789" s="326"/>
      <c r="P789" s="326"/>
      <c r="Q789" s="326"/>
      <c r="R789" s="326"/>
      <c r="S789" s="326"/>
      <c r="T789" s="326"/>
      <c r="U789" s="326"/>
      <c r="V789" s="326"/>
      <c r="W789" s="326"/>
      <c r="X789" s="326"/>
      <c r="Y789" s="326"/>
      <c r="Z789" s="326"/>
    </row>
    <row r="790" spans="1:26" ht="12.75" customHeight="1" x14ac:dyDescent="0.2">
      <c r="A790" s="326"/>
      <c r="B790" s="326"/>
      <c r="C790" s="326"/>
      <c r="D790" s="326"/>
      <c r="E790" s="326"/>
      <c r="F790" s="326"/>
      <c r="G790" s="326"/>
      <c r="H790" s="326"/>
      <c r="I790" s="326"/>
      <c r="J790" s="326"/>
      <c r="K790" s="326"/>
      <c r="L790" s="326"/>
      <c r="M790" s="326"/>
      <c r="N790" s="326"/>
      <c r="O790" s="326"/>
      <c r="P790" s="326"/>
      <c r="Q790" s="326"/>
      <c r="R790" s="326"/>
      <c r="S790" s="326"/>
      <c r="T790" s="326"/>
      <c r="U790" s="326"/>
      <c r="V790" s="326"/>
      <c r="W790" s="326"/>
      <c r="X790" s="326"/>
      <c r="Y790" s="326"/>
      <c r="Z790" s="326"/>
    </row>
    <row r="791" spans="1:26" ht="12.75" customHeight="1" x14ac:dyDescent="0.2">
      <c r="A791" s="326"/>
      <c r="B791" s="326"/>
      <c r="C791" s="326"/>
      <c r="D791" s="326"/>
      <c r="E791" s="326"/>
      <c r="F791" s="326"/>
      <c r="G791" s="326"/>
      <c r="H791" s="326"/>
      <c r="I791" s="326"/>
      <c r="J791" s="326"/>
      <c r="K791" s="326"/>
      <c r="L791" s="326"/>
      <c r="M791" s="326"/>
      <c r="N791" s="326"/>
      <c r="O791" s="326"/>
      <c r="P791" s="326"/>
      <c r="Q791" s="326"/>
      <c r="R791" s="326"/>
      <c r="S791" s="326"/>
      <c r="T791" s="326"/>
      <c r="U791" s="326"/>
      <c r="V791" s="326"/>
      <c r="W791" s="326"/>
      <c r="X791" s="326"/>
      <c r="Y791" s="326"/>
      <c r="Z791" s="326"/>
    </row>
    <row r="792" spans="1:26" ht="12.75" customHeight="1" x14ac:dyDescent="0.2">
      <c r="A792" s="326"/>
      <c r="B792" s="326"/>
      <c r="C792" s="326"/>
      <c r="D792" s="326"/>
      <c r="E792" s="326"/>
      <c r="F792" s="326"/>
      <c r="G792" s="326"/>
      <c r="H792" s="326"/>
      <c r="I792" s="326"/>
      <c r="J792" s="326"/>
      <c r="K792" s="326"/>
      <c r="L792" s="326"/>
      <c r="M792" s="326"/>
      <c r="N792" s="326"/>
      <c r="O792" s="326"/>
      <c r="P792" s="326"/>
      <c r="Q792" s="326"/>
      <c r="R792" s="326"/>
      <c r="S792" s="326"/>
      <c r="T792" s="326"/>
      <c r="U792" s="326"/>
      <c r="V792" s="326"/>
      <c r="W792" s="326"/>
      <c r="X792" s="326"/>
      <c r="Y792" s="326"/>
      <c r="Z792" s="326"/>
    </row>
    <row r="793" spans="1:26" ht="12.75" customHeight="1" x14ac:dyDescent="0.2">
      <c r="A793" s="326"/>
      <c r="B793" s="326"/>
      <c r="C793" s="326"/>
      <c r="D793" s="326"/>
      <c r="E793" s="326"/>
      <c r="F793" s="326"/>
      <c r="G793" s="326"/>
      <c r="H793" s="326"/>
      <c r="I793" s="326"/>
      <c r="J793" s="326"/>
      <c r="K793" s="326"/>
      <c r="L793" s="326"/>
      <c r="M793" s="326"/>
      <c r="N793" s="326"/>
      <c r="O793" s="326"/>
      <c r="P793" s="326"/>
      <c r="Q793" s="326"/>
      <c r="R793" s="326"/>
      <c r="S793" s="326"/>
      <c r="T793" s="326"/>
      <c r="U793" s="326"/>
      <c r="V793" s="326"/>
      <c r="W793" s="326"/>
      <c r="X793" s="326"/>
      <c r="Y793" s="326"/>
      <c r="Z793" s="326"/>
    </row>
    <row r="794" spans="1:26" ht="12.75" customHeight="1" x14ac:dyDescent="0.2">
      <c r="A794" s="326"/>
      <c r="B794" s="326"/>
      <c r="C794" s="326"/>
      <c r="D794" s="326"/>
      <c r="E794" s="326"/>
      <c r="F794" s="326"/>
      <c r="G794" s="326"/>
      <c r="H794" s="326"/>
      <c r="I794" s="326"/>
      <c r="J794" s="326"/>
      <c r="K794" s="326"/>
      <c r="L794" s="326"/>
      <c r="M794" s="326"/>
      <c r="N794" s="326"/>
      <c r="O794" s="326"/>
      <c r="P794" s="326"/>
      <c r="Q794" s="326"/>
      <c r="R794" s="326"/>
      <c r="S794" s="326"/>
      <c r="T794" s="326"/>
      <c r="U794" s="326"/>
      <c r="V794" s="326"/>
      <c r="W794" s="326"/>
      <c r="X794" s="326"/>
      <c r="Y794" s="326"/>
      <c r="Z794" s="326"/>
    </row>
    <row r="795" spans="1:26" ht="12.75" customHeight="1" x14ac:dyDescent="0.2">
      <c r="A795" s="326"/>
      <c r="B795" s="326"/>
      <c r="C795" s="326"/>
      <c r="D795" s="326"/>
      <c r="E795" s="326"/>
      <c r="F795" s="326"/>
      <c r="G795" s="326"/>
      <c r="H795" s="326"/>
      <c r="I795" s="326"/>
      <c r="J795" s="326"/>
      <c r="K795" s="326"/>
      <c r="L795" s="326"/>
      <c r="M795" s="326"/>
      <c r="N795" s="326"/>
      <c r="O795" s="326"/>
      <c r="P795" s="326"/>
      <c r="Q795" s="326"/>
      <c r="R795" s="326"/>
      <c r="S795" s="326"/>
      <c r="T795" s="326"/>
      <c r="U795" s="326"/>
      <c r="V795" s="326"/>
      <c r="W795" s="326"/>
      <c r="X795" s="326"/>
      <c r="Y795" s="326"/>
      <c r="Z795" s="326"/>
    </row>
    <row r="796" spans="1:26" ht="12.75" customHeight="1" x14ac:dyDescent="0.2">
      <c r="A796" s="326"/>
      <c r="B796" s="326"/>
      <c r="C796" s="326"/>
      <c r="D796" s="326"/>
      <c r="E796" s="326"/>
      <c r="F796" s="326"/>
      <c r="G796" s="326"/>
      <c r="H796" s="326"/>
      <c r="I796" s="326"/>
      <c r="J796" s="326"/>
      <c r="K796" s="326"/>
      <c r="L796" s="326"/>
      <c r="M796" s="326"/>
      <c r="N796" s="326"/>
      <c r="O796" s="326"/>
      <c r="P796" s="326"/>
      <c r="Q796" s="326"/>
      <c r="R796" s="326"/>
      <c r="S796" s="326"/>
      <c r="T796" s="326"/>
      <c r="U796" s="326"/>
      <c r="V796" s="326"/>
      <c r="W796" s="326"/>
      <c r="X796" s="326"/>
      <c r="Y796" s="326"/>
      <c r="Z796" s="326"/>
    </row>
    <row r="797" spans="1:26" ht="12.75" customHeight="1" x14ac:dyDescent="0.2">
      <c r="A797" s="326"/>
      <c r="B797" s="326"/>
      <c r="C797" s="326"/>
      <c r="D797" s="326"/>
      <c r="E797" s="326"/>
      <c r="F797" s="326"/>
      <c r="G797" s="326"/>
      <c r="H797" s="326"/>
      <c r="I797" s="326"/>
      <c r="J797" s="326"/>
      <c r="K797" s="326"/>
      <c r="L797" s="326"/>
      <c r="M797" s="326"/>
      <c r="N797" s="326"/>
      <c r="O797" s="326"/>
      <c r="P797" s="326"/>
      <c r="Q797" s="326"/>
      <c r="R797" s="326"/>
      <c r="S797" s="326"/>
      <c r="T797" s="326"/>
      <c r="U797" s="326"/>
      <c r="V797" s="326"/>
      <c r="W797" s="326"/>
      <c r="X797" s="326"/>
      <c r="Y797" s="326"/>
      <c r="Z797" s="326"/>
    </row>
    <row r="798" spans="1:26" ht="12.75" customHeight="1" x14ac:dyDescent="0.2">
      <c r="A798" s="326"/>
      <c r="B798" s="326"/>
      <c r="C798" s="326"/>
      <c r="D798" s="326"/>
      <c r="E798" s="326"/>
      <c r="F798" s="326"/>
      <c r="G798" s="326"/>
      <c r="H798" s="326"/>
      <c r="I798" s="326"/>
      <c r="J798" s="326"/>
      <c r="K798" s="326"/>
      <c r="L798" s="326"/>
      <c r="M798" s="326"/>
      <c r="N798" s="326"/>
      <c r="O798" s="326"/>
      <c r="P798" s="326"/>
      <c r="Q798" s="326"/>
      <c r="R798" s="326"/>
      <c r="S798" s="326"/>
      <c r="T798" s="326"/>
      <c r="U798" s="326"/>
      <c r="V798" s="326"/>
      <c r="W798" s="326"/>
      <c r="X798" s="326"/>
      <c r="Y798" s="326"/>
      <c r="Z798" s="326"/>
    </row>
    <row r="799" spans="1:26" ht="12.75" customHeight="1" x14ac:dyDescent="0.2">
      <c r="A799" s="326"/>
      <c r="B799" s="326"/>
      <c r="C799" s="326"/>
      <c r="D799" s="326"/>
      <c r="E799" s="326"/>
      <c r="F799" s="326"/>
      <c r="G799" s="326"/>
      <c r="H799" s="326"/>
      <c r="I799" s="326"/>
      <c r="J799" s="326"/>
      <c r="K799" s="326"/>
      <c r="L799" s="326"/>
      <c r="M799" s="326"/>
      <c r="N799" s="326"/>
      <c r="O799" s="326"/>
      <c r="P799" s="326"/>
      <c r="Q799" s="326"/>
      <c r="R799" s="326"/>
      <c r="S799" s="326"/>
      <c r="T799" s="326"/>
      <c r="U799" s="326"/>
      <c r="V799" s="326"/>
      <c r="W799" s="326"/>
      <c r="X799" s="326"/>
      <c r="Y799" s="326"/>
      <c r="Z799" s="326"/>
    </row>
    <row r="800" spans="1:26" ht="12.75" customHeight="1" x14ac:dyDescent="0.2">
      <c r="A800" s="326"/>
      <c r="B800" s="326"/>
      <c r="C800" s="326"/>
      <c r="D800" s="326"/>
      <c r="E800" s="326"/>
      <c r="F800" s="326"/>
      <c r="G800" s="326"/>
      <c r="H800" s="326"/>
      <c r="I800" s="326"/>
      <c r="J800" s="326"/>
      <c r="K800" s="326"/>
      <c r="L800" s="326"/>
      <c r="M800" s="326"/>
      <c r="N800" s="326"/>
      <c r="O800" s="326"/>
      <c r="P800" s="326"/>
      <c r="Q800" s="326"/>
      <c r="R800" s="326"/>
      <c r="S800" s="326"/>
      <c r="T800" s="326"/>
      <c r="U800" s="326"/>
      <c r="V800" s="326"/>
      <c r="W800" s="326"/>
      <c r="X800" s="326"/>
      <c r="Y800" s="326"/>
      <c r="Z800" s="326"/>
    </row>
    <row r="801" spans="1:26" ht="12.75" customHeight="1" x14ac:dyDescent="0.2">
      <c r="A801" s="326"/>
      <c r="B801" s="326"/>
      <c r="C801" s="326"/>
      <c r="D801" s="326"/>
      <c r="E801" s="326"/>
      <c r="F801" s="326"/>
      <c r="G801" s="326"/>
      <c r="H801" s="326"/>
      <c r="I801" s="326"/>
      <c r="J801" s="326"/>
      <c r="K801" s="326"/>
      <c r="L801" s="326"/>
      <c r="M801" s="326"/>
      <c r="N801" s="326"/>
      <c r="O801" s="326"/>
      <c r="P801" s="326"/>
      <c r="Q801" s="326"/>
      <c r="R801" s="326"/>
      <c r="S801" s="326"/>
      <c r="T801" s="326"/>
      <c r="U801" s="326"/>
      <c r="V801" s="326"/>
      <c r="W801" s="326"/>
      <c r="X801" s="326"/>
      <c r="Y801" s="326"/>
      <c r="Z801" s="326"/>
    </row>
    <row r="802" spans="1:26" ht="12.75" customHeight="1" x14ac:dyDescent="0.2">
      <c r="A802" s="326"/>
      <c r="B802" s="326"/>
      <c r="C802" s="326"/>
      <c r="D802" s="326"/>
      <c r="E802" s="326"/>
      <c r="F802" s="326"/>
      <c r="G802" s="326"/>
      <c r="H802" s="326"/>
      <c r="I802" s="326"/>
      <c r="J802" s="326"/>
      <c r="K802" s="326"/>
      <c r="L802" s="326"/>
      <c r="M802" s="326"/>
      <c r="N802" s="326"/>
      <c r="O802" s="326"/>
      <c r="P802" s="326"/>
      <c r="Q802" s="326"/>
      <c r="R802" s="326"/>
      <c r="S802" s="326"/>
      <c r="T802" s="326"/>
      <c r="U802" s="326"/>
      <c r="V802" s="326"/>
      <c r="W802" s="326"/>
      <c r="X802" s="326"/>
      <c r="Y802" s="326"/>
      <c r="Z802" s="326"/>
    </row>
    <row r="803" spans="1:26" ht="12.75" customHeight="1" x14ac:dyDescent="0.2">
      <c r="A803" s="326"/>
      <c r="B803" s="326"/>
      <c r="C803" s="326"/>
      <c r="D803" s="326"/>
      <c r="E803" s="326"/>
      <c r="F803" s="326"/>
      <c r="G803" s="326"/>
      <c r="H803" s="326"/>
      <c r="I803" s="326"/>
      <c r="J803" s="326"/>
      <c r="K803" s="326"/>
      <c r="L803" s="326"/>
      <c r="M803" s="326"/>
      <c r="N803" s="326"/>
      <c r="O803" s="326"/>
      <c r="P803" s="326"/>
      <c r="Q803" s="326"/>
      <c r="R803" s="326"/>
      <c r="S803" s="326"/>
      <c r="T803" s="326"/>
      <c r="U803" s="326"/>
      <c r="V803" s="326"/>
      <c r="W803" s="326"/>
      <c r="X803" s="326"/>
      <c r="Y803" s="326"/>
      <c r="Z803" s="326"/>
    </row>
    <row r="804" spans="1:26" ht="12.75" customHeight="1" x14ac:dyDescent="0.2">
      <c r="A804" s="326"/>
      <c r="B804" s="326"/>
      <c r="C804" s="326"/>
      <c r="D804" s="326"/>
      <c r="E804" s="326"/>
      <c r="F804" s="326"/>
      <c r="G804" s="326"/>
      <c r="H804" s="326"/>
      <c r="I804" s="326"/>
      <c r="J804" s="326"/>
      <c r="K804" s="326"/>
      <c r="L804" s="326"/>
      <c r="M804" s="326"/>
      <c r="N804" s="326"/>
      <c r="O804" s="326"/>
      <c r="P804" s="326"/>
      <c r="Q804" s="326"/>
      <c r="R804" s="326"/>
      <c r="S804" s="326"/>
      <c r="T804" s="326"/>
      <c r="U804" s="326"/>
      <c r="V804" s="326"/>
      <c r="W804" s="326"/>
      <c r="X804" s="326"/>
      <c r="Y804" s="326"/>
      <c r="Z804" s="326"/>
    </row>
    <row r="805" spans="1:26" ht="12.75" customHeight="1" x14ac:dyDescent="0.2">
      <c r="A805" s="326"/>
      <c r="B805" s="326"/>
      <c r="C805" s="326"/>
      <c r="D805" s="326"/>
      <c r="E805" s="326"/>
      <c r="F805" s="326"/>
      <c r="G805" s="326"/>
      <c r="H805" s="326"/>
      <c r="I805" s="326"/>
      <c r="J805" s="326"/>
      <c r="K805" s="326"/>
      <c r="L805" s="326"/>
      <c r="M805" s="326"/>
      <c r="N805" s="326"/>
      <c r="O805" s="326"/>
      <c r="P805" s="326"/>
      <c r="Q805" s="326"/>
      <c r="R805" s="326"/>
      <c r="S805" s="326"/>
      <c r="T805" s="326"/>
      <c r="U805" s="326"/>
      <c r="V805" s="326"/>
      <c r="W805" s="326"/>
      <c r="X805" s="326"/>
      <c r="Y805" s="326"/>
      <c r="Z805" s="326"/>
    </row>
    <row r="806" spans="1:26" ht="12.75" customHeight="1" x14ac:dyDescent="0.2">
      <c r="A806" s="326"/>
      <c r="B806" s="326"/>
      <c r="C806" s="326"/>
      <c r="D806" s="326"/>
      <c r="E806" s="326"/>
      <c r="F806" s="326"/>
      <c r="G806" s="326"/>
      <c r="H806" s="326"/>
      <c r="I806" s="326"/>
      <c r="J806" s="326"/>
      <c r="K806" s="326"/>
      <c r="L806" s="326"/>
      <c r="M806" s="326"/>
      <c r="N806" s="326"/>
      <c r="O806" s="326"/>
      <c r="P806" s="326"/>
      <c r="Q806" s="326"/>
      <c r="R806" s="326"/>
      <c r="S806" s="326"/>
      <c r="T806" s="326"/>
      <c r="U806" s="326"/>
      <c r="V806" s="326"/>
      <c r="W806" s="326"/>
      <c r="X806" s="326"/>
      <c r="Y806" s="326"/>
      <c r="Z806" s="326"/>
    </row>
    <row r="807" spans="1:26" ht="12.75" customHeight="1" x14ac:dyDescent="0.2">
      <c r="A807" s="326"/>
      <c r="B807" s="326"/>
      <c r="C807" s="326"/>
      <c r="D807" s="326"/>
      <c r="E807" s="326"/>
      <c r="F807" s="326"/>
      <c r="G807" s="326"/>
      <c r="H807" s="326"/>
      <c r="I807" s="326"/>
      <c r="J807" s="326"/>
      <c r="K807" s="326"/>
      <c r="L807" s="326"/>
      <c r="M807" s="326"/>
      <c r="N807" s="326"/>
      <c r="O807" s="326"/>
      <c r="P807" s="326"/>
      <c r="Q807" s="326"/>
      <c r="R807" s="326"/>
      <c r="S807" s="326"/>
      <c r="T807" s="326"/>
      <c r="U807" s="326"/>
      <c r="V807" s="326"/>
      <c r="W807" s="326"/>
      <c r="X807" s="326"/>
      <c r="Y807" s="326"/>
      <c r="Z807" s="326"/>
    </row>
    <row r="808" spans="1:26" ht="12.75" customHeight="1" x14ac:dyDescent="0.2">
      <c r="A808" s="326"/>
      <c r="B808" s="326"/>
      <c r="C808" s="326"/>
      <c r="D808" s="326"/>
      <c r="E808" s="326"/>
      <c r="F808" s="326"/>
      <c r="G808" s="326"/>
      <c r="H808" s="326"/>
      <c r="I808" s="326"/>
      <c r="J808" s="326"/>
      <c r="K808" s="326"/>
      <c r="L808" s="326"/>
      <c r="M808" s="326"/>
      <c r="N808" s="326"/>
      <c r="O808" s="326"/>
      <c r="P808" s="326"/>
      <c r="Q808" s="326"/>
      <c r="R808" s="326"/>
      <c r="S808" s="326"/>
      <c r="T808" s="326"/>
      <c r="U808" s="326"/>
      <c r="V808" s="326"/>
      <c r="W808" s="326"/>
      <c r="X808" s="326"/>
      <c r="Y808" s="326"/>
      <c r="Z808" s="326"/>
    </row>
    <row r="809" spans="1:26" ht="12.75" customHeight="1" x14ac:dyDescent="0.2">
      <c r="A809" s="326"/>
      <c r="B809" s="326"/>
      <c r="C809" s="326"/>
      <c r="D809" s="326"/>
      <c r="E809" s="326"/>
      <c r="F809" s="326"/>
      <c r="G809" s="326"/>
      <c r="H809" s="326"/>
      <c r="I809" s="326"/>
      <c r="J809" s="326"/>
      <c r="K809" s="326"/>
      <c r="L809" s="326"/>
      <c r="M809" s="326"/>
      <c r="N809" s="326"/>
      <c r="O809" s="326"/>
      <c r="P809" s="326"/>
      <c r="Q809" s="326"/>
      <c r="R809" s="326"/>
      <c r="S809" s="326"/>
      <c r="T809" s="326"/>
      <c r="U809" s="326"/>
      <c r="V809" s="326"/>
      <c r="W809" s="326"/>
      <c r="X809" s="326"/>
      <c r="Y809" s="326"/>
      <c r="Z809" s="326"/>
    </row>
    <row r="810" spans="1:26" ht="12.75" customHeight="1" x14ac:dyDescent="0.2">
      <c r="A810" s="326"/>
      <c r="B810" s="326"/>
      <c r="C810" s="326"/>
      <c r="D810" s="326"/>
      <c r="E810" s="326"/>
      <c r="F810" s="326"/>
      <c r="G810" s="326"/>
      <c r="H810" s="326"/>
      <c r="I810" s="326"/>
      <c r="J810" s="326"/>
      <c r="K810" s="326"/>
      <c r="L810" s="326"/>
      <c r="M810" s="326"/>
      <c r="N810" s="326"/>
      <c r="O810" s="326"/>
      <c r="P810" s="326"/>
      <c r="Q810" s="326"/>
      <c r="R810" s="326"/>
      <c r="S810" s="326"/>
      <c r="T810" s="326"/>
      <c r="U810" s="326"/>
      <c r="V810" s="326"/>
      <c r="W810" s="326"/>
      <c r="X810" s="326"/>
      <c r="Y810" s="326"/>
      <c r="Z810" s="326"/>
    </row>
    <row r="811" spans="1:26" ht="12.75" customHeight="1" x14ac:dyDescent="0.2">
      <c r="A811" s="326"/>
      <c r="B811" s="326"/>
      <c r="C811" s="326"/>
      <c r="D811" s="326"/>
      <c r="E811" s="326"/>
      <c r="F811" s="326"/>
      <c r="G811" s="326"/>
      <c r="H811" s="326"/>
      <c r="I811" s="326"/>
      <c r="J811" s="326"/>
      <c r="K811" s="326"/>
      <c r="L811" s="326"/>
      <c r="M811" s="326"/>
      <c r="N811" s="326"/>
      <c r="O811" s="326"/>
      <c r="P811" s="326"/>
      <c r="Q811" s="326"/>
      <c r="R811" s="326"/>
      <c r="S811" s="326"/>
      <c r="T811" s="326"/>
      <c r="U811" s="326"/>
      <c r="V811" s="326"/>
      <c r="W811" s="326"/>
      <c r="X811" s="326"/>
      <c r="Y811" s="326"/>
      <c r="Z811" s="326"/>
    </row>
    <row r="812" spans="1:26" ht="12.75" customHeight="1" x14ac:dyDescent="0.2">
      <c r="A812" s="326"/>
      <c r="B812" s="326"/>
      <c r="C812" s="326"/>
      <c r="D812" s="326"/>
      <c r="E812" s="326"/>
      <c r="F812" s="326"/>
      <c r="G812" s="326"/>
      <c r="H812" s="326"/>
      <c r="I812" s="326"/>
      <c r="J812" s="326"/>
      <c r="K812" s="326"/>
      <c r="L812" s="326"/>
      <c r="M812" s="326"/>
      <c r="N812" s="326"/>
      <c r="O812" s="326"/>
      <c r="P812" s="326"/>
      <c r="Q812" s="326"/>
      <c r="R812" s="326"/>
      <c r="S812" s="326"/>
      <c r="T812" s="326"/>
      <c r="U812" s="326"/>
      <c r="V812" s="326"/>
      <c r="W812" s="326"/>
      <c r="X812" s="326"/>
      <c r="Y812" s="326"/>
      <c r="Z812" s="326"/>
    </row>
    <row r="813" spans="1:26" ht="12.75" customHeight="1" x14ac:dyDescent="0.2">
      <c r="A813" s="326"/>
      <c r="B813" s="326"/>
      <c r="C813" s="326"/>
      <c r="D813" s="326"/>
      <c r="E813" s="326"/>
      <c r="F813" s="326"/>
      <c r="G813" s="326"/>
      <c r="H813" s="326"/>
      <c r="I813" s="326"/>
      <c r="J813" s="326"/>
      <c r="K813" s="326"/>
      <c r="L813" s="326"/>
      <c r="M813" s="326"/>
      <c r="N813" s="326"/>
      <c r="O813" s="326"/>
      <c r="P813" s="326"/>
      <c r="Q813" s="326"/>
      <c r="R813" s="326"/>
      <c r="S813" s="326"/>
      <c r="T813" s="326"/>
      <c r="U813" s="326"/>
      <c r="V813" s="326"/>
      <c r="W813" s="326"/>
      <c r="X813" s="326"/>
      <c r="Y813" s="326"/>
      <c r="Z813" s="326"/>
    </row>
    <row r="814" spans="1:26" ht="12.75" customHeight="1" x14ac:dyDescent="0.2">
      <c r="A814" s="326"/>
      <c r="B814" s="326"/>
      <c r="C814" s="326"/>
      <c r="D814" s="326"/>
      <c r="E814" s="326"/>
      <c r="F814" s="326"/>
      <c r="G814" s="326"/>
      <c r="H814" s="326"/>
      <c r="I814" s="326"/>
      <c r="J814" s="326"/>
      <c r="K814" s="326"/>
      <c r="L814" s="326"/>
      <c r="M814" s="326"/>
      <c r="N814" s="326"/>
      <c r="O814" s="326"/>
      <c r="P814" s="326"/>
      <c r="Q814" s="326"/>
      <c r="R814" s="326"/>
      <c r="S814" s="326"/>
      <c r="T814" s="326"/>
      <c r="U814" s="326"/>
      <c r="V814" s="326"/>
      <c r="W814" s="326"/>
      <c r="X814" s="326"/>
      <c r="Y814" s="326"/>
      <c r="Z814" s="326"/>
    </row>
    <row r="815" spans="1:26" ht="12.75" customHeight="1" x14ac:dyDescent="0.2">
      <c r="A815" s="326"/>
      <c r="B815" s="326"/>
      <c r="C815" s="326"/>
      <c r="D815" s="326"/>
      <c r="E815" s="326"/>
      <c r="F815" s="326"/>
      <c r="G815" s="326"/>
      <c r="H815" s="326"/>
      <c r="I815" s="326"/>
      <c r="J815" s="326"/>
      <c r="K815" s="326"/>
      <c r="L815" s="326"/>
      <c r="M815" s="326"/>
      <c r="N815" s="326"/>
      <c r="O815" s="326"/>
      <c r="P815" s="326"/>
      <c r="Q815" s="326"/>
      <c r="R815" s="326"/>
      <c r="S815" s="326"/>
      <c r="T815" s="326"/>
      <c r="U815" s="326"/>
      <c r="V815" s="326"/>
      <c r="W815" s="326"/>
      <c r="X815" s="326"/>
      <c r="Y815" s="326"/>
      <c r="Z815" s="326"/>
    </row>
    <row r="816" spans="1:26" ht="12.75" customHeight="1" x14ac:dyDescent="0.2">
      <c r="A816" s="326"/>
      <c r="B816" s="326"/>
      <c r="C816" s="326"/>
      <c r="D816" s="326"/>
      <c r="E816" s="326"/>
      <c r="F816" s="326"/>
      <c r="G816" s="326"/>
      <c r="H816" s="326"/>
      <c r="I816" s="326"/>
      <c r="J816" s="326"/>
      <c r="K816" s="326"/>
      <c r="L816" s="326"/>
      <c r="M816" s="326"/>
      <c r="N816" s="326"/>
      <c r="O816" s="326"/>
      <c r="P816" s="326"/>
      <c r="Q816" s="326"/>
      <c r="R816" s="326"/>
      <c r="S816" s="326"/>
      <c r="T816" s="326"/>
      <c r="U816" s="326"/>
      <c r="V816" s="326"/>
      <c r="W816" s="326"/>
      <c r="X816" s="326"/>
      <c r="Y816" s="326"/>
      <c r="Z816" s="326"/>
    </row>
    <row r="817" spans="1:26" ht="12.75" customHeight="1" x14ac:dyDescent="0.2">
      <c r="A817" s="326"/>
      <c r="B817" s="326"/>
      <c r="C817" s="326"/>
      <c r="D817" s="326"/>
      <c r="E817" s="326"/>
      <c r="F817" s="326"/>
      <c r="G817" s="326"/>
      <c r="H817" s="326"/>
      <c r="I817" s="326"/>
      <c r="J817" s="326"/>
      <c r="K817" s="326"/>
      <c r="L817" s="326"/>
      <c r="M817" s="326"/>
      <c r="N817" s="326"/>
      <c r="O817" s="326"/>
      <c r="P817" s="326"/>
      <c r="Q817" s="326"/>
      <c r="R817" s="326"/>
      <c r="S817" s="326"/>
      <c r="T817" s="326"/>
      <c r="U817" s="326"/>
      <c r="V817" s="326"/>
      <c r="W817" s="326"/>
      <c r="X817" s="326"/>
      <c r="Y817" s="326"/>
      <c r="Z817" s="326"/>
    </row>
    <row r="818" spans="1:26" ht="12.75" customHeight="1" x14ac:dyDescent="0.2">
      <c r="A818" s="326"/>
      <c r="B818" s="326"/>
      <c r="C818" s="326"/>
      <c r="D818" s="326"/>
      <c r="E818" s="326"/>
      <c r="F818" s="326"/>
      <c r="G818" s="326"/>
      <c r="H818" s="326"/>
      <c r="I818" s="326"/>
      <c r="J818" s="326"/>
      <c r="K818" s="326"/>
      <c r="L818" s="326"/>
      <c r="M818" s="326"/>
      <c r="N818" s="326"/>
      <c r="O818" s="326"/>
      <c r="P818" s="326"/>
      <c r="Q818" s="326"/>
      <c r="R818" s="326"/>
      <c r="S818" s="326"/>
      <c r="T818" s="326"/>
      <c r="U818" s="326"/>
      <c r="V818" s="326"/>
      <c r="W818" s="326"/>
      <c r="X818" s="326"/>
      <c r="Y818" s="326"/>
      <c r="Z818" s="326"/>
    </row>
    <row r="819" spans="1:26" ht="12.75" customHeight="1" x14ac:dyDescent="0.2">
      <c r="A819" s="326"/>
      <c r="B819" s="326"/>
      <c r="C819" s="326"/>
      <c r="D819" s="326"/>
      <c r="E819" s="326"/>
      <c r="F819" s="326"/>
      <c r="G819" s="326"/>
      <c r="H819" s="326"/>
      <c r="I819" s="326"/>
      <c r="J819" s="326"/>
      <c r="K819" s="326"/>
      <c r="L819" s="326"/>
      <c r="M819" s="326"/>
      <c r="N819" s="326"/>
      <c r="O819" s="326"/>
      <c r="P819" s="326"/>
      <c r="Q819" s="326"/>
      <c r="R819" s="326"/>
      <c r="S819" s="326"/>
      <c r="T819" s="326"/>
      <c r="U819" s="326"/>
      <c r="V819" s="326"/>
      <c r="W819" s="326"/>
      <c r="X819" s="326"/>
      <c r="Y819" s="326"/>
      <c r="Z819" s="326"/>
    </row>
    <row r="820" spans="1:26" ht="12.75" customHeight="1" x14ac:dyDescent="0.2">
      <c r="A820" s="326"/>
      <c r="B820" s="326"/>
      <c r="C820" s="326"/>
      <c r="D820" s="326"/>
      <c r="E820" s="326"/>
      <c r="F820" s="326"/>
      <c r="G820" s="326"/>
      <c r="H820" s="326"/>
      <c r="I820" s="326"/>
      <c r="J820" s="326"/>
      <c r="K820" s="326"/>
      <c r="L820" s="326"/>
      <c r="M820" s="326"/>
      <c r="N820" s="326"/>
      <c r="O820" s="326"/>
      <c r="P820" s="326"/>
      <c r="Q820" s="326"/>
      <c r="R820" s="326"/>
      <c r="S820" s="326"/>
      <c r="T820" s="326"/>
      <c r="U820" s="326"/>
      <c r="V820" s="326"/>
      <c r="W820" s="326"/>
      <c r="X820" s="326"/>
      <c r="Y820" s="326"/>
      <c r="Z820" s="326"/>
    </row>
    <row r="821" spans="1:26" ht="12.75" customHeight="1" x14ac:dyDescent="0.2">
      <c r="A821" s="326"/>
      <c r="B821" s="326"/>
      <c r="C821" s="326"/>
      <c r="D821" s="326"/>
      <c r="E821" s="326"/>
      <c r="F821" s="326"/>
      <c r="G821" s="326"/>
      <c r="H821" s="326"/>
      <c r="I821" s="326"/>
      <c r="J821" s="326"/>
      <c r="K821" s="326"/>
      <c r="L821" s="326"/>
      <c r="M821" s="326"/>
      <c r="N821" s="326"/>
      <c r="O821" s="326"/>
      <c r="P821" s="326"/>
      <c r="Q821" s="326"/>
      <c r="R821" s="326"/>
      <c r="S821" s="326"/>
      <c r="T821" s="326"/>
      <c r="U821" s="326"/>
      <c r="V821" s="326"/>
      <c r="W821" s="326"/>
      <c r="X821" s="326"/>
      <c r="Y821" s="326"/>
      <c r="Z821" s="326"/>
    </row>
    <row r="822" spans="1:26" ht="12.75" customHeight="1" x14ac:dyDescent="0.2">
      <c r="A822" s="326"/>
      <c r="B822" s="326"/>
      <c r="C822" s="326"/>
      <c r="D822" s="326"/>
      <c r="E822" s="326"/>
      <c r="F822" s="326"/>
      <c r="G822" s="326"/>
      <c r="H822" s="326"/>
      <c r="I822" s="326"/>
      <c r="J822" s="326"/>
      <c r="K822" s="326"/>
      <c r="L822" s="326"/>
      <c r="M822" s="326"/>
      <c r="N822" s="326"/>
      <c r="O822" s="326"/>
      <c r="P822" s="326"/>
      <c r="Q822" s="326"/>
      <c r="R822" s="326"/>
      <c r="S822" s="326"/>
      <c r="T822" s="326"/>
      <c r="U822" s="326"/>
      <c r="V822" s="326"/>
      <c r="W822" s="326"/>
      <c r="X822" s="326"/>
      <c r="Y822" s="326"/>
      <c r="Z822" s="326"/>
    </row>
    <row r="823" spans="1:26" ht="12.75" customHeight="1" x14ac:dyDescent="0.2">
      <c r="A823" s="326"/>
      <c r="B823" s="326"/>
      <c r="C823" s="326"/>
      <c r="D823" s="326"/>
      <c r="E823" s="326"/>
      <c r="F823" s="326"/>
      <c r="G823" s="326"/>
      <c r="H823" s="326"/>
      <c r="I823" s="326"/>
      <c r="J823" s="326"/>
      <c r="K823" s="326"/>
      <c r="L823" s="326"/>
      <c r="M823" s="326"/>
      <c r="N823" s="326"/>
      <c r="O823" s="326"/>
      <c r="P823" s="326"/>
      <c r="Q823" s="326"/>
      <c r="R823" s="326"/>
      <c r="S823" s="326"/>
      <c r="T823" s="326"/>
      <c r="U823" s="326"/>
      <c r="V823" s="326"/>
      <c r="W823" s="326"/>
      <c r="X823" s="326"/>
      <c r="Y823" s="326"/>
      <c r="Z823" s="326"/>
    </row>
    <row r="824" spans="1:26" ht="12.75" customHeight="1" x14ac:dyDescent="0.2">
      <c r="A824" s="326"/>
      <c r="B824" s="326"/>
      <c r="C824" s="326"/>
      <c r="D824" s="326"/>
      <c r="E824" s="326"/>
      <c r="F824" s="326"/>
      <c r="G824" s="326"/>
      <c r="H824" s="326"/>
      <c r="I824" s="326"/>
      <c r="J824" s="326"/>
      <c r="K824" s="326"/>
      <c r="L824" s="326"/>
      <c r="M824" s="326"/>
      <c r="N824" s="326"/>
      <c r="O824" s="326"/>
      <c r="P824" s="326"/>
      <c r="Q824" s="326"/>
      <c r="R824" s="326"/>
      <c r="S824" s="326"/>
      <c r="T824" s="326"/>
      <c r="U824" s="326"/>
      <c r="V824" s="326"/>
      <c r="W824" s="326"/>
      <c r="X824" s="326"/>
      <c r="Y824" s="326"/>
      <c r="Z824" s="326"/>
    </row>
    <row r="825" spans="1:26" ht="12.75" customHeight="1" x14ac:dyDescent="0.2">
      <c r="A825" s="326"/>
      <c r="B825" s="326"/>
      <c r="C825" s="326"/>
      <c r="D825" s="326"/>
      <c r="E825" s="326"/>
      <c r="F825" s="326"/>
      <c r="G825" s="326"/>
      <c r="H825" s="326"/>
      <c r="I825" s="326"/>
      <c r="J825" s="326"/>
      <c r="K825" s="326"/>
      <c r="L825" s="326"/>
      <c r="M825" s="326"/>
      <c r="N825" s="326"/>
      <c r="O825" s="326"/>
      <c r="P825" s="326"/>
      <c r="Q825" s="326"/>
      <c r="R825" s="326"/>
      <c r="S825" s="326"/>
      <c r="T825" s="326"/>
      <c r="U825" s="326"/>
      <c r="V825" s="326"/>
      <c r="W825" s="326"/>
      <c r="X825" s="326"/>
      <c r="Y825" s="326"/>
      <c r="Z825" s="326"/>
    </row>
    <row r="826" spans="1:26" ht="12.75" customHeight="1" x14ac:dyDescent="0.2">
      <c r="A826" s="326"/>
      <c r="B826" s="326"/>
      <c r="C826" s="326"/>
      <c r="D826" s="326"/>
      <c r="E826" s="326"/>
      <c r="F826" s="326"/>
      <c r="G826" s="326"/>
      <c r="H826" s="326"/>
      <c r="I826" s="326"/>
      <c r="J826" s="326"/>
      <c r="K826" s="326"/>
      <c r="L826" s="326"/>
      <c r="M826" s="326"/>
      <c r="N826" s="326"/>
      <c r="O826" s="326"/>
      <c r="P826" s="326"/>
      <c r="Q826" s="326"/>
      <c r="R826" s="326"/>
      <c r="S826" s="326"/>
      <c r="T826" s="326"/>
      <c r="U826" s="326"/>
      <c r="V826" s="326"/>
      <c r="W826" s="326"/>
      <c r="X826" s="326"/>
      <c r="Y826" s="326"/>
      <c r="Z826" s="326"/>
    </row>
    <row r="827" spans="1:26" ht="12.75" customHeight="1" x14ac:dyDescent="0.2">
      <c r="A827" s="326"/>
      <c r="B827" s="326"/>
      <c r="C827" s="326"/>
      <c r="D827" s="326"/>
      <c r="E827" s="326"/>
      <c r="F827" s="326"/>
      <c r="G827" s="326"/>
      <c r="H827" s="326"/>
      <c r="I827" s="326"/>
      <c r="J827" s="326"/>
      <c r="K827" s="326"/>
      <c r="L827" s="326"/>
      <c r="M827" s="326"/>
      <c r="N827" s="326"/>
      <c r="O827" s="326"/>
      <c r="P827" s="326"/>
      <c r="Q827" s="326"/>
      <c r="R827" s="326"/>
      <c r="S827" s="326"/>
      <c r="T827" s="326"/>
      <c r="U827" s="326"/>
      <c r="V827" s="326"/>
      <c r="W827" s="326"/>
      <c r="X827" s="326"/>
      <c r="Y827" s="326"/>
      <c r="Z827" s="326"/>
    </row>
    <row r="828" spans="1:26" ht="12.75" customHeight="1" x14ac:dyDescent="0.2">
      <c r="A828" s="326"/>
      <c r="B828" s="326"/>
      <c r="C828" s="326"/>
      <c r="D828" s="326"/>
      <c r="E828" s="326"/>
      <c r="F828" s="326"/>
      <c r="G828" s="326"/>
      <c r="H828" s="326"/>
      <c r="I828" s="326"/>
      <c r="J828" s="326"/>
      <c r="K828" s="326"/>
      <c r="L828" s="326"/>
      <c r="M828" s="326"/>
      <c r="N828" s="326"/>
      <c r="O828" s="326"/>
      <c r="P828" s="326"/>
      <c r="Q828" s="326"/>
      <c r="R828" s="326"/>
      <c r="S828" s="326"/>
      <c r="T828" s="326"/>
      <c r="U828" s="326"/>
      <c r="V828" s="326"/>
      <c r="W828" s="326"/>
      <c r="X828" s="326"/>
      <c r="Y828" s="326"/>
      <c r="Z828" s="326"/>
    </row>
    <row r="829" spans="1:26" ht="12.75" customHeight="1" x14ac:dyDescent="0.2">
      <c r="A829" s="326"/>
      <c r="B829" s="326"/>
      <c r="C829" s="326"/>
      <c r="D829" s="326"/>
      <c r="E829" s="326"/>
      <c r="F829" s="326"/>
      <c r="G829" s="326"/>
      <c r="H829" s="326"/>
      <c r="I829" s="326"/>
      <c r="J829" s="326"/>
      <c r="K829" s="326"/>
      <c r="L829" s="326"/>
      <c r="M829" s="326"/>
      <c r="N829" s="326"/>
      <c r="O829" s="326"/>
      <c r="P829" s="326"/>
      <c r="Q829" s="326"/>
      <c r="R829" s="326"/>
      <c r="S829" s="326"/>
      <c r="T829" s="326"/>
      <c r="U829" s="326"/>
      <c r="V829" s="326"/>
      <c r="W829" s="326"/>
      <c r="X829" s="326"/>
      <c r="Y829" s="326"/>
      <c r="Z829" s="326"/>
    </row>
    <row r="830" spans="1:26" ht="12.75" customHeight="1" x14ac:dyDescent="0.2">
      <c r="A830" s="326"/>
      <c r="B830" s="326"/>
      <c r="C830" s="326"/>
      <c r="D830" s="326"/>
      <c r="E830" s="326"/>
      <c r="F830" s="326"/>
      <c r="G830" s="326"/>
      <c r="H830" s="326"/>
      <c r="I830" s="326"/>
      <c r="J830" s="326"/>
      <c r="K830" s="326"/>
      <c r="L830" s="326"/>
      <c r="M830" s="326"/>
      <c r="N830" s="326"/>
      <c r="O830" s="326"/>
      <c r="P830" s="326"/>
      <c r="Q830" s="326"/>
      <c r="R830" s="326"/>
      <c r="S830" s="326"/>
      <c r="T830" s="326"/>
      <c r="U830" s="326"/>
      <c r="V830" s="326"/>
      <c r="W830" s="326"/>
      <c r="X830" s="326"/>
      <c r="Y830" s="326"/>
      <c r="Z830" s="326"/>
    </row>
    <row r="831" spans="1:26" ht="12.75" customHeight="1" x14ac:dyDescent="0.2">
      <c r="A831" s="326"/>
      <c r="B831" s="326"/>
      <c r="C831" s="326"/>
      <c r="D831" s="326"/>
      <c r="E831" s="326"/>
      <c r="F831" s="326"/>
      <c r="G831" s="326"/>
      <c r="H831" s="326"/>
      <c r="I831" s="326"/>
      <c r="J831" s="326"/>
      <c r="K831" s="326"/>
      <c r="L831" s="326"/>
      <c r="M831" s="326"/>
      <c r="N831" s="326"/>
      <c r="O831" s="326"/>
      <c r="P831" s="326"/>
      <c r="Q831" s="326"/>
      <c r="R831" s="326"/>
      <c r="S831" s="326"/>
      <c r="T831" s="326"/>
      <c r="U831" s="326"/>
      <c r="V831" s="326"/>
      <c r="W831" s="326"/>
      <c r="X831" s="326"/>
      <c r="Y831" s="326"/>
      <c r="Z831" s="326"/>
    </row>
    <row r="832" spans="1:26" ht="12.75" customHeight="1" x14ac:dyDescent="0.2">
      <c r="A832" s="326"/>
      <c r="B832" s="326"/>
      <c r="C832" s="326"/>
      <c r="D832" s="326"/>
      <c r="E832" s="326"/>
      <c r="F832" s="326"/>
      <c r="G832" s="326"/>
      <c r="H832" s="326"/>
      <c r="I832" s="326"/>
      <c r="J832" s="326"/>
      <c r="K832" s="326"/>
      <c r="L832" s="326"/>
      <c r="M832" s="326"/>
      <c r="N832" s="326"/>
      <c r="O832" s="326"/>
      <c r="P832" s="326"/>
      <c r="Q832" s="326"/>
      <c r="R832" s="326"/>
      <c r="S832" s="326"/>
      <c r="T832" s="326"/>
      <c r="U832" s="326"/>
      <c r="V832" s="326"/>
      <c r="W832" s="326"/>
      <c r="X832" s="326"/>
      <c r="Y832" s="326"/>
      <c r="Z832" s="326"/>
    </row>
    <row r="833" spans="1:26" ht="12.75" customHeight="1" x14ac:dyDescent="0.2">
      <c r="A833" s="326"/>
      <c r="B833" s="326"/>
      <c r="C833" s="326"/>
      <c r="D833" s="326"/>
      <c r="E833" s="326"/>
      <c r="F833" s="326"/>
      <c r="G833" s="326"/>
      <c r="H833" s="326"/>
      <c r="I833" s="326"/>
      <c r="J833" s="326"/>
      <c r="K833" s="326"/>
      <c r="L833" s="326"/>
      <c r="M833" s="326"/>
      <c r="N833" s="326"/>
      <c r="O833" s="326"/>
      <c r="P833" s="326"/>
      <c r="Q833" s="326"/>
      <c r="R833" s="326"/>
      <c r="S833" s="326"/>
      <c r="T833" s="326"/>
      <c r="U833" s="326"/>
      <c r="V833" s="326"/>
      <c r="W833" s="326"/>
      <c r="X833" s="326"/>
      <c r="Y833" s="326"/>
      <c r="Z833" s="326"/>
    </row>
    <row r="834" spans="1:26" ht="12.75" customHeight="1" x14ac:dyDescent="0.2">
      <c r="A834" s="326"/>
      <c r="B834" s="326"/>
      <c r="C834" s="326"/>
      <c r="D834" s="326"/>
      <c r="E834" s="326"/>
      <c r="F834" s="326"/>
      <c r="G834" s="326"/>
      <c r="H834" s="326"/>
      <c r="I834" s="326"/>
      <c r="J834" s="326"/>
      <c r="K834" s="326"/>
      <c r="L834" s="326"/>
      <c r="M834" s="326"/>
      <c r="N834" s="326"/>
      <c r="O834" s="326"/>
      <c r="P834" s="326"/>
      <c r="Q834" s="326"/>
      <c r="R834" s="326"/>
      <c r="S834" s="326"/>
      <c r="T834" s="326"/>
      <c r="U834" s="326"/>
      <c r="V834" s="326"/>
      <c r="W834" s="326"/>
      <c r="X834" s="326"/>
      <c r="Y834" s="326"/>
      <c r="Z834" s="326"/>
    </row>
    <row r="835" spans="1:26" ht="12.75" customHeight="1" x14ac:dyDescent="0.2">
      <c r="A835" s="326"/>
      <c r="B835" s="326"/>
      <c r="C835" s="326"/>
      <c r="D835" s="326"/>
      <c r="E835" s="326"/>
      <c r="F835" s="326"/>
      <c r="G835" s="326"/>
      <c r="H835" s="326"/>
      <c r="I835" s="326"/>
      <c r="J835" s="326"/>
      <c r="K835" s="326"/>
      <c r="L835" s="326"/>
      <c r="M835" s="326"/>
      <c r="N835" s="326"/>
      <c r="O835" s="326"/>
      <c r="P835" s="326"/>
      <c r="Q835" s="326"/>
      <c r="R835" s="326"/>
      <c r="S835" s="326"/>
      <c r="T835" s="326"/>
      <c r="U835" s="326"/>
      <c r="V835" s="326"/>
      <c r="W835" s="326"/>
      <c r="X835" s="326"/>
      <c r="Y835" s="326"/>
      <c r="Z835" s="326"/>
    </row>
    <row r="836" spans="1:26" ht="12.75" customHeight="1" x14ac:dyDescent="0.2">
      <c r="A836" s="326"/>
      <c r="B836" s="326"/>
      <c r="C836" s="326"/>
      <c r="D836" s="326"/>
      <c r="E836" s="326"/>
      <c r="F836" s="326"/>
      <c r="G836" s="326"/>
      <c r="H836" s="326"/>
      <c r="I836" s="326"/>
      <c r="J836" s="326"/>
      <c r="K836" s="326"/>
      <c r="L836" s="326"/>
      <c r="M836" s="326"/>
      <c r="N836" s="326"/>
      <c r="O836" s="326"/>
      <c r="P836" s="326"/>
      <c r="Q836" s="326"/>
      <c r="R836" s="326"/>
      <c r="S836" s="326"/>
      <c r="T836" s="326"/>
      <c r="U836" s="326"/>
      <c r="V836" s="326"/>
      <c r="W836" s="326"/>
      <c r="X836" s="326"/>
      <c r="Y836" s="326"/>
      <c r="Z836" s="326"/>
    </row>
    <row r="837" spans="1:26" ht="12.75" customHeight="1" x14ac:dyDescent="0.2">
      <c r="A837" s="326"/>
      <c r="B837" s="326"/>
      <c r="C837" s="326"/>
      <c r="D837" s="326"/>
      <c r="E837" s="326"/>
      <c r="F837" s="326"/>
      <c r="G837" s="326"/>
      <c r="H837" s="326"/>
      <c r="I837" s="326"/>
      <c r="J837" s="326"/>
      <c r="K837" s="326"/>
      <c r="L837" s="326"/>
      <c r="M837" s="326"/>
      <c r="N837" s="326"/>
      <c r="O837" s="326"/>
      <c r="P837" s="326"/>
      <c r="Q837" s="326"/>
      <c r="R837" s="326"/>
      <c r="S837" s="326"/>
      <c r="T837" s="326"/>
      <c r="U837" s="326"/>
      <c r="V837" s="326"/>
      <c r="W837" s="326"/>
      <c r="X837" s="326"/>
      <c r="Y837" s="326"/>
      <c r="Z837" s="326"/>
    </row>
    <row r="838" spans="1:26" ht="12.75" customHeight="1" x14ac:dyDescent="0.2">
      <c r="A838" s="326"/>
      <c r="B838" s="326"/>
      <c r="C838" s="326"/>
      <c r="D838" s="326"/>
      <c r="E838" s="326"/>
      <c r="F838" s="326"/>
      <c r="G838" s="326"/>
      <c r="H838" s="326"/>
      <c r="I838" s="326"/>
      <c r="J838" s="326"/>
      <c r="K838" s="326"/>
      <c r="L838" s="326"/>
      <c r="M838" s="326"/>
      <c r="N838" s="326"/>
      <c r="O838" s="326"/>
      <c r="P838" s="326"/>
      <c r="Q838" s="326"/>
      <c r="R838" s="326"/>
      <c r="S838" s="326"/>
      <c r="T838" s="326"/>
      <c r="U838" s="326"/>
      <c r="V838" s="326"/>
      <c r="W838" s="326"/>
      <c r="X838" s="326"/>
      <c r="Y838" s="326"/>
      <c r="Z838" s="326"/>
    </row>
    <row r="839" spans="1:26" ht="12.75" customHeight="1" x14ac:dyDescent="0.2">
      <c r="A839" s="326"/>
      <c r="B839" s="326"/>
      <c r="C839" s="326"/>
      <c r="D839" s="326"/>
      <c r="E839" s="326"/>
      <c r="F839" s="326"/>
      <c r="G839" s="326"/>
      <c r="H839" s="326"/>
      <c r="I839" s="326"/>
      <c r="J839" s="326"/>
      <c r="K839" s="326"/>
      <c r="L839" s="326"/>
      <c r="M839" s="326"/>
      <c r="N839" s="326"/>
      <c r="O839" s="326"/>
      <c r="P839" s="326"/>
      <c r="Q839" s="326"/>
      <c r="R839" s="326"/>
      <c r="S839" s="326"/>
      <c r="T839" s="326"/>
      <c r="U839" s="326"/>
      <c r="V839" s="326"/>
      <c r="W839" s="326"/>
      <c r="X839" s="326"/>
      <c r="Y839" s="326"/>
      <c r="Z839" s="326"/>
    </row>
    <row r="840" spans="1:26" ht="12.75" customHeight="1" x14ac:dyDescent="0.2">
      <c r="A840" s="326"/>
      <c r="B840" s="326"/>
      <c r="C840" s="326"/>
      <c r="D840" s="326"/>
      <c r="E840" s="326"/>
      <c r="F840" s="326"/>
      <c r="G840" s="326"/>
      <c r="H840" s="326"/>
      <c r="I840" s="326"/>
      <c r="J840" s="326"/>
      <c r="K840" s="326"/>
      <c r="L840" s="326"/>
      <c r="M840" s="326"/>
      <c r="N840" s="326"/>
      <c r="O840" s="326"/>
      <c r="P840" s="326"/>
      <c r="Q840" s="326"/>
      <c r="R840" s="326"/>
      <c r="S840" s="326"/>
      <c r="T840" s="326"/>
      <c r="U840" s="326"/>
      <c r="V840" s="326"/>
      <c r="W840" s="326"/>
      <c r="X840" s="326"/>
      <c r="Y840" s="326"/>
      <c r="Z840" s="326"/>
    </row>
    <row r="841" spans="1:26" ht="12.75" customHeight="1" x14ac:dyDescent="0.2">
      <c r="A841" s="326"/>
      <c r="B841" s="326"/>
      <c r="C841" s="326"/>
      <c r="D841" s="326"/>
      <c r="E841" s="326"/>
      <c r="F841" s="326"/>
      <c r="G841" s="326"/>
      <c r="H841" s="326"/>
      <c r="I841" s="326"/>
      <c r="J841" s="326"/>
      <c r="K841" s="326"/>
      <c r="L841" s="326"/>
      <c r="M841" s="326"/>
      <c r="N841" s="326"/>
      <c r="O841" s="326"/>
      <c r="P841" s="326"/>
      <c r="Q841" s="326"/>
      <c r="R841" s="326"/>
      <c r="S841" s="326"/>
      <c r="T841" s="326"/>
      <c r="U841" s="326"/>
      <c r="V841" s="326"/>
      <c r="W841" s="326"/>
      <c r="X841" s="326"/>
      <c r="Y841" s="326"/>
      <c r="Z841" s="326"/>
    </row>
    <row r="842" spans="1:26" ht="12.75" customHeight="1" x14ac:dyDescent="0.2">
      <c r="A842" s="326"/>
      <c r="B842" s="326"/>
      <c r="C842" s="326"/>
      <c r="D842" s="326"/>
      <c r="E842" s="326"/>
      <c r="F842" s="326"/>
      <c r="G842" s="326"/>
      <c r="H842" s="326"/>
      <c r="I842" s="326"/>
      <c r="J842" s="326"/>
      <c r="K842" s="326"/>
      <c r="L842" s="326"/>
      <c r="M842" s="326"/>
      <c r="N842" s="326"/>
      <c r="O842" s="326"/>
      <c r="P842" s="326"/>
      <c r="Q842" s="326"/>
      <c r="R842" s="326"/>
      <c r="S842" s="326"/>
      <c r="T842" s="326"/>
      <c r="U842" s="326"/>
      <c r="V842" s="326"/>
      <c r="W842" s="326"/>
      <c r="X842" s="326"/>
      <c r="Y842" s="326"/>
      <c r="Z842" s="326"/>
    </row>
    <row r="843" spans="1:26" ht="12.75" customHeight="1" x14ac:dyDescent="0.2">
      <c r="A843" s="326"/>
      <c r="B843" s="326"/>
      <c r="C843" s="326"/>
      <c r="D843" s="326"/>
      <c r="E843" s="326"/>
      <c r="F843" s="326"/>
      <c r="G843" s="326"/>
      <c r="H843" s="326"/>
      <c r="I843" s="326"/>
      <c r="J843" s="326"/>
      <c r="K843" s="326"/>
      <c r="L843" s="326"/>
      <c r="M843" s="326"/>
      <c r="N843" s="326"/>
      <c r="O843" s="326"/>
      <c r="P843" s="326"/>
      <c r="Q843" s="326"/>
      <c r="R843" s="326"/>
      <c r="S843" s="326"/>
      <c r="T843" s="326"/>
      <c r="U843" s="326"/>
      <c r="V843" s="326"/>
      <c r="W843" s="326"/>
      <c r="X843" s="326"/>
      <c r="Y843" s="326"/>
      <c r="Z843" s="326"/>
    </row>
    <row r="844" spans="1:26" ht="12.75" customHeight="1" x14ac:dyDescent="0.2">
      <c r="A844" s="326"/>
      <c r="B844" s="326"/>
      <c r="C844" s="326"/>
      <c r="D844" s="326"/>
      <c r="E844" s="326"/>
      <c r="F844" s="326"/>
      <c r="G844" s="326"/>
      <c r="H844" s="326"/>
      <c r="I844" s="326"/>
      <c r="J844" s="326"/>
      <c r="K844" s="326"/>
      <c r="L844" s="326"/>
      <c r="M844" s="326"/>
      <c r="N844" s="326"/>
      <c r="O844" s="326"/>
      <c r="P844" s="326"/>
      <c r="Q844" s="326"/>
      <c r="R844" s="326"/>
      <c r="S844" s="326"/>
      <c r="T844" s="326"/>
      <c r="U844" s="326"/>
      <c r="V844" s="326"/>
      <c r="W844" s="326"/>
      <c r="X844" s="326"/>
      <c r="Y844" s="326"/>
      <c r="Z844" s="326"/>
    </row>
    <row r="845" spans="1:26" ht="12.75" customHeight="1" x14ac:dyDescent="0.2">
      <c r="A845" s="326"/>
      <c r="B845" s="326"/>
      <c r="C845" s="326"/>
      <c r="D845" s="326"/>
      <c r="E845" s="326"/>
      <c r="F845" s="326"/>
      <c r="G845" s="326"/>
      <c r="H845" s="326"/>
      <c r="I845" s="326"/>
      <c r="J845" s="326"/>
      <c r="K845" s="326"/>
      <c r="L845" s="326"/>
      <c r="M845" s="326"/>
      <c r="N845" s="326"/>
      <c r="O845" s="326"/>
      <c r="P845" s="326"/>
      <c r="Q845" s="326"/>
      <c r="R845" s="326"/>
      <c r="S845" s="326"/>
      <c r="T845" s="326"/>
      <c r="U845" s="326"/>
      <c r="V845" s="326"/>
      <c r="W845" s="326"/>
      <c r="X845" s="326"/>
      <c r="Y845" s="326"/>
      <c r="Z845" s="326"/>
    </row>
    <row r="846" spans="1:26" ht="12.75" customHeight="1" x14ac:dyDescent="0.2">
      <c r="A846" s="326"/>
      <c r="B846" s="326"/>
      <c r="C846" s="326"/>
      <c r="D846" s="326"/>
      <c r="E846" s="326"/>
      <c r="F846" s="326"/>
      <c r="G846" s="326"/>
      <c r="H846" s="326"/>
      <c r="I846" s="326"/>
      <c r="J846" s="326"/>
      <c r="K846" s="326"/>
      <c r="L846" s="326"/>
      <c r="M846" s="326"/>
      <c r="N846" s="326"/>
      <c r="O846" s="326"/>
      <c r="P846" s="326"/>
      <c r="Q846" s="326"/>
      <c r="R846" s="326"/>
      <c r="S846" s="326"/>
      <c r="T846" s="326"/>
      <c r="U846" s="326"/>
      <c r="V846" s="326"/>
      <c r="W846" s="326"/>
      <c r="X846" s="326"/>
      <c r="Y846" s="326"/>
      <c r="Z846" s="326"/>
    </row>
    <row r="847" spans="1:26" ht="12.75" customHeight="1" x14ac:dyDescent="0.2">
      <c r="A847" s="326"/>
      <c r="B847" s="326"/>
      <c r="C847" s="326"/>
      <c r="D847" s="326"/>
      <c r="E847" s="326"/>
      <c r="F847" s="326"/>
      <c r="G847" s="326"/>
      <c r="H847" s="326"/>
      <c r="I847" s="326"/>
      <c r="J847" s="326"/>
      <c r="K847" s="326"/>
      <c r="L847" s="326"/>
      <c r="M847" s="326"/>
      <c r="N847" s="326"/>
      <c r="O847" s="326"/>
      <c r="P847" s="326"/>
      <c r="Q847" s="326"/>
      <c r="R847" s="326"/>
      <c r="S847" s="326"/>
      <c r="T847" s="326"/>
      <c r="U847" s="326"/>
      <c r="V847" s="326"/>
      <c r="W847" s="326"/>
      <c r="X847" s="326"/>
      <c r="Y847" s="326"/>
      <c r="Z847" s="326"/>
    </row>
    <row r="848" spans="1:26" ht="12.75" customHeight="1" x14ac:dyDescent="0.2">
      <c r="A848" s="326"/>
      <c r="B848" s="326"/>
      <c r="C848" s="326"/>
      <c r="D848" s="326"/>
      <c r="E848" s="326"/>
      <c r="F848" s="326"/>
      <c r="G848" s="326"/>
      <c r="H848" s="326"/>
      <c r="I848" s="326"/>
      <c r="J848" s="326"/>
      <c r="K848" s="326"/>
      <c r="L848" s="326"/>
      <c r="M848" s="326"/>
      <c r="N848" s="326"/>
      <c r="O848" s="326"/>
      <c r="P848" s="326"/>
      <c r="Q848" s="326"/>
      <c r="R848" s="326"/>
      <c r="S848" s="326"/>
      <c r="T848" s="326"/>
      <c r="U848" s="326"/>
      <c r="V848" s="326"/>
      <c r="W848" s="326"/>
      <c r="X848" s="326"/>
      <c r="Y848" s="326"/>
      <c r="Z848" s="326"/>
    </row>
    <row r="849" spans="1:26" ht="12.75" customHeight="1" x14ac:dyDescent="0.2">
      <c r="A849" s="326"/>
      <c r="B849" s="326"/>
      <c r="C849" s="326"/>
      <c r="D849" s="326"/>
      <c r="E849" s="326"/>
      <c r="F849" s="326"/>
      <c r="G849" s="326"/>
      <c r="H849" s="326"/>
      <c r="I849" s="326"/>
      <c r="J849" s="326"/>
      <c r="K849" s="326"/>
      <c r="L849" s="326"/>
      <c r="M849" s="326"/>
      <c r="N849" s="326"/>
      <c r="O849" s="326"/>
      <c r="P849" s="326"/>
      <c r="Q849" s="326"/>
      <c r="R849" s="326"/>
      <c r="S849" s="326"/>
      <c r="T849" s="326"/>
      <c r="U849" s="326"/>
      <c r="V849" s="326"/>
      <c r="W849" s="326"/>
      <c r="X849" s="326"/>
      <c r="Y849" s="326"/>
      <c r="Z849" s="326"/>
    </row>
    <row r="850" spans="1:26" ht="12.75" customHeight="1" x14ac:dyDescent="0.2">
      <c r="A850" s="326"/>
      <c r="B850" s="326"/>
      <c r="C850" s="326"/>
      <c r="D850" s="326"/>
      <c r="E850" s="326"/>
      <c r="F850" s="326"/>
      <c r="G850" s="326"/>
      <c r="H850" s="326"/>
      <c r="I850" s="326"/>
      <c r="J850" s="326"/>
      <c r="K850" s="326"/>
      <c r="L850" s="326"/>
      <c r="M850" s="326"/>
      <c r="N850" s="326"/>
      <c r="O850" s="326"/>
      <c r="P850" s="326"/>
      <c r="Q850" s="326"/>
      <c r="R850" s="326"/>
      <c r="S850" s="326"/>
      <c r="T850" s="326"/>
      <c r="U850" s="326"/>
      <c r="V850" s="326"/>
      <c r="W850" s="326"/>
      <c r="X850" s="326"/>
      <c r="Y850" s="326"/>
      <c r="Z850" s="326"/>
    </row>
    <row r="851" spans="1:26" ht="12.75" customHeight="1" x14ac:dyDescent="0.2">
      <c r="A851" s="326"/>
      <c r="B851" s="326"/>
      <c r="C851" s="326"/>
      <c r="D851" s="326"/>
      <c r="E851" s="326"/>
      <c r="F851" s="326"/>
      <c r="G851" s="326"/>
      <c r="H851" s="326"/>
      <c r="I851" s="326"/>
      <c r="J851" s="326"/>
      <c r="K851" s="326"/>
      <c r="L851" s="326"/>
      <c r="M851" s="326"/>
      <c r="N851" s="326"/>
      <c r="O851" s="326"/>
      <c r="P851" s="326"/>
      <c r="Q851" s="326"/>
      <c r="R851" s="326"/>
      <c r="S851" s="326"/>
      <c r="T851" s="326"/>
      <c r="U851" s="326"/>
      <c r="V851" s="326"/>
      <c r="W851" s="326"/>
      <c r="X851" s="326"/>
      <c r="Y851" s="326"/>
      <c r="Z851" s="326"/>
    </row>
    <row r="852" spans="1:26" ht="12.75" customHeight="1" x14ac:dyDescent="0.2">
      <c r="A852" s="326"/>
      <c r="B852" s="326"/>
      <c r="C852" s="326"/>
      <c r="D852" s="326"/>
      <c r="E852" s="326"/>
      <c r="F852" s="326"/>
      <c r="G852" s="326"/>
      <c r="H852" s="326"/>
      <c r="I852" s="326"/>
      <c r="J852" s="326"/>
      <c r="K852" s="326"/>
      <c r="L852" s="326"/>
      <c r="M852" s="326"/>
      <c r="N852" s="326"/>
      <c r="O852" s="326"/>
      <c r="P852" s="326"/>
      <c r="Q852" s="326"/>
      <c r="R852" s="326"/>
      <c r="S852" s="326"/>
      <c r="T852" s="326"/>
      <c r="U852" s="326"/>
      <c r="V852" s="326"/>
      <c r="W852" s="326"/>
      <c r="X852" s="326"/>
      <c r="Y852" s="326"/>
      <c r="Z852" s="326"/>
    </row>
    <row r="853" spans="1:26" ht="12.75" customHeight="1" x14ac:dyDescent="0.2">
      <c r="A853" s="326"/>
      <c r="B853" s="326"/>
      <c r="C853" s="326"/>
      <c r="D853" s="326"/>
      <c r="E853" s="326"/>
      <c r="F853" s="326"/>
      <c r="G853" s="326"/>
      <c r="H853" s="326"/>
      <c r="I853" s="326"/>
      <c r="J853" s="326"/>
      <c r="K853" s="326"/>
      <c r="L853" s="326"/>
      <c r="M853" s="326"/>
      <c r="N853" s="326"/>
      <c r="O853" s="326"/>
      <c r="P853" s="326"/>
      <c r="Q853" s="326"/>
      <c r="R853" s="326"/>
      <c r="S853" s="326"/>
      <c r="T853" s="326"/>
      <c r="U853" s="326"/>
      <c r="V853" s="326"/>
      <c r="W853" s="326"/>
      <c r="X853" s="326"/>
      <c r="Y853" s="326"/>
      <c r="Z853" s="326"/>
    </row>
    <row r="854" spans="1:26" ht="12.75" customHeight="1" x14ac:dyDescent="0.2">
      <c r="A854" s="326"/>
      <c r="B854" s="326"/>
      <c r="C854" s="326"/>
      <c r="D854" s="326"/>
      <c r="E854" s="326"/>
      <c r="F854" s="326"/>
      <c r="G854" s="326"/>
      <c r="H854" s="326"/>
      <c r="I854" s="326"/>
      <c r="J854" s="326"/>
      <c r="K854" s="326"/>
      <c r="L854" s="326"/>
      <c r="M854" s="326"/>
      <c r="N854" s="326"/>
      <c r="O854" s="326"/>
      <c r="P854" s="326"/>
      <c r="Q854" s="326"/>
      <c r="R854" s="326"/>
      <c r="S854" s="326"/>
      <c r="T854" s="326"/>
      <c r="U854" s="326"/>
      <c r="V854" s="326"/>
      <c r="W854" s="326"/>
      <c r="X854" s="326"/>
      <c r="Y854" s="326"/>
      <c r="Z854" s="326"/>
    </row>
    <row r="855" spans="1:26" ht="12.75" customHeight="1" x14ac:dyDescent="0.2">
      <c r="A855" s="326"/>
      <c r="B855" s="326"/>
      <c r="C855" s="326"/>
      <c r="D855" s="326"/>
      <c r="E855" s="326"/>
      <c r="F855" s="326"/>
      <c r="G855" s="326"/>
      <c r="H855" s="326"/>
      <c r="I855" s="326"/>
      <c r="J855" s="326"/>
      <c r="K855" s="326"/>
      <c r="L855" s="326"/>
      <c r="M855" s="326"/>
      <c r="N855" s="326"/>
      <c r="O855" s="326"/>
      <c r="P855" s="326"/>
      <c r="Q855" s="326"/>
      <c r="R855" s="326"/>
      <c r="S855" s="326"/>
      <c r="T855" s="326"/>
      <c r="U855" s="326"/>
      <c r="V855" s="326"/>
      <c r="W855" s="326"/>
      <c r="X855" s="326"/>
      <c r="Y855" s="326"/>
      <c r="Z855" s="326"/>
    </row>
    <row r="856" spans="1:26" ht="12.75" customHeight="1" x14ac:dyDescent="0.2">
      <c r="A856" s="326"/>
      <c r="B856" s="326"/>
      <c r="C856" s="326"/>
      <c r="D856" s="326"/>
      <c r="E856" s="326"/>
      <c r="F856" s="326"/>
      <c r="G856" s="326"/>
      <c r="H856" s="326"/>
      <c r="I856" s="326"/>
      <c r="J856" s="326"/>
      <c r="K856" s="326"/>
      <c r="L856" s="326"/>
      <c r="M856" s="326"/>
      <c r="N856" s="326"/>
      <c r="O856" s="326"/>
      <c r="P856" s="326"/>
      <c r="Q856" s="326"/>
      <c r="R856" s="326"/>
      <c r="S856" s="326"/>
      <c r="T856" s="326"/>
      <c r="U856" s="326"/>
      <c r="V856" s="326"/>
      <c r="W856" s="326"/>
      <c r="X856" s="326"/>
      <c r="Y856" s="326"/>
      <c r="Z856" s="326"/>
    </row>
    <row r="857" spans="1:26" ht="12.75" customHeight="1" x14ac:dyDescent="0.2">
      <c r="A857" s="326"/>
      <c r="B857" s="326"/>
      <c r="C857" s="326"/>
      <c r="D857" s="326"/>
      <c r="E857" s="326"/>
      <c r="F857" s="326"/>
      <c r="G857" s="326"/>
      <c r="H857" s="326"/>
      <c r="I857" s="326"/>
      <c r="J857" s="326"/>
      <c r="K857" s="326"/>
      <c r="L857" s="326"/>
      <c r="M857" s="326"/>
      <c r="N857" s="326"/>
      <c r="O857" s="326"/>
      <c r="P857" s="326"/>
      <c r="Q857" s="326"/>
      <c r="R857" s="326"/>
      <c r="S857" s="326"/>
      <c r="T857" s="326"/>
      <c r="U857" s="326"/>
      <c r="V857" s="326"/>
      <c r="W857" s="326"/>
      <c r="X857" s="326"/>
      <c r="Y857" s="326"/>
      <c r="Z857" s="326"/>
    </row>
    <row r="858" spans="1:26" ht="12.75" customHeight="1" x14ac:dyDescent="0.2">
      <c r="A858" s="326"/>
      <c r="B858" s="326"/>
      <c r="C858" s="326"/>
      <c r="D858" s="326"/>
      <c r="E858" s="326"/>
      <c r="F858" s="326"/>
      <c r="G858" s="326"/>
      <c r="H858" s="326"/>
      <c r="I858" s="326"/>
      <c r="J858" s="326"/>
      <c r="K858" s="326"/>
      <c r="L858" s="326"/>
      <c r="M858" s="326"/>
      <c r="N858" s="326"/>
      <c r="O858" s="326"/>
      <c r="P858" s="326"/>
      <c r="Q858" s="326"/>
      <c r="R858" s="326"/>
      <c r="S858" s="326"/>
      <c r="T858" s="326"/>
      <c r="U858" s="326"/>
      <c r="V858" s="326"/>
      <c r="W858" s="326"/>
      <c r="X858" s="326"/>
      <c r="Y858" s="326"/>
      <c r="Z858" s="326"/>
    </row>
    <row r="859" spans="1:26" ht="12.75" customHeight="1" x14ac:dyDescent="0.2">
      <c r="A859" s="326"/>
      <c r="B859" s="326"/>
      <c r="C859" s="326"/>
      <c r="D859" s="326"/>
      <c r="E859" s="326"/>
      <c r="F859" s="326"/>
      <c r="G859" s="326"/>
      <c r="H859" s="326"/>
      <c r="I859" s="326"/>
      <c r="J859" s="326"/>
      <c r="K859" s="326"/>
      <c r="L859" s="326"/>
      <c r="M859" s="326"/>
      <c r="N859" s="326"/>
      <c r="O859" s="326"/>
      <c r="P859" s="326"/>
      <c r="Q859" s="326"/>
      <c r="R859" s="326"/>
      <c r="S859" s="326"/>
      <c r="T859" s="326"/>
      <c r="U859" s="326"/>
      <c r="V859" s="326"/>
      <c r="W859" s="326"/>
      <c r="X859" s="326"/>
      <c r="Y859" s="326"/>
      <c r="Z859" s="326"/>
    </row>
    <row r="860" spans="1:26" ht="12.75" customHeight="1" x14ac:dyDescent="0.2">
      <c r="A860" s="326"/>
      <c r="B860" s="326"/>
      <c r="C860" s="326"/>
      <c r="D860" s="326"/>
      <c r="E860" s="326"/>
      <c r="F860" s="326"/>
      <c r="G860" s="326"/>
      <c r="H860" s="326"/>
      <c r="I860" s="326"/>
      <c r="J860" s="326"/>
      <c r="K860" s="326"/>
      <c r="L860" s="326"/>
      <c r="M860" s="326"/>
      <c r="N860" s="326"/>
      <c r="O860" s="326"/>
      <c r="P860" s="326"/>
      <c r="Q860" s="326"/>
      <c r="R860" s="326"/>
      <c r="S860" s="326"/>
      <c r="T860" s="326"/>
      <c r="U860" s="326"/>
      <c r="V860" s="326"/>
      <c r="W860" s="326"/>
      <c r="X860" s="326"/>
      <c r="Y860" s="326"/>
      <c r="Z860" s="326"/>
    </row>
    <row r="861" spans="1:26" ht="12.75" customHeight="1" x14ac:dyDescent="0.2">
      <c r="A861" s="326"/>
      <c r="B861" s="326"/>
      <c r="C861" s="326"/>
      <c r="D861" s="326"/>
      <c r="E861" s="326"/>
      <c r="F861" s="326"/>
      <c r="G861" s="326"/>
      <c r="H861" s="326"/>
      <c r="I861" s="326"/>
      <c r="J861" s="326"/>
      <c r="K861" s="326"/>
      <c r="L861" s="326"/>
      <c r="M861" s="326"/>
      <c r="N861" s="326"/>
      <c r="O861" s="326"/>
      <c r="P861" s="326"/>
      <c r="Q861" s="326"/>
      <c r="R861" s="326"/>
      <c r="S861" s="326"/>
      <c r="T861" s="326"/>
      <c r="U861" s="326"/>
      <c r="V861" s="326"/>
      <c r="W861" s="326"/>
      <c r="X861" s="326"/>
      <c r="Y861" s="326"/>
      <c r="Z861" s="326"/>
    </row>
    <row r="862" spans="1:26" ht="12.75" customHeight="1" x14ac:dyDescent="0.2">
      <c r="A862" s="326"/>
      <c r="B862" s="326"/>
      <c r="C862" s="326"/>
      <c r="D862" s="326"/>
      <c r="E862" s="326"/>
      <c r="F862" s="326"/>
      <c r="G862" s="326"/>
      <c r="H862" s="326"/>
      <c r="I862" s="326"/>
      <c r="J862" s="326"/>
      <c r="K862" s="326"/>
      <c r="L862" s="326"/>
      <c r="M862" s="326"/>
      <c r="N862" s="326"/>
      <c r="O862" s="326"/>
      <c r="P862" s="326"/>
      <c r="Q862" s="326"/>
      <c r="R862" s="326"/>
      <c r="S862" s="326"/>
      <c r="T862" s="326"/>
      <c r="U862" s="326"/>
      <c r="V862" s="326"/>
      <c r="W862" s="326"/>
      <c r="X862" s="326"/>
      <c r="Y862" s="326"/>
      <c r="Z862" s="326"/>
    </row>
    <row r="863" spans="1:26" ht="12.75" customHeight="1" x14ac:dyDescent="0.2">
      <c r="A863" s="326"/>
      <c r="B863" s="326"/>
      <c r="C863" s="326"/>
      <c r="D863" s="326"/>
      <c r="E863" s="326"/>
      <c r="F863" s="326"/>
      <c r="G863" s="326"/>
      <c r="H863" s="326"/>
      <c r="I863" s="326"/>
      <c r="J863" s="326"/>
      <c r="K863" s="326"/>
      <c r="L863" s="326"/>
      <c r="M863" s="326"/>
      <c r="N863" s="326"/>
      <c r="O863" s="326"/>
      <c r="P863" s="326"/>
      <c r="Q863" s="326"/>
      <c r="R863" s="326"/>
      <c r="S863" s="326"/>
      <c r="T863" s="326"/>
      <c r="U863" s="326"/>
      <c r="V863" s="326"/>
      <c r="W863" s="326"/>
      <c r="X863" s="326"/>
      <c r="Y863" s="326"/>
      <c r="Z863" s="326"/>
    </row>
    <row r="864" spans="1:26" ht="12.75" customHeight="1" x14ac:dyDescent="0.2">
      <c r="A864" s="326"/>
      <c r="B864" s="326"/>
      <c r="C864" s="326"/>
      <c r="D864" s="326"/>
      <c r="E864" s="326"/>
      <c r="F864" s="326"/>
      <c r="G864" s="326"/>
      <c r="H864" s="326"/>
      <c r="I864" s="326"/>
      <c r="J864" s="326"/>
      <c r="K864" s="326"/>
      <c r="L864" s="326"/>
      <c r="M864" s="326"/>
      <c r="N864" s="326"/>
      <c r="O864" s="326"/>
      <c r="P864" s="326"/>
      <c r="Q864" s="326"/>
      <c r="R864" s="326"/>
      <c r="S864" s="326"/>
      <c r="T864" s="326"/>
      <c r="U864" s="326"/>
      <c r="V864" s="326"/>
      <c r="W864" s="326"/>
      <c r="X864" s="326"/>
      <c r="Y864" s="326"/>
      <c r="Z864" s="326"/>
    </row>
    <row r="865" spans="1:26" ht="12.75" customHeight="1" x14ac:dyDescent="0.2">
      <c r="A865" s="326"/>
      <c r="B865" s="326"/>
      <c r="C865" s="326"/>
      <c r="D865" s="326"/>
      <c r="E865" s="326"/>
      <c r="F865" s="326"/>
      <c r="G865" s="326"/>
      <c r="H865" s="326"/>
      <c r="I865" s="326"/>
      <c r="J865" s="326"/>
      <c r="K865" s="326"/>
      <c r="L865" s="326"/>
      <c r="M865" s="326"/>
      <c r="N865" s="326"/>
      <c r="O865" s="326"/>
      <c r="P865" s="326"/>
      <c r="Q865" s="326"/>
      <c r="R865" s="326"/>
      <c r="S865" s="326"/>
      <c r="T865" s="326"/>
      <c r="U865" s="326"/>
      <c r="V865" s="326"/>
      <c r="W865" s="326"/>
      <c r="X865" s="326"/>
      <c r="Y865" s="326"/>
      <c r="Z865" s="326"/>
    </row>
    <row r="866" spans="1:26" ht="12.75" customHeight="1" x14ac:dyDescent="0.2">
      <c r="A866" s="326"/>
      <c r="B866" s="326"/>
      <c r="C866" s="326"/>
      <c r="D866" s="326"/>
      <c r="E866" s="326"/>
      <c r="F866" s="326"/>
      <c r="G866" s="326"/>
      <c r="H866" s="326"/>
      <c r="I866" s="326"/>
      <c r="J866" s="326"/>
      <c r="K866" s="326"/>
      <c r="L866" s="326"/>
      <c r="M866" s="326"/>
      <c r="N866" s="326"/>
      <c r="O866" s="326"/>
      <c r="P866" s="326"/>
      <c r="Q866" s="326"/>
      <c r="R866" s="326"/>
      <c r="S866" s="326"/>
      <c r="T866" s="326"/>
      <c r="U866" s="326"/>
      <c r="V866" s="326"/>
      <c r="W866" s="326"/>
      <c r="X866" s="326"/>
      <c r="Y866" s="326"/>
      <c r="Z866" s="326"/>
    </row>
    <row r="867" spans="1:26" ht="12.75" customHeight="1" x14ac:dyDescent="0.2">
      <c r="A867" s="326"/>
      <c r="B867" s="326"/>
      <c r="C867" s="326"/>
      <c r="D867" s="326"/>
      <c r="E867" s="326"/>
      <c r="F867" s="326"/>
      <c r="G867" s="326"/>
      <c r="H867" s="326"/>
      <c r="I867" s="326"/>
      <c r="J867" s="326"/>
      <c r="K867" s="326"/>
      <c r="L867" s="326"/>
      <c r="M867" s="326"/>
      <c r="N867" s="326"/>
      <c r="O867" s="326"/>
      <c r="P867" s="326"/>
      <c r="Q867" s="326"/>
      <c r="R867" s="326"/>
      <c r="S867" s="326"/>
      <c r="T867" s="326"/>
      <c r="U867" s="326"/>
      <c r="V867" s="326"/>
      <c r="W867" s="326"/>
      <c r="X867" s="326"/>
      <c r="Y867" s="326"/>
      <c r="Z867" s="326"/>
    </row>
    <row r="868" spans="1:26" ht="12.75" customHeight="1" x14ac:dyDescent="0.2">
      <c r="A868" s="326"/>
      <c r="B868" s="326"/>
      <c r="C868" s="326"/>
      <c r="D868" s="326"/>
      <c r="E868" s="326"/>
      <c r="F868" s="326"/>
      <c r="G868" s="326"/>
      <c r="H868" s="326"/>
      <c r="I868" s="326"/>
      <c r="J868" s="326"/>
      <c r="K868" s="326"/>
      <c r="L868" s="326"/>
      <c r="M868" s="326"/>
      <c r="N868" s="326"/>
      <c r="O868" s="326"/>
      <c r="P868" s="326"/>
      <c r="Q868" s="326"/>
      <c r="R868" s="326"/>
      <c r="S868" s="326"/>
      <c r="T868" s="326"/>
      <c r="U868" s="326"/>
      <c r="V868" s="326"/>
      <c r="W868" s="326"/>
      <c r="X868" s="326"/>
      <c r="Y868" s="326"/>
      <c r="Z868" s="326"/>
    </row>
    <row r="869" spans="1:26" ht="12.75" customHeight="1" x14ac:dyDescent="0.2">
      <c r="A869" s="326"/>
      <c r="B869" s="326"/>
      <c r="C869" s="326"/>
      <c r="D869" s="326"/>
      <c r="E869" s="326"/>
      <c r="F869" s="326"/>
      <c r="G869" s="326"/>
      <c r="H869" s="326"/>
      <c r="I869" s="326"/>
      <c r="J869" s="326"/>
      <c r="K869" s="326"/>
      <c r="L869" s="326"/>
      <c r="M869" s="326"/>
      <c r="N869" s="326"/>
      <c r="O869" s="326"/>
      <c r="P869" s="326"/>
      <c r="Q869" s="326"/>
      <c r="R869" s="326"/>
      <c r="S869" s="326"/>
      <c r="T869" s="326"/>
      <c r="U869" s="326"/>
      <c r="V869" s="326"/>
      <c r="W869" s="326"/>
      <c r="X869" s="326"/>
      <c r="Y869" s="326"/>
      <c r="Z869" s="326"/>
    </row>
    <row r="870" spans="1:26" ht="12.75" customHeight="1" x14ac:dyDescent="0.2">
      <c r="A870" s="326"/>
      <c r="B870" s="326"/>
      <c r="C870" s="326"/>
      <c r="D870" s="326"/>
      <c r="E870" s="326"/>
      <c r="F870" s="326"/>
      <c r="G870" s="326"/>
      <c r="H870" s="326"/>
      <c r="I870" s="326"/>
      <c r="J870" s="326"/>
      <c r="K870" s="326"/>
      <c r="L870" s="326"/>
      <c r="M870" s="326"/>
      <c r="N870" s="326"/>
      <c r="O870" s="326"/>
      <c r="P870" s="326"/>
      <c r="Q870" s="326"/>
      <c r="R870" s="326"/>
      <c r="S870" s="326"/>
      <c r="T870" s="326"/>
      <c r="U870" s="326"/>
      <c r="V870" s="326"/>
      <c r="W870" s="326"/>
      <c r="X870" s="326"/>
      <c r="Y870" s="326"/>
      <c r="Z870" s="326"/>
    </row>
    <row r="871" spans="1:26" ht="12.75" customHeight="1" x14ac:dyDescent="0.2">
      <c r="A871" s="326"/>
      <c r="B871" s="326"/>
      <c r="C871" s="326"/>
      <c r="D871" s="326"/>
      <c r="E871" s="326"/>
      <c r="F871" s="326"/>
      <c r="G871" s="326"/>
      <c r="H871" s="326"/>
      <c r="I871" s="326"/>
      <c r="J871" s="326"/>
      <c r="K871" s="326"/>
      <c r="L871" s="326"/>
      <c r="M871" s="326"/>
      <c r="N871" s="326"/>
      <c r="O871" s="326"/>
      <c r="P871" s="326"/>
      <c r="Q871" s="326"/>
      <c r="R871" s="326"/>
      <c r="S871" s="326"/>
      <c r="T871" s="326"/>
      <c r="U871" s="326"/>
      <c r="V871" s="326"/>
      <c r="W871" s="326"/>
      <c r="X871" s="326"/>
      <c r="Y871" s="326"/>
      <c r="Z871" s="326"/>
    </row>
    <row r="872" spans="1:26" ht="12.75" customHeight="1" x14ac:dyDescent="0.2">
      <c r="A872" s="326"/>
      <c r="B872" s="326"/>
      <c r="C872" s="326"/>
      <c r="D872" s="326"/>
      <c r="E872" s="326"/>
      <c r="F872" s="326"/>
      <c r="G872" s="326"/>
      <c r="H872" s="326"/>
      <c r="I872" s="326"/>
      <c r="J872" s="326"/>
      <c r="K872" s="326"/>
      <c r="L872" s="326"/>
      <c r="M872" s="326"/>
      <c r="N872" s="326"/>
      <c r="O872" s="326"/>
      <c r="P872" s="326"/>
      <c r="Q872" s="326"/>
      <c r="R872" s="326"/>
      <c r="S872" s="326"/>
      <c r="T872" s="326"/>
      <c r="U872" s="326"/>
      <c r="V872" s="326"/>
      <c r="W872" s="326"/>
      <c r="X872" s="326"/>
      <c r="Y872" s="326"/>
      <c r="Z872" s="326"/>
    </row>
    <row r="873" spans="1:26" ht="12.75" customHeight="1" x14ac:dyDescent="0.2">
      <c r="A873" s="326"/>
      <c r="B873" s="326"/>
      <c r="C873" s="326"/>
      <c r="D873" s="326"/>
      <c r="E873" s="326"/>
      <c r="F873" s="326"/>
      <c r="G873" s="326"/>
      <c r="H873" s="326"/>
      <c r="I873" s="326"/>
      <c r="J873" s="326"/>
      <c r="K873" s="326"/>
      <c r="L873" s="326"/>
      <c r="M873" s="326"/>
      <c r="N873" s="326"/>
      <c r="O873" s="326"/>
      <c r="P873" s="326"/>
      <c r="Q873" s="326"/>
      <c r="R873" s="326"/>
      <c r="S873" s="326"/>
      <c r="T873" s="326"/>
      <c r="U873" s="326"/>
      <c r="V873" s="326"/>
      <c r="W873" s="326"/>
      <c r="X873" s="326"/>
      <c r="Y873" s="326"/>
      <c r="Z873" s="326"/>
    </row>
    <row r="874" spans="1:26" ht="12.75" customHeight="1" x14ac:dyDescent="0.2">
      <c r="A874" s="326"/>
      <c r="B874" s="326"/>
      <c r="C874" s="326"/>
      <c r="D874" s="326"/>
      <c r="E874" s="326"/>
      <c r="F874" s="326"/>
      <c r="G874" s="326"/>
      <c r="H874" s="326"/>
      <c r="I874" s="326"/>
      <c r="J874" s="326"/>
      <c r="K874" s="326"/>
      <c r="L874" s="326"/>
      <c r="M874" s="326"/>
      <c r="N874" s="326"/>
      <c r="O874" s="326"/>
      <c r="P874" s="326"/>
      <c r="Q874" s="326"/>
      <c r="R874" s="326"/>
      <c r="S874" s="326"/>
      <c r="T874" s="326"/>
      <c r="U874" s="326"/>
      <c r="V874" s="326"/>
      <c r="W874" s="326"/>
      <c r="X874" s="326"/>
      <c r="Y874" s="326"/>
      <c r="Z874" s="326"/>
    </row>
    <row r="875" spans="1:26" ht="12.75" customHeight="1" x14ac:dyDescent="0.2">
      <c r="A875" s="326"/>
      <c r="B875" s="326"/>
      <c r="C875" s="326"/>
      <c r="D875" s="326"/>
      <c r="E875" s="326"/>
      <c r="F875" s="326"/>
      <c r="G875" s="326"/>
      <c r="H875" s="326"/>
      <c r="I875" s="326"/>
      <c r="J875" s="326"/>
      <c r="K875" s="326"/>
      <c r="L875" s="326"/>
      <c r="M875" s="326"/>
      <c r="N875" s="326"/>
      <c r="O875" s="326"/>
      <c r="P875" s="326"/>
      <c r="Q875" s="326"/>
      <c r="R875" s="326"/>
      <c r="S875" s="326"/>
      <c r="T875" s="326"/>
      <c r="U875" s="326"/>
      <c r="V875" s="326"/>
      <c r="W875" s="326"/>
      <c r="X875" s="326"/>
      <c r="Y875" s="326"/>
      <c r="Z875" s="326"/>
    </row>
    <row r="876" spans="1:26" ht="12.75" customHeight="1" x14ac:dyDescent="0.2">
      <c r="A876" s="326"/>
      <c r="B876" s="326"/>
      <c r="C876" s="326"/>
      <c r="D876" s="326"/>
      <c r="E876" s="326"/>
      <c r="F876" s="326"/>
      <c r="G876" s="326"/>
      <c r="H876" s="326"/>
      <c r="I876" s="326"/>
      <c r="J876" s="326"/>
      <c r="K876" s="326"/>
      <c r="L876" s="326"/>
      <c r="M876" s="326"/>
      <c r="N876" s="326"/>
      <c r="O876" s="326"/>
      <c r="P876" s="326"/>
      <c r="Q876" s="326"/>
      <c r="R876" s="326"/>
      <c r="S876" s="326"/>
      <c r="T876" s="326"/>
      <c r="U876" s="326"/>
      <c r="V876" s="326"/>
      <c r="W876" s="326"/>
      <c r="X876" s="326"/>
      <c r="Y876" s="326"/>
      <c r="Z876" s="326"/>
    </row>
    <row r="877" spans="1:26" ht="12.75" customHeight="1" x14ac:dyDescent="0.2">
      <c r="A877" s="326"/>
      <c r="B877" s="326"/>
      <c r="C877" s="326"/>
      <c r="D877" s="326"/>
      <c r="E877" s="326"/>
      <c r="F877" s="326"/>
      <c r="G877" s="326"/>
      <c r="H877" s="326"/>
      <c r="I877" s="326"/>
      <c r="J877" s="326"/>
      <c r="K877" s="326"/>
      <c r="L877" s="326"/>
      <c r="M877" s="326"/>
      <c r="N877" s="326"/>
      <c r="O877" s="326"/>
      <c r="P877" s="326"/>
      <c r="Q877" s="326"/>
      <c r="R877" s="326"/>
      <c r="S877" s="326"/>
      <c r="T877" s="326"/>
      <c r="U877" s="326"/>
      <c r="V877" s="326"/>
      <c r="W877" s="326"/>
      <c r="X877" s="326"/>
      <c r="Y877" s="326"/>
      <c r="Z877" s="326"/>
    </row>
    <row r="878" spans="1:26" ht="12.75" customHeight="1" x14ac:dyDescent="0.2">
      <c r="A878" s="326"/>
      <c r="B878" s="326"/>
      <c r="C878" s="326"/>
      <c r="D878" s="326"/>
      <c r="E878" s="326"/>
      <c r="F878" s="326"/>
      <c r="G878" s="326"/>
      <c r="H878" s="326"/>
      <c r="I878" s="326"/>
      <c r="J878" s="326"/>
      <c r="K878" s="326"/>
      <c r="L878" s="326"/>
      <c r="M878" s="326"/>
      <c r="N878" s="326"/>
      <c r="O878" s="326"/>
      <c r="P878" s="326"/>
      <c r="Q878" s="326"/>
      <c r="R878" s="326"/>
      <c r="S878" s="326"/>
      <c r="T878" s="326"/>
      <c r="U878" s="326"/>
      <c r="V878" s="326"/>
      <c r="W878" s="326"/>
      <c r="X878" s="326"/>
      <c r="Y878" s="326"/>
      <c r="Z878" s="326"/>
    </row>
    <row r="879" spans="1:26" ht="12.75" customHeight="1" x14ac:dyDescent="0.2">
      <c r="A879" s="326"/>
      <c r="B879" s="326"/>
      <c r="C879" s="326"/>
      <c r="D879" s="326"/>
      <c r="E879" s="326"/>
      <c r="F879" s="326"/>
      <c r="G879" s="326"/>
      <c r="H879" s="326"/>
      <c r="I879" s="326"/>
      <c r="J879" s="326"/>
      <c r="K879" s="326"/>
      <c r="L879" s="326"/>
      <c r="M879" s="326"/>
      <c r="N879" s="326"/>
      <c r="O879" s="326"/>
      <c r="P879" s="326"/>
      <c r="Q879" s="326"/>
      <c r="R879" s="326"/>
      <c r="S879" s="326"/>
      <c r="T879" s="326"/>
      <c r="U879" s="326"/>
      <c r="V879" s="326"/>
      <c r="W879" s="326"/>
      <c r="X879" s="326"/>
      <c r="Y879" s="326"/>
      <c r="Z879" s="326"/>
    </row>
    <row r="880" spans="1:26" ht="12.75" customHeight="1" x14ac:dyDescent="0.2">
      <c r="A880" s="326"/>
      <c r="B880" s="326"/>
      <c r="C880" s="326"/>
      <c r="D880" s="326"/>
      <c r="E880" s="326"/>
      <c r="F880" s="326"/>
      <c r="G880" s="326"/>
      <c r="H880" s="326"/>
      <c r="I880" s="326"/>
      <c r="J880" s="326"/>
      <c r="K880" s="326"/>
      <c r="L880" s="326"/>
      <c r="M880" s="326"/>
      <c r="N880" s="326"/>
      <c r="O880" s="326"/>
      <c r="P880" s="326"/>
      <c r="Q880" s="326"/>
      <c r="R880" s="326"/>
      <c r="S880" s="326"/>
      <c r="T880" s="326"/>
      <c r="U880" s="326"/>
      <c r="V880" s="326"/>
      <c r="W880" s="326"/>
      <c r="X880" s="326"/>
      <c r="Y880" s="326"/>
      <c r="Z880" s="326"/>
    </row>
    <row r="881" spans="1:26" ht="12.75" customHeight="1" x14ac:dyDescent="0.2">
      <c r="A881" s="326"/>
      <c r="B881" s="326"/>
      <c r="C881" s="326"/>
      <c r="D881" s="326"/>
      <c r="E881" s="326"/>
      <c r="F881" s="326"/>
      <c r="G881" s="326"/>
      <c r="H881" s="326"/>
      <c r="I881" s="326"/>
      <c r="J881" s="326"/>
      <c r="K881" s="326"/>
      <c r="L881" s="326"/>
      <c r="M881" s="326"/>
      <c r="N881" s="326"/>
      <c r="O881" s="326"/>
      <c r="P881" s="326"/>
      <c r="Q881" s="326"/>
      <c r="R881" s="326"/>
      <c r="S881" s="326"/>
      <c r="T881" s="326"/>
      <c r="U881" s="326"/>
      <c r="V881" s="326"/>
      <c r="W881" s="326"/>
      <c r="X881" s="326"/>
      <c r="Y881" s="326"/>
      <c r="Z881" s="326"/>
    </row>
    <row r="882" spans="1:26" ht="12.75" customHeight="1" x14ac:dyDescent="0.2">
      <c r="A882" s="326"/>
      <c r="B882" s="326"/>
      <c r="C882" s="326"/>
      <c r="D882" s="326"/>
      <c r="E882" s="326"/>
      <c r="F882" s="326"/>
      <c r="G882" s="326"/>
      <c r="H882" s="326"/>
      <c r="I882" s="326"/>
      <c r="J882" s="326"/>
      <c r="K882" s="326"/>
      <c r="L882" s="326"/>
      <c r="M882" s="326"/>
      <c r="N882" s="326"/>
      <c r="O882" s="326"/>
      <c r="P882" s="326"/>
      <c r="Q882" s="326"/>
      <c r="R882" s="326"/>
      <c r="S882" s="326"/>
      <c r="T882" s="326"/>
      <c r="U882" s="326"/>
      <c r="V882" s="326"/>
      <c r="W882" s="326"/>
      <c r="X882" s="326"/>
      <c r="Y882" s="326"/>
      <c r="Z882" s="326"/>
    </row>
    <row r="883" spans="1:26" ht="12.75" customHeight="1" x14ac:dyDescent="0.2">
      <c r="A883" s="326"/>
      <c r="B883" s="326"/>
      <c r="C883" s="326"/>
      <c r="D883" s="326"/>
      <c r="E883" s="326"/>
      <c r="F883" s="326"/>
      <c r="G883" s="326"/>
      <c r="H883" s="326"/>
      <c r="I883" s="326"/>
      <c r="J883" s="326"/>
      <c r="K883" s="326"/>
      <c r="L883" s="326"/>
      <c r="M883" s="326"/>
      <c r="N883" s="326"/>
      <c r="O883" s="326"/>
      <c r="P883" s="326"/>
      <c r="Q883" s="326"/>
      <c r="R883" s="326"/>
      <c r="S883" s="326"/>
      <c r="T883" s="326"/>
      <c r="U883" s="326"/>
      <c r="V883" s="326"/>
      <c r="W883" s="326"/>
      <c r="X883" s="326"/>
      <c r="Y883" s="326"/>
      <c r="Z883" s="326"/>
    </row>
    <row r="884" spans="1:26" ht="12.75" customHeight="1" x14ac:dyDescent="0.2">
      <c r="A884" s="326"/>
      <c r="B884" s="326"/>
      <c r="C884" s="326"/>
      <c r="D884" s="326"/>
      <c r="E884" s="326"/>
      <c r="F884" s="326"/>
      <c r="G884" s="326"/>
      <c r="H884" s="326"/>
      <c r="I884" s="326"/>
      <c r="J884" s="326"/>
      <c r="K884" s="326"/>
      <c r="L884" s="326"/>
      <c r="M884" s="326"/>
      <c r="N884" s="326"/>
      <c r="O884" s="326"/>
      <c r="P884" s="326"/>
      <c r="Q884" s="326"/>
      <c r="R884" s="326"/>
      <c r="S884" s="326"/>
      <c r="T884" s="326"/>
      <c r="U884" s="326"/>
      <c r="V884" s="326"/>
      <c r="W884" s="326"/>
      <c r="X884" s="326"/>
      <c r="Y884" s="326"/>
      <c r="Z884" s="326"/>
    </row>
    <row r="885" spans="1:26" ht="12.75" customHeight="1" x14ac:dyDescent="0.2">
      <c r="A885" s="326"/>
      <c r="B885" s="326"/>
      <c r="C885" s="326"/>
      <c r="D885" s="326"/>
      <c r="E885" s="326"/>
      <c r="F885" s="326"/>
      <c r="G885" s="326"/>
      <c r="H885" s="326"/>
      <c r="I885" s="326"/>
      <c r="J885" s="326"/>
      <c r="K885" s="326"/>
      <c r="L885" s="326"/>
      <c r="M885" s="326"/>
      <c r="N885" s="326"/>
      <c r="O885" s="326"/>
      <c r="P885" s="326"/>
      <c r="Q885" s="326"/>
      <c r="R885" s="326"/>
      <c r="S885" s="326"/>
      <c r="T885" s="326"/>
      <c r="U885" s="326"/>
      <c r="V885" s="326"/>
      <c r="W885" s="326"/>
      <c r="X885" s="326"/>
      <c r="Y885" s="326"/>
      <c r="Z885" s="326"/>
    </row>
    <row r="886" spans="1:26" ht="12.75" customHeight="1" x14ac:dyDescent="0.2">
      <c r="A886" s="326"/>
      <c r="B886" s="326"/>
      <c r="C886" s="326"/>
      <c r="D886" s="326"/>
      <c r="E886" s="326"/>
      <c r="F886" s="326"/>
      <c r="G886" s="326"/>
      <c r="H886" s="326"/>
      <c r="I886" s="326"/>
      <c r="J886" s="326"/>
      <c r="K886" s="326"/>
      <c r="L886" s="326"/>
      <c r="M886" s="326"/>
      <c r="N886" s="326"/>
      <c r="O886" s="326"/>
      <c r="P886" s="326"/>
      <c r="Q886" s="326"/>
      <c r="R886" s="326"/>
      <c r="S886" s="326"/>
      <c r="T886" s="326"/>
      <c r="U886" s="326"/>
      <c r="V886" s="326"/>
      <c r="W886" s="326"/>
      <c r="X886" s="326"/>
      <c r="Y886" s="326"/>
      <c r="Z886" s="326"/>
    </row>
    <row r="887" spans="1:26" ht="12.75" customHeight="1" x14ac:dyDescent="0.2">
      <c r="A887" s="326"/>
      <c r="B887" s="326"/>
      <c r="C887" s="326"/>
      <c r="D887" s="326"/>
      <c r="E887" s="326"/>
      <c r="F887" s="326"/>
      <c r="G887" s="326"/>
      <c r="H887" s="326"/>
      <c r="I887" s="326"/>
      <c r="J887" s="326"/>
      <c r="K887" s="326"/>
      <c r="L887" s="326"/>
      <c r="M887" s="326"/>
      <c r="N887" s="326"/>
      <c r="O887" s="326"/>
      <c r="P887" s="326"/>
      <c r="Q887" s="326"/>
      <c r="R887" s="326"/>
      <c r="S887" s="326"/>
      <c r="T887" s="326"/>
      <c r="U887" s="326"/>
      <c r="V887" s="326"/>
      <c r="W887" s="326"/>
      <c r="X887" s="326"/>
      <c r="Y887" s="326"/>
      <c r="Z887" s="326"/>
    </row>
    <row r="888" spans="1:26" ht="12.75" customHeight="1" x14ac:dyDescent="0.2">
      <c r="A888" s="326"/>
      <c r="B888" s="326"/>
      <c r="C888" s="326"/>
      <c r="D888" s="326"/>
      <c r="E888" s="326"/>
      <c r="F888" s="326"/>
      <c r="G888" s="326"/>
      <c r="H888" s="326"/>
      <c r="I888" s="326"/>
      <c r="J888" s="326"/>
      <c r="K888" s="326"/>
      <c r="L888" s="326"/>
      <c r="M888" s="326"/>
      <c r="N888" s="326"/>
      <c r="O888" s="326"/>
      <c r="P888" s="326"/>
      <c r="Q888" s="326"/>
      <c r="R888" s="326"/>
      <c r="S888" s="326"/>
      <c r="T888" s="326"/>
      <c r="U888" s="326"/>
      <c r="V888" s="326"/>
      <c r="W888" s="326"/>
      <c r="X888" s="326"/>
      <c r="Y888" s="326"/>
      <c r="Z888" s="326"/>
    </row>
    <row r="889" spans="1:26" ht="12.75" customHeight="1" x14ac:dyDescent="0.2">
      <c r="A889" s="326"/>
      <c r="B889" s="326"/>
      <c r="C889" s="326"/>
      <c r="D889" s="326"/>
      <c r="E889" s="326"/>
      <c r="F889" s="326"/>
      <c r="G889" s="326"/>
      <c r="H889" s="326"/>
      <c r="I889" s="326"/>
      <c r="J889" s="326"/>
      <c r="K889" s="326"/>
      <c r="L889" s="326"/>
      <c r="M889" s="326"/>
      <c r="N889" s="326"/>
      <c r="O889" s="326"/>
      <c r="P889" s="326"/>
      <c r="Q889" s="326"/>
      <c r="R889" s="326"/>
      <c r="S889" s="326"/>
      <c r="T889" s="326"/>
      <c r="U889" s="326"/>
      <c r="V889" s="326"/>
      <c r="W889" s="326"/>
      <c r="X889" s="326"/>
      <c r="Y889" s="326"/>
      <c r="Z889" s="326"/>
    </row>
    <row r="890" spans="1:26" ht="12.75" customHeight="1" x14ac:dyDescent="0.2">
      <c r="A890" s="326"/>
      <c r="B890" s="326"/>
      <c r="C890" s="326"/>
      <c r="D890" s="326"/>
      <c r="E890" s="326"/>
      <c r="F890" s="326"/>
      <c r="G890" s="326"/>
      <c r="H890" s="326"/>
      <c r="I890" s="326"/>
      <c r="J890" s="326"/>
      <c r="K890" s="326"/>
      <c r="L890" s="326"/>
      <c r="M890" s="326"/>
      <c r="N890" s="326"/>
      <c r="O890" s="326"/>
      <c r="P890" s="326"/>
      <c r="Q890" s="326"/>
      <c r="R890" s="326"/>
      <c r="S890" s="326"/>
      <c r="T890" s="326"/>
      <c r="U890" s="326"/>
      <c r="V890" s="326"/>
      <c r="W890" s="326"/>
      <c r="X890" s="326"/>
      <c r="Y890" s="326"/>
      <c r="Z890" s="326"/>
    </row>
    <row r="891" spans="1:26" ht="12.75" customHeight="1" x14ac:dyDescent="0.2">
      <c r="A891" s="326"/>
      <c r="B891" s="326"/>
      <c r="C891" s="326"/>
      <c r="D891" s="326"/>
      <c r="E891" s="326"/>
      <c r="F891" s="326"/>
      <c r="G891" s="326"/>
      <c r="H891" s="326"/>
      <c r="I891" s="326"/>
      <c r="J891" s="326"/>
      <c r="K891" s="326"/>
      <c r="L891" s="326"/>
      <c r="M891" s="326"/>
      <c r="N891" s="326"/>
      <c r="O891" s="326"/>
      <c r="P891" s="326"/>
      <c r="Q891" s="326"/>
      <c r="R891" s="326"/>
      <c r="S891" s="326"/>
      <c r="T891" s="326"/>
      <c r="U891" s="326"/>
      <c r="V891" s="326"/>
      <c r="W891" s="326"/>
      <c r="X891" s="326"/>
      <c r="Y891" s="326"/>
      <c r="Z891" s="326"/>
    </row>
    <row r="892" spans="1:26" ht="12.75" customHeight="1" x14ac:dyDescent="0.2">
      <c r="A892" s="326"/>
      <c r="B892" s="326"/>
      <c r="C892" s="326"/>
      <c r="D892" s="326"/>
      <c r="E892" s="326"/>
      <c r="F892" s="326"/>
      <c r="G892" s="326"/>
      <c r="H892" s="326"/>
      <c r="I892" s="326"/>
      <c r="J892" s="326"/>
      <c r="K892" s="326"/>
      <c r="L892" s="326"/>
      <c r="M892" s="326"/>
      <c r="N892" s="326"/>
      <c r="O892" s="326"/>
      <c r="P892" s="326"/>
      <c r="Q892" s="326"/>
      <c r="R892" s="326"/>
      <c r="S892" s="326"/>
      <c r="T892" s="326"/>
      <c r="U892" s="326"/>
      <c r="V892" s="326"/>
      <c r="W892" s="326"/>
      <c r="X892" s="326"/>
      <c r="Y892" s="326"/>
      <c r="Z892" s="326"/>
    </row>
    <row r="893" spans="1:26" ht="12.75" customHeight="1" x14ac:dyDescent="0.2">
      <c r="A893" s="326"/>
      <c r="B893" s="326"/>
      <c r="C893" s="326"/>
      <c r="D893" s="326"/>
      <c r="E893" s="326"/>
      <c r="F893" s="326"/>
      <c r="G893" s="326"/>
      <c r="H893" s="326"/>
      <c r="I893" s="326"/>
      <c r="J893" s="326"/>
      <c r="K893" s="326"/>
      <c r="L893" s="326"/>
      <c r="M893" s="326"/>
      <c r="N893" s="326"/>
      <c r="O893" s="326"/>
      <c r="P893" s="326"/>
      <c r="Q893" s="326"/>
      <c r="R893" s="326"/>
      <c r="S893" s="326"/>
      <c r="T893" s="326"/>
      <c r="U893" s="326"/>
      <c r="V893" s="326"/>
      <c r="W893" s="326"/>
      <c r="X893" s="326"/>
      <c r="Y893" s="326"/>
      <c r="Z893" s="326"/>
    </row>
    <row r="894" spans="1:26" ht="12.75" customHeight="1" x14ac:dyDescent="0.2">
      <c r="A894" s="326"/>
      <c r="B894" s="326"/>
      <c r="C894" s="326"/>
      <c r="D894" s="326"/>
      <c r="E894" s="326"/>
      <c r="F894" s="326"/>
      <c r="G894" s="326"/>
      <c r="H894" s="326"/>
      <c r="I894" s="326"/>
      <c r="J894" s="326"/>
      <c r="K894" s="326"/>
      <c r="L894" s="326"/>
      <c r="M894" s="326"/>
      <c r="N894" s="326"/>
      <c r="O894" s="326"/>
      <c r="P894" s="326"/>
      <c r="Q894" s="326"/>
      <c r="R894" s="326"/>
      <c r="S894" s="326"/>
      <c r="T894" s="326"/>
      <c r="U894" s="326"/>
      <c r="V894" s="326"/>
      <c r="W894" s="326"/>
      <c r="X894" s="326"/>
      <c r="Y894" s="326"/>
      <c r="Z894" s="326"/>
    </row>
    <row r="895" spans="1:26" ht="12.75" customHeight="1" x14ac:dyDescent="0.2">
      <c r="A895" s="326"/>
      <c r="B895" s="326"/>
      <c r="C895" s="326"/>
      <c r="D895" s="326"/>
      <c r="E895" s="326"/>
      <c r="F895" s="326"/>
      <c r="G895" s="326"/>
      <c r="H895" s="326"/>
      <c r="I895" s="326"/>
      <c r="J895" s="326"/>
      <c r="K895" s="326"/>
      <c r="L895" s="326"/>
      <c r="M895" s="326"/>
      <c r="N895" s="326"/>
      <c r="O895" s="326"/>
      <c r="P895" s="326"/>
      <c r="Q895" s="326"/>
      <c r="R895" s="326"/>
      <c r="S895" s="326"/>
      <c r="T895" s="326"/>
      <c r="U895" s="326"/>
      <c r="V895" s="326"/>
      <c r="W895" s="326"/>
      <c r="X895" s="326"/>
      <c r="Y895" s="326"/>
      <c r="Z895" s="326"/>
    </row>
    <row r="896" spans="1:26" ht="12.75" customHeight="1" x14ac:dyDescent="0.2">
      <c r="A896" s="326"/>
      <c r="B896" s="326"/>
      <c r="C896" s="326"/>
      <c r="D896" s="326"/>
      <c r="E896" s="326"/>
      <c r="F896" s="326"/>
      <c r="G896" s="326"/>
      <c r="H896" s="326"/>
      <c r="I896" s="326"/>
      <c r="J896" s="326"/>
      <c r="K896" s="326"/>
      <c r="L896" s="326"/>
      <c r="M896" s="326"/>
      <c r="N896" s="326"/>
      <c r="O896" s="326"/>
      <c r="P896" s="326"/>
      <c r="Q896" s="326"/>
      <c r="R896" s="326"/>
      <c r="S896" s="326"/>
      <c r="T896" s="326"/>
      <c r="U896" s="326"/>
      <c r="V896" s="326"/>
      <c r="W896" s="326"/>
      <c r="X896" s="326"/>
      <c r="Y896" s="326"/>
      <c r="Z896" s="326"/>
    </row>
    <row r="897" spans="1:26" ht="12.75" customHeight="1" x14ac:dyDescent="0.2">
      <c r="A897" s="326"/>
      <c r="B897" s="326"/>
      <c r="C897" s="326"/>
      <c r="D897" s="326"/>
      <c r="E897" s="326"/>
      <c r="F897" s="326"/>
      <c r="G897" s="326"/>
      <c r="H897" s="326"/>
      <c r="I897" s="326"/>
      <c r="J897" s="326"/>
      <c r="K897" s="326"/>
      <c r="L897" s="326"/>
      <c r="M897" s="326"/>
      <c r="N897" s="326"/>
      <c r="O897" s="326"/>
      <c r="P897" s="326"/>
      <c r="Q897" s="326"/>
      <c r="R897" s="326"/>
      <c r="S897" s="326"/>
      <c r="T897" s="326"/>
      <c r="U897" s="326"/>
      <c r="V897" s="326"/>
      <c r="W897" s="326"/>
      <c r="X897" s="326"/>
      <c r="Y897" s="326"/>
      <c r="Z897" s="326"/>
    </row>
    <row r="898" spans="1:26" ht="12.75" customHeight="1" x14ac:dyDescent="0.2">
      <c r="A898" s="326"/>
      <c r="B898" s="326"/>
      <c r="C898" s="326"/>
      <c r="D898" s="326"/>
      <c r="E898" s="326"/>
      <c r="F898" s="326"/>
      <c r="G898" s="326"/>
      <c r="H898" s="326"/>
      <c r="I898" s="326"/>
      <c r="J898" s="326"/>
      <c r="K898" s="326"/>
      <c r="L898" s="326"/>
      <c r="M898" s="326"/>
      <c r="N898" s="326"/>
      <c r="O898" s="326"/>
      <c r="P898" s="326"/>
      <c r="Q898" s="326"/>
      <c r="R898" s="326"/>
      <c r="S898" s="326"/>
      <c r="T898" s="326"/>
      <c r="U898" s="326"/>
      <c r="V898" s="326"/>
      <c r="W898" s="326"/>
      <c r="X898" s="326"/>
      <c r="Y898" s="326"/>
      <c r="Z898" s="326"/>
    </row>
    <row r="899" spans="1:26" ht="12.75" customHeight="1" x14ac:dyDescent="0.2">
      <c r="A899" s="326"/>
      <c r="B899" s="326"/>
      <c r="C899" s="326"/>
      <c r="D899" s="326"/>
      <c r="E899" s="326"/>
      <c r="F899" s="326"/>
      <c r="G899" s="326"/>
      <c r="H899" s="326"/>
      <c r="I899" s="326"/>
      <c r="J899" s="326"/>
      <c r="K899" s="326"/>
      <c r="L899" s="326"/>
      <c r="M899" s="326"/>
      <c r="N899" s="326"/>
      <c r="O899" s="326"/>
      <c r="P899" s="326"/>
      <c r="Q899" s="326"/>
      <c r="R899" s="326"/>
      <c r="S899" s="326"/>
      <c r="T899" s="326"/>
      <c r="U899" s="326"/>
      <c r="V899" s="326"/>
      <c r="W899" s="326"/>
      <c r="X899" s="326"/>
      <c r="Y899" s="326"/>
      <c r="Z899" s="326"/>
    </row>
    <row r="900" spans="1:26" ht="12.75" customHeight="1" x14ac:dyDescent="0.2">
      <c r="A900" s="326"/>
      <c r="B900" s="326"/>
      <c r="C900" s="326"/>
      <c r="D900" s="326"/>
      <c r="E900" s="326"/>
      <c r="F900" s="326"/>
      <c r="G900" s="326"/>
      <c r="H900" s="326"/>
      <c r="I900" s="326"/>
      <c r="J900" s="326"/>
      <c r="K900" s="326"/>
      <c r="L900" s="326"/>
      <c r="M900" s="326"/>
      <c r="N900" s="326"/>
      <c r="O900" s="326"/>
      <c r="P900" s="326"/>
      <c r="Q900" s="326"/>
      <c r="R900" s="326"/>
      <c r="S900" s="326"/>
      <c r="T900" s="326"/>
      <c r="U900" s="326"/>
      <c r="V900" s="326"/>
      <c r="W900" s="326"/>
      <c r="X900" s="326"/>
      <c r="Y900" s="326"/>
      <c r="Z900" s="326"/>
    </row>
    <row r="901" spans="1:26" ht="12.75" customHeight="1" x14ac:dyDescent="0.2">
      <c r="A901" s="326"/>
      <c r="B901" s="326"/>
      <c r="C901" s="326"/>
      <c r="D901" s="326"/>
      <c r="E901" s="326"/>
      <c r="F901" s="326"/>
      <c r="G901" s="326"/>
      <c r="H901" s="326"/>
      <c r="I901" s="326"/>
      <c r="J901" s="326"/>
      <c r="K901" s="326"/>
      <c r="L901" s="326"/>
      <c r="M901" s="326"/>
      <c r="N901" s="326"/>
      <c r="O901" s="326"/>
      <c r="P901" s="326"/>
      <c r="Q901" s="326"/>
      <c r="R901" s="326"/>
      <c r="S901" s="326"/>
      <c r="T901" s="326"/>
      <c r="U901" s="326"/>
      <c r="V901" s="326"/>
      <c r="W901" s="326"/>
      <c r="X901" s="326"/>
      <c r="Y901" s="326"/>
      <c r="Z901" s="326"/>
    </row>
    <row r="902" spans="1:26" ht="12.75" customHeight="1" x14ac:dyDescent="0.2">
      <c r="A902" s="326"/>
      <c r="B902" s="326"/>
      <c r="C902" s="326"/>
      <c r="D902" s="326"/>
      <c r="E902" s="326"/>
      <c r="F902" s="326"/>
      <c r="G902" s="326"/>
      <c r="H902" s="326"/>
      <c r="I902" s="326"/>
      <c r="J902" s="326"/>
      <c r="K902" s="326"/>
      <c r="L902" s="326"/>
      <c r="M902" s="326"/>
      <c r="N902" s="326"/>
      <c r="O902" s="326"/>
      <c r="P902" s="326"/>
      <c r="Q902" s="326"/>
      <c r="R902" s="326"/>
      <c r="S902" s="326"/>
      <c r="T902" s="326"/>
      <c r="U902" s="326"/>
      <c r="V902" s="326"/>
      <c r="W902" s="326"/>
      <c r="X902" s="326"/>
      <c r="Y902" s="326"/>
      <c r="Z902" s="326"/>
    </row>
    <row r="903" spans="1:26" ht="12.75" customHeight="1" x14ac:dyDescent="0.2">
      <c r="A903" s="326"/>
      <c r="B903" s="326"/>
      <c r="C903" s="326"/>
      <c r="D903" s="326"/>
      <c r="E903" s="326"/>
      <c r="F903" s="326"/>
      <c r="G903" s="326"/>
      <c r="H903" s="326"/>
      <c r="I903" s="326"/>
      <c r="J903" s="326"/>
      <c r="K903" s="326"/>
      <c r="L903" s="326"/>
      <c r="M903" s="326"/>
      <c r="N903" s="326"/>
      <c r="O903" s="326"/>
      <c r="P903" s="326"/>
      <c r="Q903" s="326"/>
      <c r="R903" s="326"/>
      <c r="S903" s="326"/>
      <c r="T903" s="326"/>
      <c r="U903" s="326"/>
      <c r="V903" s="326"/>
      <c r="W903" s="326"/>
      <c r="X903" s="326"/>
      <c r="Y903" s="326"/>
      <c r="Z903" s="326"/>
    </row>
    <row r="904" spans="1:26" ht="12.75" customHeight="1" x14ac:dyDescent="0.2">
      <c r="A904" s="326"/>
      <c r="B904" s="326"/>
      <c r="C904" s="326"/>
      <c r="D904" s="326"/>
      <c r="E904" s="326"/>
      <c r="F904" s="326"/>
      <c r="G904" s="326"/>
      <c r="H904" s="326"/>
      <c r="I904" s="326"/>
      <c r="J904" s="326"/>
      <c r="K904" s="326"/>
      <c r="L904" s="326"/>
      <c r="M904" s="326"/>
      <c r="N904" s="326"/>
      <c r="O904" s="326"/>
      <c r="P904" s="326"/>
      <c r="Q904" s="326"/>
      <c r="R904" s="326"/>
      <c r="S904" s="326"/>
      <c r="T904" s="326"/>
      <c r="U904" s="326"/>
      <c r="V904" s="326"/>
      <c r="W904" s="326"/>
      <c r="X904" s="326"/>
      <c r="Y904" s="326"/>
      <c r="Z904" s="326"/>
    </row>
    <row r="905" spans="1:26" ht="12.75" customHeight="1" x14ac:dyDescent="0.2">
      <c r="A905" s="326"/>
      <c r="B905" s="326"/>
      <c r="C905" s="326"/>
      <c r="D905" s="326"/>
      <c r="E905" s="326"/>
      <c r="F905" s="326"/>
      <c r="G905" s="326"/>
      <c r="H905" s="326"/>
      <c r="I905" s="326"/>
      <c r="J905" s="326"/>
      <c r="K905" s="326"/>
      <c r="L905" s="326"/>
      <c r="M905" s="326"/>
      <c r="N905" s="326"/>
      <c r="O905" s="326"/>
      <c r="P905" s="326"/>
      <c r="Q905" s="326"/>
      <c r="R905" s="326"/>
      <c r="S905" s="326"/>
      <c r="T905" s="326"/>
      <c r="U905" s="326"/>
      <c r="V905" s="326"/>
      <c r="W905" s="326"/>
      <c r="X905" s="326"/>
      <c r="Y905" s="326"/>
      <c r="Z905" s="326"/>
    </row>
    <row r="906" spans="1:26" ht="12.75" customHeight="1" x14ac:dyDescent="0.2">
      <c r="A906" s="326"/>
      <c r="B906" s="326"/>
      <c r="C906" s="326"/>
      <c r="D906" s="326"/>
      <c r="E906" s="326"/>
      <c r="F906" s="326"/>
      <c r="G906" s="326"/>
      <c r="H906" s="326"/>
      <c r="I906" s="326"/>
      <c r="J906" s="326"/>
      <c r="K906" s="326"/>
      <c r="L906" s="326"/>
      <c r="M906" s="326"/>
      <c r="N906" s="326"/>
      <c r="O906" s="326"/>
      <c r="P906" s="326"/>
      <c r="Q906" s="326"/>
      <c r="R906" s="326"/>
      <c r="S906" s="326"/>
      <c r="T906" s="326"/>
      <c r="U906" s="326"/>
      <c r="V906" s="326"/>
      <c r="W906" s="326"/>
      <c r="X906" s="326"/>
      <c r="Y906" s="326"/>
      <c r="Z906" s="326"/>
    </row>
    <row r="907" spans="1:26" ht="12.75" customHeight="1" x14ac:dyDescent="0.2">
      <c r="A907" s="326"/>
      <c r="B907" s="326"/>
      <c r="C907" s="326"/>
      <c r="D907" s="326"/>
      <c r="E907" s="326"/>
      <c r="F907" s="326"/>
      <c r="G907" s="326"/>
      <c r="H907" s="326"/>
      <c r="I907" s="326"/>
      <c r="J907" s="326"/>
      <c r="K907" s="326"/>
      <c r="L907" s="326"/>
      <c r="M907" s="326"/>
      <c r="N907" s="326"/>
      <c r="O907" s="326"/>
      <c r="P907" s="326"/>
      <c r="Q907" s="326"/>
      <c r="R907" s="326"/>
      <c r="S907" s="326"/>
      <c r="T907" s="326"/>
      <c r="U907" s="326"/>
      <c r="V907" s="326"/>
      <c r="W907" s="326"/>
      <c r="X907" s="326"/>
      <c r="Y907" s="326"/>
      <c r="Z907" s="326"/>
    </row>
    <row r="908" spans="1:26" ht="12.75" customHeight="1" x14ac:dyDescent="0.2">
      <c r="A908" s="326"/>
      <c r="B908" s="326"/>
      <c r="C908" s="326"/>
      <c r="D908" s="326"/>
      <c r="E908" s="326"/>
      <c r="F908" s="326"/>
      <c r="G908" s="326"/>
      <c r="H908" s="326"/>
      <c r="I908" s="326"/>
      <c r="J908" s="326"/>
      <c r="K908" s="326"/>
      <c r="L908" s="326"/>
      <c r="M908" s="326"/>
      <c r="N908" s="326"/>
      <c r="O908" s="326"/>
      <c r="P908" s="326"/>
      <c r="Q908" s="326"/>
      <c r="R908" s="326"/>
      <c r="S908" s="326"/>
      <c r="T908" s="326"/>
      <c r="U908" s="326"/>
      <c r="V908" s="326"/>
      <c r="W908" s="326"/>
      <c r="X908" s="326"/>
      <c r="Y908" s="326"/>
      <c r="Z908" s="326"/>
    </row>
    <row r="909" spans="1:26" ht="12.75" customHeight="1" x14ac:dyDescent="0.2">
      <c r="A909" s="326"/>
      <c r="B909" s="326"/>
      <c r="C909" s="326"/>
      <c r="D909" s="326"/>
      <c r="E909" s="326"/>
      <c r="F909" s="326"/>
      <c r="G909" s="326"/>
      <c r="H909" s="326"/>
      <c r="I909" s="326"/>
      <c r="J909" s="326"/>
      <c r="K909" s="326"/>
      <c r="L909" s="326"/>
      <c r="M909" s="326"/>
      <c r="N909" s="326"/>
      <c r="O909" s="326"/>
      <c r="P909" s="326"/>
      <c r="Q909" s="326"/>
      <c r="R909" s="326"/>
      <c r="S909" s="326"/>
      <c r="T909" s="326"/>
      <c r="U909" s="326"/>
      <c r="V909" s="326"/>
      <c r="W909" s="326"/>
      <c r="X909" s="326"/>
      <c r="Y909" s="326"/>
      <c r="Z909" s="326"/>
    </row>
    <row r="910" spans="1:26" ht="12.75" customHeight="1" x14ac:dyDescent="0.2">
      <c r="A910" s="326"/>
      <c r="B910" s="326"/>
      <c r="C910" s="326"/>
      <c r="D910" s="326"/>
      <c r="E910" s="326"/>
      <c r="F910" s="326"/>
      <c r="G910" s="326"/>
      <c r="H910" s="326"/>
      <c r="I910" s="326"/>
      <c r="J910" s="326"/>
      <c r="K910" s="326"/>
      <c r="L910" s="326"/>
      <c r="M910" s="326"/>
      <c r="N910" s="326"/>
      <c r="O910" s="326"/>
      <c r="P910" s="326"/>
      <c r="Q910" s="326"/>
      <c r="R910" s="326"/>
      <c r="S910" s="326"/>
      <c r="T910" s="326"/>
      <c r="U910" s="326"/>
      <c r="V910" s="326"/>
      <c r="W910" s="326"/>
      <c r="X910" s="326"/>
      <c r="Y910" s="326"/>
      <c r="Z910" s="326"/>
    </row>
    <row r="911" spans="1:26" ht="12.75" customHeight="1" x14ac:dyDescent="0.2">
      <c r="A911" s="326"/>
      <c r="B911" s="326"/>
      <c r="C911" s="326"/>
      <c r="D911" s="326"/>
      <c r="E911" s="326"/>
      <c r="F911" s="326"/>
      <c r="G911" s="326"/>
      <c r="H911" s="326"/>
      <c r="I911" s="326"/>
      <c r="J911" s="326"/>
      <c r="K911" s="326"/>
      <c r="L911" s="326"/>
      <c r="M911" s="326"/>
      <c r="N911" s="326"/>
      <c r="O911" s="326"/>
      <c r="P911" s="326"/>
      <c r="Q911" s="326"/>
      <c r="R911" s="326"/>
      <c r="S911" s="326"/>
      <c r="T911" s="326"/>
      <c r="U911" s="326"/>
      <c r="V911" s="326"/>
      <c r="W911" s="326"/>
      <c r="X911" s="326"/>
      <c r="Y911" s="326"/>
      <c r="Z911" s="326"/>
    </row>
    <row r="912" spans="1:26" ht="12.75" customHeight="1" x14ac:dyDescent="0.2">
      <c r="A912" s="326"/>
      <c r="B912" s="326"/>
      <c r="C912" s="326"/>
      <c r="D912" s="326"/>
      <c r="E912" s="326"/>
      <c r="F912" s="326"/>
      <c r="G912" s="326"/>
      <c r="H912" s="326"/>
      <c r="I912" s="326"/>
      <c r="J912" s="326"/>
      <c r="K912" s="326"/>
      <c r="L912" s="326"/>
      <c r="M912" s="326"/>
      <c r="N912" s="326"/>
      <c r="O912" s="326"/>
      <c r="P912" s="326"/>
      <c r="Q912" s="326"/>
      <c r="R912" s="326"/>
      <c r="S912" s="326"/>
      <c r="T912" s="326"/>
      <c r="U912" s="326"/>
      <c r="V912" s="326"/>
      <c r="W912" s="326"/>
      <c r="X912" s="326"/>
      <c r="Y912" s="326"/>
      <c r="Z912" s="326"/>
    </row>
    <row r="913" spans="1:26" ht="12.75" customHeight="1" x14ac:dyDescent="0.2">
      <c r="A913" s="326"/>
      <c r="B913" s="326"/>
      <c r="C913" s="326"/>
      <c r="D913" s="326"/>
      <c r="E913" s="326"/>
      <c r="F913" s="326"/>
      <c r="G913" s="326"/>
      <c r="H913" s="326"/>
      <c r="I913" s="326"/>
      <c r="J913" s="326"/>
      <c r="K913" s="326"/>
      <c r="L913" s="326"/>
      <c r="M913" s="326"/>
      <c r="N913" s="326"/>
      <c r="O913" s="326"/>
      <c r="P913" s="326"/>
      <c r="Q913" s="326"/>
      <c r="R913" s="326"/>
      <c r="S913" s="326"/>
      <c r="T913" s="326"/>
      <c r="U913" s="326"/>
      <c r="V913" s="326"/>
      <c r="W913" s="326"/>
      <c r="X913" s="326"/>
      <c r="Y913" s="326"/>
      <c r="Z913" s="326"/>
    </row>
    <row r="914" spans="1:26" ht="12.75" customHeight="1" x14ac:dyDescent="0.2">
      <c r="A914" s="326"/>
      <c r="B914" s="326"/>
      <c r="C914" s="326"/>
      <c r="D914" s="326"/>
      <c r="E914" s="326"/>
      <c r="F914" s="326"/>
      <c r="G914" s="326"/>
      <c r="H914" s="326"/>
      <c r="I914" s="326"/>
      <c r="J914" s="326"/>
      <c r="K914" s="326"/>
      <c r="L914" s="326"/>
      <c r="M914" s="326"/>
      <c r="N914" s="326"/>
      <c r="O914" s="326"/>
      <c r="P914" s="326"/>
      <c r="Q914" s="326"/>
      <c r="R914" s="326"/>
      <c r="S914" s="326"/>
      <c r="T914" s="326"/>
      <c r="U914" s="326"/>
      <c r="V914" s="326"/>
      <c r="W914" s="326"/>
      <c r="X914" s="326"/>
      <c r="Y914" s="326"/>
      <c r="Z914" s="326"/>
    </row>
    <row r="915" spans="1:26" ht="12.75" customHeight="1" x14ac:dyDescent="0.2">
      <c r="A915" s="326"/>
      <c r="B915" s="326"/>
      <c r="C915" s="326"/>
      <c r="D915" s="326"/>
      <c r="E915" s="326"/>
      <c r="F915" s="326"/>
      <c r="G915" s="326"/>
      <c r="H915" s="326"/>
      <c r="I915" s="326"/>
      <c r="J915" s="326"/>
      <c r="K915" s="326"/>
      <c r="L915" s="326"/>
      <c r="M915" s="326"/>
      <c r="N915" s="326"/>
      <c r="O915" s="326"/>
      <c r="P915" s="326"/>
      <c r="Q915" s="326"/>
      <c r="R915" s="326"/>
      <c r="S915" s="326"/>
      <c r="T915" s="326"/>
      <c r="U915" s="326"/>
      <c r="V915" s="326"/>
      <c r="W915" s="326"/>
      <c r="X915" s="326"/>
      <c r="Y915" s="326"/>
      <c r="Z915" s="326"/>
    </row>
    <row r="916" spans="1:26" ht="12.75" customHeight="1" x14ac:dyDescent="0.2">
      <c r="A916" s="326"/>
      <c r="B916" s="326"/>
      <c r="C916" s="326"/>
      <c r="D916" s="326"/>
      <c r="E916" s="326"/>
      <c r="F916" s="326"/>
      <c r="G916" s="326"/>
      <c r="H916" s="326"/>
      <c r="I916" s="326"/>
      <c r="J916" s="326"/>
      <c r="K916" s="326"/>
      <c r="L916" s="326"/>
      <c r="M916" s="326"/>
      <c r="N916" s="326"/>
      <c r="O916" s="326"/>
      <c r="P916" s="326"/>
      <c r="Q916" s="326"/>
      <c r="R916" s="326"/>
      <c r="S916" s="326"/>
      <c r="T916" s="326"/>
      <c r="U916" s="326"/>
      <c r="V916" s="326"/>
      <c r="W916" s="326"/>
      <c r="X916" s="326"/>
      <c r="Y916" s="326"/>
      <c r="Z916" s="326"/>
    </row>
    <row r="917" spans="1:26" ht="12.75" customHeight="1" x14ac:dyDescent="0.2">
      <c r="A917" s="326"/>
      <c r="B917" s="326"/>
      <c r="C917" s="326"/>
      <c r="D917" s="326"/>
      <c r="E917" s="326"/>
      <c r="F917" s="326"/>
      <c r="G917" s="326"/>
      <c r="H917" s="326"/>
      <c r="I917" s="326"/>
      <c r="J917" s="326"/>
      <c r="K917" s="326"/>
      <c r="L917" s="326"/>
      <c r="M917" s="326"/>
      <c r="N917" s="326"/>
      <c r="O917" s="326"/>
      <c r="P917" s="326"/>
      <c r="Q917" s="326"/>
      <c r="R917" s="326"/>
      <c r="S917" s="326"/>
      <c r="T917" s="326"/>
      <c r="U917" s="326"/>
      <c r="V917" s="326"/>
      <c r="W917" s="326"/>
      <c r="X917" s="326"/>
      <c r="Y917" s="326"/>
      <c r="Z917" s="326"/>
    </row>
    <row r="918" spans="1:26" ht="12.75" customHeight="1" x14ac:dyDescent="0.2">
      <c r="A918" s="326"/>
      <c r="B918" s="326"/>
      <c r="C918" s="326"/>
      <c r="D918" s="326"/>
      <c r="E918" s="326"/>
      <c r="F918" s="326"/>
      <c r="G918" s="326"/>
      <c r="H918" s="326"/>
      <c r="I918" s="326"/>
      <c r="J918" s="326"/>
      <c r="K918" s="326"/>
      <c r="L918" s="326"/>
      <c r="M918" s="326"/>
      <c r="N918" s="326"/>
      <c r="O918" s="326"/>
      <c r="P918" s="326"/>
      <c r="Q918" s="326"/>
      <c r="R918" s="326"/>
      <c r="S918" s="326"/>
      <c r="T918" s="326"/>
      <c r="U918" s="326"/>
      <c r="V918" s="326"/>
      <c r="W918" s="326"/>
      <c r="X918" s="326"/>
      <c r="Y918" s="326"/>
      <c r="Z918" s="326"/>
    </row>
    <row r="919" spans="1:26" ht="12.75" customHeight="1" x14ac:dyDescent="0.2">
      <c r="A919" s="326"/>
      <c r="B919" s="326"/>
      <c r="C919" s="326"/>
      <c r="D919" s="326"/>
      <c r="E919" s="326"/>
      <c r="F919" s="326"/>
      <c r="G919" s="326"/>
      <c r="H919" s="326"/>
      <c r="I919" s="326"/>
      <c r="J919" s="326"/>
      <c r="K919" s="326"/>
      <c r="L919" s="326"/>
      <c r="M919" s="326"/>
      <c r="N919" s="326"/>
      <c r="O919" s="326"/>
      <c r="P919" s="326"/>
      <c r="Q919" s="326"/>
      <c r="R919" s="326"/>
      <c r="S919" s="326"/>
      <c r="T919" s="326"/>
      <c r="U919" s="326"/>
      <c r="V919" s="326"/>
      <c r="W919" s="326"/>
      <c r="X919" s="326"/>
      <c r="Y919" s="326"/>
      <c r="Z919" s="326"/>
    </row>
    <row r="920" spans="1:26" ht="12.75" customHeight="1" x14ac:dyDescent="0.2">
      <c r="A920" s="326"/>
      <c r="B920" s="326"/>
      <c r="C920" s="326"/>
      <c r="D920" s="326"/>
      <c r="E920" s="326"/>
      <c r="F920" s="326"/>
      <c r="G920" s="326"/>
      <c r="H920" s="326"/>
      <c r="I920" s="326"/>
      <c r="J920" s="326"/>
      <c r="K920" s="326"/>
      <c r="L920" s="326"/>
      <c r="M920" s="326"/>
      <c r="N920" s="326"/>
      <c r="O920" s="326"/>
      <c r="P920" s="326"/>
      <c r="Q920" s="326"/>
      <c r="R920" s="326"/>
      <c r="S920" s="326"/>
      <c r="T920" s="326"/>
      <c r="U920" s="326"/>
      <c r="V920" s="326"/>
      <c r="W920" s="326"/>
      <c r="X920" s="326"/>
      <c r="Y920" s="326"/>
      <c r="Z920" s="326"/>
    </row>
    <row r="921" spans="1:26" ht="12.75" customHeight="1" x14ac:dyDescent="0.2">
      <c r="A921" s="326"/>
      <c r="B921" s="326"/>
      <c r="C921" s="326"/>
      <c r="D921" s="326"/>
      <c r="E921" s="326"/>
      <c r="F921" s="326"/>
      <c r="G921" s="326"/>
      <c r="H921" s="326"/>
      <c r="I921" s="326"/>
      <c r="J921" s="326"/>
      <c r="K921" s="326"/>
      <c r="L921" s="326"/>
      <c r="M921" s="326"/>
      <c r="N921" s="326"/>
      <c r="O921" s="326"/>
      <c r="P921" s="326"/>
      <c r="Q921" s="326"/>
      <c r="R921" s="326"/>
      <c r="S921" s="326"/>
      <c r="T921" s="326"/>
      <c r="U921" s="326"/>
      <c r="V921" s="326"/>
      <c r="W921" s="326"/>
      <c r="X921" s="326"/>
      <c r="Y921" s="326"/>
      <c r="Z921" s="326"/>
    </row>
    <row r="922" spans="1:26" ht="12.75" customHeight="1" x14ac:dyDescent="0.2">
      <c r="A922" s="326"/>
      <c r="B922" s="326"/>
      <c r="C922" s="326"/>
      <c r="D922" s="326"/>
      <c r="E922" s="326"/>
      <c r="F922" s="326"/>
      <c r="G922" s="326"/>
      <c r="H922" s="326"/>
      <c r="I922" s="326"/>
      <c r="J922" s="326"/>
      <c r="K922" s="326"/>
      <c r="L922" s="326"/>
      <c r="M922" s="326"/>
      <c r="N922" s="326"/>
      <c r="O922" s="326"/>
      <c r="P922" s="326"/>
      <c r="Q922" s="326"/>
      <c r="R922" s="326"/>
      <c r="S922" s="326"/>
      <c r="T922" s="326"/>
      <c r="U922" s="326"/>
      <c r="V922" s="326"/>
      <c r="W922" s="326"/>
      <c r="X922" s="326"/>
      <c r="Y922" s="326"/>
      <c r="Z922" s="326"/>
    </row>
    <row r="923" spans="1:26" ht="12.75" customHeight="1" x14ac:dyDescent="0.2">
      <c r="A923" s="326"/>
      <c r="B923" s="326"/>
      <c r="C923" s="326"/>
      <c r="D923" s="326"/>
      <c r="E923" s="326"/>
      <c r="F923" s="326"/>
      <c r="G923" s="326"/>
      <c r="H923" s="326"/>
      <c r="I923" s="326"/>
      <c r="J923" s="326"/>
      <c r="K923" s="326"/>
      <c r="L923" s="326"/>
      <c r="M923" s="326"/>
      <c r="N923" s="326"/>
      <c r="O923" s="326"/>
      <c r="P923" s="326"/>
      <c r="Q923" s="326"/>
      <c r="R923" s="326"/>
      <c r="S923" s="326"/>
      <c r="T923" s="326"/>
      <c r="U923" s="326"/>
      <c r="V923" s="326"/>
      <c r="W923" s="326"/>
      <c r="X923" s="326"/>
      <c r="Y923" s="326"/>
      <c r="Z923" s="326"/>
    </row>
    <row r="924" spans="1:26" ht="12.75" customHeight="1" x14ac:dyDescent="0.2">
      <c r="A924" s="326"/>
      <c r="B924" s="326"/>
      <c r="C924" s="326"/>
      <c r="D924" s="326"/>
      <c r="E924" s="326"/>
      <c r="F924" s="326"/>
      <c r="G924" s="326"/>
      <c r="H924" s="326"/>
      <c r="I924" s="326"/>
      <c r="J924" s="326"/>
      <c r="K924" s="326"/>
      <c r="L924" s="326"/>
      <c r="M924" s="326"/>
      <c r="N924" s="326"/>
      <c r="O924" s="326"/>
      <c r="P924" s="326"/>
      <c r="Q924" s="326"/>
      <c r="R924" s="326"/>
      <c r="S924" s="326"/>
      <c r="T924" s="326"/>
      <c r="U924" s="326"/>
      <c r="V924" s="326"/>
      <c r="W924" s="326"/>
      <c r="X924" s="326"/>
      <c r="Y924" s="326"/>
      <c r="Z924" s="326"/>
    </row>
    <row r="925" spans="1:26" ht="12.75" customHeight="1" x14ac:dyDescent="0.2">
      <c r="A925" s="326"/>
      <c r="B925" s="326"/>
      <c r="C925" s="326"/>
      <c r="D925" s="326"/>
      <c r="E925" s="326"/>
      <c r="F925" s="326"/>
      <c r="G925" s="326"/>
      <c r="H925" s="326"/>
      <c r="I925" s="326"/>
      <c r="J925" s="326"/>
      <c r="K925" s="326"/>
      <c r="L925" s="326"/>
      <c r="M925" s="326"/>
      <c r="N925" s="326"/>
      <c r="O925" s="326"/>
      <c r="P925" s="326"/>
      <c r="Q925" s="326"/>
      <c r="R925" s="326"/>
      <c r="S925" s="326"/>
      <c r="T925" s="326"/>
      <c r="U925" s="326"/>
      <c r="V925" s="326"/>
      <c r="W925" s="326"/>
      <c r="X925" s="326"/>
      <c r="Y925" s="326"/>
      <c r="Z925" s="326"/>
    </row>
    <row r="926" spans="1:26" ht="12.75" customHeight="1" x14ac:dyDescent="0.2">
      <c r="A926" s="326"/>
      <c r="B926" s="326"/>
      <c r="C926" s="326"/>
      <c r="D926" s="326"/>
      <c r="E926" s="326"/>
      <c r="F926" s="326"/>
      <c r="G926" s="326"/>
      <c r="H926" s="326"/>
      <c r="I926" s="326"/>
      <c r="J926" s="326"/>
      <c r="K926" s="326"/>
      <c r="L926" s="326"/>
      <c r="M926" s="326"/>
      <c r="N926" s="326"/>
      <c r="O926" s="326"/>
      <c r="P926" s="326"/>
      <c r="Q926" s="326"/>
      <c r="R926" s="326"/>
      <c r="S926" s="326"/>
      <c r="T926" s="326"/>
      <c r="U926" s="326"/>
      <c r="V926" s="326"/>
      <c r="W926" s="326"/>
      <c r="X926" s="326"/>
      <c r="Y926" s="326"/>
      <c r="Z926" s="326"/>
    </row>
    <row r="927" spans="1:26" ht="12.75" customHeight="1" x14ac:dyDescent="0.2">
      <c r="A927" s="326"/>
      <c r="B927" s="326"/>
      <c r="C927" s="326"/>
      <c r="D927" s="326"/>
      <c r="E927" s="326"/>
      <c r="F927" s="326"/>
      <c r="G927" s="326"/>
      <c r="H927" s="326"/>
      <c r="I927" s="326"/>
      <c r="J927" s="326"/>
      <c r="K927" s="326"/>
      <c r="L927" s="326"/>
      <c r="M927" s="326"/>
      <c r="N927" s="326"/>
      <c r="O927" s="326"/>
      <c r="P927" s="326"/>
      <c r="Q927" s="326"/>
      <c r="R927" s="326"/>
      <c r="S927" s="326"/>
      <c r="T927" s="326"/>
      <c r="U927" s="326"/>
      <c r="V927" s="326"/>
      <c r="W927" s="326"/>
      <c r="X927" s="326"/>
      <c r="Y927" s="326"/>
      <c r="Z927" s="326"/>
    </row>
    <row r="928" spans="1:26" ht="12.75" customHeight="1" x14ac:dyDescent="0.2">
      <c r="A928" s="326"/>
      <c r="B928" s="326"/>
      <c r="C928" s="326"/>
      <c r="D928" s="326"/>
      <c r="E928" s="326"/>
      <c r="F928" s="326"/>
      <c r="G928" s="326"/>
      <c r="H928" s="326"/>
      <c r="I928" s="326"/>
      <c r="J928" s="326"/>
      <c r="K928" s="326"/>
      <c r="L928" s="326"/>
      <c r="M928" s="326"/>
      <c r="N928" s="326"/>
      <c r="O928" s="326"/>
      <c r="P928" s="326"/>
      <c r="Q928" s="326"/>
      <c r="R928" s="326"/>
      <c r="S928" s="326"/>
      <c r="T928" s="326"/>
      <c r="U928" s="326"/>
      <c r="V928" s="326"/>
      <c r="W928" s="326"/>
      <c r="X928" s="326"/>
      <c r="Y928" s="326"/>
      <c r="Z928" s="326"/>
    </row>
    <row r="929" spans="1:26" ht="12.75" customHeight="1" x14ac:dyDescent="0.2">
      <c r="A929" s="326"/>
      <c r="B929" s="326"/>
      <c r="C929" s="326"/>
      <c r="D929" s="326"/>
      <c r="E929" s="326"/>
      <c r="F929" s="326"/>
      <c r="G929" s="326"/>
      <c r="H929" s="326"/>
      <c r="I929" s="326"/>
      <c r="J929" s="326"/>
      <c r="K929" s="326"/>
      <c r="L929" s="326"/>
      <c r="M929" s="326"/>
      <c r="N929" s="326"/>
      <c r="O929" s="326"/>
      <c r="P929" s="326"/>
      <c r="Q929" s="326"/>
      <c r="R929" s="326"/>
      <c r="S929" s="326"/>
      <c r="T929" s="326"/>
      <c r="U929" s="326"/>
      <c r="V929" s="326"/>
      <c r="W929" s="326"/>
      <c r="X929" s="326"/>
      <c r="Y929" s="326"/>
      <c r="Z929" s="326"/>
    </row>
    <row r="930" spans="1:26" ht="12.75" customHeight="1" x14ac:dyDescent="0.2">
      <c r="A930" s="326"/>
      <c r="B930" s="326"/>
      <c r="C930" s="326"/>
      <c r="D930" s="326"/>
      <c r="E930" s="326"/>
      <c r="F930" s="326"/>
      <c r="G930" s="326"/>
      <c r="H930" s="326"/>
      <c r="I930" s="326"/>
      <c r="J930" s="326"/>
      <c r="K930" s="326"/>
      <c r="L930" s="326"/>
      <c r="M930" s="326"/>
      <c r="N930" s="326"/>
      <c r="O930" s="326"/>
      <c r="P930" s="326"/>
      <c r="Q930" s="326"/>
      <c r="R930" s="326"/>
      <c r="S930" s="326"/>
      <c r="T930" s="326"/>
      <c r="U930" s="326"/>
      <c r="V930" s="326"/>
      <c r="W930" s="326"/>
      <c r="X930" s="326"/>
      <c r="Y930" s="326"/>
      <c r="Z930" s="326"/>
    </row>
    <row r="931" spans="1:26" ht="12.75" customHeight="1" x14ac:dyDescent="0.2">
      <c r="A931" s="326"/>
      <c r="B931" s="326"/>
      <c r="C931" s="326"/>
      <c r="D931" s="326"/>
      <c r="E931" s="326"/>
      <c r="F931" s="326"/>
      <c r="G931" s="326"/>
      <c r="H931" s="326"/>
      <c r="I931" s="326"/>
      <c r="J931" s="326"/>
      <c r="K931" s="326"/>
      <c r="L931" s="326"/>
      <c r="M931" s="326"/>
      <c r="N931" s="326"/>
      <c r="O931" s="326"/>
      <c r="P931" s="326"/>
      <c r="Q931" s="326"/>
      <c r="R931" s="326"/>
      <c r="S931" s="326"/>
      <c r="T931" s="326"/>
      <c r="U931" s="326"/>
      <c r="V931" s="326"/>
      <c r="W931" s="326"/>
      <c r="X931" s="326"/>
      <c r="Y931" s="326"/>
      <c r="Z931" s="326"/>
    </row>
    <row r="932" spans="1:26" ht="12.75" customHeight="1" x14ac:dyDescent="0.2">
      <c r="A932" s="326"/>
      <c r="B932" s="326"/>
      <c r="C932" s="326"/>
      <c r="D932" s="326"/>
      <c r="E932" s="326"/>
      <c r="F932" s="326"/>
      <c r="G932" s="326"/>
      <c r="H932" s="326"/>
      <c r="I932" s="326"/>
      <c r="J932" s="326"/>
      <c r="K932" s="326"/>
      <c r="L932" s="326"/>
      <c r="M932" s="326"/>
      <c r="N932" s="326"/>
      <c r="O932" s="326"/>
      <c r="P932" s="326"/>
      <c r="Q932" s="326"/>
      <c r="R932" s="326"/>
      <c r="S932" s="326"/>
      <c r="T932" s="326"/>
      <c r="U932" s="326"/>
      <c r="V932" s="326"/>
      <c r="W932" s="326"/>
      <c r="X932" s="326"/>
      <c r="Y932" s="326"/>
      <c r="Z932" s="326"/>
    </row>
    <row r="933" spans="1:26" ht="12.75" customHeight="1" x14ac:dyDescent="0.2">
      <c r="A933" s="326"/>
      <c r="B933" s="326"/>
      <c r="C933" s="326"/>
      <c r="D933" s="326"/>
      <c r="E933" s="326"/>
      <c r="F933" s="326"/>
      <c r="G933" s="326"/>
      <c r="H933" s="326"/>
      <c r="I933" s="326"/>
      <c r="J933" s="326"/>
      <c r="K933" s="326"/>
      <c r="L933" s="326"/>
      <c r="M933" s="326"/>
      <c r="N933" s="326"/>
      <c r="O933" s="326"/>
      <c r="P933" s="326"/>
      <c r="Q933" s="326"/>
      <c r="R933" s="326"/>
      <c r="S933" s="326"/>
      <c r="T933" s="326"/>
      <c r="U933" s="326"/>
      <c r="V933" s="326"/>
      <c r="W933" s="326"/>
      <c r="X933" s="326"/>
      <c r="Y933" s="326"/>
      <c r="Z933" s="326"/>
    </row>
    <row r="934" spans="1:26" ht="12.75" customHeight="1" x14ac:dyDescent="0.2">
      <c r="A934" s="326"/>
      <c r="B934" s="326"/>
      <c r="C934" s="326"/>
      <c r="D934" s="326"/>
      <c r="E934" s="326"/>
      <c r="F934" s="326"/>
      <c r="G934" s="326"/>
      <c r="H934" s="326"/>
      <c r="I934" s="326"/>
      <c r="J934" s="326"/>
      <c r="K934" s="326"/>
      <c r="L934" s="326"/>
      <c r="M934" s="326"/>
      <c r="N934" s="326"/>
      <c r="O934" s="326"/>
      <c r="P934" s="326"/>
      <c r="Q934" s="326"/>
      <c r="R934" s="326"/>
      <c r="S934" s="326"/>
      <c r="T934" s="326"/>
      <c r="U934" s="326"/>
      <c r="V934" s="326"/>
      <c r="W934" s="326"/>
      <c r="X934" s="326"/>
      <c r="Y934" s="326"/>
      <c r="Z934" s="326"/>
    </row>
    <row r="935" spans="1:26" ht="12.75" customHeight="1" x14ac:dyDescent="0.2">
      <c r="A935" s="326"/>
      <c r="B935" s="326"/>
      <c r="C935" s="326"/>
      <c r="D935" s="326"/>
      <c r="E935" s="326"/>
      <c r="F935" s="326"/>
      <c r="G935" s="326"/>
      <c r="H935" s="326"/>
      <c r="I935" s="326"/>
      <c r="J935" s="326"/>
      <c r="K935" s="326"/>
      <c r="L935" s="326"/>
      <c r="M935" s="326"/>
      <c r="N935" s="326"/>
      <c r="O935" s="326"/>
      <c r="P935" s="326"/>
      <c r="Q935" s="326"/>
      <c r="R935" s="326"/>
      <c r="S935" s="326"/>
      <c r="T935" s="326"/>
      <c r="U935" s="326"/>
      <c r="V935" s="326"/>
      <c r="W935" s="326"/>
      <c r="X935" s="326"/>
      <c r="Y935" s="326"/>
      <c r="Z935" s="326"/>
    </row>
    <row r="936" spans="1:26" ht="12.75" customHeight="1" x14ac:dyDescent="0.2">
      <c r="A936" s="326"/>
      <c r="B936" s="326"/>
      <c r="C936" s="326"/>
      <c r="D936" s="326"/>
      <c r="E936" s="326"/>
      <c r="F936" s="326"/>
      <c r="G936" s="326"/>
      <c r="H936" s="326"/>
      <c r="I936" s="326"/>
      <c r="J936" s="326"/>
      <c r="K936" s="326"/>
      <c r="L936" s="326"/>
      <c r="M936" s="326"/>
      <c r="N936" s="326"/>
      <c r="O936" s="326"/>
      <c r="P936" s="326"/>
      <c r="Q936" s="326"/>
      <c r="R936" s="326"/>
      <c r="S936" s="326"/>
      <c r="T936" s="326"/>
      <c r="U936" s="326"/>
      <c r="V936" s="326"/>
      <c r="W936" s="326"/>
      <c r="X936" s="326"/>
      <c r="Y936" s="326"/>
      <c r="Z936" s="326"/>
    </row>
    <row r="937" spans="1:26" ht="12.75" customHeight="1" x14ac:dyDescent="0.2">
      <c r="A937" s="326"/>
      <c r="B937" s="326"/>
      <c r="C937" s="326"/>
      <c r="D937" s="326"/>
      <c r="E937" s="326"/>
      <c r="F937" s="326"/>
      <c r="G937" s="326"/>
      <c r="H937" s="326"/>
      <c r="I937" s="326"/>
      <c r="J937" s="326"/>
      <c r="K937" s="326"/>
      <c r="L937" s="326"/>
      <c r="M937" s="326"/>
      <c r="N937" s="326"/>
      <c r="O937" s="326"/>
      <c r="P937" s="326"/>
      <c r="Q937" s="326"/>
      <c r="R937" s="326"/>
      <c r="S937" s="326"/>
      <c r="T937" s="326"/>
      <c r="U937" s="326"/>
      <c r="V937" s="326"/>
      <c r="W937" s="326"/>
      <c r="X937" s="326"/>
      <c r="Y937" s="326"/>
      <c r="Z937" s="326"/>
    </row>
    <row r="938" spans="1:26" ht="12.75" customHeight="1" x14ac:dyDescent="0.2">
      <c r="A938" s="326"/>
      <c r="B938" s="326"/>
      <c r="C938" s="326"/>
      <c r="D938" s="326"/>
      <c r="E938" s="326"/>
      <c r="F938" s="326"/>
      <c r="G938" s="326"/>
      <c r="H938" s="326"/>
      <c r="I938" s="326"/>
      <c r="J938" s="326"/>
      <c r="K938" s="326"/>
      <c r="L938" s="326"/>
      <c r="M938" s="326"/>
      <c r="N938" s="326"/>
      <c r="O938" s="326"/>
      <c r="P938" s="326"/>
      <c r="Q938" s="326"/>
      <c r="R938" s="326"/>
      <c r="S938" s="326"/>
      <c r="T938" s="326"/>
      <c r="U938" s="326"/>
      <c r="V938" s="326"/>
      <c r="W938" s="326"/>
      <c r="X938" s="326"/>
      <c r="Y938" s="326"/>
      <c r="Z938" s="326"/>
    </row>
    <row r="939" spans="1:26" ht="12.75" customHeight="1" x14ac:dyDescent="0.2">
      <c r="A939" s="326"/>
      <c r="B939" s="326"/>
      <c r="C939" s="326"/>
      <c r="D939" s="326"/>
      <c r="E939" s="326"/>
      <c r="F939" s="326"/>
      <c r="G939" s="326"/>
      <c r="H939" s="326"/>
      <c r="I939" s="326"/>
      <c r="J939" s="326"/>
      <c r="K939" s="326"/>
      <c r="L939" s="326"/>
      <c r="M939" s="326"/>
      <c r="N939" s="326"/>
      <c r="O939" s="326"/>
      <c r="P939" s="326"/>
      <c r="Q939" s="326"/>
      <c r="R939" s="326"/>
      <c r="S939" s="326"/>
      <c r="T939" s="326"/>
      <c r="U939" s="326"/>
      <c r="V939" s="326"/>
      <c r="W939" s="326"/>
      <c r="X939" s="326"/>
      <c r="Y939" s="326"/>
      <c r="Z939" s="326"/>
    </row>
    <row r="940" spans="1:26" ht="12.75" customHeight="1" x14ac:dyDescent="0.2">
      <c r="A940" s="326"/>
      <c r="B940" s="326"/>
      <c r="C940" s="326"/>
      <c r="D940" s="326"/>
      <c r="E940" s="326"/>
      <c r="F940" s="326"/>
      <c r="G940" s="326"/>
      <c r="H940" s="326"/>
      <c r="I940" s="326"/>
      <c r="J940" s="326"/>
      <c r="K940" s="326"/>
      <c r="L940" s="326"/>
      <c r="M940" s="326"/>
      <c r="N940" s="326"/>
      <c r="O940" s="326"/>
      <c r="P940" s="326"/>
      <c r="Q940" s="326"/>
      <c r="R940" s="326"/>
      <c r="S940" s="326"/>
      <c r="T940" s="326"/>
      <c r="U940" s="326"/>
      <c r="V940" s="326"/>
      <c r="W940" s="326"/>
      <c r="X940" s="326"/>
      <c r="Y940" s="326"/>
      <c r="Z940" s="326"/>
    </row>
    <row r="941" spans="1:26" ht="12.75" customHeight="1" x14ac:dyDescent="0.2">
      <c r="A941" s="326"/>
      <c r="B941" s="326"/>
      <c r="C941" s="326"/>
      <c r="D941" s="326"/>
      <c r="E941" s="326"/>
      <c r="F941" s="326"/>
      <c r="G941" s="326"/>
      <c r="H941" s="326"/>
      <c r="I941" s="326"/>
      <c r="J941" s="326"/>
      <c r="K941" s="326"/>
      <c r="L941" s="326"/>
      <c r="M941" s="326"/>
      <c r="N941" s="326"/>
      <c r="O941" s="326"/>
      <c r="P941" s="326"/>
      <c r="Q941" s="326"/>
      <c r="R941" s="326"/>
      <c r="S941" s="326"/>
      <c r="T941" s="326"/>
      <c r="U941" s="326"/>
      <c r="V941" s="326"/>
      <c r="W941" s="326"/>
      <c r="X941" s="326"/>
      <c r="Y941" s="326"/>
      <c r="Z941" s="326"/>
    </row>
    <row r="942" spans="1:26" ht="12.75" customHeight="1" x14ac:dyDescent="0.2">
      <c r="A942" s="326"/>
      <c r="B942" s="326"/>
      <c r="C942" s="326"/>
      <c r="D942" s="326"/>
      <c r="E942" s="326"/>
      <c r="F942" s="326"/>
      <c r="G942" s="326"/>
      <c r="H942" s="326"/>
      <c r="I942" s="326"/>
      <c r="J942" s="326"/>
      <c r="K942" s="326"/>
      <c r="L942" s="326"/>
      <c r="M942" s="326"/>
      <c r="N942" s="326"/>
      <c r="O942" s="326"/>
      <c r="P942" s="326"/>
      <c r="Q942" s="326"/>
      <c r="R942" s="326"/>
      <c r="S942" s="326"/>
      <c r="T942" s="326"/>
      <c r="U942" s="326"/>
      <c r="V942" s="326"/>
      <c r="W942" s="326"/>
      <c r="X942" s="326"/>
      <c r="Y942" s="326"/>
      <c r="Z942" s="326"/>
    </row>
    <row r="943" spans="1:26" ht="12.75" customHeight="1" x14ac:dyDescent="0.2">
      <c r="A943" s="326"/>
      <c r="B943" s="326"/>
      <c r="C943" s="326"/>
      <c r="D943" s="326"/>
      <c r="E943" s="326"/>
      <c r="F943" s="326"/>
      <c r="G943" s="326"/>
      <c r="H943" s="326"/>
      <c r="I943" s="326"/>
      <c r="J943" s="326"/>
      <c r="K943" s="326"/>
      <c r="L943" s="326"/>
      <c r="M943" s="326"/>
      <c r="N943" s="326"/>
      <c r="O943" s="326"/>
      <c r="P943" s="326"/>
      <c r="Q943" s="326"/>
      <c r="R943" s="326"/>
      <c r="S943" s="326"/>
      <c r="T943" s="326"/>
      <c r="U943" s="326"/>
      <c r="V943" s="326"/>
      <c r="W943" s="326"/>
      <c r="X943" s="326"/>
      <c r="Y943" s="326"/>
      <c r="Z943" s="326"/>
    </row>
    <row r="944" spans="1:26" ht="12.75" customHeight="1" x14ac:dyDescent="0.2">
      <c r="A944" s="326"/>
      <c r="B944" s="326"/>
      <c r="C944" s="326"/>
      <c r="D944" s="326"/>
      <c r="E944" s="326"/>
      <c r="F944" s="326"/>
      <c r="G944" s="326"/>
      <c r="H944" s="326"/>
      <c r="I944" s="326"/>
      <c r="J944" s="326"/>
      <c r="K944" s="326"/>
      <c r="L944" s="326"/>
      <c r="M944" s="326"/>
      <c r="N944" s="326"/>
      <c r="O944" s="326"/>
      <c r="P944" s="326"/>
      <c r="Q944" s="326"/>
      <c r="R944" s="326"/>
      <c r="S944" s="326"/>
      <c r="T944" s="326"/>
      <c r="U944" s="326"/>
      <c r="V944" s="326"/>
      <c r="W944" s="326"/>
      <c r="X944" s="326"/>
      <c r="Y944" s="326"/>
      <c r="Z944" s="326"/>
    </row>
    <row r="945" spans="1:26" ht="12.75" customHeight="1" x14ac:dyDescent="0.2">
      <c r="A945" s="326"/>
      <c r="B945" s="326"/>
      <c r="C945" s="326"/>
      <c r="D945" s="326"/>
      <c r="E945" s="326"/>
      <c r="F945" s="326"/>
      <c r="G945" s="326"/>
      <c r="H945" s="326"/>
      <c r="I945" s="326"/>
      <c r="J945" s="326"/>
      <c r="K945" s="326"/>
      <c r="L945" s="326"/>
      <c r="M945" s="326"/>
      <c r="N945" s="326"/>
      <c r="O945" s="326"/>
      <c r="P945" s="326"/>
      <c r="Q945" s="326"/>
      <c r="R945" s="326"/>
      <c r="S945" s="326"/>
      <c r="T945" s="326"/>
      <c r="U945" s="326"/>
      <c r="V945" s="326"/>
      <c r="W945" s="326"/>
      <c r="X945" s="326"/>
      <c r="Y945" s="326"/>
      <c r="Z945" s="326"/>
    </row>
    <row r="946" spans="1:26" ht="12.75" customHeight="1" x14ac:dyDescent="0.2">
      <c r="A946" s="326"/>
      <c r="B946" s="326"/>
      <c r="C946" s="326"/>
      <c r="D946" s="326"/>
      <c r="E946" s="326"/>
      <c r="F946" s="326"/>
      <c r="G946" s="326"/>
      <c r="H946" s="326"/>
      <c r="I946" s="326"/>
      <c r="J946" s="326"/>
      <c r="K946" s="326"/>
      <c r="L946" s="326"/>
      <c r="M946" s="326"/>
      <c r="N946" s="326"/>
      <c r="O946" s="326"/>
      <c r="P946" s="326"/>
      <c r="Q946" s="326"/>
      <c r="R946" s="326"/>
      <c r="S946" s="326"/>
      <c r="T946" s="326"/>
      <c r="U946" s="326"/>
      <c r="V946" s="326"/>
      <c r="W946" s="326"/>
      <c r="X946" s="326"/>
      <c r="Y946" s="326"/>
      <c r="Z946" s="326"/>
    </row>
    <row r="947" spans="1:26" ht="12.75" customHeight="1" x14ac:dyDescent="0.2">
      <c r="A947" s="326"/>
      <c r="B947" s="326"/>
      <c r="C947" s="326"/>
      <c r="D947" s="326"/>
      <c r="E947" s="326"/>
      <c r="F947" s="326"/>
      <c r="G947" s="326"/>
      <c r="H947" s="326"/>
      <c r="I947" s="326"/>
      <c r="J947" s="326"/>
      <c r="K947" s="326"/>
      <c r="L947" s="326"/>
      <c r="M947" s="326"/>
      <c r="N947" s="326"/>
      <c r="O947" s="326"/>
      <c r="P947" s="326"/>
      <c r="Q947" s="326"/>
      <c r="R947" s="326"/>
      <c r="S947" s="326"/>
      <c r="T947" s="326"/>
      <c r="U947" s="326"/>
      <c r="V947" s="326"/>
      <c r="W947" s="326"/>
      <c r="X947" s="326"/>
      <c r="Y947" s="326"/>
      <c r="Z947" s="326"/>
    </row>
    <row r="948" spans="1:26" ht="12.75" customHeight="1" x14ac:dyDescent="0.2">
      <c r="A948" s="326"/>
      <c r="B948" s="326"/>
      <c r="C948" s="326"/>
      <c r="D948" s="326"/>
      <c r="E948" s="326"/>
      <c r="F948" s="326"/>
      <c r="G948" s="326"/>
      <c r="H948" s="326"/>
      <c r="I948" s="326"/>
      <c r="J948" s="326"/>
      <c r="K948" s="326"/>
      <c r="L948" s="326"/>
      <c r="M948" s="326"/>
      <c r="N948" s="326"/>
      <c r="O948" s="326"/>
      <c r="P948" s="326"/>
      <c r="Q948" s="326"/>
      <c r="R948" s="326"/>
      <c r="S948" s="326"/>
      <c r="T948" s="326"/>
      <c r="U948" s="326"/>
      <c r="V948" s="326"/>
      <c r="W948" s="326"/>
      <c r="X948" s="326"/>
      <c r="Y948" s="326"/>
      <c r="Z948" s="326"/>
    </row>
    <row r="949" spans="1:26" ht="12.75" customHeight="1" x14ac:dyDescent="0.2">
      <c r="A949" s="326"/>
      <c r="B949" s="326"/>
      <c r="C949" s="326"/>
      <c r="D949" s="326"/>
      <c r="E949" s="326"/>
      <c r="F949" s="326"/>
      <c r="G949" s="326"/>
      <c r="H949" s="326"/>
      <c r="I949" s="326"/>
      <c r="J949" s="326"/>
      <c r="K949" s="326"/>
      <c r="L949" s="326"/>
      <c r="M949" s="326"/>
      <c r="N949" s="326"/>
      <c r="O949" s="326"/>
      <c r="P949" s="326"/>
      <c r="Q949" s="326"/>
      <c r="R949" s="326"/>
      <c r="S949" s="326"/>
      <c r="T949" s="326"/>
      <c r="U949" s="326"/>
      <c r="V949" s="326"/>
      <c r="W949" s="326"/>
      <c r="X949" s="326"/>
      <c r="Y949" s="326"/>
      <c r="Z949" s="326"/>
    </row>
    <row r="950" spans="1:26" ht="12.75" customHeight="1" x14ac:dyDescent="0.2">
      <c r="A950" s="326"/>
      <c r="B950" s="326"/>
      <c r="C950" s="326"/>
      <c r="D950" s="326"/>
      <c r="E950" s="326"/>
      <c r="F950" s="326"/>
      <c r="G950" s="326"/>
      <c r="H950" s="326"/>
      <c r="I950" s="326"/>
      <c r="J950" s="326"/>
      <c r="K950" s="326"/>
      <c r="L950" s="326"/>
      <c r="M950" s="326"/>
      <c r="N950" s="326"/>
      <c r="O950" s="326"/>
      <c r="P950" s="326"/>
      <c r="Q950" s="326"/>
      <c r="R950" s="326"/>
      <c r="S950" s="326"/>
      <c r="T950" s="326"/>
      <c r="U950" s="326"/>
      <c r="V950" s="326"/>
      <c r="W950" s="326"/>
      <c r="X950" s="326"/>
      <c r="Y950" s="326"/>
      <c r="Z950" s="326"/>
    </row>
    <row r="951" spans="1:26" ht="12.75" customHeight="1" x14ac:dyDescent="0.2">
      <c r="A951" s="326"/>
      <c r="B951" s="326"/>
      <c r="C951" s="326"/>
      <c r="D951" s="326"/>
      <c r="E951" s="326"/>
      <c r="F951" s="326"/>
      <c r="G951" s="326"/>
      <c r="H951" s="326"/>
      <c r="I951" s="326"/>
      <c r="J951" s="326"/>
      <c r="K951" s="326"/>
      <c r="L951" s="326"/>
      <c r="M951" s="326"/>
      <c r="N951" s="326"/>
      <c r="O951" s="326"/>
      <c r="P951" s="326"/>
      <c r="Q951" s="326"/>
      <c r="R951" s="326"/>
      <c r="S951" s="326"/>
      <c r="T951" s="326"/>
      <c r="U951" s="326"/>
      <c r="V951" s="326"/>
      <c r="W951" s="326"/>
      <c r="X951" s="326"/>
      <c r="Y951" s="326"/>
      <c r="Z951" s="326"/>
    </row>
    <row r="952" spans="1:26" ht="12.75" customHeight="1" x14ac:dyDescent="0.2">
      <c r="A952" s="326"/>
      <c r="B952" s="326"/>
      <c r="C952" s="326"/>
      <c r="D952" s="326"/>
      <c r="E952" s="326"/>
      <c r="F952" s="326"/>
      <c r="G952" s="326"/>
      <c r="H952" s="326"/>
      <c r="I952" s="326"/>
      <c r="J952" s="326"/>
      <c r="K952" s="326"/>
      <c r="L952" s="326"/>
      <c r="M952" s="326"/>
      <c r="N952" s="326"/>
      <c r="O952" s="326"/>
      <c r="P952" s="326"/>
      <c r="Q952" s="326"/>
      <c r="R952" s="326"/>
      <c r="S952" s="326"/>
      <c r="T952" s="326"/>
      <c r="U952" s="326"/>
      <c r="V952" s="326"/>
      <c r="W952" s="326"/>
      <c r="X952" s="326"/>
      <c r="Y952" s="326"/>
      <c r="Z952" s="326"/>
    </row>
    <row r="953" spans="1:26" ht="12.75" customHeight="1" x14ac:dyDescent="0.2">
      <c r="A953" s="326"/>
      <c r="B953" s="326"/>
      <c r="C953" s="326"/>
      <c r="D953" s="326"/>
      <c r="E953" s="326"/>
      <c r="F953" s="326"/>
      <c r="G953" s="326"/>
      <c r="H953" s="326"/>
      <c r="I953" s="326"/>
      <c r="J953" s="326"/>
      <c r="K953" s="326"/>
      <c r="L953" s="326"/>
      <c r="M953" s="326"/>
      <c r="N953" s="326"/>
      <c r="O953" s="326"/>
      <c r="P953" s="326"/>
      <c r="Q953" s="326"/>
      <c r="R953" s="326"/>
      <c r="S953" s="326"/>
      <c r="T953" s="326"/>
      <c r="U953" s="326"/>
      <c r="V953" s="326"/>
      <c r="W953" s="326"/>
      <c r="X953" s="326"/>
      <c r="Y953" s="326"/>
      <c r="Z953" s="326"/>
    </row>
    <row r="954" spans="1:26" ht="12.75" customHeight="1" x14ac:dyDescent="0.2">
      <c r="A954" s="326"/>
      <c r="B954" s="326"/>
      <c r="C954" s="326"/>
      <c r="D954" s="326"/>
      <c r="E954" s="326"/>
      <c r="F954" s="326"/>
      <c r="G954" s="326"/>
      <c r="H954" s="326"/>
      <c r="I954" s="326"/>
      <c r="J954" s="326"/>
      <c r="K954" s="326"/>
      <c r="L954" s="326"/>
      <c r="M954" s="326"/>
      <c r="N954" s="326"/>
      <c r="O954" s="326"/>
      <c r="P954" s="326"/>
      <c r="Q954" s="326"/>
      <c r="R954" s="326"/>
      <c r="S954" s="326"/>
      <c r="T954" s="326"/>
      <c r="U954" s="326"/>
      <c r="V954" s="326"/>
      <c r="W954" s="326"/>
      <c r="X954" s="326"/>
      <c r="Y954" s="326"/>
      <c r="Z954" s="326"/>
    </row>
    <row r="955" spans="1:26" ht="12.75" customHeight="1" x14ac:dyDescent="0.2">
      <c r="A955" s="326"/>
      <c r="B955" s="326"/>
      <c r="C955" s="326"/>
      <c r="D955" s="326"/>
      <c r="E955" s="326"/>
      <c r="F955" s="326"/>
      <c r="G955" s="326"/>
      <c r="H955" s="326"/>
      <c r="I955" s="326"/>
      <c r="J955" s="326"/>
      <c r="K955" s="326"/>
      <c r="L955" s="326"/>
      <c r="M955" s="326"/>
      <c r="N955" s="326"/>
      <c r="O955" s="326"/>
      <c r="P955" s="326"/>
      <c r="Q955" s="326"/>
      <c r="R955" s="326"/>
      <c r="S955" s="326"/>
      <c r="T955" s="326"/>
      <c r="U955" s="326"/>
      <c r="V955" s="326"/>
      <c r="W955" s="326"/>
      <c r="X955" s="326"/>
      <c r="Y955" s="326"/>
      <c r="Z955" s="326"/>
    </row>
    <row r="956" spans="1:26" ht="12.75" customHeight="1" x14ac:dyDescent="0.2">
      <c r="A956" s="326"/>
      <c r="B956" s="326"/>
      <c r="C956" s="326"/>
      <c r="D956" s="326"/>
      <c r="E956" s="326"/>
      <c r="F956" s="326"/>
      <c r="G956" s="326"/>
      <c r="H956" s="326"/>
      <c r="I956" s="326"/>
      <c r="J956" s="326"/>
      <c r="K956" s="326"/>
      <c r="L956" s="326"/>
      <c r="M956" s="326"/>
      <c r="N956" s="326"/>
      <c r="O956" s="326"/>
      <c r="P956" s="326"/>
      <c r="Q956" s="326"/>
      <c r="R956" s="326"/>
      <c r="S956" s="326"/>
      <c r="T956" s="326"/>
      <c r="U956" s="326"/>
      <c r="V956" s="326"/>
      <c r="W956" s="326"/>
      <c r="X956" s="326"/>
      <c r="Y956" s="326"/>
      <c r="Z956" s="326"/>
    </row>
    <row r="957" spans="1:26" ht="12.75" customHeight="1" x14ac:dyDescent="0.2">
      <c r="A957" s="326"/>
      <c r="B957" s="326"/>
      <c r="C957" s="326"/>
      <c r="D957" s="326"/>
      <c r="E957" s="326"/>
      <c r="F957" s="326"/>
      <c r="G957" s="326"/>
      <c r="H957" s="326"/>
      <c r="I957" s="326"/>
      <c r="J957" s="326"/>
      <c r="K957" s="326"/>
      <c r="L957" s="326"/>
      <c r="M957" s="326"/>
      <c r="N957" s="326"/>
      <c r="O957" s="326"/>
      <c r="P957" s="326"/>
      <c r="Q957" s="326"/>
      <c r="R957" s="326"/>
      <c r="S957" s="326"/>
      <c r="T957" s="326"/>
      <c r="U957" s="326"/>
      <c r="V957" s="326"/>
      <c r="W957" s="326"/>
      <c r="X957" s="326"/>
      <c r="Y957" s="326"/>
      <c r="Z957" s="326"/>
    </row>
    <row r="958" spans="1:26" ht="12.75" customHeight="1" x14ac:dyDescent="0.2">
      <c r="A958" s="326"/>
      <c r="B958" s="326"/>
      <c r="C958" s="326"/>
      <c r="D958" s="326"/>
      <c r="E958" s="326"/>
      <c r="F958" s="326"/>
      <c r="G958" s="326"/>
      <c r="H958" s="326"/>
      <c r="I958" s="326"/>
      <c r="J958" s="326"/>
      <c r="K958" s="326"/>
      <c r="L958" s="326"/>
      <c r="M958" s="326"/>
      <c r="N958" s="326"/>
      <c r="O958" s="326"/>
      <c r="P958" s="326"/>
      <c r="Q958" s="326"/>
      <c r="R958" s="326"/>
      <c r="S958" s="326"/>
      <c r="T958" s="326"/>
      <c r="U958" s="326"/>
      <c r="V958" s="326"/>
      <c r="W958" s="326"/>
      <c r="X958" s="326"/>
      <c r="Y958" s="326"/>
      <c r="Z958" s="326"/>
    </row>
    <row r="959" spans="1:26" ht="12.75" customHeight="1" x14ac:dyDescent="0.2">
      <c r="A959" s="326"/>
      <c r="B959" s="326"/>
      <c r="C959" s="326"/>
      <c r="D959" s="326"/>
      <c r="E959" s="326"/>
      <c r="F959" s="326"/>
      <c r="G959" s="326"/>
      <c r="H959" s="326"/>
      <c r="I959" s="326"/>
      <c r="J959" s="326"/>
      <c r="K959" s="326"/>
      <c r="L959" s="326"/>
      <c r="M959" s="326"/>
      <c r="N959" s="326"/>
      <c r="O959" s="326"/>
      <c r="P959" s="326"/>
      <c r="Q959" s="326"/>
      <c r="R959" s="326"/>
      <c r="S959" s="326"/>
      <c r="T959" s="326"/>
      <c r="U959" s="326"/>
      <c r="V959" s="326"/>
      <c r="W959" s="326"/>
      <c r="X959" s="326"/>
      <c r="Y959" s="326"/>
      <c r="Z959" s="326"/>
    </row>
    <row r="960" spans="1:26" ht="12.75" customHeight="1" x14ac:dyDescent="0.2">
      <c r="A960" s="326"/>
      <c r="B960" s="326"/>
      <c r="C960" s="326"/>
      <c r="D960" s="326"/>
      <c r="E960" s="326"/>
      <c r="F960" s="326"/>
      <c r="G960" s="326"/>
      <c r="H960" s="326"/>
      <c r="I960" s="326"/>
      <c r="J960" s="326"/>
      <c r="K960" s="326"/>
      <c r="L960" s="326"/>
      <c r="M960" s="326"/>
      <c r="N960" s="326"/>
      <c r="O960" s="326"/>
      <c r="P960" s="326"/>
      <c r="Q960" s="326"/>
      <c r="R960" s="326"/>
      <c r="S960" s="326"/>
      <c r="T960" s="326"/>
      <c r="U960" s="326"/>
      <c r="V960" s="326"/>
      <c r="W960" s="326"/>
      <c r="X960" s="326"/>
      <c r="Y960" s="326"/>
      <c r="Z960" s="326"/>
    </row>
    <row r="961" spans="1:26" ht="12.75" customHeight="1" x14ac:dyDescent="0.2">
      <c r="A961" s="326"/>
      <c r="B961" s="326"/>
      <c r="C961" s="326"/>
      <c r="D961" s="326"/>
      <c r="E961" s="326"/>
      <c r="F961" s="326"/>
      <c r="G961" s="326"/>
      <c r="H961" s="326"/>
      <c r="I961" s="326"/>
      <c r="J961" s="326"/>
      <c r="K961" s="326"/>
      <c r="L961" s="326"/>
      <c r="M961" s="326"/>
      <c r="N961" s="326"/>
      <c r="O961" s="326"/>
      <c r="P961" s="326"/>
      <c r="Q961" s="326"/>
      <c r="R961" s="326"/>
      <c r="S961" s="326"/>
      <c r="T961" s="326"/>
      <c r="U961" s="326"/>
      <c r="V961" s="326"/>
      <c r="W961" s="326"/>
      <c r="X961" s="326"/>
      <c r="Y961" s="326"/>
      <c r="Z961" s="326"/>
    </row>
    <row r="962" spans="1:26" ht="12.75" customHeight="1" x14ac:dyDescent="0.2">
      <c r="A962" s="326"/>
      <c r="B962" s="326"/>
      <c r="C962" s="326"/>
      <c r="D962" s="326"/>
      <c r="E962" s="326"/>
      <c r="F962" s="326"/>
      <c r="G962" s="326"/>
      <c r="H962" s="326"/>
      <c r="I962" s="326"/>
      <c r="J962" s="326"/>
      <c r="K962" s="326"/>
      <c r="L962" s="326"/>
      <c r="M962" s="326"/>
      <c r="N962" s="326"/>
      <c r="O962" s="326"/>
      <c r="P962" s="326"/>
      <c r="Q962" s="326"/>
      <c r="R962" s="326"/>
      <c r="S962" s="326"/>
      <c r="T962" s="326"/>
      <c r="U962" s="326"/>
      <c r="V962" s="326"/>
      <c r="W962" s="326"/>
      <c r="X962" s="326"/>
      <c r="Y962" s="326"/>
      <c r="Z962" s="326"/>
    </row>
    <row r="963" spans="1:26" ht="12.75" customHeight="1" x14ac:dyDescent="0.2">
      <c r="A963" s="326"/>
      <c r="B963" s="326"/>
      <c r="C963" s="326"/>
      <c r="D963" s="326"/>
      <c r="E963" s="326"/>
      <c r="F963" s="326"/>
      <c r="G963" s="326"/>
      <c r="H963" s="326"/>
      <c r="I963" s="326"/>
      <c r="J963" s="326"/>
      <c r="K963" s="326"/>
      <c r="L963" s="326"/>
      <c r="M963" s="326"/>
      <c r="N963" s="326"/>
      <c r="O963" s="326"/>
      <c r="P963" s="326"/>
      <c r="Q963" s="326"/>
      <c r="R963" s="326"/>
      <c r="S963" s="326"/>
      <c r="T963" s="326"/>
      <c r="U963" s="326"/>
      <c r="V963" s="326"/>
      <c r="W963" s="326"/>
      <c r="X963" s="326"/>
      <c r="Y963" s="326"/>
      <c r="Z963" s="326"/>
    </row>
    <row r="964" spans="1:26" ht="12.75" customHeight="1" x14ac:dyDescent="0.2">
      <c r="A964" s="326"/>
      <c r="B964" s="326"/>
      <c r="C964" s="326"/>
      <c r="D964" s="326"/>
      <c r="E964" s="326"/>
      <c r="F964" s="326"/>
      <c r="G964" s="326"/>
      <c r="H964" s="326"/>
      <c r="I964" s="326"/>
      <c r="J964" s="326"/>
      <c r="K964" s="326"/>
      <c r="L964" s="326"/>
      <c r="M964" s="326"/>
      <c r="N964" s="326"/>
      <c r="O964" s="326"/>
      <c r="P964" s="326"/>
      <c r="Q964" s="326"/>
      <c r="R964" s="326"/>
      <c r="S964" s="326"/>
      <c r="T964" s="326"/>
      <c r="U964" s="326"/>
      <c r="V964" s="326"/>
      <c r="W964" s="326"/>
      <c r="X964" s="326"/>
      <c r="Y964" s="326"/>
      <c r="Z964" s="326"/>
    </row>
    <row r="965" spans="1:26" ht="12.75" customHeight="1" x14ac:dyDescent="0.2">
      <c r="A965" s="326"/>
      <c r="B965" s="326"/>
      <c r="C965" s="326"/>
      <c r="D965" s="326"/>
      <c r="E965" s="326"/>
      <c r="F965" s="326"/>
      <c r="G965" s="326"/>
      <c r="H965" s="326"/>
      <c r="I965" s="326"/>
      <c r="J965" s="326"/>
      <c r="K965" s="326"/>
      <c r="L965" s="326"/>
      <c r="M965" s="326"/>
      <c r="N965" s="326"/>
      <c r="O965" s="326"/>
      <c r="P965" s="326"/>
      <c r="Q965" s="326"/>
      <c r="R965" s="326"/>
      <c r="S965" s="326"/>
      <c r="T965" s="326"/>
      <c r="U965" s="326"/>
      <c r="V965" s="326"/>
      <c r="W965" s="326"/>
      <c r="X965" s="326"/>
      <c r="Y965" s="326"/>
      <c r="Z965" s="326"/>
    </row>
    <row r="966" spans="1:26" ht="12.75" customHeight="1" x14ac:dyDescent="0.2">
      <c r="A966" s="326"/>
      <c r="B966" s="326"/>
      <c r="C966" s="326"/>
      <c r="D966" s="326"/>
      <c r="E966" s="326"/>
      <c r="F966" s="326"/>
      <c r="G966" s="326"/>
      <c r="H966" s="326"/>
      <c r="I966" s="326"/>
      <c r="J966" s="326"/>
      <c r="K966" s="326"/>
      <c r="L966" s="326"/>
      <c r="M966" s="326"/>
      <c r="N966" s="326"/>
      <c r="O966" s="326"/>
      <c r="P966" s="326"/>
      <c r="Q966" s="326"/>
      <c r="R966" s="326"/>
      <c r="S966" s="326"/>
      <c r="T966" s="326"/>
      <c r="U966" s="326"/>
      <c r="V966" s="326"/>
      <c r="W966" s="326"/>
      <c r="X966" s="326"/>
      <c r="Y966" s="326"/>
      <c r="Z966" s="326"/>
    </row>
    <row r="967" spans="1:26" ht="12.75" customHeight="1" x14ac:dyDescent="0.2">
      <c r="A967" s="326"/>
      <c r="B967" s="326"/>
      <c r="C967" s="326"/>
      <c r="D967" s="326"/>
      <c r="E967" s="326"/>
      <c r="F967" s="326"/>
      <c r="G967" s="326"/>
      <c r="H967" s="326"/>
      <c r="I967" s="326"/>
      <c r="J967" s="326"/>
      <c r="K967" s="326"/>
      <c r="L967" s="326"/>
      <c r="M967" s="326"/>
      <c r="N967" s="326"/>
      <c r="O967" s="326"/>
      <c r="P967" s="326"/>
      <c r="Q967" s="326"/>
      <c r="R967" s="326"/>
      <c r="S967" s="326"/>
      <c r="T967" s="326"/>
      <c r="U967" s="326"/>
      <c r="V967" s="326"/>
      <c r="W967" s="326"/>
      <c r="X967" s="326"/>
      <c r="Y967" s="326"/>
      <c r="Z967" s="326"/>
    </row>
    <row r="968" spans="1:26" ht="12.75" customHeight="1" x14ac:dyDescent="0.2">
      <c r="A968" s="326"/>
      <c r="B968" s="326"/>
      <c r="C968" s="326"/>
      <c r="D968" s="326"/>
      <c r="E968" s="326"/>
      <c r="F968" s="326"/>
      <c r="G968" s="326"/>
      <c r="H968" s="326"/>
      <c r="I968" s="326"/>
      <c r="J968" s="326"/>
      <c r="K968" s="326"/>
      <c r="L968" s="326"/>
      <c r="M968" s="326"/>
      <c r="N968" s="326"/>
      <c r="O968" s="326"/>
      <c r="P968" s="326"/>
      <c r="Q968" s="326"/>
      <c r="R968" s="326"/>
      <c r="S968" s="326"/>
      <c r="T968" s="326"/>
      <c r="U968" s="326"/>
      <c r="V968" s="326"/>
      <c r="W968" s="326"/>
      <c r="X968" s="326"/>
      <c r="Y968" s="326"/>
      <c r="Z968" s="326"/>
    </row>
    <row r="969" spans="1:26" ht="12.75" customHeight="1" x14ac:dyDescent="0.2">
      <c r="A969" s="326"/>
      <c r="B969" s="326"/>
      <c r="C969" s="326"/>
      <c r="D969" s="326"/>
      <c r="E969" s="326"/>
      <c r="F969" s="326"/>
      <c r="G969" s="326"/>
      <c r="H969" s="326"/>
      <c r="I969" s="326"/>
      <c r="J969" s="326"/>
      <c r="K969" s="326"/>
      <c r="L969" s="326"/>
      <c r="M969" s="326"/>
      <c r="N969" s="326"/>
      <c r="O969" s="326"/>
      <c r="P969" s="326"/>
      <c r="Q969" s="326"/>
      <c r="R969" s="326"/>
      <c r="S969" s="326"/>
      <c r="T969" s="326"/>
      <c r="U969" s="326"/>
      <c r="V969" s="326"/>
      <c r="W969" s="326"/>
      <c r="X969" s="326"/>
      <c r="Y969" s="326"/>
      <c r="Z969" s="326"/>
    </row>
    <row r="970" spans="1:26" ht="12.75" customHeight="1" x14ac:dyDescent="0.2">
      <c r="A970" s="326"/>
      <c r="B970" s="326"/>
      <c r="C970" s="326"/>
      <c r="D970" s="326"/>
      <c r="E970" s="326"/>
      <c r="F970" s="326"/>
      <c r="G970" s="326"/>
      <c r="H970" s="326"/>
      <c r="I970" s="326"/>
      <c r="J970" s="326"/>
      <c r="K970" s="326"/>
      <c r="L970" s="326"/>
      <c r="M970" s="326"/>
      <c r="N970" s="326"/>
      <c r="O970" s="326"/>
      <c r="P970" s="326"/>
      <c r="Q970" s="326"/>
      <c r="R970" s="326"/>
      <c r="S970" s="326"/>
      <c r="T970" s="326"/>
      <c r="U970" s="326"/>
      <c r="V970" s="326"/>
      <c r="W970" s="326"/>
      <c r="X970" s="326"/>
      <c r="Y970" s="326"/>
      <c r="Z970" s="326"/>
    </row>
    <row r="971" spans="1:26" ht="12.75" customHeight="1" x14ac:dyDescent="0.2">
      <c r="A971" s="326"/>
      <c r="B971" s="326"/>
      <c r="C971" s="326"/>
      <c r="D971" s="326"/>
      <c r="E971" s="326"/>
      <c r="F971" s="326"/>
      <c r="G971" s="326"/>
      <c r="H971" s="326"/>
      <c r="I971" s="326"/>
      <c r="J971" s="326"/>
      <c r="K971" s="326"/>
      <c r="L971" s="326"/>
      <c r="M971" s="326"/>
      <c r="N971" s="326"/>
      <c r="O971" s="326"/>
      <c r="P971" s="326"/>
      <c r="Q971" s="326"/>
      <c r="R971" s="326"/>
      <c r="S971" s="326"/>
      <c r="T971" s="326"/>
      <c r="U971" s="326"/>
      <c r="V971" s="326"/>
      <c r="W971" s="326"/>
      <c r="X971" s="326"/>
      <c r="Y971" s="326"/>
      <c r="Z971" s="326"/>
    </row>
    <row r="972" spans="1:26" ht="12.75" customHeight="1" x14ac:dyDescent="0.2">
      <c r="A972" s="326"/>
      <c r="B972" s="326"/>
      <c r="C972" s="326"/>
      <c r="D972" s="326"/>
      <c r="E972" s="326"/>
      <c r="F972" s="326"/>
      <c r="G972" s="326"/>
      <c r="H972" s="326"/>
      <c r="I972" s="326"/>
      <c r="J972" s="326"/>
      <c r="K972" s="326"/>
      <c r="L972" s="326"/>
      <c r="M972" s="326"/>
      <c r="N972" s="326"/>
      <c r="O972" s="326"/>
      <c r="P972" s="326"/>
      <c r="Q972" s="326"/>
      <c r="R972" s="326"/>
      <c r="S972" s="326"/>
      <c r="T972" s="326"/>
      <c r="U972" s="326"/>
      <c r="V972" s="326"/>
      <c r="W972" s="326"/>
      <c r="X972" s="326"/>
      <c r="Y972" s="326"/>
      <c r="Z972" s="326"/>
    </row>
    <row r="973" spans="1:26" ht="12.75" customHeight="1" x14ac:dyDescent="0.2">
      <c r="A973" s="326"/>
      <c r="B973" s="326"/>
      <c r="C973" s="326"/>
      <c r="D973" s="326"/>
      <c r="E973" s="326"/>
      <c r="F973" s="326"/>
      <c r="G973" s="326"/>
      <c r="H973" s="326"/>
      <c r="I973" s="326"/>
      <c r="J973" s="326"/>
      <c r="K973" s="326"/>
      <c r="L973" s="326"/>
      <c r="M973" s="326"/>
      <c r="N973" s="326"/>
      <c r="O973" s="326"/>
      <c r="P973" s="326"/>
      <c r="Q973" s="326"/>
      <c r="R973" s="326"/>
      <c r="S973" s="326"/>
      <c r="T973" s="326"/>
      <c r="U973" s="326"/>
      <c r="V973" s="326"/>
      <c r="W973" s="326"/>
      <c r="X973" s="326"/>
      <c r="Y973" s="326"/>
      <c r="Z973" s="326"/>
    </row>
    <row r="974" spans="1:26" ht="12.75" customHeight="1" x14ac:dyDescent="0.2">
      <c r="A974" s="326"/>
      <c r="B974" s="326"/>
      <c r="C974" s="326"/>
      <c r="D974" s="326"/>
      <c r="E974" s="326"/>
      <c r="F974" s="326"/>
      <c r="G974" s="326"/>
      <c r="H974" s="326"/>
      <c r="I974" s="326"/>
      <c r="J974" s="326"/>
      <c r="K974" s="326"/>
      <c r="L974" s="326"/>
      <c r="M974" s="326"/>
      <c r="N974" s="326"/>
      <c r="O974" s="326"/>
      <c r="P974" s="326"/>
      <c r="Q974" s="326"/>
      <c r="R974" s="326"/>
      <c r="S974" s="326"/>
      <c r="T974" s="326"/>
      <c r="U974" s="326"/>
      <c r="V974" s="326"/>
      <c r="W974" s="326"/>
      <c r="X974" s="326"/>
      <c r="Y974" s="326"/>
      <c r="Z974" s="326"/>
    </row>
    <row r="975" spans="1:26" ht="12.75" customHeight="1" x14ac:dyDescent="0.2">
      <c r="A975" s="326"/>
      <c r="B975" s="326"/>
      <c r="C975" s="326"/>
      <c r="D975" s="326"/>
      <c r="E975" s="326"/>
      <c r="F975" s="326"/>
      <c r="G975" s="326"/>
      <c r="H975" s="326"/>
      <c r="I975" s="326"/>
      <c r="J975" s="326"/>
      <c r="K975" s="326"/>
      <c r="L975" s="326"/>
      <c r="M975" s="326"/>
      <c r="N975" s="326"/>
      <c r="O975" s="326"/>
      <c r="P975" s="326"/>
      <c r="Q975" s="326"/>
      <c r="R975" s="326"/>
      <c r="S975" s="326"/>
      <c r="T975" s="326"/>
      <c r="U975" s="326"/>
      <c r="V975" s="326"/>
      <c r="W975" s="326"/>
      <c r="X975" s="326"/>
      <c r="Y975" s="326"/>
      <c r="Z975" s="326"/>
    </row>
    <row r="976" spans="1:26" ht="12.75" customHeight="1" x14ac:dyDescent="0.2">
      <c r="A976" s="326"/>
      <c r="B976" s="326"/>
      <c r="C976" s="326"/>
      <c r="D976" s="326"/>
      <c r="E976" s="326"/>
      <c r="F976" s="326"/>
      <c r="G976" s="326"/>
      <c r="H976" s="326"/>
      <c r="I976" s="326"/>
      <c r="J976" s="326"/>
      <c r="K976" s="326"/>
      <c r="L976" s="326"/>
      <c r="M976" s="326"/>
      <c r="N976" s="326"/>
      <c r="O976" s="326"/>
      <c r="P976" s="326"/>
      <c r="Q976" s="326"/>
      <c r="R976" s="326"/>
      <c r="S976" s="326"/>
      <c r="T976" s="326"/>
      <c r="U976" s="326"/>
      <c r="V976" s="326"/>
      <c r="W976" s="326"/>
      <c r="X976" s="326"/>
      <c r="Y976" s="326"/>
      <c r="Z976" s="326"/>
    </row>
    <row r="977" spans="1:26" ht="12.75" customHeight="1" x14ac:dyDescent="0.2">
      <c r="A977" s="326"/>
      <c r="B977" s="326"/>
      <c r="C977" s="326"/>
      <c r="D977" s="326"/>
      <c r="E977" s="326"/>
      <c r="F977" s="326"/>
      <c r="G977" s="326"/>
      <c r="H977" s="326"/>
      <c r="I977" s="326"/>
      <c r="J977" s="326"/>
      <c r="K977" s="326"/>
      <c r="L977" s="326"/>
      <c r="M977" s="326"/>
      <c r="N977" s="326"/>
      <c r="O977" s="326"/>
      <c r="P977" s="326"/>
      <c r="Q977" s="326"/>
      <c r="R977" s="326"/>
      <c r="S977" s="326"/>
      <c r="T977" s="326"/>
      <c r="U977" s="326"/>
      <c r="V977" s="326"/>
      <c r="W977" s="326"/>
      <c r="X977" s="326"/>
      <c r="Y977" s="326"/>
      <c r="Z977" s="326"/>
    </row>
    <row r="978" spans="1:26" ht="12.75" customHeight="1" x14ac:dyDescent="0.2">
      <c r="A978" s="326"/>
      <c r="B978" s="326"/>
      <c r="C978" s="326"/>
      <c r="D978" s="326"/>
      <c r="E978" s="326"/>
      <c r="F978" s="326"/>
      <c r="G978" s="326"/>
      <c r="H978" s="326"/>
      <c r="I978" s="326"/>
      <c r="J978" s="326"/>
      <c r="K978" s="326"/>
      <c r="L978" s="326"/>
      <c r="M978" s="326"/>
      <c r="N978" s="326"/>
      <c r="O978" s="326"/>
      <c r="P978" s="326"/>
      <c r="Q978" s="326"/>
      <c r="R978" s="326"/>
      <c r="S978" s="326"/>
      <c r="T978" s="326"/>
      <c r="U978" s="326"/>
      <c r="V978" s="326"/>
      <c r="W978" s="326"/>
      <c r="X978" s="326"/>
      <c r="Y978" s="326"/>
      <c r="Z978" s="326"/>
    </row>
    <row r="979" spans="1:26" ht="12.75" customHeight="1" x14ac:dyDescent="0.2">
      <c r="A979" s="326"/>
      <c r="B979" s="326"/>
      <c r="C979" s="326"/>
      <c r="D979" s="326"/>
      <c r="E979" s="326"/>
      <c r="F979" s="326"/>
      <c r="G979" s="326"/>
      <c r="H979" s="326"/>
      <c r="I979" s="326"/>
      <c r="J979" s="326"/>
      <c r="K979" s="326"/>
      <c r="L979" s="326"/>
      <c r="M979" s="326"/>
      <c r="N979" s="326"/>
      <c r="O979" s="326"/>
      <c r="P979" s="326"/>
      <c r="Q979" s="326"/>
      <c r="R979" s="326"/>
      <c r="S979" s="326"/>
      <c r="T979" s="326"/>
      <c r="U979" s="326"/>
      <c r="V979" s="326"/>
      <c r="W979" s="326"/>
      <c r="X979" s="326"/>
      <c r="Y979" s="326"/>
      <c r="Z979" s="326"/>
    </row>
    <row r="980" spans="1:26" ht="12.75" customHeight="1" x14ac:dyDescent="0.2">
      <c r="A980" s="326"/>
      <c r="B980" s="326"/>
      <c r="C980" s="326"/>
      <c r="D980" s="326"/>
      <c r="E980" s="326"/>
      <c r="F980" s="326"/>
      <c r="G980" s="326"/>
      <c r="H980" s="326"/>
      <c r="I980" s="326"/>
      <c r="J980" s="326"/>
      <c r="K980" s="326"/>
      <c r="L980" s="326"/>
      <c r="M980" s="326"/>
      <c r="N980" s="326"/>
      <c r="O980" s="326"/>
      <c r="P980" s="326"/>
      <c r="Q980" s="326"/>
      <c r="R980" s="326"/>
      <c r="S980" s="326"/>
      <c r="T980" s="326"/>
      <c r="U980" s="326"/>
      <c r="V980" s="326"/>
      <c r="W980" s="326"/>
      <c r="X980" s="326"/>
      <c r="Y980" s="326"/>
      <c r="Z980" s="326"/>
    </row>
    <row r="981" spans="1:26" ht="12.75" customHeight="1" x14ac:dyDescent="0.2">
      <c r="A981" s="326"/>
      <c r="B981" s="326"/>
      <c r="C981" s="326"/>
      <c r="D981" s="326"/>
      <c r="E981" s="326"/>
      <c r="F981" s="326"/>
      <c r="G981" s="326"/>
      <c r="H981" s="326"/>
      <c r="I981" s="326"/>
      <c r="J981" s="326"/>
      <c r="K981" s="326"/>
      <c r="L981" s="326"/>
      <c r="M981" s="326"/>
      <c r="N981" s="326"/>
      <c r="O981" s="326"/>
      <c r="P981" s="326"/>
      <c r="Q981" s="326"/>
      <c r="R981" s="326"/>
      <c r="S981" s="326"/>
      <c r="T981" s="326"/>
      <c r="U981" s="326"/>
      <c r="V981" s="326"/>
      <c r="W981" s="326"/>
      <c r="X981" s="326"/>
      <c r="Y981" s="326"/>
      <c r="Z981" s="326"/>
    </row>
    <row r="982" spans="1:26" ht="12.75" customHeight="1" x14ac:dyDescent="0.2">
      <c r="A982" s="326"/>
      <c r="B982" s="326"/>
      <c r="C982" s="326"/>
      <c r="D982" s="326"/>
      <c r="E982" s="326"/>
      <c r="F982" s="326"/>
      <c r="G982" s="326"/>
      <c r="H982" s="326"/>
      <c r="I982" s="326"/>
      <c r="J982" s="326"/>
      <c r="K982" s="326"/>
      <c r="L982" s="326"/>
      <c r="M982" s="326"/>
      <c r="N982" s="326"/>
      <c r="O982" s="326"/>
      <c r="P982" s="326"/>
      <c r="Q982" s="326"/>
      <c r="R982" s="326"/>
      <c r="S982" s="326"/>
      <c r="T982" s="326"/>
      <c r="U982" s="326"/>
      <c r="V982" s="326"/>
      <c r="W982" s="326"/>
      <c r="X982" s="326"/>
      <c r="Y982" s="326"/>
      <c r="Z982" s="326"/>
    </row>
    <row r="983" spans="1:26" ht="12.75" customHeight="1" x14ac:dyDescent="0.2">
      <c r="A983" s="326"/>
      <c r="B983" s="326"/>
      <c r="C983" s="326"/>
      <c r="D983" s="326"/>
      <c r="E983" s="326"/>
      <c r="F983" s="326"/>
      <c r="G983" s="326"/>
      <c r="H983" s="326"/>
      <c r="I983" s="326"/>
      <c r="J983" s="326"/>
      <c r="K983" s="326"/>
      <c r="L983" s="326"/>
      <c r="M983" s="326"/>
      <c r="N983" s="326"/>
      <c r="O983" s="326"/>
      <c r="P983" s="326"/>
      <c r="Q983" s="326"/>
      <c r="R983" s="326"/>
      <c r="S983" s="326"/>
      <c r="T983" s="326"/>
      <c r="U983" s="326"/>
      <c r="V983" s="326"/>
      <c r="W983" s="326"/>
      <c r="X983" s="326"/>
      <c r="Y983" s="326"/>
      <c r="Z983" s="326"/>
    </row>
    <row r="984" spans="1:26" ht="12.75" customHeight="1" x14ac:dyDescent="0.2">
      <c r="A984" s="326"/>
      <c r="B984" s="326"/>
      <c r="C984" s="326"/>
      <c r="D984" s="326"/>
      <c r="E984" s="326"/>
      <c r="F984" s="326"/>
      <c r="G984" s="326"/>
      <c r="H984" s="326"/>
      <c r="I984" s="326"/>
      <c r="J984" s="326"/>
      <c r="K984" s="326"/>
      <c r="L984" s="326"/>
      <c r="M984" s="326"/>
      <c r="N984" s="326"/>
      <c r="O984" s="326"/>
      <c r="P984" s="326"/>
      <c r="Q984" s="326"/>
      <c r="R984" s="326"/>
      <c r="S984" s="326"/>
      <c r="T984" s="326"/>
      <c r="U984" s="326"/>
      <c r="V984" s="326"/>
      <c r="W984" s="326"/>
      <c r="X984" s="326"/>
      <c r="Y984" s="326"/>
      <c r="Z984" s="326"/>
    </row>
    <row r="985" spans="1:26" ht="12.75" customHeight="1" x14ac:dyDescent="0.2">
      <c r="A985" s="326"/>
      <c r="B985" s="326"/>
      <c r="C985" s="326"/>
      <c r="D985" s="326"/>
      <c r="E985" s="326"/>
      <c r="F985" s="326"/>
      <c r="G985" s="326"/>
      <c r="H985" s="326"/>
      <c r="I985" s="326"/>
      <c r="J985" s="326"/>
      <c r="K985" s="326"/>
      <c r="L985" s="326"/>
      <c r="M985" s="326"/>
      <c r="N985" s="326"/>
      <c r="O985" s="326"/>
      <c r="P985" s="326"/>
      <c r="Q985" s="326"/>
      <c r="R985" s="326"/>
      <c r="S985" s="326"/>
      <c r="T985" s="326"/>
      <c r="U985" s="326"/>
      <c r="V985" s="326"/>
      <c r="W985" s="326"/>
      <c r="X985" s="326"/>
      <c r="Y985" s="326"/>
      <c r="Z985" s="326"/>
    </row>
    <row r="986" spans="1:26" ht="12.75" customHeight="1" x14ac:dyDescent="0.2">
      <c r="A986" s="326"/>
      <c r="B986" s="326"/>
      <c r="C986" s="326"/>
      <c r="D986" s="326"/>
      <c r="E986" s="326"/>
      <c r="F986" s="326"/>
      <c r="G986" s="326"/>
      <c r="H986" s="326"/>
      <c r="I986" s="326"/>
      <c r="J986" s="326"/>
      <c r="K986" s="326"/>
      <c r="L986" s="326"/>
      <c r="M986" s="326"/>
      <c r="N986" s="326"/>
      <c r="O986" s="326"/>
      <c r="P986" s="326"/>
      <c r="Q986" s="326"/>
      <c r="R986" s="326"/>
      <c r="S986" s="326"/>
      <c r="T986" s="326"/>
      <c r="U986" s="326"/>
      <c r="V986" s="326"/>
      <c r="W986" s="326"/>
      <c r="X986" s="326"/>
      <c r="Y986" s="326"/>
      <c r="Z986" s="326"/>
    </row>
    <row r="987" spans="1:26" ht="12.75" customHeight="1" x14ac:dyDescent="0.2">
      <c r="A987" s="326"/>
      <c r="B987" s="326"/>
      <c r="C987" s="326"/>
      <c r="D987" s="326"/>
      <c r="E987" s="326"/>
      <c r="F987" s="326"/>
      <c r="G987" s="326"/>
      <c r="H987" s="326"/>
      <c r="I987" s="326"/>
      <c r="J987" s="326"/>
      <c r="K987" s="326"/>
      <c r="L987" s="326"/>
      <c r="M987" s="326"/>
      <c r="N987" s="326"/>
      <c r="O987" s="326"/>
      <c r="P987" s="326"/>
      <c r="Q987" s="326"/>
      <c r="R987" s="326"/>
      <c r="S987" s="326"/>
      <c r="T987" s="326"/>
      <c r="U987" s="326"/>
      <c r="V987" s="326"/>
      <c r="W987" s="326"/>
      <c r="X987" s="326"/>
      <c r="Y987" s="326"/>
      <c r="Z987" s="326"/>
    </row>
    <row r="988" spans="1:26" ht="12.75" customHeight="1" x14ac:dyDescent="0.2">
      <c r="A988" s="326"/>
      <c r="B988" s="326"/>
      <c r="C988" s="326"/>
      <c r="D988" s="326"/>
      <c r="E988" s="326"/>
      <c r="F988" s="326"/>
      <c r="G988" s="326"/>
      <c r="H988" s="326"/>
      <c r="I988" s="326"/>
      <c r="J988" s="326"/>
      <c r="K988" s="326"/>
      <c r="L988" s="326"/>
      <c r="M988" s="326"/>
      <c r="N988" s="326"/>
      <c r="O988" s="326"/>
      <c r="P988" s="326"/>
      <c r="Q988" s="326"/>
      <c r="R988" s="326"/>
      <c r="S988" s="326"/>
      <c r="T988" s="326"/>
      <c r="U988" s="326"/>
      <c r="V988" s="326"/>
      <c r="W988" s="326"/>
      <c r="X988" s="326"/>
      <c r="Y988" s="326"/>
      <c r="Z988" s="326"/>
    </row>
    <row r="989" spans="1:26" ht="12.75" customHeight="1" x14ac:dyDescent="0.2">
      <c r="A989" s="326"/>
      <c r="B989" s="326"/>
      <c r="C989" s="326"/>
      <c r="D989" s="326"/>
      <c r="E989" s="326"/>
      <c r="F989" s="326"/>
      <c r="G989" s="326"/>
      <c r="H989" s="326"/>
      <c r="I989" s="326"/>
      <c r="J989" s="326"/>
      <c r="K989" s="326"/>
      <c r="L989" s="326"/>
      <c r="M989" s="326"/>
      <c r="N989" s="326"/>
      <c r="O989" s="326"/>
      <c r="P989" s="326"/>
      <c r="Q989" s="326"/>
      <c r="R989" s="326"/>
      <c r="S989" s="326"/>
      <c r="T989" s="326"/>
      <c r="U989" s="326"/>
      <c r="V989" s="326"/>
      <c r="W989" s="326"/>
      <c r="X989" s="326"/>
      <c r="Y989" s="326"/>
      <c r="Z989" s="326"/>
    </row>
    <row r="990" spans="1:26" ht="12.75" customHeight="1" x14ac:dyDescent="0.2">
      <c r="A990" s="326"/>
      <c r="B990" s="326"/>
      <c r="C990" s="326"/>
      <c r="D990" s="326"/>
      <c r="E990" s="326"/>
      <c r="F990" s="326"/>
      <c r="G990" s="326"/>
      <c r="H990" s="326"/>
      <c r="I990" s="326"/>
      <c r="J990" s="326"/>
      <c r="K990" s="326"/>
      <c r="L990" s="326"/>
      <c r="M990" s="326"/>
      <c r="N990" s="326"/>
      <c r="O990" s="326"/>
      <c r="P990" s="326"/>
      <c r="Q990" s="326"/>
      <c r="R990" s="326"/>
      <c r="S990" s="326"/>
      <c r="T990" s="326"/>
      <c r="U990" s="326"/>
      <c r="V990" s="326"/>
      <c r="W990" s="326"/>
      <c r="X990" s="326"/>
      <c r="Y990" s="326"/>
      <c r="Z990" s="326"/>
    </row>
    <row r="991" spans="1:26" ht="12.75" customHeight="1" x14ac:dyDescent="0.2">
      <c r="A991" s="326"/>
      <c r="B991" s="326"/>
      <c r="C991" s="326"/>
      <c r="D991" s="326"/>
      <c r="E991" s="326"/>
      <c r="F991" s="326"/>
      <c r="G991" s="326"/>
      <c r="H991" s="326"/>
      <c r="I991" s="326"/>
      <c r="J991" s="326"/>
      <c r="K991" s="326"/>
      <c r="L991" s="326"/>
      <c r="M991" s="326"/>
      <c r="N991" s="326"/>
      <c r="O991" s="326"/>
      <c r="P991" s="326"/>
      <c r="Q991" s="326"/>
      <c r="R991" s="326"/>
      <c r="S991" s="326"/>
      <c r="T991" s="326"/>
      <c r="U991" s="326"/>
      <c r="V991" s="326"/>
      <c r="W991" s="326"/>
      <c r="X991" s="326"/>
      <c r="Y991" s="326"/>
      <c r="Z991" s="326"/>
    </row>
    <row r="992" spans="1:26" ht="12.75" customHeight="1" x14ac:dyDescent="0.2">
      <c r="A992" s="326"/>
      <c r="B992" s="326"/>
      <c r="C992" s="326"/>
      <c r="D992" s="326"/>
      <c r="E992" s="326"/>
      <c r="F992" s="326"/>
      <c r="G992" s="326"/>
      <c r="H992" s="326"/>
      <c r="I992" s="326"/>
      <c r="J992" s="326"/>
      <c r="K992" s="326"/>
      <c r="L992" s="326"/>
      <c r="M992" s="326"/>
      <c r="N992" s="326"/>
      <c r="O992" s="326"/>
      <c r="P992" s="326"/>
      <c r="Q992" s="326"/>
      <c r="R992" s="326"/>
      <c r="S992" s="326"/>
      <c r="T992" s="326"/>
      <c r="U992" s="326"/>
      <c r="V992" s="326"/>
      <c r="W992" s="326"/>
      <c r="X992" s="326"/>
      <c r="Y992" s="326"/>
      <c r="Z992" s="326"/>
    </row>
    <row r="993" spans="1:26" ht="12.75" customHeight="1" x14ac:dyDescent="0.2">
      <c r="A993" s="326"/>
      <c r="B993" s="326"/>
      <c r="C993" s="326"/>
      <c r="D993" s="326"/>
      <c r="E993" s="326"/>
      <c r="F993" s="326"/>
      <c r="G993" s="326"/>
      <c r="H993" s="326"/>
      <c r="I993" s="326"/>
      <c r="J993" s="326"/>
      <c r="K993" s="326"/>
      <c r="L993" s="326"/>
      <c r="M993" s="326"/>
      <c r="N993" s="326"/>
      <c r="O993" s="326"/>
      <c r="P993" s="326"/>
      <c r="Q993" s="326"/>
      <c r="R993" s="326"/>
      <c r="S993" s="326"/>
      <c r="T993" s="326"/>
      <c r="U993" s="326"/>
      <c r="V993" s="326"/>
      <c r="W993" s="326"/>
      <c r="X993" s="326"/>
      <c r="Y993" s="326"/>
      <c r="Z993" s="326"/>
    </row>
    <row r="994" spans="1:26" ht="12.75" customHeight="1" x14ac:dyDescent="0.2">
      <c r="A994" s="326"/>
      <c r="B994" s="326"/>
      <c r="C994" s="326"/>
      <c r="D994" s="326"/>
      <c r="E994" s="326"/>
      <c r="F994" s="326"/>
      <c r="G994" s="326"/>
      <c r="H994" s="326"/>
      <c r="I994" s="326"/>
      <c r="J994" s="326"/>
      <c r="K994" s="326"/>
      <c r="L994" s="326"/>
      <c r="M994" s="326"/>
      <c r="N994" s="326"/>
      <c r="O994" s="326"/>
      <c r="P994" s="326"/>
      <c r="Q994" s="326"/>
      <c r="R994" s="326"/>
      <c r="S994" s="326"/>
      <c r="T994" s="326"/>
      <c r="U994" s="326"/>
      <c r="V994" s="326"/>
      <c r="W994" s="326"/>
      <c r="X994" s="326"/>
      <c r="Y994" s="326"/>
      <c r="Z994" s="326"/>
    </row>
    <row r="995" spans="1:26" ht="12.75" customHeight="1" x14ac:dyDescent="0.2">
      <c r="A995" s="326"/>
      <c r="B995" s="326"/>
      <c r="C995" s="326"/>
      <c r="D995" s="326"/>
      <c r="E995" s="326"/>
      <c r="F995" s="326"/>
      <c r="G995" s="326"/>
      <c r="H995" s="326"/>
      <c r="I995" s="326"/>
      <c r="J995" s="326"/>
      <c r="K995" s="326"/>
      <c r="L995" s="326"/>
      <c r="M995" s="326"/>
      <c r="N995" s="326"/>
      <c r="O995" s="326"/>
      <c r="P995" s="326"/>
      <c r="Q995" s="326"/>
      <c r="R995" s="326"/>
      <c r="S995" s="326"/>
      <c r="T995" s="326"/>
      <c r="U995" s="326"/>
      <c r="V995" s="326"/>
      <c r="W995" s="326"/>
      <c r="X995" s="326"/>
      <c r="Y995" s="326"/>
      <c r="Z995" s="326"/>
    </row>
    <row r="996" spans="1:26" ht="12.75" customHeight="1" x14ac:dyDescent="0.2">
      <c r="A996" s="326"/>
      <c r="B996" s="326"/>
      <c r="C996" s="326"/>
      <c r="D996" s="326"/>
      <c r="E996" s="326"/>
      <c r="F996" s="326"/>
      <c r="G996" s="326"/>
      <c r="H996" s="326"/>
      <c r="I996" s="326"/>
      <c r="J996" s="326"/>
      <c r="K996" s="326"/>
      <c r="L996" s="326"/>
      <c r="M996" s="326"/>
      <c r="N996" s="326"/>
      <c r="O996" s="326"/>
      <c r="P996" s="326"/>
      <c r="Q996" s="326"/>
      <c r="R996" s="326"/>
      <c r="S996" s="326"/>
      <c r="T996" s="326"/>
      <c r="U996" s="326"/>
      <c r="V996" s="326"/>
      <c r="W996" s="326"/>
      <c r="X996" s="326"/>
      <c r="Y996" s="326"/>
      <c r="Z996" s="326"/>
    </row>
    <row r="997" spans="1:26" ht="12.75" customHeight="1" x14ac:dyDescent="0.2">
      <c r="A997" s="326"/>
      <c r="B997" s="326"/>
      <c r="C997" s="326"/>
      <c r="D997" s="326"/>
      <c r="E997" s="326"/>
      <c r="F997" s="326"/>
      <c r="G997" s="326"/>
      <c r="H997" s="326"/>
      <c r="I997" s="326"/>
      <c r="J997" s="326"/>
      <c r="K997" s="326"/>
      <c r="L997" s="326"/>
      <c r="M997" s="326"/>
      <c r="N997" s="326"/>
      <c r="O997" s="326"/>
      <c r="P997" s="326"/>
      <c r="Q997" s="326"/>
      <c r="R997" s="326"/>
      <c r="S997" s="326"/>
      <c r="T997" s="326"/>
      <c r="U997" s="326"/>
      <c r="V997" s="326"/>
      <c r="W997" s="326"/>
      <c r="X997" s="326"/>
      <c r="Y997" s="326"/>
      <c r="Z997" s="326"/>
    </row>
    <row r="998" spans="1:26" ht="12.75" customHeight="1" x14ac:dyDescent="0.2">
      <c r="A998" s="326"/>
      <c r="B998" s="326"/>
      <c r="C998" s="326"/>
      <c r="D998" s="326"/>
      <c r="E998" s="326"/>
      <c r="F998" s="326"/>
      <c r="G998" s="326"/>
      <c r="H998" s="326"/>
      <c r="I998" s="326"/>
      <c r="J998" s="326"/>
      <c r="K998" s="326"/>
      <c r="L998" s="326"/>
      <c r="M998" s="326"/>
      <c r="N998" s="326"/>
      <c r="O998" s="326"/>
      <c r="P998" s="326"/>
      <c r="Q998" s="326"/>
      <c r="R998" s="326"/>
      <c r="S998" s="326"/>
      <c r="T998" s="326"/>
      <c r="U998" s="326"/>
      <c r="V998" s="326"/>
      <c r="W998" s="326"/>
      <c r="X998" s="326"/>
      <c r="Y998" s="326"/>
      <c r="Z998" s="326"/>
    </row>
    <row r="999" spans="1:26" ht="12.75" customHeight="1" x14ac:dyDescent="0.2">
      <c r="A999" s="326"/>
      <c r="B999" s="326"/>
      <c r="C999" s="326"/>
      <c r="D999" s="326"/>
      <c r="E999" s="326"/>
      <c r="F999" s="326"/>
      <c r="G999" s="326"/>
      <c r="H999" s="326"/>
      <c r="I999" s="326"/>
      <c r="J999" s="326"/>
      <c r="K999" s="326"/>
      <c r="L999" s="326"/>
      <c r="M999" s="326"/>
      <c r="N999" s="326"/>
      <c r="O999" s="326"/>
      <c r="P999" s="326"/>
      <c r="Q999" s="326"/>
      <c r="R999" s="326"/>
      <c r="S999" s="326"/>
      <c r="T999" s="326"/>
      <c r="U999" s="326"/>
      <c r="V999" s="326"/>
      <c r="W999" s="326"/>
      <c r="X999" s="326"/>
      <c r="Y999" s="326"/>
      <c r="Z999" s="326"/>
    </row>
    <row r="1000" spans="1:26" ht="12.75" customHeight="1" x14ac:dyDescent="0.2">
      <c r="A1000" s="326"/>
      <c r="B1000" s="326"/>
      <c r="C1000" s="326"/>
      <c r="D1000" s="326"/>
      <c r="E1000" s="326"/>
      <c r="F1000" s="326"/>
      <c r="G1000" s="326"/>
      <c r="H1000" s="326"/>
      <c r="I1000" s="326"/>
      <c r="J1000" s="326"/>
      <c r="K1000" s="326"/>
      <c r="L1000" s="326"/>
      <c r="M1000" s="326"/>
      <c r="N1000" s="326"/>
      <c r="O1000" s="326"/>
      <c r="P1000" s="326"/>
      <c r="Q1000" s="326"/>
      <c r="R1000" s="326"/>
      <c r="S1000" s="326"/>
      <c r="T1000" s="326"/>
      <c r="U1000" s="326"/>
      <c r="V1000" s="326"/>
      <c r="W1000" s="326"/>
      <c r="X1000" s="326"/>
      <c r="Y1000" s="326"/>
      <c r="Z1000" s="326"/>
    </row>
    <row r="1001" spans="1:26" ht="12.75" customHeight="1" x14ac:dyDescent="0.2">
      <c r="A1001" s="326"/>
      <c r="B1001" s="326"/>
      <c r="C1001" s="326"/>
      <c r="D1001" s="326"/>
      <c r="E1001" s="326"/>
      <c r="F1001" s="326"/>
      <c r="G1001" s="326"/>
      <c r="H1001" s="326"/>
      <c r="I1001" s="326"/>
      <c r="J1001" s="326"/>
      <c r="K1001" s="326"/>
      <c r="L1001" s="326"/>
      <c r="M1001" s="326"/>
      <c r="N1001" s="326"/>
      <c r="O1001" s="326"/>
      <c r="P1001" s="326"/>
      <c r="Q1001" s="326"/>
      <c r="R1001" s="326"/>
      <c r="S1001" s="326"/>
      <c r="T1001" s="326"/>
      <c r="U1001" s="326"/>
      <c r="V1001" s="326"/>
      <c r="W1001" s="326"/>
      <c r="X1001" s="326"/>
      <c r="Y1001" s="326"/>
      <c r="Z1001" s="326"/>
    </row>
    <row r="1002" spans="1:26" ht="12.75" customHeight="1" x14ac:dyDescent="0.2">
      <c r="A1002" s="326"/>
      <c r="B1002" s="326"/>
      <c r="C1002" s="326"/>
      <c r="D1002" s="326"/>
      <c r="E1002" s="326"/>
      <c r="F1002" s="326"/>
      <c r="G1002" s="326"/>
      <c r="H1002" s="326"/>
      <c r="I1002" s="326"/>
      <c r="J1002" s="326"/>
      <c r="K1002" s="326"/>
      <c r="L1002" s="326"/>
      <c r="M1002" s="326"/>
      <c r="N1002" s="326"/>
      <c r="O1002" s="326"/>
      <c r="P1002" s="326"/>
      <c r="Q1002" s="326"/>
      <c r="R1002" s="326"/>
      <c r="S1002" s="326"/>
      <c r="T1002" s="326"/>
      <c r="U1002" s="326"/>
      <c r="V1002" s="326"/>
      <c r="W1002" s="326"/>
      <c r="X1002" s="326"/>
      <c r="Y1002" s="326"/>
      <c r="Z1002" s="326"/>
    </row>
    <row r="1003" spans="1:26" ht="12.75" customHeight="1" x14ac:dyDescent="0.2">
      <c r="A1003" s="326"/>
      <c r="B1003" s="326"/>
      <c r="C1003" s="326"/>
      <c r="D1003" s="326"/>
      <c r="E1003" s="326"/>
      <c r="F1003" s="326"/>
      <c r="G1003" s="326"/>
      <c r="H1003" s="326"/>
      <c r="I1003" s="326"/>
      <c r="J1003" s="326"/>
      <c r="K1003" s="326"/>
      <c r="L1003" s="326"/>
      <c r="M1003" s="326"/>
      <c r="N1003" s="326"/>
      <c r="O1003" s="326"/>
      <c r="P1003" s="326"/>
      <c r="Q1003" s="326"/>
      <c r="R1003" s="326"/>
      <c r="S1003" s="326"/>
      <c r="T1003" s="326"/>
      <c r="U1003" s="326"/>
      <c r="V1003" s="326"/>
      <c r="W1003" s="326"/>
      <c r="X1003" s="326"/>
      <c r="Y1003" s="326"/>
      <c r="Z1003" s="326"/>
    </row>
    <row r="1004" spans="1:26" ht="12.75" customHeight="1" x14ac:dyDescent="0.2">
      <c r="A1004" s="326"/>
      <c r="B1004" s="326"/>
      <c r="C1004" s="326"/>
      <c r="D1004" s="326"/>
      <c r="E1004" s="326"/>
      <c r="F1004" s="326"/>
      <c r="G1004" s="326"/>
      <c r="H1004" s="326"/>
      <c r="I1004" s="326"/>
      <c r="J1004" s="326"/>
      <c r="K1004" s="326"/>
      <c r="L1004" s="326"/>
      <c r="M1004" s="326"/>
      <c r="N1004" s="326"/>
      <c r="O1004" s="326"/>
      <c r="P1004" s="326"/>
      <c r="Q1004" s="326"/>
      <c r="R1004" s="326"/>
      <c r="S1004" s="326"/>
      <c r="T1004" s="326"/>
      <c r="U1004" s="326"/>
      <c r="V1004" s="326"/>
      <c r="W1004" s="326"/>
      <c r="X1004" s="326"/>
      <c r="Y1004" s="326"/>
      <c r="Z1004" s="326"/>
    </row>
    <row r="1005" spans="1:26" ht="12.75" customHeight="1" x14ac:dyDescent="0.2">
      <c r="A1005" s="326"/>
      <c r="B1005" s="326"/>
      <c r="C1005" s="326"/>
      <c r="D1005" s="326"/>
      <c r="E1005" s="326"/>
      <c r="F1005" s="326"/>
      <c r="G1005" s="326"/>
      <c r="H1005" s="326"/>
      <c r="I1005" s="326"/>
      <c r="J1005" s="326"/>
      <c r="K1005" s="326"/>
      <c r="L1005" s="326"/>
      <c r="M1005" s="326"/>
      <c r="N1005" s="326"/>
      <c r="O1005" s="326"/>
      <c r="P1005" s="326"/>
      <c r="Q1005" s="326"/>
      <c r="R1005" s="326"/>
      <c r="S1005" s="326"/>
      <c r="T1005" s="326"/>
      <c r="U1005" s="326"/>
      <c r="V1005" s="326"/>
      <c r="W1005" s="326"/>
      <c r="X1005" s="326"/>
      <c r="Y1005" s="326"/>
      <c r="Z1005" s="326"/>
    </row>
    <row r="1006" spans="1:26" ht="12.75" customHeight="1" x14ac:dyDescent="0.2">
      <c r="A1006" s="326"/>
      <c r="B1006" s="326"/>
      <c r="C1006" s="326"/>
      <c r="D1006" s="326"/>
      <c r="E1006" s="326"/>
      <c r="F1006" s="326"/>
      <c r="G1006" s="326"/>
      <c r="H1006" s="326"/>
      <c r="I1006" s="326"/>
      <c r="J1006" s="326"/>
      <c r="K1006" s="326"/>
      <c r="L1006" s="326"/>
      <c r="M1006" s="326"/>
      <c r="N1006" s="326"/>
      <c r="O1006" s="326"/>
      <c r="P1006" s="326"/>
      <c r="Q1006" s="326"/>
      <c r="R1006" s="326"/>
      <c r="S1006" s="326"/>
      <c r="T1006" s="326"/>
      <c r="U1006" s="326"/>
      <c r="V1006" s="326"/>
      <c r="W1006" s="326"/>
      <c r="X1006" s="326"/>
      <c r="Y1006" s="326"/>
      <c r="Z1006" s="326"/>
    </row>
    <row r="1007" spans="1:26" ht="12.75" customHeight="1" x14ac:dyDescent="0.2">
      <c r="A1007" s="326"/>
      <c r="B1007" s="326"/>
      <c r="C1007" s="326"/>
      <c r="D1007" s="326"/>
      <c r="E1007" s="326"/>
      <c r="F1007" s="326"/>
      <c r="G1007" s="326"/>
      <c r="H1007" s="326"/>
      <c r="I1007" s="326"/>
      <c r="J1007" s="326"/>
      <c r="K1007" s="326"/>
      <c r="L1007" s="326"/>
      <c r="M1007" s="326"/>
      <c r="N1007" s="326"/>
      <c r="O1007" s="326"/>
      <c r="P1007" s="326"/>
      <c r="Q1007" s="326"/>
      <c r="R1007" s="326"/>
      <c r="S1007" s="326"/>
      <c r="T1007" s="326"/>
      <c r="U1007" s="326"/>
      <c r="V1007" s="326"/>
      <c r="W1007" s="326"/>
      <c r="X1007" s="326"/>
      <c r="Y1007" s="326"/>
      <c r="Z1007" s="326"/>
    </row>
    <row r="1008" spans="1:26" ht="12.75" customHeight="1" x14ac:dyDescent="0.2">
      <c r="A1008" s="326"/>
      <c r="B1008" s="326"/>
      <c r="C1008" s="326"/>
      <c r="D1008" s="326"/>
      <c r="E1008" s="326"/>
      <c r="F1008" s="326"/>
      <c r="G1008" s="326"/>
      <c r="H1008" s="326"/>
      <c r="I1008" s="326"/>
      <c r="J1008" s="326"/>
      <c r="K1008" s="326"/>
      <c r="L1008" s="326"/>
      <c r="M1008" s="326"/>
      <c r="N1008" s="326"/>
      <c r="O1008" s="326"/>
      <c r="P1008" s="326"/>
      <c r="Q1008" s="326"/>
      <c r="R1008" s="326"/>
      <c r="S1008" s="326"/>
      <c r="T1008" s="326"/>
      <c r="U1008" s="326"/>
      <c r="V1008" s="326"/>
      <c r="W1008" s="326"/>
      <c r="X1008" s="326"/>
      <c r="Y1008" s="326"/>
      <c r="Z1008" s="326"/>
    </row>
    <row r="1009" spans="1:26" ht="12.75" customHeight="1" x14ac:dyDescent="0.2">
      <c r="A1009" s="326"/>
      <c r="B1009" s="326"/>
      <c r="C1009" s="326"/>
      <c r="D1009" s="326"/>
      <c r="E1009" s="326"/>
      <c r="F1009" s="326"/>
      <c r="G1009" s="326"/>
      <c r="H1009" s="326"/>
      <c r="I1009" s="326"/>
      <c r="J1009" s="326"/>
      <c r="K1009" s="326"/>
      <c r="L1009" s="326"/>
      <c r="M1009" s="326"/>
      <c r="N1009" s="326"/>
      <c r="O1009" s="326"/>
      <c r="P1009" s="326"/>
      <c r="Q1009" s="326"/>
      <c r="R1009" s="326"/>
      <c r="S1009" s="326"/>
      <c r="T1009" s="326"/>
      <c r="U1009" s="326"/>
      <c r="V1009" s="326"/>
      <c r="W1009" s="326"/>
      <c r="X1009" s="326"/>
      <c r="Y1009" s="326"/>
      <c r="Z1009" s="326"/>
    </row>
    <row r="1010" spans="1:26" ht="12.75" customHeight="1" x14ac:dyDescent="0.2">
      <c r="A1010" s="326"/>
      <c r="B1010" s="326"/>
      <c r="C1010" s="326"/>
      <c r="D1010" s="326"/>
      <c r="E1010" s="326"/>
      <c r="F1010" s="326"/>
      <c r="G1010" s="326"/>
      <c r="H1010" s="326"/>
      <c r="I1010" s="326"/>
      <c r="J1010" s="326"/>
      <c r="K1010" s="326"/>
      <c r="L1010" s="326"/>
      <c r="M1010" s="326"/>
      <c r="N1010" s="326"/>
      <c r="O1010" s="326"/>
      <c r="P1010" s="326"/>
      <c r="Q1010" s="326"/>
      <c r="R1010" s="326"/>
      <c r="S1010" s="326"/>
      <c r="T1010" s="326"/>
      <c r="U1010" s="326"/>
      <c r="V1010" s="326"/>
      <c r="W1010" s="326"/>
      <c r="X1010" s="326"/>
      <c r="Y1010" s="326"/>
      <c r="Z1010" s="326"/>
    </row>
    <row r="1011" spans="1:26" ht="12.75" customHeight="1" x14ac:dyDescent="0.2">
      <c r="A1011" s="326"/>
      <c r="B1011" s="326"/>
      <c r="C1011" s="326"/>
      <c r="D1011" s="326"/>
      <c r="E1011" s="326"/>
      <c r="F1011" s="326"/>
      <c r="G1011" s="326"/>
      <c r="H1011" s="326"/>
      <c r="I1011" s="326"/>
      <c r="J1011" s="326"/>
      <c r="K1011" s="326"/>
      <c r="L1011" s="326"/>
      <c r="M1011" s="326"/>
      <c r="N1011" s="326"/>
      <c r="O1011" s="326"/>
      <c r="P1011" s="326"/>
      <c r="Q1011" s="326"/>
      <c r="R1011" s="326"/>
      <c r="S1011" s="326"/>
      <c r="T1011" s="326"/>
      <c r="U1011" s="326"/>
      <c r="V1011" s="326"/>
      <c r="W1011" s="326"/>
      <c r="X1011" s="326"/>
      <c r="Y1011" s="326"/>
      <c r="Z1011" s="326"/>
    </row>
    <row r="1012" spans="1:26" ht="12.75" customHeight="1" x14ac:dyDescent="0.2">
      <c r="A1012" s="326"/>
      <c r="B1012" s="326"/>
      <c r="C1012" s="326"/>
      <c r="D1012" s="326"/>
      <c r="E1012" s="326"/>
      <c r="F1012" s="326"/>
      <c r="G1012" s="326"/>
      <c r="H1012" s="326"/>
      <c r="I1012" s="326"/>
      <c r="J1012" s="326"/>
      <c r="K1012" s="326"/>
      <c r="L1012" s="326"/>
      <c r="M1012" s="326"/>
      <c r="N1012" s="326"/>
      <c r="O1012" s="326"/>
      <c r="P1012" s="326"/>
      <c r="Q1012" s="326"/>
      <c r="R1012" s="326"/>
      <c r="S1012" s="326"/>
      <c r="T1012" s="326"/>
      <c r="U1012" s="326"/>
      <c r="V1012" s="326"/>
      <c r="W1012" s="326"/>
      <c r="X1012" s="326"/>
      <c r="Y1012" s="326"/>
      <c r="Z1012" s="326"/>
    </row>
    <row r="1013" spans="1:26" ht="12.75" customHeight="1" x14ac:dyDescent="0.2">
      <c r="A1013" s="326"/>
      <c r="B1013" s="326"/>
      <c r="C1013" s="326"/>
      <c r="D1013" s="326"/>
      <c r="E1013" s="326"/>
      <c r="F1013" s="326"/>
      <c r="G1013" s="326"/>
      <c r="H1013" s="326"/>
      <c r="I1013" s="326"/>
      <c r="J1013" s="326"/>
      <c r="K1013" s="326"/>
      <c r="L1013" s="326"/>
      <c r="M1013" s="326"/>
      <c r="N1013" s="326"/>
      <c r="O1013" s="326"/>
      <c r="P1013" s="326"/>
      <c r="Q1013" s="326"/>
      <c r="R1013" s="326"/>
      <c r="S1013" s="326"/>
      <c r="T1013" s="326"/>
      <c r="U1013" s="326"/>
      <c r="V1013" s="326"/>
      <c r="W1013" s="326"/>
      <c r="X1013" s="326"/>
      <c r="Y1013" s="326"/>
      <c r="Z1013" s="326"/>
    </row>
    <row r="1014" spans="1:26" ht="12.75" customHeight="1" x14ac:dyDescent="0.2">
      <c r="A1014" s="326"/>
      <c r="B1014" s="326"/>
      <c r="C1014" s="326"/>
      <c r="D1014" s="326"/>
      <c r="E1014" s="326"/>
      <c r="F1014" s="326"/>
      <c r="G1014" s="326"/>
      <c r="H1014" s="326"/>
      <c r="I1014" s="326"/>
      <c r="J1014" s="326"/>
      <c r="K1014" s="326"/>
      <c r="L1014" s="326"/>
      <c r="M1014" s="326"/>
      <c r="N1014" s="326"/>
      <c r="O1014" s="326"/>
      <c r="P1014" s="326"/>
      <c r="Q1014" s="326"/>
      <c r="R1014" s="326"/>
      <c r="S1014" s="326"/>
      <c r="T1014" s="326"/>
      <c r="U1014" s="326"/>
      <c r="V1014" s="326"/>
      <c r="W1014" s="326"/>
      <c r="X1014" s="326"/>
      <c r="Y1014" s="326"/>
      <c r="Z1014" s="326"/>
    </row>
    <row r="1015" spans="1:26" ht="12.75" customHeight="1" x14ac:dyDescent="0.2">
      <c r="A1015" s="326"/>
      <c r="B1015" s="326"/>
      <c r="C1015" s="326"/>
      <c r="D1015" s="326"/>
      <c r="E1015" s="326"/>
      <c r="F1015" s="326"/>
      <c r="G1015" s="326"/>
      <c r="H1015" s="326"/>
      <c r="I1015" s="326"/>
      <c r="J1015" s="326"/>
      <c r="K1015" s="326"/>
      <c r="L1015" s="326"/>
      <c r="M1015" s="326"/>
      <c r="N1015" s="326"/>
      <c r="O1015" s="326"/>
      <c r="P1015" s="326"/>
      <c r="Q1015" s="326"/>
      <c r="R1015" s="326"/>
      <c r="S1015" s="326"/>
      <c r="T1015" s="326"/>
      <c r="U1015" s="326"/>
      <c r="V1015" s="326"/>
      <c r="W1015" s="326"/>
      <c r="X1015" s="326"/>
      <c r="Y1015" s="326"/>
      <c r="Z1015" s="326"/>
    </row>
    <row r="1016" spans="1:26" ht="12.75" customHeight="1" x14ac:dyDescent="0.2">
      <c r="A1016" s="326"/>
      <c r="B1016" s="326"/>
      <c r="C1016" s="326"/>
      <c r="D1016" s="326"/>
      <c r="E1016" s="326"/>
      <c r="F1016" s="326"/>
      <c r="G1016" s="326"/>
      <c r="H1016" s="326"/>
      <c r="I1016" s="326"/>
      <c r="J1016" s="326"/>
      <c r="K1016" s="326"/>
      <c r="L1016" s="326"/>
      <c r="M1016" s="326"/>
      <c r="N1016" s="326"/>
      <c r="O1016" s="326"/>
      <c r="P1016" s="326"/>
      <c r="Q1016" s="326"/>
      <c r="R1016" s="326"/>
      <c r="S1016" s="326"/>
      <c r="T1016" s="326"/>
      <c r="U1016" s="326"/>
      <c r="V1016" s="326"/>
      <c r="W1016" s="326"/>
      <c r="X1016" s="326"/>
      <c r="Y1016" s="326"/>
      <c r="Z1016" s="326"/>
    </row>
  </sheetData>
  <mergeCells count="11">
    <mergeCell ref="F7:F8"/>
    <mergeCell ref="G45:G47"/>
    <mergeCell ref="G48:G53"/>
    <mergeCell ref="A1:A4"/>
    <mergeCell ref="B1:E4"/>
    <mergeCell ref="A5:F6"/>
    <mergeCell ref="A7:A8"/>
    <mergeCell ref="B7:B8"/>
    <mergeCell ref="C7:C8"/>
    <mergeCell ref="D7:D8"/>
    <mergeCell ref="E7:E8"/>
  </mergeCells>
  <hyperlinks>
    <hyperlink ref="E13" r:id="rId1"/>
    <hyperlink ref="E14" r:id="rId2" location="34"/>
    <hyperlink ref="E15" r:id="rId3"/>
    <hyperlink ref="E19" r:id="rId4"/>
    <hyperlink ref="E20" r:id="rId5"/>
    <hyperlink ref="E21" r:id="rId6"/>
    <hyperlink ref="E25" r:id="rId7"/>
    <hyperlink ref="E27" r:id="rId8"/>
    <hyperlink ref="E23" r:id="rId9"/>
    <hyperlink ref="E28" r:id="rId10"/>
    <hyperlink ref="E29" r:id="rId11"/>
    <hyperlink ref="E30" r:id="rId12"/>
    <hyperlink ref="E31" r:id="rId13"/>
    <hyperlink ref="E32" r:id="rId14"/>
    <hyperlink ref="E33" r:id="rId15"/>
    <hyperlink ref="E39" r:id="rId16"/>
    <hyperlink ref="E42" r:id="rId17"/>
    <hyperlink ref="E45" r:id="rId18"/>
    <hyperlink ref="F46" r:id="rId19"/>
    <hyperlink ref="E49" r:id="rId20" location="2"/>
    <hyperlink ref="E50" r:id="rId21"/>
    <hyperlink ref="E51" r:id="rId22"/>
    <hyperlink ref="E52" r:id="rId23"/>
    <hyperlink ref="E53" r:id="rId24"/>
    <hyperlink ref="E54" r:id="rId25"/>
    <hyperlink ref="E55" r:id="rId26"/>
    <hyperlink ref="E57" r:id="rId27"/>
    <hyperlink ref="E58" r:id="rId28"/>
    <hyperlink ref="E59" r:id="rId29"/>
    <hyperlink ref="E61" r:id="rId30"/>
    <hyperlink ref="E62" r:id="rId31"/>
    <hyperlink ref="E9" r:id="rId32" display="https://www.corteconstitucional.gov.co/inicio/Constitucion%20politica%20de%20Colombia%20-%202015.pdf"/>
    <hyperlink ref="E10" r:id="rId33" display="https://www.funcionpublica.gov.co/eva/gestornormativo/norma.php?i=4276"/>
    <hyperlink ref="E11" r:id="rId34" display="https://normativa.archivogeneral.gov.co/ley-594-de-2000/"/>
    <hyperlink ref="E12" r:id="rId35" location=":~:text=%E2%80%9CPor%20la%20cual%20se%20dictan,p%C3%BAblicas%20o%20prestan%20servicios%20p%C3%BAblicos.%E2%80%9D" display="https://www.funcionpublica.gov.co/eva/gestornormativo/norma.php?i=17004#:~:text=%E2%80%9CPor%20la%20cual%20se%20dictan,p%C3%BAblicas%20o%20prestan%20servicios%20p%C3%BAblicos.%E2%80%9D"/>
    <hyperlink ref="E16" r:id="rId36" display="http://www.secretariasenado.gov.co/senado/basedoc/ley_1341_2009.html"/>
    <hyperlink ref="E17" r:id="rId37" display="http://www.secretariasenado.gov.co/senado/basedoc/ley_1437_2011.html"/>
    <hyperlink ref="E18" r:id="rId38" display="http://www.secretariasenado.gov.co/senado/basedoc/ley_1564_2012.html"/>
    <hyperlink ref="E22" r:id="rId39" display="http://www.secretariasenado.gov.co/senado/basedoc/ley_1955_2019.html"/>
    <hyperlink ref="E24" r:id="rId40" display="https://www.alcaldiabogota.gov.co/sisjur/normas/Norma1.jsp?i=29774"/>
    <hyperlink ref="E26" r:id="rId41" display="https://www.alcaldiabogota.gov.co/sisjur/normas/Norma1.jsp?i=120303"/>
    <hyperlink ref="E34" r:id="rId42" display="http://www.secretariasenado.gov.co/senado/basedoc/ley_1704_2014.html"/>
    <hyperlink ref="E35" r:id="rId43" display="https://www.alcaldiabogota.gov.co/sisjur/normas/Norma1.jsp?i=38743&amp;dt=S"/>
    <hyperlink ref="E36" r:id="rId44" display="https://www.crcom.gov.co/sites/default/files/normatividad/00003066.pdf"/>
    <hyperlink ref="E37" r:id="rId45" display="https://normograma.mintic.gov.co/mintic/docs/pdf/resolucion_crc_3067_2011.pdf"/>
    <hyperlink ref="E38" r:id="rId46" display="https://www.crcom.gov.co/sites/default/files/normatividad/00003502.pdf"/>
    <hyperlink ref="E40" r:id="rId47" display="https://gobiernodigital.mintic.gov.co/692/articles-178658_Estandares_informacion.pdf"/>
    <hyperlink ref="E41" r:id="rId48" display="https://www.alcaldiabogota.gov.co/sisjur/normas/Norma1.jsp?i=87123"/>
    <hyperlink ref="E43" r:id="rId49" display="https://www.minjusticia.gov.co/programas-co/control-para-el-manejo-sustancias-quimicas/Documents/normatividad/Resoluci%C3%B3n%200002%20de%2028%20de%20marzo%202018.pdf"/>
    <hyperlink ref="E44" r:id="rId50" display="https://www.mincit.gov.co/ministerio/ministerio-en-breve/docs/5854-1.aspx"/>
    <hyperlink ref="E47" r:id="rId51"/>
    <hyperlink ref="E46" r:id="rId52" display="https://www.educacionbogota.edu.co/portal_institucional/sites/default/files/2019-03/Resoluci%C3%B3n%20Distrital%20003%20de%202017.pdf"/>
    <hyperlink ref="E48" r:id="rId53" display="https://www.idep.edu.co/sites/default/files/RES040DE2017.pdf"/>
    <hyperlink ref="E60" r:id="rId54" display="https://archivobogota.secretariageneral.gov.co/sites/default/files/documentacion-archivo/04_Sistema_Gesti%C3%B3n_Documento_Electronico_Archivo_SGDEA_RTF_1.0.pdf"/>
    <hyperlink ref="E56" r:id="rId55" display="https://dapre.presidencia.gov.co/normativa/normativa/DIRECTIVA%20PRESIDENCIAL%2002%20DEL%2024%20DE%20FEBRERO%20DE%202022.pdf"/>
    <hyperlink ref="E63" r:id="rId56" display="https://gobiernodigital.mintic.gov.co/692/articles-272972_Res_1126_2021.pdf"/>
  </hyperlinks>
  <pageMargins left="0.7" right="0.7" top="0.75" bottom="0.75" header="0" footer="0"/>
  <pageSetup scale="47" orientation="portrait" r:id="rId57"/>
  <colBreaks count="1" manualBreakCount="1">
    <brk id="6" max="1048575" man="1"/>
  </colBreaks>
  <drawing r:id="rId5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Z1010"/>
  <sheetViews>
    <sheetView showGridLines="0" zoomScale="90" zoomScaleNormal="90" workbookViewId="0">
      <selection sqref="A1:A4"/>
    </sheetView>
  </sheetViews>
  <sheetFormatPr baseColWidth="10" defaultColWidth="12.5703125" defaultRowHeight="15" customHeight="1" x14ac:dyDescent="0.2"/>
  <cols>
    <col min="1" max="1" width="23.85546875" style="225" customWidth="1"/>
    <col min="2" max="2" width="28.42578125" style="225" customWidth="1"/>
    <col min="3" max="3" width="10" style="225" customWidth="1"/>
    <col min="4" max="4" width="40.42578125" style="225" customWidth="1"/>
    <col min="5" max="5" width="20.42578125" style="225" customWidth="1"/>
    <col min="6" max="6" width="58.42578125" style="225" customWidth="1"/>
    <col min="7" max="7" width="24.5703125" style="225" customWidth="1"/>
    <col min="8" max="8" width="39.42578125" style="225" customWidth="1"/>
    <col min="9" max="9" width="21.85546875" style="225" customWidth="1"/>
    <col min="10" max="10" width="23.85546875" style="225" customWidth="1"/>
    <col min="11" max="11" width="1.7109375" style="225" customWidth="1"/>
    <col min="12" max="12" width="24.5703125" style="225" customWidth="1"/>
    <col min="13" max="13" width="39.42578125" style="225" customWidth="1"/>
    <col min="14" max="14" width="25.85546875" style="225" customWidth="1"/>
    <col min="15" max="15" width="22.85546875" style="225" customWidth="1"/>
    <col min="16" max="16" width="20.140625" style="225" customWidth="1"/>
    <col min="17" max="19" width="11.42578125" style="225" customWidth="1"/>
    <col min="20" max="20" width="58.42578125" style="225" hidden="1" customWidth="1"/>
    <col min="21" max="21" width="10.7109375" style="225" hidden="1" customWidth="1"/>
    <col min="22" max="26" width="10.7109375" style="225" customWidth="1"/>
    <col min="27" max="16384" width="12.5703125" style="225"/>
  </cols>
  <sheetData>
    <row r="1" spans="1:26" ht="20.25" customHeight="1" x14ac:dyDescent="0.2">
      <c r="A1" s="465"/>
      <c r="B1" s="467" t="s">
        <v>551</v>
      </c>
      <c r="C1" s="468"/>
      <c r="D1" s="468"/>
      <c r="E1" s="469"/>
      <c r="F1" s="273" t="s">
        <v>552</v>
      </c>
      <c r="G1" s="229"/>
      <c r="H1" s="229"/>
      <c r="I1" s="229"/>
      <c r="J1" s="229"/>
      <c r="K1" s="229"/>
      <c r="L1" s="229"/>
      <c r="M1" s="229"/>
      <c r="N1" s="229"/>
      <c r="O1" s="229"/>
      <c r="P1" s="229"/>
      <c r="Q1" s="229"/>
      <c r="R1" s="229"/>
      <c r="S1" s="229"/>
      <c r="T1" s="229"/>
      <c r="U1" s="229"/>
      <c r="V1" s="229"/>
      <c r="W1" s="229"/>
      <c r="X1" s="229"/>
      <c r="Y1" s="229"/>
      <c r="Z1" s="229"/>
    </row>
    <row r="2" spans="1:26" ht="20.25" customHeight="1" x14ac:dyDescent="0.2">
      <c r="A2" s="466"/>
      <c r="B2" s="470"/>
      <c r="C2" s="471"/>
      <c r="D2" s="471"/>
      <c r="E2" s="466"/>
      <c r="F2" s="273" t="s">
        <v>553</v>
      </c>
      <c r="G2" s="229"/>
      <c r="H2" s="229"/>
      <c r="I2" s="229"/>
      <c r="J2" s="229"/>
      <c r="K2" s="229"/>
      <c r="L2" s="229"/>
      <c r="M2" s="229"/>
      <c r="N2" s="229"/>
      <c r="O2" s="229"/>
      <c r="P2" s="229"/>
      <c r="Q2" s="229"/>
      <c r="R2" s="229"/>
      <c r="S2" s="229"/>
      <c r="T2" s="229"/>
      <c r="U2" s="229"/>
      <c r="V2" s="229"/>
      <c r="W2" s="229"/>
      <c r="X2" s="229"/>
      <c r="Y2" s="229"/>
      <c r="Z2" s="229"/>
    </row>
    <row r="3" spans="1:26" ht="20.25" customHeight="1" x14ac:dyDescent="0.2">
      <c r="A3" s="466"/>
      <c r="B3" s="470"/>
      <c r="C3" s="471"/>
      <c r="D3" s="471"/>
      <c r="E3" s="466"/>
      <c r="F3" s="273" t="s">
        <v>554</v>
      </c>
      <c r="G3" s="229"/>
      <c r="H3" s="229"/>
      <c r="I3" s="229"/>
      <c r="J3" s="229"/>
      <c r="K3" s="229"/>
      <c r="L3" s="229"/>
      <c r="M3" s="229"/>
      <c r="N3" s="229"/>
      <c r="O3" s="229"/>
      <c r="P3" s="229"/>
      <c r="Q3" s="229"/>
      <c r="R3" s="229"/>
      <c r="S3" s="229"/>
      <c r="T3" s="229"/>
      <c r="U3" s="229"/>
      <c r="V3" s="229"/>
      <c r="W3" s="229"/>
      <c r="X3" s="229"/>
      <c r="Y3" s="229"/>
      <c r="Z3" s="229"/>
    </row>
    <row r="4" spans="1:26" ht="20.25" customHeight="1" x14ac:dyDescent="0.2">
      <c r="A4" s="466"/>
      <c r="B4" s="470"/>
      <c r="C4" s="471"/>
      <c r="D4" s="471"/>
      <c r="E4" s="466"/>
      <c r="F4" s="252" t="s">
        <v>570</v>
      </c>
      <c r="G4" s="229"/>
      <c r="H4" s="229"/>
      <c r="I4" s="229"/>
      <c r="J4" s="229"/>
      <c r="K4" s="229"/>
      <c r="L4" s="229"/>
      <c r="M4" s="229"/>
      <c r="N4" s="229"/>
      <c r="O4" s="229"/>
      <c r="P4" s="229"/>
      <c r="Q4" s="229"/>
      <c r="R4" s="229"/>
      <c r="S4" s="229"/>
      <c r="T4" s="229"/>
      <c r="U4" s="229"/>
      <c r="V4" s="229"/>
      <c r="W4" s="229"/>
      <c r="X4" s="229"/>
      <c r="Y4" s="229"/>
      <c r="Z4" s="229"/>
    </row>
    <row r="5" spans="1:26" ht="12" customHeight="1" x14ac:dyDescent="0.2">
      <c r="A5" s="472" t="s">
        <v>673</v>
      </c>
      <c r="B5" s="468"/>
      <c r="C5" s="468"/>
      <c r="D5" s="468"/>
      <c r="E5" s="468"/>
      <c r="F5" s="469"/>
      <c r="G5" s="229"/>
      <c r="H5" s="229"/>
      <c r="I5" s="229"/>
      <c r="J5" s="229"/>
      <c r="K5" s="229"/>
      <c r="L5" s="229"/>
      <c r="M5" s="229"/>
      <c r="N5" s="229"/>
      <c r="O5" s="229"/>
      <c r="P5" s="229"/>
      <c r="Q5" s="229"/>
      <c r="R5" s="229"/>
      <c r="S5" s="229"/>
      <c r="T5" s="229"/>
      <c r="U5" s="229"/>
      <c r="V5" s="229"/>
      <c r="W5" s="229"/>
      <c r="X5" s="229"/>
      <c r="Y5" s="229"/>
      <c r="Z5" s="229"/>
    </row>
    <row r="6" spans="1:26" ht="12" customHeight="1" x14ac:dyDescent="0.2">
      <c r="A6" s="473"/>
      <c r="B6" s="474"/>
      <c r="C6" s="474"/>
      <c r="D6" s="474"/>
      <c r="E6" s="474"/>
      <c r="F6" s="475"/>
      <c r="G6" s="229"/>
      <c r="H6" s="229"/>
      <c r="I6" s="229"/>
      <c r="J6" s="229"/>
      <c r="K6" s="229"/>
      <c r="L6" s="229"/>
      <c r="M6" s="229"/>
      <c r="N6" s="229"/>
      <c r="O6" s="229"/>
      <c r="P6" s="229"/>
      <c r="Q6" s="229"/>
      <c r="R6" s="229"/>
      <c r="S6" s="229"/>
      <c r="T6" s="229"/>
      <c r="U6" s="229"/>
      <c r="V6" s="229"/>
      <c r="W6" s="229"/>
      <c r="X6" s="229"/>
      <c r="Y6" s="229"/>
      <c r="Z6" s="229"/>
    </row>
    <row r="7" spans="1:26" ht="14.25" customHeight="1" x14ac:dyDescent="0.2">
      <c r="A7" s="463" t="s">
        <v>8</v>
      </c>
      <c r="B7" s="463" t="s">
        <v>9</v>
      </c>
      <c r="C7" s="463" t="s">
        <v>10</v>
      </c>
      <c r="D7" s="463" t="s">
        <v>87</v>
      </c>
      <c r="E7" s="463" t="s">
        <v>11</v>
      </c>
      <c r="F7" s="463" t="s">
        <v>555</v>
      </c>
      <c r="G7" s="229"/>
      <c r="H7" s="229"/>
      <c r="I7" s="229"/>
      <c r="J7" s="229"/>
      <c r="K7" s="229"/>
      <c r="L7" s="229"/>
      <c r="M7" s="229"/>
      <c r="N7" s="229"/>
      <c r="O7" s="229"/>
      <c r="P7" s="229"/>
      <c r="Q7" s="229"/>
      <c r="R7" s="229"/>
      <c r="S7" s="229"/>
      <c r="T7" s="229"/>
      <c r="U7" s="229"/>
      <c r="V7" s="229"/>
      <c r="W7" s="229"/>
      <c r="X7" s="229"/>
      <c r="Y7" s="229"/>
      <c r="Z7" s="229"/>
    </row>
    <row r="8" spans="1:26" ht="21" customHeight="1" x14ac:dyDescent="0.2">
      <c r="A8" s="499"/>
      <c r="B8" s="499"/>
      <c r="C8" s="499"/>
      <c r="D8" s="499"/>
      <c r="E8" s="499"/>
      <c r="F8" s="499"/>
      <c r="G8" s="229"/>
      <c r="H8" s="229"/>
      <c r="I8" s="229"/>
      <c r="J8" s="229"/>
      <c r="K8" s="229"/>
      <c r="L8" s="229"/>
      <c r="M8" s="229"/>
      <c r="N8" s="229"/>
      <c r="O8" s="229"/>
      <c r="P8" s="229"/>
      <c r="Q8" s="229"/>
      <c r="R8" s="229"/>
      <c r="S8" s="229"/>
      <c r="T8" s="229"/>
      <c r="U8" s="229"/>
      <c r="V8" s="229"/>
      <c r="W8" s="229"/>
      <c r="X8" s="229"/>
      <c r="Y8" s="229"/>
      <c r="Z8" s="229"/>
    </row>
    <row r="9" spans="1:26" ht="62.25" customHeight="1" x14ac:dyDescent="0.2">
      <c r="A9" s="237" t="s">
        <v>44</v>
      </c>
      <c r="B9" s="237">
        <v>2191</v>
      </c>
      <c r="C9" s="237">
        <v>2022</v>
      </c>
      <c r="D9" s="234" t="s">
        <v>1577</v>
      </c>
      <c r="E9" s="239" t="s">
        <v>100</v>
      </c>
      <c r="F9" s="234" t="s">
        <v>1578</v>
      </c>
      <c r="G9" s="229"/>
      <c r="H9" s="229"/>
      <c r="I9" s="229"/>
      <c r="J9" s="229"/>
      <c r="K9" s="229"/>
      <c r="L9" s="229"/>
      <c r="M9" s="229"/>
      <c r="N9" s="229"/>
      <c r="O9" s="229"/>
      <c r="P9" s="229"/>
      <c r="Q9" s="229"/>
      <c r="R9" s="229"/>
      <c r="S9" s="229"/>
      <c r="T9" s="229"/>
      <c r="U9" s="229"/>
      <c r="V9" s="229"/>
      <c r="W9" s="229"/>
      <c r="X9" s="229"/>
      <c r="Y9" s="229"/>
      <c r="Z9" s="229"/>
    </row>
    <row r="10" spans="1:26" ht="62.25" customHeight="1" x14ac:dyDescent="0.2">
      <c r="A10" s="237" t="s">
        <v>44</v>
      </c>
      <c r="B10" s="237">
        <v>2141</v>
      </c>
      <c r="C10" s="237">
        <v>2021</v>
      </c>
      <c r="D10" s="234" t="s">
        <v>1496</v>
      </c>
      <c r="E10" s="239" t="s">
        <v>100</v>
      </c>
      <c r="F10" s="234"/>
      <c r="G10" s="229"/>
      <c r="H10" s="229"/>
      <c r="I10" s="229"/>
      <c r="J10" s="229"/>
      <c r="K10" s="229"/>
      <c r="L10" s="229"/>
      <c r="M10" s="229"/>
      <c r="N10" s="229"/>
      <c r="O10" s="229"/>
      <c r="P10" s="229"/>
      <c r="Q10" s="229"/>
      <c r="R10" s="229"/>
      <c r="S10" s="229"/>
      <c r="T10" s="229"/>
      <c r="U10" s="229"/>
      <c r="V10" s="229"/>
      <c r="W10" s="229"/>
      <c r="X10" s="229"/>
      <c r="Y10" s="229"/>
      <c r="Z10" s="229"/>
    </row>
    <row r="11" spans="1:26" ht="93.75" customHeight="1" x14ac:dyDescent="0.2">
      <c r="A11" s="237" t="s">
        <v>44</v>
      </c>
      <c r="B11" s="237">
        <v>2114</v>
      </c>
      <c r="C11" s="237">
        <v>2021</v>
      </c>
      <c r="D11" s="234" t="s">
        <v>1497</v>
      </c>
      <c r="E11" s="239" t="s">
        <v>100</v>
      </c>
      <c r="F11" s="234" t="s">
        <v>1498</v>
      </c>
      <c r="G11" s="229"/>
      <c r="H11" s="229"/>
      <c r="I11" s="229"/>
      <c r="J11" s="229"/>
      <c r="K11" s="229"/>
      <c r="L11" s="229"/>
      <c r="M11" s="229"/>
      <c r="N11" s="229"/>
      <c r="O11" s="229"/>
      <c r="P11" s="229"/>
      <c r="Q11" s="229"/>
      <c r="R11" s="229"/>
      <c r="S11" s="229"/>
      <c r="T11" s="229"/>
      <c r="U11" s="229"/>
      <c r="V11" s="229"/>
      <c r="W11" s="229"/>
      <c r="X11" s="229"/>
      <c r="Y11" s="229"/>
      <c r="Z11" s="229"/>
    </row>
    <row r="12" spans="1:26" ht="62.25" customHeight="1" x14ac:dyDescent="0.2">
      <c r="A12" s="237" t="s">
        <v>44</v>
      </c>
      <c r="B12" s="237">
        <v>2121</v>
      </c>
      <c r="C12" s="237">
        <v>2021</v>
      </c>
      <c r="D12" s="234" t="s">
        <v>1499</v>
      </c>
      <c r="E12" s="239" t="s">
        <v>100</v>
      </c>
      <c r="F12" s="234"/>
      <c r="G12" s="229"/>
      <c r="H12" s="229"/>
      <c r="I12" s="229"/>
      <c r="J12" s="229"/>
      <c r="K12" s="229"/>
      <c r="L12" s="229"/>
      <c r="M12" s="229"/>
      <c r="N12" s="229"/>
      <c r="O12" s="229"/>
      <c r="P12" s="229"/>
      <c r="Q12" s="229"/>
      <c r="R12" s="229"/>
      <c r="S12" s="229"/>
      <c r="T12" s="229"/>
      <c r="U12" s="229"/>
      <c r="V12" s="229"/>
      <c r="W12" s="229"/>
      <c r="X12" s="229"/>
      <c r="Y12" s="229"/>
      <c r="Z12" s="229"/>
    </row>
    <row r="13" spans="1:26" ht="83.25" customHeight="1" x14ac:dyDescent="0.2">
      <c r="A13" s="237" t="s">
        <v>44</v>
      </c>
      <c r="B13" s="237">
        <v>2088</v>
      </c>
      <c r="C13" s="237">
        <v>2021</v>
      </c>
      <c r="D13" s="234" t="s">
        <v>1579</v>
      </c>
      <c r="E13" s="239" t="s">
        <v>100</v>
      </c>
      <c r="F13" s="234" t="s">
        <v>1580</v>
      </c>
      <c r="G13" s="229"/>
      <c r="H13" s="229"/>
      <c r="I13" s="229"/>
      <c r="J13" s="229"/>
      <c r="K13" s="229"/>
      <c r="L13" s="229"/>
      <c r="M13" s="229"/>
      <c r="N13" s="229"/>
      <c r="O13" s="229"/>
      <c r="P13" s="229"/>
      <c r="Q13" s="229"/>
      <c r="R13" s="229"/>
      <c r="S13" s="229"/>
      <c r="T13" s="229"/>
      <c r="U13" s="229"/>
      <c r="V13" s="229"/>
      <c r="W13" s="229"/>
      <c r="X13" s="229"/>
      <c r="Y13" s="229"/>
      <c r="Z13" s="229"/>
    </row>
    <row r="14" spans="1:26" ht="162.75" customHeight="1" x14ac:dyDescent="0.2">
      <c r="A14" s="237" t="s">
        <v>44</v>
      </c>
      <c r="B14" s="237">
        <v>2016</v>
      </c>
      <c r="C14" s="237">
        <v>2020</v>
      </c>
      <c r="D14" s="234" t="s">
        <v>1098</v>
      </c>
      <c r="E14" s="235">
        <v>1</v>
      </c>
      <c r="F14" s="234" t="s">
        <v>1581</v>
      </c>
      <c r="G14" s="229"/>
      <c r="H14" s="229"/>
      <c r="I14" s="229"/>
      <c r="J14" s="229"/>
      <c r="K14" s="229"/>
      <c r="L14" s="229"/>
      <c r="M14" s="229"/>
      <c r="N14" s="229"/>
      <c r="O14" s="229"/>
      <c r="P14" s="229"/>
      <c r="Q14" s="229"/>
      <c r="R14" s="229"/>
      <c r="S14" s="229"/>
      <c r="T14" s="229"/>
      <c r="U14" s="229"/>
      <c r="V14" s="229"/>
      <c r="W14" s="229"/>
      <c r="X14" s="229"/>
      <c r="Y14" s="229"/>
      <c r="Z14" s="229"/>
    </row>
    <row r="15" spans="1:26" ht="99" customHeight="1" x14ac:dyDescent="0.2">
      <c r="A15" s="237" t="s">
        <v>44</v>
      </c>
      <c r="B15" s="237">
        <v>1960</v>
      </c>
      <c r="C15" s="237">
        <v>2019</v>
      </c>
      <c r="D15" s="234" t="s">
        <v>1001</v>
      </c>
      <c r="E15" s="235" t="s">
        <v>100</v>
      </c>
      <c r="F15" s="234" t="s">
        <v>1099</v>
      </c>
      <c r="G15" s="229"/>
      <c r="H15" s="229"/>
      <c r="I15" s="229"/>
      <c r="J15" s="229"/>
      <c r="K15" s="229"/>
      <c r="L15" s="229"/>
      <c r="M15" s="229"/>
      <c r="N15" s="229"/>
      <c r="O15" s="229"/>
      <c r="P15" s="229"/>
      <c r="Q15" s="229"/>
      <c r="R15" s="229"/>
      <c r="S15" s="229"/>
      <c r="T15" s="229"/>
      <c r="U15" s="229"/>
      <c r="V15" s="229"/>
      <c r="W15" s="229"/>
      <c r="X15" s="229"/>
      <c r="Y15" s="229"/>
      <c r="Z15" s="229"/>
    </row>
    <row r="16" spans="1:26" ht="66" customHeight="1" x14ac:dyDescent="0.2">
      <c r="A16" s="264" t="s">
        <v>102</v>
      </c>
      <c r="B16" s="237">
        <v>1902</v>
      </c>
      <c r="C16" s="237">
        <v>2018</v>
      </c>
      <c r="D16" s="234" t="s">
        <v>1193</v>
      </c>
      <c r="E16" s="235" t="s">
        <v>100</v>
      </c>
      <c r="F16" s="257"/>
      <c r="G16" s="229"/>
      <c r="H16" s="229"/>
      <c r="I16" s="229"/>
      <c r="J16" s="229"/>
      <c r="K16" s="229"/>
      <c r="L16" s="229"/>
      <c r="M16" s="229"/>
      <c r="N16" s="229"/>
      <c r="O16" s="229"/>
      <c r="P16" s="229"/>
      <c r="Q16" s="229"/>
      <c r="R16" s="229"/>
      <c r="S16" s="229"/>
      <c r="T16" s="229"/>
      <c r="U16" s="229"/>
      <c r="V16" s="229"/>
      <c r="W16" s="229"/>
      <c r="X16" s="229"/>
      <c r="Y16" s="229"/>
      <c r="Z16" s="229"/>
    </row>
    <row r="17" spans="1:26" ht="89.25" customHeight="1" x14ac:dyDescent="0.2">
      <c r="A17" s="237" t="s">
        <v>44</v>
      </c>
      <c r="B17" s="237">
        <v>1857</v>
      </c>
      <c r="C17" s="237">
        <v>2017</v>
      </c>
      <c r="D17" s="234" t="s">
        <v>1002</v>
      </c>
      <c r="E17" s="235" t="s">
        <v>998</v>
      </c>
      <c r="F17" s="234" t="s">
        <v>1003</v>
      </c>
      <c r="G17" s="229"/>
      <c r="H17" s="229"/>
      <c r="I17" s="229"/>
      <c r="J17" s="229"/>
      <c r="K17" s="229"/>
      <c r="L17" s="229"/>
      <c r="M17" s="229"/>
      <c r="N17" s="229"/>
      <c r="O17" s="229"/>
      <c r="P17" s="229"/>
      <c r="Q17" s="229"/>
      <c r="R17" s="229"/>
      <c r="S17" s="229"/>
      <c r="T17" s="229"/>
      <c r="U17" s="229"/>
      <c r="V17" s="229"/>
      <c r="W17" s="229"/>
      <c r="X17" s="229"/>
      <c r="Y17" s="229"/>
      <c r="Z17" s="229"/>
    </row>
    <row r="18" spans="1:26" ht="71.25" customHeight="1" x14ac:dyDescent="0.2">
      <c r="A18" s="237" t="s">
        <v>102</v>
      </c>
      <c r="B18" s="237">
        <v>1822</v>
      </c>
      <c r="C18" s="237">
        <v>2017</v>
      </c>
      <c r="D18" s="234" t="s">
        <v>1004</v>
      </c>
      <c r="E18" s="235" t="s">
        <v>998</v>
      </c>
      <c r="F18" s="272" t="s">
        <v>1005</v>
      </c>
      <c r="G18" s="229"/>
      <c r="H18" s="229"/>
      <c r="I18" s="229"/>
      <c r="J18" s="229"/>
      <c r="K18" s="229"/>
      <c r="L18" s="229"/>
      <c r="M18" s="229"/>
      <c r="N18" s="229"/>
      <c r="O18" s="229"/>
      <c r="P18" s="229"/>
      <c r="Q18" s="229"/>
      <c r="R18" s="229"/>
      <c r="S18" s="229"/>
      <c r="T18" s="229"/>
      <c r="U18" s="229"/>
      <c r="V18" s="229"/>
      <c r="W18" s="229"/>
      <c r="X18" s="229"/>
      <c r="Y18" s="229"/>
      <c r="Z18" s="229"/>
    </row>
    <row r="19" spans="1:26" ht="75.75" customHeight="1" x14ac:dyDescent="0.2">
      <c r="A19" s="237" t="s">
        <v>44</v>
      </c>
      <c r="B19" s="237">
        <v>1821</v>
      </c>
      <c r="C19" s="237">
        <v>2016</v>
      </c>
      <c r="D19" s="234" t="s">
        <v>674</v>
      </c>
      <c r="E19" s="235" t="s">
        <v>100</v>
      </c>
      <c r="F19" s="234" t="s">
        <v>1101</v>
      </c>
      <c r="G19" s="229"/>
      <c r="H19" s="229"/>
      <c r="I19" s="229"/>
      <c r="J19" s="229"/>
      <c r="K19" s="229"/>
      <c r="L19" s="229"/>
      <c r="M19" s="229"/>
      <c r="N19" s="229"/>
      <c r="O19" s="229"/>
      <c r="P19" s="229"/>
      <c r="Q19" s="229"/>
      <c r="R19" s="229"/>
      <c r="S19" s="229"/>
      <c r="T19" s="229"/>
      <c r="U19" s="229"/>
      <c r="V19" s="229"/>
      <c r="W19" s="229"/>
      <c r="X19" s="229"/>
      <c r="Y19" s="229"/>
      <c r="Z19" s="229"/>
    </row>
    <row r="20" spans="1:26" ht="66" customHeight="1" x14ac:dyDescent="0.2">
      <c r="A20" s="237" t="s">
        <v>44</v>
      </c>
      <c r="B20" s="237">
        <v>1635</v>
      </c>
      <c r="C20" s="237">
        <v>2013</v>
      </c>
      <c r="D20" s="234" t="s">
        <v>1006</v>
      </c>
      <c r="E20" s="235" t="s">
        <v>100</v>
      </c>
      <c r="F20" s="234" t="s">
        <v>1102</v>
      </c>
      <c r="G20" s="229"/>
      <c r="H20" s="229"/>
      <c r="I20" s="229"/>
      <c r="J20" s="229"/>
      <c r="K20" s="229"/>
      <c r="L20" s="229"/>
      <c r="M20" s="229"/>
      <c r="N20" s="229"/>
      <c r="O20" s="229"/>
      <c r="P20" s="229"/>
      <c r="Q20" s="229"/>
      <c r="R20" s="229"/>
      <c r="S20" s="229"/>
      <c r="T20" s="229"/>
      <c r="U20" s="229"/>
      <c r="V20" s="229"/>
      <c r="W20" s="229"/>
      <c r="X20" s="229"/>
      <c r="Y20" s="229"/>
      <c r="Z20" s="229"/>
    </row>
    <row r="21" spans="1:26" ht="89.25" customHeight="1" x14ac:dyDescent="0.2">
      <c r="A21" s="237" t="s">
        <v>44</v>
      </c>
      <c r="B21" s="237">
        <v>1616</v>
      </c>
      <c r="C21" s="237">
        <v>2013</v>
      </c>
      <c r="D21" s="234" t="s">
        <v>1007</v>
      </c>
      <c r="E21" s="269" t="s">
        <v>109</v>
      </c>
      <c r="F21" s="234" t="s">
        <v>675</v>
      </c>
      <c r="G21" s="229"/>
      <c r="H21" s="229"/>
      <c r="I21" s="229"/>
      <c r="J21" s="229"/>
      <c r="K21" s="229"/>
      <c r="L21" s="229"/>
      <c r="M21" s="229"/>
      <c r="N21" s="229"/>
      <c r="O21" s="229"/>
      <c r="P21" s="229"/>
      <c r="Q21" s="229"/>
      <c r="R21" s="229"/>
      <c r="S21" s="229"/>
      <c r="T21" s="229"/>
      <c r="U21" s="229"/>
      <c r="V21" s="229"/>
      <c r="W21" s="229"/>
      <c r="X21" s="229"/>
      <c r="Y21" s="229"/>
      <c r="Z21" s="229"/>
    </row>
    <row r="22" spans="1:26" ht="76.5" x14ac:dyDescent="0.2">
      <c r="A22" s="237" t="s">
        <v>44</v>
      </c>
      <c r="B22" s="237">
        <v>1562</v>
      </c>
      <c r="C22" s="237">
        <v>2012</v>
      </c>
      <c r="D22" s="234" t="s">
        <v>1008</v>
      </c>
      <c r="E22" s="269" t="s">
        <v>915</v>
      </c>
      <c r="F22" s="234" t="s">
        <v>676</v>
      </c>
      <c r="G22" s="229"/>
      <c r="H22" s="229"/>
      <c r="I22" s="229"/>
      <c r="J22" s="229"/>
      <c r="K22" s="229"/>
      <c r="L22" s="229"/>
      <c r="M22" s="229"/>
      <c r="N22" s="229"/>
      <c r="O22" s="229"/>
      <c r="P22" s="229"/>
      <c r="Q22" s="229"/>
      <c r="R22" s="229"/>
      <c r="S22" s="229"/>
      <c r="T22" s="229"/>
      <c r="U22" s="229"/>
      <c r="V22" s="229"/>
      <c r="W22" s="229"/>
      <c r="X22" s="229"/>
      <c r="Y22" s="229"/>
      <c r="Z22" s="229"/>
    </row>
    <row r="23" spans="1:26" ht="128.25" customHeight="1" x14ac:dyDescent="0.2">
      <c r="A23" s="237" t="s">
        <v>44</v>
      </c>
      <c r="B23" s="237">
        <v>1527</v>
      </c>
      <c r="C23" s="237">
        <v>2012</v>
      </c>
      <c r="D23" s="234" t="s">
        <v>677</v>
      </c>
      <c r="E23" s="269">
        <v>6</v>
      </c>
      <c r="F23" s="234" t="s">
        <v>1103</v>
      </c>
      <c r="G23" s="229"/>
      <c r="H23" s="229"/>
      <c r="I23" s="229"/>
      <c r="J23" s="229"/>
      <c r="K23" s="229"/>
      <c r="L23" s="229"/>
      <c r="M23" s="229"/>
      <c r="N23" s="229"/>
      <c r="O23" s="229"/>
      <c r="P23" s="229"/>
      <c r="Q23" s="229"/>
      <c r="R23" s="229"/>
      <c r="S23" s="229"/>
      <c r="T23" s="229"/>
      <c r="U23" s="229"/>
      <c r="V23" s="229"/>
      <c r="W23" s="229"/>
      <c r="X23" s="229"/>
      <c r="Y23" s="229"/>
      <c r="Z23" s="229"/>
    </row>
    <row r="24" spans="1:26" ht="102.75" customHeight="1" x14ac:dyDescent="0.2">
      <c r="A24" s="237" t="s">
        <v>44</v>
      </c>
      <c r="B24" s="237">
        <v>1523</v>
      </c>
      <c r="C24" s="237">
        <v>2012</v>
      </c>
      <c r="D24" s="234" t="s">
        <v>1009</v>
      </c>
      <c r="E24" s="269" t="s">
        <v>59</v>
      </c>
      <c r="F24" s="234" t="s">
        <v>678</v>
      </c>
      <c r="G24" s="229"/>
      <c r="H24" s="229"/>
      <c r="I24" s="229"/>
      <c r="J24" s="229"/>
      <c r="K24" s="229"/>
      <c r="L24" s="229"/>
      <c r="M24" s="229"/>
      <c r="N24" s="229"/>
      <c r="O24" s="229"/>
      <c r="P24" s="229"/>
      <c r="Q24" s="229"/>
      <c r="R24" s="229"/>
      <c r="S24" s="229"/>
      <c r="T24" s="229"/>
      <c r="U24" s="229"/>
      <c r="V24" s="229"/>
      <c r="W24" s="229"/>
      <c r="X24" s="229"/>
      <c r="Y24" s="229"/>
      <c r="Z24" s="229"/>
    </row>
    <row r="25" spans="1:26" ht="188.25" customHeight="1" x14ac:dyDescent="0.2">
      <c r="A25" s="237" t="s">
        <v>44</v>
      </c>
      <c r="B25" s="237">
        <v>1438</v>
      </c>
      <c r="C25" s="237">
        <v>2011</v>
      </c>
      <c r="D25" s="271" t="s">
        <v>1010</v>
      </c>
      <c r="E25" s="269" t="s">
        <v>100</v>
      </c>
      <c r="F25" s="234" t="s">
        <v>1104</v>
      </c>
      <c r="G25" s="229"/>
      <c r="H25" s="229"/>
      <c r="I25" s="229"/>
      <c r="J25" s="229"/>
      <c r="K25" s="229"/>
      <c r="L25" s="229"/>
      <c r="M25" s="229"/>
      <c r="N25" s="229"/>
      <c r="O25" s="229"/>
      <c r="P25" s="229"/>
      <c r="Q25" s="229"/>
      <c r="R25" s="229"/>
      <c r="S25" s="229"/>
      <c r="T25" s="229"/>
      <c r="U25" s="229"/>
      <c r="V25" s="229"/>
      <c r="W25" s="229"/>
      <c r="X25" s="229"/>
      <c r="Y25" s="229"/>
      <c r="Z25" s="229"/>
    </row>
    <row r="26" spans="1:26" ht="107.25" customHeight="1" x14ac:dyDescent="0.2">
      <c r="A26" s="237" t="s">
        <v>44</v>
      </c>
      <c r="B26" s="237">
        <v>1335</v>
      </c>
      <c r="C26" s="237">
        <v>2009</v>
      </c>
      <c r="D26" s="234" t="s">
        <v>1011</v>
      </c>
      <c r="E26" s="269" t="s">
        <v>916</v>
      </c>
      <c r="F26" s="234" t="s">
        <v>1012</v>
      </c>
      <c r="G26" s="229"/>
      <c r="H26" s="229"/>
      <c r="I26" s="229"/>
      <c r="J26" s="229"/>
      <c r="K26" s="229"/>
      <c r="L26" s="229"/>
      <c r="M26" s="229"/>
      <c r="N26" s="229"/>
      <c r="O26" s="229"/>
      <c r="P26" s="229"/>
      <c r="Q26" s="229"/>
      <c r="R26" s="229"/>
      <c r="S26" s="229"/>
      <c r="T26" s="229"/>
      <c r="U26" s="229"/>
      <c r="V26" s="229"/>
      <c r="W26" s="229"/>
      <c r="X26" s="229"/>
      <c r="Y26" s="229"/>
      <c r="Z26" s="229"/>
    </row>
    <row r="27" spans="1:26" ht="95.25" customHeight="1" x14ac:dyDescent="0.2">
      <c r="A27" s="237" t="s">
        <v>44</v>
      </c>
      <c r="B27" s="237">
        <v>1257</v>
      </c>
      <c r="C27" s="237">
        <v>2008</v>
      </c>
      <c r="D27" s="234" t="s">
        <v>1013</v>
      </c>
      <c r="E27" s="269" t="s">
        <v>903</v>
      </c>
      <c r="F27" s="234" t="s">
        <v>679</v>
      </c>
      <c r="G27" s="229"/>
      <c r="H27" s="229"/>
      <c r="I27" s="229"/>
      <c r="J27" s="229"/>
      <c r="K27" s="229"/>
      <c r="L27" s="229"/>
      <c r="M27" s="229"/>
      <c r="N27" s="229"/>
      <c r="O27" s="229"/>
      <c r="P27" s="229"/>
      <c r="Q27" s="229"/>
      <c r="R27" s="229"/>
      <c r="S27" s="229"/>
      <c r="T27" s="229"/>
      <c r="U27" s="229"/>
      <c r="V27" s="229"/>
      <c r="W27" s="229"/>
      <c r="X27" s="229"/>
      <c r="Y27" s="229"/>
      <c r="Z27" s="229"/>
    </row>
    <row r="28" spans="1:26" ht="86.25" customHeight="1" x14ac:dyDescent="0.2">
      <c r="A28" s="237" t="s">
        <v>44</v>
      </c>
      <c r="B28" s="237">
        <v>1221</v>
      </c>
      <c r="C28" s="237">
        <v>2008</v>
      </c>
      <c r="D28" s="234" t="s">
        <v>1014</v>
      </c>
      <c r="E28" s="235" t="s">
        <v>1105</v>
      </c>
      <c r="F28" s="234" t="s">
        <v>1106</v>
      </c>
      <c r="G28" s="229"/>
      <c r="H28" s="229"/>
      <c r="I28" s="229"/>
      <c r="J28" s="229"/>
      <c r="K28" s="229"/>
      <c r="L28" s="229"/>
      <c r="M28" s="229"/>
      <c r="N28" s="229"/>
      <c r="O28" s="229"/>
      <c r="P28" s="229"/>
      <c r="Q28" s="229"/>
      <c r="R28" s="229"/>
      <c r="S28" s="229"/>
      <c r="T28" s="229"/>
      <c r="U28" s="229"/>
      <c r="V28" s="229"/>
      <c r="W28" s="229"/>
      <c r="X28" s="229"/>
      <c r="Y28" s="229"/>
      <c r="Z28" s="229"/>
    </row>
    <row r="29" spans="1:26" ht="44.25" customHeight="1" x14ac:dyDescent="0.2">
      <c r="A29" s="237" t="s">
        <v>44</v>
      </c>
      <c r="B29" s="237">
        <v>1122</v>
      </c>
      <c r="C29" s="237">
        <v>2007</v>
      </c>
      <c r="D29" s="234" t="s">
        <v>1015</v>
      </c>
      <c r="E29" s="269" t="s">
        <v>917</v>
      </c>
      <c r="F29" s="234" t="s">
        <v>680</v>
      </c>
      <c r="G29" s="229"/>
      <c r="H29" s="229"/>
      <c r="I29" s="229"/>
      <c r="J29" s="229"/>
      <c r="K29" s="229"/>
      <c r="L29" s="229"/>
      <c r="M29" s="229"/>
      <c r="N29" s="229"/>
      <c r="O29" s="229"/>
      <c r="P29" s="229"/>
      <c r="Q29" s="229"/>
      <c r="R29" s="229"/>
      <c r="S29" s="229"/>
      <c r="T29" s="229"/>
      <c r="U29" s="229"/>
      <c r="V29" s="229"/>
      <c r="W29" s="229"/>
      <c r="X29" s="229"/>
      <c r="Y29" s="229"/>
      <c r="Z29" s="229"/>
    </row>
    <row r="30" spans="1:26" ht="78" customHeight="1" x14ac:dyDescent="0.2">
      <c r="A30" s="237" t="s">
        <v>44</v>
      </c>
      <c r="B30" s="237">
        <v>1071</v>
      </c>
      <c r="C30" s="237">
        <v>2006</v>
      </c>
      <c r="D30" s="234" t="s">
        <v>1016</v>
      </c>
      <c r="E30" s="235" t="s">
        <v>100</v>
      </c>
      <c r="F30" s="234" t="s">
        <v>1107</v>
      </c>
      <c r="G30" s="229"/>
      <c r="H30" s="229"/>
      <c r="I30" s="229"/>
      <c r="J30" s="229"/>
      <c r="K30" s="229"/>
      <c r="L30" s="229"/>
      <c r="M30" s="229"/>
      <c r="N30" s="229"/>
      <c r="O30" s="229"/>
      <c r="P30" s="229"/>
      <c r="Q30" s="229"/>
      <c r="R30" s="229"/>
      <c r="S30" s="229"/>
      <c r="T30" s="229"/>
      <c r="U30" s="229"/>
      <c r="V30" s="229"/>
      <c r="W30" s="229"/>
      <c r="X30" s="229"/>
      <c r="Y30" s="229"/>
      <c r="Z30" s="229"/>
    </row>
    <row r="31" spans="1:26" ht="113.25" customHeight="1" x14ac:dyDescent="0.2">
      <c r="A31" s="237" t="s">
        <v>44</v>
      </c>
      <c r="B31" s="237">
        <v>1093</v>
      </c>
      <c r="C31" s="237">
        <v>2006</v>
      </c>
      <c r="D31" s="234" t="s">
        <v>681</v>
      </c>
      <c r="E31" s="235" t="s">
        <v>100</v>
      </c>
      <c r="F31" s="234" t="s">
        <v>1108</v>
      </c>
      <c r="G31" s="229"/>
      <c r="H31" s="229"/>
      <c r="I31" s="229"/>
      <c r="J31" s="229"/>
      <c r="K31" s="229"/>
      <c r="L31" s="229"/>
      <c r="M31" s="229"/>
      <c r="N31" s="229"/>
      <c r="O31" s="229"/>
      <c r="P31" s="229"/>
      <c r="Q31" s="229"/>
      <c r="R31" s="229"/>
      <c r="S31" s="229"/>
      <c r="T31" s="229"/>
      <c r="U31" s="229"/>
      <c r="V31" s="229"/>
      <c r="W31" s="229"/>
      <c r="X31" s="229"/>
      <c r="Y31" s="229"/>
      <c r="Z31" s="229"/>
    </row>
    <row r="32" spans="1:26" ht="197.25" customHeight="1" x14ac:dyDescent="0.2">
      <c r="A32" s="237" t="s">
        <v>44</v>
      </c>
      <c r="B32" s="237">
        <v>1010</v>
      </c>
      <c r="C32" s="237">
        <v>2006</v>
      </c>
      <c r="D32" s="234" t="s">
        <v>1017</v>
      </c>
      <c r="E32" s="269" t="s">
        <v>100</v>
      </c>
      <c r="F32" s="234" t="s">
        <v>682</v>
      </c>
      <c r="G32" s="229"/>
      <c r="H32" s="229"/>
      <c r="I32" s="229"/>
      <c r="J32" s="229"/>
      <c r="K32" s="229"/>
      <c r="L32" s="229"/>
      <c r="M32" s="229"/>
      <c r="N32" s="229"/>
      <c r="O32" s="229"/>
      <c r="P32" s="229"/>
      <c r="Q32" s="229"/>
      <c r="R32" s="229"/>
      <c r="S32" s="229"/>
      <c r="T32" s="229"/>
      <c r="U32" s="229"/>
      <c r="V32" s="229"/>
      <c r="W32" s="229"/>
      <c r="X32" s="229"/>
      <c r="Y32" s="229"/>
      <c r="Z32" s="229"/>
    </row>
    <row r="33" spans="1:26" ht="129" customHeight="1" x14ac:dyDescent="0.2">
      <c r="A33" s="237" t="s">
        <v>44</v>
      </c>
      <c r="B33" s="237">
        <v>909</v>
      </c>
      <c r="C33" s="237">
        <v>2004</v>
      </c>
      <c r="D33" s="234" t="s">
        <v>683</v>
      </c>
      <c r="E33" s="235" t="s">
        <v>100</v>
      </c>
      <c r="F33" s="234" t="s">
        <v>1109</v>
      </c>
      <c r="G33" s="229"/>
      <c r="H33" s="229"/>
      <c r="I33" s="229"/>
      <c r="J33" s="229"/>
      <c r="K33" s="229"/>
      <c r="L33" s="229"/>
      <c r="M33" s="229"/>
      <c r="N33" s="229"/>
      <c r="O33" s="229"/>
      <c r="P33" s="229"/>
      <c r="Q33" s="229"/>
      <c r="R33" s="229"/>
      <c r="S33" s="229"/>
      <c r="T33" s="229"/>
      <c r="U33" s="229"/>
      <c r="V33" s="229"/>
      <c r="W33" s="229"/>
      <c r="X33" s="229"/>
      <c r="Y33" s="229"/>
      <c r="Z33" s="229"/>
    </row>
    <row r="34" spans="1:26" ht="100.5" customHeight="1" x14ac:dyDescent="0.2">
      <c r="A34" s="237" t="s">
        <v>44</v>
      </c>
      <c r="B34" s="237">
        <v>797</v>
      </c>
      <c r="C34" s="237">
        <v>2003</v>
      </c>
      <c r="D34" s="234" t="s">
        <v>1018</v>
      </c>
      <c r="E34" s="235" t="s">
        <v>100</v>
      </c>
      <c r="F34" s="234" t="s">
        <v>1110</v>
      </c>
      <c r="G34" s="229"/>
      <c r="H34" s="229"/>
      <c r="I34" s="229"/>
      <c r="J34" s="229"/>
      <c r="K34" s="229"/>
      <c r="L34" s="229"/>
      <c r="M34" s="229"/>
      <c r="N34" s="229"/>
      <c r="O34" s="229"/>
      <c r="P34" s="229"/>
      <c r="Q34" s="229"/>
      <c r="R34" s="229"/>
      <c r="S34" s="229"/>
      <c r="T34" s="229"/>
      <c r="U34" s="229"/>
      <c r="V34" s="229"/>
      <c r="W34" s="229"/>
      <c r="X34" s="229"/>
      <c r="Y34" s="229"/>
      <c r="Z34" s="229"/>
    </row>
    <row r="35" spans="1:26" ht="52.5" customHeight="1" x14ac:dyDescent="0.2">
      <c r="A35" s="237" t="s">
        <v>44</v>
      </c>
      <c r="B35" s="237">
        <v>776</v>
      </c>
      <c r="C35" s="237">
        <v>2002</v>
      </c>
      <c r="D35" s="234" t="s">
        <v>1019</v>
      </c>
      <c r="E35" s="269" t="s">
        <v>918</v>
      </c>
      <c r="F35" s="234" t="s">
        <v>684</v>
      </c>
      <c r="G35" s="229"/>
      <c r="H35" s="229"/>
      <c r="I35" s="229"/>
      <c r="J35" s="229"/>
      <c r="K35" s="229"/>
      <c r="L35" s="229"/>
      <c r="M35" s="229"/>
      <c r="N35" s="229"/>
      <c r="O35" s="229"/>
      <c r="P35" s="229"/>
      <c r="Q35" s="229"/>
      <c r="R35" s="229"/>
      <c r="S35" s="229"/>
      <c r="T35" s="229"/>
      <c r="U35" s="229"/>
      <c r="V35" s="229"/>
      <c r="W35" s="229"/>
      <c r="X35" s="229"/>
      <c r="Y35" s="229"/>
      <c r="Z35" s="229"/>
    </row>
    <row r="36" spans="1:26" ht="98.25" customHeight="1" x14ac:dyDescent="0.2">
      <c r="A36" s="237" t="s">
        <v>44</v>
      </c>
      <c r="B36" s="237">
        <v>378</v>
      </c>
      <c r="C36" s="237">
        <v>1997</v>
      </c>
      <c r="D36" s="271" t="s">
        <v>1020</v>
      </c>
      <c r="E36" s="270" t="s">
        <v>685</v>
      </c>
      <c r="F36" s="234" t="s">
        <v>686</v>
      </c>
      <c r="G36" s="229"/>
      <c r="H36" s="229"/>
      <c r="I36" s="229"/>
      <c r="J36" s="229"/>
      <c r="K36" s="229"/>
      <c r="L36" s="229"/>
      <c r="M36" s="229"/>
      <c r="N36" s="229"/>
      <c r="O36" s="229"/>
      <c r="P36" s="229"/>
      <c r="Q36" s="229"/>
      <c r="R36" s="229"/>
      <c r="S36" s="229"/>
      <c r="T36" s="229"/>
      <c r="U36" s="229"/>
      <c r="V36" s="229"/>
      <c r="W36" s="229"/>
      <c r="X36" s="229"/>
      <c r="Y36" s="229"/>
      <c r="Z36" s="229"/>
    </row>
    <row r="37" spans="1:26" ht="127.5" customHeight="1" x14ac:dyDescent="0.2">
      <c r="A37" s="237" t="s">
        <v>44</v>
      </c>
      <c r="B37" s="237">
        <v>322</v>
      </c>
      <c r="C37" s="237">
        <v>1996</v>
      </c>
      <c r="D37" s="271" t="s">
        <v>1021</v>
      </c>
      <c r="E37" s="270" t="s">
        <v>117</v>
      </c>
      <c r="F37" s="234" t="s">
        <v>687</v>
      </c>
      <c r="G37" s="229"/>
      <c r="H37" s="229"/>
      <c r="I37" s="229"/>
      <c r="J37" s="229"/>
      <c r="K37" s="229"/>
      <c r="L37" s="229"/>
      <c r="M37" s="229"/>
      <c r="N37" s="229"/>
      <c r="O37" s="229"/>
      <c r="P37" s="229"/>
      <c r="Q37" s="229"/>
      <c r="R37" s="229"/>
      <c r="S37" s="229"/>
      <c r="T37" s="229"/>
      <c r="U37" s="229"/>
      <c r="V37" s="229"/>
      <c r="W37" s="229"/>
      <c r="X37" s="229"/>
      <c r="Y37" s="229"/>
      <c r="Z37" s="229"/>
    </row>
    <row r="38" spans="1:26" ht="106.5" customHeight="1" x14ac:dyDescent="0.2">
      <c r="A38" s="237" t="s">
        <v>44</v>
      </c>
      <c r="B38" s="237">
        <v>100</v>
      </c>
      <c r="C38" s="237">
        <v>1993</v>
      </c>
      <c r="D38" s="234" t="s">
        <v>688</v>
      </c>
      <c r="E38" s="270" t="s">
        <v>100</v>
      </c>
      <c r="F38" s="234" t="s">
        <v>1111</v>
      </c>
      <c r="G38" s="229"/>
      <c r="H38" s="229"/>
      <c r="I38" s="229"/>
      <c r="J38" s="229"/>
      <c r="K38" s="229"/>
      <c r="L38" s="229"/>
      <c r="M38" s="229"/>
      <c r="N38" s="229"/>
      <c r="O38" s="229"/>
      <c r="P38" s="229"/>
      <c r="Q38" s="229"/>
      <c r="R38" s="229"/>
      <c r="S38" s="229"/>
      <c r="T38" s="229"/>
      <c r="U38" s="229"/>
      <c r="V38" s="229"/>
      <c r="W38" s="229"/>
      <c r="X38" s="229"/>
      <c r="Y38" s="229"/>
      <c r="Z38" s="229"/>
    </row>
    <row r="39" spans="1:26" ht="101.25" customHeight="1" x14ac:dyDescent="0.2">
      <c r="A39" s="237" t="s">
        <v>44</v>
      </c>
      <c r="B39" s="237">
        <v>33</v>
      </c>
      <c r="C39" s="237">
        <v>1985</v>
      </c>
      <c r="D39" s="234" t="s">
        <v>1112</v>
      </c>
      <c r="E39" s="270" t="s">
        <v>100</v>
      </c>
      <c r="F39" s="234"/>
      <c r="G39" s="229"/>
      <c r="H39" s="229"/>
      <c r="I39" s="229"/>
      <c r="J39" s="229"/>
      <c r="K39" s="229"/>
      <c r="L39" s="229"/>
      <c r="M39" s="229"/>
      <c r="N39" s="229"/>
      <c r="O39" s="229"/>
      <c r="P39" s="229"/>
      <c r="Q39" s="229"/>
      <c r="R39" s="229"/>
      <c r="S39" s="229"/>
      <c r="T39" s="229"/>
      <c r="U39" s="229"/>
      <c r="V39" s="229"/>
      <c r="W39" s="229"/>
      <c r="X39" s="229"/>
      <c r="Y39" s="229"/>
      <c r="Z39" s="229"/>
    </row>
    <row r="40" spans="1:26" ht="154.5" customHeight="1" x14ac:dyDescent="0.2">
      <c r="A40" s="237" t="s">
        <v>44</v>
      </c>
      <c r="B40" s="237">
        <v>9</v>
      </c>
      <c r="C40" s="237">
        <v>1979</v>
      </c>
      <c r="D40" s="234" t="s">
        <v>1022</v>
      </c>
      <c r="E40" s="235" t="s">
        <v>689</v>
      </c>
      <c r="F40" s="234" t="s">
        <v>690</v>
      </c>
      <c r="G40" s="229"/>
      <c r="H40" s="229"/>
      <c r="I40" s="229"/>
      <c r="J40" s="229"/>
      <c r="K40" s="229"/>
      <c r="L40" s="229"/>
      <c r="M40" s="229"/>
      <c r="N40" s="229"/>
      <c r="O40" s="229"/>
      <c r="P40" s="229"/>
      <c r="Q40" s="229"/>
      <c r="R40" s="229"/>
      <c r="S40" s="229"/>
      <c r="T40" s="229"/>
      <c r="U40" s="229"/>
      <c r="V40" s="229"/>
      <c r="W40" s="229"/>
      <c r="X40" s="229"/>
      <c r="Y40" s="229"/>
      <c r="Z40" s="229"/>
    </row>
    <row r="41" spans="1:26" ht="88.5" customHeight="1" x14ac:dyDescent="0.2">
      <c r="A41" s="237" t="s">
        <v>44</v>
      </c>
      <c r="B41" s="237">
        <v>27</v>
      </c>
      <c r="C41" s="237">
        <v>1976</v>
      </c>
      <c r="D41" s="234" t="s">
        <v>1023</v>
      </c>
      <c r="E41" s="269" t="s">
        <v>117</v>
      </c>
      <c r="F41" s="234" t="s">
        <v>691</v>
      </c>
      <c r="G41" s="229"/>
      <c r="H41" s="229"/>
      <c r="I41" s="229"/>
      <c r="J41" s="229"/>
      <c r="K41" s="229"/>
      <c r="L41" s="229"/>
      <c r="M41" s="229"/>
      <c r="N41" s="229"/>
      <c r="O41" s="229"/>
      <c r="P41" s="229"/>
      <c r="Q41" s="229"/>
      <c r="R41" s="229"/>
      <c r="S41" s="229"/>
      <c r="T41" s="229"/>
      <c r="U41" s="229"/>
      <c r="V41" s="229"/>
      <c r="W41" s="229"/>
      <c r="X41" s="229"/>
      <c r="Y41" s="229"/>
      <c r="Z41" s="229"/>
    </row>
    <row r="42" spans="1:26" ht="99" customHeight="1" x14ac:dyDescent="0.2">
      <c r="A42" s="237" t="s">
        <v>44</v>
      </c>
      <c r="B42" s="237">
        <v>26</v>
      </c>
      <c r="C42" s="237">
        <v>1976</v>
      </c>
      <c r="D42" s="234" t="s">
        <v>1024</v>
      </c>
      <c r="E42" s="269" t="s">
        <v>117</v>
      </c>
      <c r="F42" s="234" t="s">
        <v>692</v>
      </c>
      <c r="G42" s="229"/>
      <c r="H42" s="229"/>
      <c r="I42" s="229"/>
      <c r="J42" s="229"/>
      <c r="K42" s="229"/>
      <c r="L42" s="229"/>
      <c r="M42" s="229"/>
      <c r="N42" s="229"/>
      <c r="O42" s="229"/>
      <c r="P42" s="229"/>
      <c r="Q42" s="229"/>
      <c r="R42" s="229"/>
      <c r="S42" s="229"/>
      <c r="T42" s="229"/>
      <c r="U42" s="229"/>
      <c r="V42" s="229"/>
      <c r="W42" s="229"/>
      <c r="X42" s="229"/>
      <c r="Y42" s="229"/>
      <c r="Z42" s="229"/>
    </row>
    <row r="43" spans="1:26" ht="86.25" customHeight="1" x14ac:dyDescent="0.2">
      <c r="A43" s="237" t="s">
        <v>788</v>
      </c>
      <c r="B43" s="237">
        <v>19</v>
      </c>
      <c r="C43" s="237">
        <v>2012</v>
      </c>
      <c r="D43" s="234" t="s">
        <v>1025</v>
      </c>
      <c r="E43" s="269" t="s">
        <v>919</v>
      </c>
      <c r="F43" s="234" t="s">
        <v>693</v>
      </c>
      <c r="G43" s="229"/>
      <c r="H43" s="229"/>
      <c r="I43" s="229"/>
      <c r="J43" s="229"/>
      <c r="K43" s="229"/>
      <c r="L43" s="229"/>
      <c r="M43" s="229"/>
      <c r="N43" s="229"/>
      <c r="O43" s="229"/>
      <c r="P43" s="229"/>
      <c r="Q43" s="229"/>
      <c r="R43" s="229"/>
      <c r="S43" s="229"/>
      <c r="T43" s="229"/>
      <c r="U43" s="229"/>
      <c r="V43" s="229"/>
      <c r="W43" s="229"/>
      <c r="X43" s="229"/>
      <c r="Y43" s="229"/>
      <c r="Z43" s="229"/>
    </row>
    <row r="44" spans="1:26" ht="106.5" customHeight="1" x14ac:dyDescent="0.2">
      <c r="A44" s="237" t="s">
        <v>788</v>
      </c>
      <c r="B44" s="237">
        <v>2663</v>
      </c>
      <c r="C44" s="237">
        <v>1950</v>
      </c>
      <c r="D44" s="234" t="s">
        <v>914</v>
      </c>
      <c r="E44" s="235" t="s">
        <v>100</v>
      </c>
      <c r="F44" s="234"/>
      <c r="G44" s="229"/>
      <c r="H44" s="229"/>
      <c r="I44" s="229"/>
      <c r="J44" s="229"/>
      <c r="K44" s="229"/>
      <c r="L44" s="229"/>
      <c r="M44" s="229"/>
      <c r="N44" s="229"/>
      <c r="O44" s="229"/>
      <c r="P44" s="229"/>
      <c r="Q44" s="229"/>
      <c r="R44" s="229"/>
      <c r="S44" s="229"/>
      <c r="T44" s="229"/>
      <c r="U44" s="229"/>
      <c r="V44" s="229"/>
      <c r="W44" s="229"/>
      <c r="X44" s="229"/>
      <c r="Y44" s="229"/>
      <c r="Z44" s="229"/>
    </row>
    <row r="45" spans="1:26" ht="106.5" customHeight="1" x14ac:dyDescent="0.2">
      <c r="A45" s="237" t="s">
        <v>788</v>
      </c>
      <c r="B45" s="237">
        <v>473</v>
      </c>
      <c r="C45" s="237">
        <v>2022</v>
      </c>
      <c r="D45" s="234" t="s">
        <v>1582</v>
      </c>
      <c r="E45" s="235" t="s">
        <v>100</v>
      </c>
      <c r="F45" s="234"/>
      <c r="G45" s="229"/>
      <c r="H45" s="229"/>
      <c r="I45" s="229"/>
      <c r="J45" s="229"/>
      <c r="K45" s="229"/>
      <c r="L45" s="229"/>
      <c r="M45" s="229"/>
      <c r="N45" s="229"/>
      <c r="O45" s="229"/>
      <c r="P45" s="229"/>
      <c r="Q45" s="229"/>
      <c r="R45" s="229"/>
      <c r="S45" s="229"/>
      <c r="T45" s="229"/>
      <c r="U45" s="229"/>
      <c r="V45" s="229"/>
      <c r="W45" s="229"/>
      <c r="X45" s="229"/>
      <c r="Y45" s="229"/>
      <c r="Z45" s="229"/>
    </row>
    <row r="46" spans="1:26" ht="106.5" customHeight="1" x14ac:dyDescent="0.2">
      <c r="A46" s="237" t="s">
        <v>67</v>
      </c>
      <c r="B46" s="237">
        <v>768</v>
      </c>
      <c r="C46" s="237">
        <v>2022</v>
      </c>
      <c r="D46" s="268" t="s">
        <v>1583</v>
      </c>
      <c r="E46" s="237" t="s">
        <v>1584</v>
      </c>
      <c r="F46" s="234" t="s">
        <v>1585</v>
      </c>
      <c r="G46" s="229"/>
      <c r="H46" s="229"/>
      <c r="I46" s="229"/>
      <c r="J46" s="229"/>
      <c r="K46" s="229"/>
      <c r="L46" s="229"/>
      <c r="M46" s="229"/>
      <c r="N46" s="229"/>
      <c r="O46" s="229"/>
      <c r="P46" s="229"/>
      <c r="Q46" s="229"/>
      <c r="R46" s="229"/>
      <c r="S46" s="229"/>
      <c r="T46" s="229"/>
      <c r="U46" s="229"/>
      <c r="V46" s="229"/>
      <c r="W46" s="229"/>
      <c r="X46" s="229"/>
      <c r="Y46" s="229"/>
      <c r="Z46" s="229"/>
    </row>
    <row r="47" spans="1:26" ht="106.5" customHeight="1" x14ac:dyDescent="0.2">
      <c r="A47" s="237" t="s">
        <v>67</v>
      </c>
      <c r="B47" s="237">
        <v>655</v>
      </c>
      <c r="C47" s="237">
        <v>2022</v>
      </c>
      <c r="D47" s="234" t="s">
        <v>1586</v>
      </c>
      <c r="E47" s="235" t="s">
        <v>100</v>
      </c>
      <c r="F47" s="234" t="s">
        <v>1587</v>
      </c>
      <c r="G47" s="229"/>
      <c r="H47" s="229"/>
      <c r="I47" s="229"/>
      <c r="J47" s="229"/>
      <c r="K47" s="229"/>
      <c r="L47" s="229"/>
      <c r="M47" s="229"/>
      <c r="N47" s="229"/>
      <c r="O47" s="229"/>
      <c r="P47" s="229"/>
      <c r="Q47" s="229"/>
      <c r="R47" s="229"/>
      <c r="S47" s="229"/>
      <c r="T47" s="229"/>
      <c r="U47" s="229"/>
      <c r="V47" s="229"/>
      <c r="W47" s="229"/>
      <c r="X47" s="229"/>
      <c r="Y47" s="229"/>
      <c r="Z47" s="229"/>
    </row>
    <row r="48" spans="1:26" ht="106.5" customHeight="1" x14ac:dyDescent="0.2">
      <c r="A48" s="237" t="s">
        <v>67</v>
      </c>
      <c r="B48" s="237">
        <v>173</v>
      </c>
      <c r="C48" s="237">
        <v>2022</v>
      </c>
      <c r="D48" s="234" t="s">
        <v>1588</v>
      </c>
      <c r="E48" s="235" t="s">
        <v>100</v>
      </c>
      <c r="F48" s="234" t="s">
        <v>1589</v>
      </c>
      <c r="G48" s="229"/>
      <c r="H48" s="229"/>
      <c r="I48" s="229"/>
      <c r="J48" s="229"/>
      <c r="K48" s="229"/>
      <c r="L48" s="229"/>
      <c r="M48" s="229"/>
      <c r="N48" s="229"/>
      <c r="O48" s="229"/>
      <c r="P48" s="229"/>
      <c r="Q48" s="229"/>
      <c r="R48" s="229"/>
      <c r="S48" s="229"/>
      <c r="T48" s="229"/>
      <c r="U48" s="229"/>
      <c r="V48" s="229"/>
      <c r="W48" s="229"/>
      <c r="X48" s="229"/>
      <c r="Y48" s="229"/>
      <c r="Z48" s="229"/>
    </row>
    <row r="49" spans="1:26" ht="106.5" customHeight="1" x14ac:dyDescent="0.2">
      <c r="A49" s="237" t="s">
        <v>67</v>
      </c>
      <c r="B49" s="237">
        <v>1662</v>
      </c>
      <c r="C49" s="237">
        <v>2021</v>
      </c>
      <c r="D49" s="234" t="s">
        <v>1590</v>
      </c>
      <c r="E49" s="235" t="s">
        <v>1591</v>
      </c>
      <c r="F49" s="234" t="s">
        <v>1592</v>
      </c>
      <c r="G49" s="229"/>
      <c r="H49" s="229"/>
      <c r="I49" s="229"/>
      <c r="J49" s="229"/>
      <c r="K49" s="229"/>
      <c r="L49" s="229"/>
      <c r="M49" s="229"/>
      <c r="N49" s="229"/>
      <c r="O49" s="229"/>
      <c r="P49" s="229"/>
      <c r="Q49" s="229"/>
      <c r="R49" s="229"/>
      <c r="S49" s="229"/>
      <c r="T49" s="229"/>
      <c r="U49" s="229"/>
      <c r="V49" s="229"/>
      <c r="W49" s="229"/>
      <c r="X49" s="229"/>
      <c r="Y49" s="229"/>
      <c r="Z49" s="229"/>
    </row>
    <row r="50" spans="1:26" ht="106.5" customHeight="1" x14ac:dyDescent="0.2">
      <c r="A50" s="237" t="s">
        <v>67</v>
      </c>
      <c r="B50" s="237">
        <v>74</v>
      </c>
      <c r="C50" s="237">
        <v>2021</v>
      </c>
      <c r="D50" s="234" t="s">
        <v>1284</v>
      </c>
      <c r="E50" s="239">
        <v>1</v>
      </c>
      <c r="F50" s="234" t="s">
        <v>1285</v>
      </c>
      <c r="G50" s="229"/>
      <c r="H50" s="229"/>
      <c r="I50" s="229"/>
      <c r="J50" s="229"/>
      <c r="K50" s="229"/>
      <c r="L50" s="229"/>
      <c r="M50" s="229"/>
      <c r="N50" s="229"/>
      <c r="O50" s="229"/>
      <c r="P50" s="229"/>
      <c r="Q50" s="229"/>
      <c r="R50" s="229"/>
      <c r="S50" s="229"/>
      <c r="T50" s="229"/>
      <c r="U50" s="229"/>
      <c r="V50" s="229"/>
      <c r="W50" s="229"/>
      <c r="X50" s="229"/>
      <c r="Y50" s="229"/>
      <c r="Z50" s="229"/>
    </row>
    <row r="51" spans="1:26" ht="106.5" customHeight="1" x14ac:dyDescent="0.2">
      <c r="A51" s="237" t="s">
        <v>94</v>
      </c>
      <c r="B51" s="237">
        <v>676</v>
      </c>
      <c r="C51" s="237">
        <v>2020</v>
      </c>
      <c r="D51" s="234" t="s">
        <v>1286</v>
      </c>
      <c r="E51" s="235" t="s">
        <v>1287</v>
      </c>
      <c r="F51" s="234" t="s">
        <v>1288</v>
      </c>
      <c r="G51" s="229"/>
      <c r="H51" s="229"/>
      <c r="I51" s="229"/>
      <c r="J51" s="229"/>
      <c r="K51" s="229"/>
      <c r="L51" s="229"/>
      <c r="M51" s="229"/>
      <c r="N51" s="229"/>
      <c r="O51" s="229"/>
      <c r="P51" s="229"/>
      <c r="Q51" s="229"/>
      <c r="R51" s="229"/>
      <c r="S51" s="229"/>
      <c r="T51" s="229"/>
      <c r="U51" s="229"/>
      <c r="V51" s="229"/>
      <c r="W51" s="229"/>
      <c r="X51" s="229"/>
      <c r="Y51" s="229"/>
      <c r="Z51" s="229"/>
    </row>
    <row r="52" spans="1:26" ht="55.5" customHeight="1" x14ac:dyDescent="0.2">
      <c r="A52" s="237" t="s">
        <v>94</v>
      </c>
      <c r="B52" s="237">
        <v>637</v>
      </c>
      <c r="C52" s="237">
        <v>2020</v>
      </c>
      <c r="D52" s="234" t="s">
        <v>1114</v>
      </c>
      <c r="E52" s="235">
        <v>1</v>
      </c>
      <c r="F52" s="234" t="s">
        <v>1115</v>
      </c>
      <c r="G52" s="229"/>
      <c r="H52" s="229"/>
      <c r="I52" s="229"/>
      <c r="J52" s="229"/>
      <c r="K52" s="229"/>
      <c r="L52" s="229"/>
      <c r="M52" s="229"/>
      <c r="N52" s="229"/>
      <c r="O52" s="229"/>
      <c r="P52" s="229"/>
      <c r="Q52" s="229"/>
      <c r="R52" s="229"/>
      <c r="S52" s="229"/>
      <c r="T52" s="229"/>
      <c r="U52" s="229"/>
      <c r="V52" s="229"/>
      <c r="W52" s="229"/>
      <c r="X52" s="229"/>
      <c r="Y52" s="229"/>
      <c r="Z52" s="229"/>
    </row>
    <row r="53" spans="1:26" ht="363.75" customHeight="1" x14ac:dyDescent="0.2">
      <c r="A53" s="237" t="s">
        <v>94</v>
      </c>
      <c r="B53" s="237">
        <v>491</v>
      </c>
      <c r="C53" s="237">
        <v>2020</v>
      </c>
      <c r="D53" s="234" t="s">
        <v>1116</v>
      </c>
      <c r="E53" s="235" t="s">
        <v>1117</v>
      </c>
      <c r="F53" s="234" t="s">
        <v>1118</v>
      </c>
      <c r="G53" s="229"/>
      <c r="H53" s="229"/>
      <c r="I53" s="229"/>
      <c r="J53" s="229"/>
      <c r="K53" s="229"/>
      <c r="L53" s="229"/>
      <c r="M53" s="229"/>
      <c r="N53" s="229"/>
      <c r="O53" s="229"/>
      <c r="P53" s="229"/>
      <c r="Q53" s="229"/>
      <c r="R53" s="229"/>
      <c r="S53" s="229"/>
      <c r="T53" s="229"/>
      <c r="U53" s="229"/>
      <c r="V53" s="229"/>
      <c r="W53" s="229"/>
      <c r="X53" s="229"/>
      <c r="Y53" s="229"/>
      <c r="Z53" s="229"/>
    </row>
    <row r="54" spans="1:26" ht="175.5" customHeight="1" x14ac:dyDescent="0.2">
      <c r="A54" s="237" t="s">
        <v>67</v>
      </c>
      <c r="B54" s="237">
        <v>488</v>
      </c>
      <c r="C54" s="237">
        <v>2020</v>
      </c>
      <c r="D54" s="234" t="s">
        <v>1119</v>
      </c>
      <c r="E54" s="235" t="s">
        <v>1120</v>
      </c>
      <c r="F54" s="234" t="s">
        <v>1121</v>
      </c>
      <c r="G54" s="229"/>
      <c r="H54" s="229"/>
      <c r="I54" s="229"/>
      <c r="J54" s="229"/>
      <c r="K54" s="229"/>
      <c r="L54" s="229"/>
      <c r="M54" s="229"/>
      <c r="N54" s="229"/>
      <c r="O54" s="229"/>
      <c r="P54" s="229"/>
      <c r="Q54" s="229"/>
      <c r="R54" s="229"/>
      <c r="S54" s="229"/>
      <c r="T54" s="229"/>
      <c r="U54" s="229"/>
      <c r="V54" s="229"/>
      <c r="W54" s="229"/>
      <c r="X54" s="229"/>
      <c r="Y54" s="229"/>
      <c r="Z54" s="229"/>
    </row>
    <row r="55" spans="1:26" ht="106.5" customHeight="1" x14ac:dyDescent="0.2">
      <c r="A55" s="237" t="s">
        <v>67</v>
      </c>
      <c r="B55" s="237">
        <v>417</v>
      </c>
      <c r="C55" s="237">
        <v>2020</v>
      </c>
      <c r="D55" s="234" t="s">
        <v>1122</v>
      </c>
      <c r="E55" s="235" t="s">
        <v>1123</v>
      </c>
      <c r="F55" s="234" t="s">
        <v>1115</v>
      </c>
      <c r="G55" s="229"/>
      <c r="H55" s="229"/>
      <c r="I55" s="229"/>
      <c r="J55" s="229"/>
      <c r="K55" s="229"/>
      <c r="L55" s="229"/>
      <c r="M55" s="229"/>
      <c r="N55" s="229"/>
      <c r="O55" s="229"/>
      <c r="P55" s="229"/>
      <c r="Q55" s="229"/>
      <c r="R55" s="229"/>
      <c r="S55" s="229"/>
      <c r="T55" s="229"/>
      <c r="U55" s="229"/>
      <c r="V55" s="229"/>
      <c r="W55" s="229"/>
      <c r="X55" s="229"/>
      <c r="Y55" s="229"/>
      <c r="Z55" s="229"/>
    </row>
    <row r="56" spans="1:26" ht="88.5" customHeight="1" x14ac:dyDescent="0.2">
      <c r="A56" s="237" t="s">
        <v>67</v>
      </c>
      <c r="B56" s="237">
        <v>2365</v>
      </c>
      <c r="C56" s="237">
        <v>2019</v>
      </c>
      <c r="D56" s="267" t="s">
        <v>1026</v>
      </c>
      <c r="E56" s="235" t="s">
        <v>100</v>
      </c>
      <c r="F56" s="267" t="s">
        <v>1124</v>
      </c>
      <c r="G56" s="229"/>
      <c r="H56" s="229"/>
      <c r="I56" s="229"/>
      <c r="J56" s="229"/>
      <c r="K56" s="229"/>
      <c r="L56" s="229"/>
      <c r="M56" s="229"/>
      <c r="N56" s="229"/>
      <c r="O56" s="229"/>
      <c r="P56" s="229"/>
      <c r="Q56" s="229"/>
      <c r="R56" s="229"/>
      <c r="S56" s="229"/>
      <c r="T56" s="229"/>
      <c r="U56" s="229"/>
      <c r="V56" s="229"/>
      <c r="W56" s="229"/>
      <c r="X56" s="229"/>
      <c r="Y56" s="229"/>
      <c r="Z56" s="229"/>
    </row>
    <row r="57" spans="1:26" ht="15.75" customHeight="1" x14ac:dyDescent="0.2">
      <c r="A57" s="237" t="s">
        <v>67</v>
      </c>
      <c r="B57" s="237">
        <v>1800</v>
      </c>
      <c r="C57" s="237">
        <v>2019</v>
      </c>
      <c r="D57" s="234" t="s">
        <v>1027</v>
      </c>
      <c r="E57" s="235" t="s">
        <v>100</v>
      </c>
      <c r="F57" s="234" t="s">
        <v>1125</v>
      </c>
      <c r="G57" s="229"/>
      <c r="H57" s="229"/>
      <c r="I57" s="229"/>
      <c r="J57" s="229"/>
      <c r="K57" s="229"/>
      <c r="L57" s="229"/>
      <c r="M57" s="229"/>
      <c r="N57" s="229"/>
      <c r="O57" s="229"/>
      <c r="P57" s="229"/>
      <c r="Q57" s="229"/>
      <c r="R57" s="229"/>
      <c r="S57" s="229"/>
      <c r="T57" s="229"/>
      <c r="U57" s="229"/>
      <c r="V57" s="229"/>
      <c r="W57" s="229"/>
      <c r="X57" s="229"/>
      <c r="Y57" s="229"/>
      <c r="Z57" s="229"/>
    </row>
    <row r="58" spans="1:26" ht="99" customHeight="1" x14ac:dyDescent="0.2">
      <c r="A58" s="237" t="s">
        <v>67</v>
      </c>
      <c r="B58" s="237">
        <v>1496</v>
      </c>
      <c r="C58" s="237">
        <v>2018</v>
      </c>
      <c r="D58" s="234" t="s">
        <v>1028</v>
      </c>
      <c r="E58" s="235" t="s">
        <v>920</v>
      </c>
      <c r="F58" s="234" t="s">
        <v>694</v>
      </c>
      <c r="G58" s="229"/>
      <c r="H58" s="229"/>
      <c r="I58" s="229"/>
      <c r="J58" s="229"/>
      <c r="K58" s="229"/>
      <c r="L58" s="229"/>
      <c r="M58" s="229"/>
      <c r="N58" s="229"/>
      <c r="O58" s="229"/>
      <c r="P58" s="229"/>
      <c r="Q58" s="229"/>
      <c r="R58" s="229"/>
      <c r="S58" s="229"/>
      <c r="T58" s="229"/>
      <c r="U58" s="229"/>
      <c r="V58" s="229"/>
      <c r="W58" s="229"/>
      <c r="X58" s="229"/>
      <c r="Y58" s="229"/>
      <c r="Z58" s="229"/>
    </row>
    <row r="59" spans="1:26" ht="91.5" customHeight="1" x14ac:dyDescent="0.2">
      <c r="A59" s="237" t="s">
        <v>67</v>
      </c>
      <c r="B59" s="237">
        <v>1273</v>
      </c>
      <c r="C59" s="237">
        <v>2018</v>
      </c>
      <c r="D59" s="234" t="s">
        <v>1029</v>
      </c>
      <c r="E59" s="258" t="s">
        <v>921</v>
      </c>
      <c r="F59" s="234" t="s">
        <v>695</v>
      </c>
      <c r="G59" s="229"/>
      <c r="H59" s="229"/>
      <c r="I59" s="229"/>
      <c r="J59" s="229"/>
      <c r="K59" s="229"/>
      <c r="L59" s="229"/>
      <c r="M59" s="229"/>
      <c r="N59" s="229"/>
      <c r="O59" s="229"/>
      <c r="P59" s="229"/>
      <c r="Q59" s="229"/>
      <c r="R59" s="229"/>
      <c r="S59" s="229"/>
      <c r="T59" s="229"/>
      <c r="U59" s="229"/>
      <c r="V59" s="229"/>
      <c r="W59" s="229"/>
      <c r="X59" s="229"/>
      <c r="Y59" s="229"/>
      <c r="Z59" s="229"/>
    </row>
    <row r="60" spans="1:26" ht="110.25" customHeight="1" x14ac:dyDescent="0.2">
      <c r="A60" s="237" t="s">
        <v>94</v>
      </c>
      <c r="B60" s="237">
        <v>51</v>
      </c>
      <c r="C60" s="237">
        <v>2018</v>
      </c>
      <c r="D60" s="234" t="s">
        <v>1030</v>
      </c>
      <c r="E60" s="258" t="s">
        <v>100</v>
      </c>
      <c r="F60" s="234" t="s">
        <v>1126</v>
      </c>
      <c r="G60" s="229"/>
      <c r="H60" s="229"/>
      <c r="I60" s="229"/>
      <c r="J60" s="229"/>
      <c r="K60" s="229"/>
      <c r="L60" s="229"/>
      <c r="M60" s="229"/>
      <c r="N60" s="229"/>
      <c r="O60" s="229"/>
      <c r="P60" s="229"/>
      <c r="Q60" s="229"/>
      <c r="R60" s="229"/>
      <c r="S60" s="229"/>
      <c r="T60" s="229"/>
      <c r="U60" s="229"/>
      <c r="V60" s="229"/>
      <c r="W60" s="229"/>
      <c r="X60" s="229"/>
      <c r="Y60" s="229"/>
      <c r="Z60" s="229"/>
    </row>
    <row r="61" spans="1:26" ht="110.25" customHeight="1" x14ac:dyDescent="0.2">
      <c r="A61" s="237" t="s">
        <v>94</v>
      </c>
      <c r="B61" s="237">
        <v>118</v>
      </c>
      <c r="C61" s="237">
        <v>2018</v>
      </c>
      <c r="D61" s="234" t="s">
        <v>1289</v>
      </c>
      <c r="E61" s="266" t="s">
        <v>100</v>
      </c>
      <c r="F61" s="234" t="s">
        <v>1290</v>
      </c>
      <c r="G61" s="229"/>
      <c r="H61" s="229"/>
      <c r="I61" s="229"/>
      <c r="J61" s="229"/>
      <c r="K61" s="229"/>
      <c r="L61" s="229"/>
      <c r="M61" s="229"/>
      <c r="N61" s="229"/>
      <c r="O61" s="229"/>
      <c r="P61" s="229"/>
      <c r="Q61" s="229"/>
      <c r="R61" s="229"/>
      <c r="S61" s="229"/>
      <c r="T61" s="229"/>
      <c r="U61" s="229"/>
      <c r="V61" s="229"/>
      <c r="W61" s="229"/>
      <c r="X61" s="229"/>
      <c r="Y61" s="229"/>
      <c r="Z61" s="229"/>
    </row>
    <row r="62" spans="1:26" ht="69.75" customHeight="1" x14ac:dyDescent="0.2">
      <c r="A62" s="237" t="s">
        <v>67</v>
      </c>
      <c r="B62" s="237">
        <v>1499</v>
      </c>
      <c r="C62" s="237">
        <v>2017</v>
      </c>
      <c r="D62" s="234" t="s">
        <v>1031</v>
      </c>
      <c r="E62" s="235" t="s">
        <v>922</v>
      </c>
      <c r="F62" s="234" t="s">
        <v>1127</v>
      </c>
      <c r="G62" s="229"/>
      <c r="H62" s="229"/>
      <c r="I62" s="229"/>
      <c r="J62" s="229"/>
      <c r="K62" s="229"/>
      <c r="L62" s="229"/>
      <c r="M62" s="229"/>
      <c r="N62" s="229"/>
      <c r="O62" s="229"/>
      <c r="P62" s="229"/>
      <c r="Q62" s="229"/>
      <c r="R62" s="229"/>
      <c r="S62" s="229"/>
      <c r="T62" s="229"/>
      <c r="U62" s="229"/>
      <c r="V62" s="229"/>
      <c r="W62" s="229"/>
      <c r="X62" s="229"/>
      <c r="Y62" s="229"/>
      <c r="Z62" s="229"/>
    </row>
    <row r="63" spans="1:26" ht="71.25" customHeight="1" x14ac:dyDescent="0.2">
      <c r="A63" s="237" t="s">
        <v>94</v>
      </c>
      <c r="B63" s="237">
        <v>321</v>
      </c>
      <c r="C63" s="237">
        <v>2017</v>
      </c>
      <c r="D63" s="234" t="s">
        <v>1100</v>
      </c>
      <c r="E63" s="235" t="s">
        <v>100</v>
      </c>
      <c r="F63" s="265" t="s">
        <v>1101</v>
      </c>
      <c r="G63" s="229"/>
      <c r="H63" s="229"/>
      <c r="I63" s="229"/>
      <c r="J63" s="229"/>
      <c r="K63" s="229"/>
      <c r="L63" s="229"/>
      <c r="M63" s="229"/>
      <c r="N63" s="229"/>
      <c r="O63" s="229"/>
      <c r="P63" s="229"/>
      <c r="Q63" s="229"/>
      <c r="R63" s="229"/>
      <c r="S63" s="229"/>
      <c r="T63" s="229"/>
      <c r="U63" s="229"/>
      <c r="V63" s="229"/>
      <c r="W63" s="229"/>
      <c r="X63" s="229"/>
      <c r="Y63" s="229"/>
      <c r="Z63" s="229"/>
    </row>
    <row r="64" spans="1:26" ht="111" customHeight="1" x14ac:dyDescent="0.2">
      <c r="A64" s="237" t="s">
        <v>67</v>
      </c>
      <c r="B64" s="237">
        <v>648</v>
      </c>
      <c r="C64" s="237">
        <v>2017</v>
      </c>
      <c r="D64" s="234" t="s">
        <v>1032</v>
      </c>
      <c r="E64" s="235" t="s">
        <v>100</v>
      </c>
      <c r="F64" s="234" t="s">
        <v>1128</v>
      </c>
      <c r="G64" s="229"/>
      <c r="H64" s="229"/>
      <c r="I64" s="229"/>
      <c r="J64" s="229"/>
      <c r="K64" s="229"/>
      <c r="L64" s="229"/>
      <c r="M64" s="229"/>
      <c r="N64" s="229"/>
      <c r="O64" s="229"/>
      <c r="P64" s="229"/>
      <c r="Q64" s="229"/>
      <c r="R64" s="229"/>
      <c r="S64" s="229"/>
      <c r="T64" s="229"/>
      <c r="U64" s="229"/>
      <c r="V64" s="229"/>
      <c r="W64" s="229"/>
      <c r="X64" s="229"/>
      <c r="Y64" s="229"/>
      <c r="Z64" s="229"/>
    </row>
    <row r="65" spans="1:26" ht="168.75" customHeight="1" x14ac:dyDescent="0.2">
      <c r="A65" s="237" t="s">
        <v>67</v>
      </c>
      <c r="B65" s="237">
        <v>52</v>
      </c>
      <c r="C65" s="237">
        <v>2017</v>
      </c>
      <c r="D65" s="234" t="s">
        <v>1033</v>
      </c>
      <c r="E65" s="235" t="s">
        <v>117</v>
      </c>
      <c r="F65" s="234" t="s">
        <v>1034</v>
      </c>
      <c r="G65" s="229"/>
      <c r="H65" s="229"/>
      <c r="I65" s="229"/>
      <c r="J65" s="229"/>
      <c r="K65" s="229"/>
      <c r="L65" s="229"/>
      <c r="M65" s="229"/>
      <c r="N65" s="229"/>
      <c r="O65" s="229"/>
      <c r="P65" s="229"/>
      <c r="Q65" s="229"/>
      <c r="R65" s="229"/>
      <c r="S65" s="229"/>
      <c r="T65" s="229"/>
      <c r="U65" s="229"/>
      <c r="V65" s="229"/>
      <c r="W65" s="229"/>
      <c r="X65" s="229"/>
      <c r="Y65" s="229"/>
      <c r="Z65" s="229"/>
    </row>
    <row r="66" spans="1:26" ht="96.75" customHeight="1" x14ac:dyDescent="0.2">
      <c r="A66" s="237" t="s">
        <v>67</v>
      </c>
      <c r="B66" s="237">
        <v>780</v>
      </c>
      <c r="C66" s="237">
        <v>2016</v>
      </c>
      <c r="D66" s="234" t="s">
        <v>1035</v>
      </c>
      <c r="E66" s="235" t="s">
        <v>696</v>
      </c>
      <c r="F66" s="234" t="s">
        <v>697</v>
      </c>
      <c r="G66" s="229"/>
      <c r="H66" s="229"/>
      <c r="I66" s="229"/>
      <c r="J66" s="229"/>
      <c r="K66" s="229"/>
      <c r="L66" s="229"/>
      <c r="M66" s="229"/>
      <c r="N66" s="229"/>
      <c r="O66" s="229"/>
      <c r="P66" s="229"/>
      <c r="Q66" s="229"/>
      <c r="R66" s="229"/>
      <c r="S66" s="229"/>
      <c r="T66" s="229"/>
      <c r="U66" s="229"/>
      <c r="V66" s="229"/>
      <c r="W66" s="229"/>
      <c r="X66" s="229"/>
      <c r="Y66" s="229"/>
      <c r="Z66" s="229"/>
    </row>
    <row r="67" spans="1:26" ht="70.5" customHeight="1" x14ac:dyDescent="0.2">
      <c r="A67" s="237" t="s">
        <v>67</v>
      </c>
      <c r="B67" s="237">
        <v>1083</v>
      </c>
      <c r="C67" s="237">
        <v>2015</v>
      </c>
      <c r="D67" s="234" t="s">
        <v>1036</v>
      </c>
      <c r="E67" s="235" t="s">
        <v>100</v>
      </c>
      <c r="F67" s="234" t="s">
        <v>1129</v>
      </c>
      <c r="G67" s="229"/>
      <c r="H67" s="229"/>
      <c r="I67" s="229"/>
      <c r="J67" s="229"/>
      <c r="K67" s="229"/>
      <c r="L67" s="229"/>
      <c r="M67" s="229"/>
      <c r="N67" s="229"/>
      <c r="O67" s="229"/>
      <c r="P67" s="229"/>
      <c r="Q67" s="229"/>
      <c r="R67" s="229"/>
      <c r="S67" s="229"/>
      <c r="T67" s="229"/>
      <c r="U67" s="229"/>
      <c r="V67" s="229"/>
      <c r="W67" s="229"/>
      <c r="X67" s="229"/>
      <c r="Y67" s="229"/>
      <c r="Z67" s="229"/>
    </row>
    <row r="68" spans="1:26" ht="85.5" customHeight="1" x14ac:dyDescent="0.2">
      <c r="A68" s="495" t="s">
        <v>67</v>
      </c>
      <c r="B68" s="495">
        <v>1072</v>
      </c>
      <c r="C68" s="495">
        <v>2015</v>
      </c>
      <c r="D68" s="498" t="s">
        <v>1037</v>
      </c>
      <c r="E68" s="235" t="s">
        <v>698</v>
      </c>
      <c r="F68" s="234" t="s">
        <v>254</v>
      </c>
      <c r="G68" s="229"/>
      <c r="H68" s="229"/>
      <c r="I68" s="229"/>
      <c r="J68" s="229"/>
      <c r="K68" s="229"/>
      <c r="L68" s="229"/>
      <c r="M68" s="229"/>
      <c r="N68" s="229"/>
      <c r="O68" s="229"/>
      <c r="P68" s="229"/>
      <c r="Q68" s="229"/>
      <c r="R68" s="229"/>
      <c r="S68" s="229"/>
      <c r="T68" s="229"/>
      <c r="U68" s="229"/>
      <c r="V68" s="229"/>
      <c r="W68" s="229"/>
      <c r="X68" s="229"/>
      <c r="Y68" s="229"/>
      <c r="Z68" s="229"/>
    </row>
    <row r="69" spans="1:26" ht="81" customHeight="1" x14ac:dyDescent="0.2">
      <c r="A69" s="496"/>
      <c r="B69" s="496"/>
      <c r="C69" s="496"/>
      <c r="D69" s="496"/>
      <c r="E69" s="235" t="s">
        <v>699</v>
      </c>
      <c r="F69" s="261" t="s">
        <v>700</v>
      </c>
      <c r="G69" s="229"/>
      <c r="H69" s="229"/>
      <c r="I69" s="229"/>
      <c r="J69" s="229"/>
      <c r="K69" s="229"/>
      <c r="L69" s="229"/>
      <c r="M69" s="229"/>
      <c r="N69" s="229"/>
      <c r="O69" s="229"/>
      <c r="P69" s="229"/>
      <c r="Q69" s="229"/>
      <c r="R69" s="229"/>
      <c r="S69" s="229"/>
      <c r="T69" s="229"/>
      <c r="U69" s="229"/>
      <c r="V69" s="229"/>
      <c r="W69" s="229"/>
      <c r="X69" s="229"/>
      <c r="Y69" s="229"/>
      <c r="Z69" s="229"/>
    </row>
    <row r="70" spans="1:26" ht="39.75" customHeight="1" x14ac:dyDescent="0.2">
      <c r="A70" s="496"/>
      <c r="B70" s="496"/>
      <c r="C70" s="496"/>
      <c r="D70" s="496"/>
      <c r="E70" s="235" t="s">
        <v>701</v>
      </c>
      <c r="F70" s="234" t="s">
        <v>702</v>
      </c>
      <c r="G70" s="229"/>
      <c r="H70" s="229"/>
      <c r="I70" s="229"/>
      <c r="J70" s="229"/>
      <c r="K70" s="229"/>
      <c r="L70" s="229"/>
      <c r="M70" s="229"/>
      <c r="N70" s="229"/>
      <c r="O70" s="229"/>
      <c r="P70" s="229"/>
      <c r="Q70" s="229"/>
      <c r="R70" s="229"/>
      <c r="S70" s="229"/>
      <c r="T70" s="229"/>
      <c r="U70" s="229"/>
      <c r="V70" s="229"/>
      <c r="W70" s="229"/>
      <c r="X70" s="229"/>
      <c r="Y70" s="229"/>
      <c r="Z70" s="229"/>
    </row>
    <row r="71" spans="1:26" ht="159.75" customHeight="1" x14ac:dyDescent="0.2">
      <c r="A71" s="496"/>
      <c r="B71" s="496"/>
      <c r="C71" s="496"/>
      <c r="D71" s="496"/>
      <c r="E71" s="235" t="s">
        <v>703</v>
      </c>
      <c r="F71" s="234" t="s">
        <v>704</v>
      </c>
      <c r="G71" s="229"/>
      <c r="H71" s="229"/>
      <c r="I71" s="229"/>
      <c r="J71" s="229"/>
      <c r="K71" s="229"/>
      <c r="L71" s="229"/>
      <c r="M71" s="229"/>
      <c r="N71" s="229"/>
      <c r="O71" s="229"/>
      <c r="P71" s="229"/>
      <c r="Q71" s="229"/>
      <c r="R71" s="229"/>
      <c r="S71" s="229"/>
      <c r="T71" s="229"/>
      <c r="U71" s="229"/>
      <c r="V71" s="229"/>
      <c r="W71" s="229"/>
      <c r="X71" s="229"/>
      <c r="Y71" s="229"/>
      <c r="Z71" s="229"/>
    </row>
    <row r="72" spans="1:26" ht="88.5" customHeight="1" x14ac:dyDescent="0.2">
      <c r="A72" s="496"/>
      <c r="B72" s="496"/>
      <c r="C72" s="496"/>
      <c r="D72" s="496"/>
      <c r="E72" s="235" t="s">
        <v>705</v>
      </c>
      <c r="F72" s="234" t="s">
        <v>706</v>
      </c>
      <c r="G72" s="229"/>
      <c r="H72" s="229"/>
      <c r="I72" s="229"/>
      <c r="J72" s="229"/>
      <c r="K72" s="229"/>
      <c r="L72" s="229"/>
      <c r="M72" s="229"/>
      <c r="N72" s="229"/>
      <c r="O72" s="229"/>
      <c r="P72" s="229"/>
      <c r="Q72" s="229"/>
      <c r="R72" s="229"/>
      <c r="S72" s="229"/>
      <c r="T72" s="229"/>
      <c r="U72" s="229"/>
      <c r="V72" s="229"/>
      <c r="W72" s="229"/>
      <c r="X72" s="229"/>
      <c r="Y72" s="229"/>
      <c r="Z72" s="229"/>
    </row>
    <row r="73" spans="1:26" ht="53.25" customHeight="1" x14ac:dyDescent="0.2">
      <c r="A73" s="496"/>
      <c r="B73" s="496"/>
      <c r="C73" s="496"/>
      <c r="D73" s="496"/>
      <c r="E73" s="235" t="s">
        <v>707</v>
      </c>
      <c r="F73" s="234" t="s">
        <v>1038</v>
      </c>
      <c r="G73" s="229"/>
      <c r="H73" s="229"/>
      <c r="I73" s="229"/>
      <c r="J73" s="229"/>
      <c r="K73" s="229"/>
      <c r="L73" s="229"/>
      <c r="M73" s="229"/>
      <c r="N73" s="229"/>
      <c r="O73" s="229"/>
      <c r="P73" s="229"/>
      <c r="Q73" s="229"/>
      <c r="R73" s="229"/>
      <c r="S73" s="229"/>
      <c r="T73" s="229"/>
      <c r="U73" s="229"/>
      <c r="V73" s="229"/>
      <c r="W73" s="229"/>
      <c r="X73" s="229"/>
      <c r="Y73" s="229"/>
      <c r="Z73" s="229"/>
    </row>
    <row r="74" spans="1:26" ht="41.25" customHeight="1" x14ac:dyDescent="0.2">
      <c r="A74" s="497"/>
      <c r="B74" s="497"/>
      <c r="C74" s="497"/>
      <c r="D74" s="497"/>
      <c r="E74" s="235" t="s">
        <v>708</v>
      </c>
      <c r="F74" s="234" t="s">
        <v>709</v>
      </c>
      <c r="G74" s="229"/>
      <c r="H74" s="229"/>
      <c r="I74" s="229"/>
      <c r="J74" s="229"/>
      <c r="K74" s="229"/>
      <c r="L74" s="229"/>
      <c r="M74" s="229"/>
      <c r="N74" s="229"/>
      <c r="O74" s="229"/>
      <c r="P74" s="229"/>
      <c r="Q74" s="229"/>
      <c r="R74" s="229"/>
      <c r="S74" s="229"/>
      <c r="T74" s="229"/>
      <c r="U74" s="229"/>
      <c r="V74" s="229"/>
      <c r="W74" s="229"/>
      <c r="X74" s="229"/>
      <c r="Y74" s="229"/>
      <c r="Z74" s="229"/>
    </row>
    <row r="75" spans="1:26" ht="66.75" customHeight="1" x14ac:dyDescent="0.2">
      <c r="A75" s="237" t="s">
        <v>67</v>
      </c>
      <c r="B75" s="237">
        <v>44</v>
      </c>
      <c r="C75" s="237">
        <v>2015</v>
      </c>
      <c r="D75" s="234" t="s">
        <v>1039</v>
      </c>
      <c r="E75" s="235" t="s">
        <v>100</v>
      </c>
      <c r="F75" s="234" t="s">
        <v>710</v>
      </c>
      <c r="G75" s="229"/>
      <c r="H75" s="229"/>
      <c r="I75" s="229"/>
      <c r="J75" s="229"/>
      <c r="K75" s="229"/>
      <c r="L75" s="229"/>
      <c r="M75" s="229"/>
      <c r="N75" s="229"/>
      <c r="O75" s="229"/>
      <c r="P75" s="229"/>
      <c r="Q75" s="229"/>
      <c r="R75" s="229"/>
      <c r="S75" s="229"/>
      <c r="T75" s="229"/>
      <c r="U75" s="229"/>
      <c r="V75" s="229"/>
      <c r="W75" s="229"/>
      <c r="X75" s="229"/>
      <c r="Y75" s="229"/>
      <c r="Z75" s="229"/>
    </row>
    <row r="76" spans="1:26" ht="60.75" customHeight="1" x14ac:dyDescent="0.2">
      <c r="A76" s="237" t="s">
        <v>67</v>
      </c>
      <c r="B76" s="237">
        <v>1507</v>
      </c>
      <c r="C76" s="237">
        <v>2014</v>
      </c>
      <c r="D76" s="234" t="s">
        <v>1040</v>
      </c>
      <c r="E76" s="235" t="s">
        <v>100</v>
      </c>
      <c r="F76" s="234" t="s">
        <v>711</v>
      </c>
      <c r="G76" s="229"/>
      <c r="H76" s="229"/>
      <c r="I76" s="229"/>
      <c r="J76" s="229"/>
      <c r="K76" s="229"/>
      <c r="L76" s="229"/>
      <c r="M76" s="229"/>
      <c r="N76" s="229"/>
      <c r="O76" s="229"/>
      <c r="P76" s="229"/>
      <c r="Q76" s="229"/>
      <c r="R76" s="229"/>
      <c r="S76" s="229"/>
      <c r="T76" s="229"/>
      <c r="U76" s="229"/>
      <c r="V76" s="229"/>
      <c r="W76" s="229"/>
      <c r="X76" s="229"/>
      <c r="Y76" s="229"/>
      <c r="Z76" s="229"/>
    </row>
    <row r="77" spans="1:26" ht="69.75" customHeight="1" x14ac:dyDescent="0.2">
      <c r="A77" s="237" t="s">
        <v>67</v>
      </c>
      <c r="B77" s="237">
        <v>1477</v>
      </c>
      <c r="C77" s="237">
        <v>2014</v>
      </c>
      <c r="D77" s="234" t="s">
        <v>1041</v>
      </c>
      <c r="E77" s="235" t="s">
        <v>100</v>
      </c>
      <c r="F77" s="234" t="s">
        <v>712</v>
      </c>
      <c r="G77" s="229"/>
      <c r="H77" s="229"/>
      <c r="I77" s="229"/>
      <c r="J77" s="229"/>
      <c r="K77" s="229"/>
      <c r="L77" s="229"/>
      <c r="M77" s="229"/>
      <c r="N77" s="229"/>
      <c r="O77" s="229"/>
      <c r="P77" s="229"/>
      <c r="Q77" s="229"/>
      <c r="R77" s="229"/>
      <c r="S77" s="229"/>
      <c r="T77" s="229"/>
      <c r="U77" s="229"/>
      <c r="V77" s="229"/>
      <c r="W77" s="229"/>
      <c r="X77" s="229"/>
      <c r="Y77" s="229"/>
      <c r="Z77" s="229"/>
    </row>
    <row r="78" spans="1:26" ht="91.5" customHeight="1" x14ac:dyDescent="0.2">
      <c r="A78" s="237" t="s">
        <v>67</v>
      </c>
      <c r="B78" s="237">
        <v>2943</v>
      </c>
      <c r="C78" s="237">
        <v>2013</v>
      </c>
      <c r="D78" s="234" t="s">
        <v>1042</v>
      </c>
      <c r="E78" s="235" t="s">
        <v>100</v>
      </c>
      <c r="F78" s="234" t="s">
        <v>1043</v>
      </c>
      <c r="G78" s="229"/>
      <c r="H78" s="229"/>
      <c r="I78" s="229"/>
      <c r="J78" s="229"/>
      <c r="K78" s="229"/>
      <c r="L78" s="229"/>
      <c r="M78" s="229"/>
      <c r="N78" s="229"/>
      <c r="O78" s="229"/>
      <c r="P78" s="229"/>
      <c r="Q78" s="229"/>
      <c r="R78" s="229"/>
      <c r="S78" s="229"/>
      <c r="T78" s="229"/>
      <c r="U78" s="229"/>
      <c r="V78" s="229"/>
      <c r="W78" s="229"/>
      <c r="X78" s="229"/>
      <c r="Y78" s="229"/>
      <c r="Z78" s="229"/>
    </row>
    <row r="79" spans="1:26" ht="83.25" customHeight="1" x14ac:dyDescent="0.2">
      <c r="A79" s="237" t="s">
        <v>67</v>
      </c>
      <c r="B79" s="237">
        <v>2851</v>
      </c>
      <c r="C79" s="237">
        <v>2013</v>
      </c>
      <c r="D79" s="234" t="s">
        <v>1044</v>
      </c>
      <c r="E79" s="235" t="s">
        <v>1045</v>
      </c>
      <c r="F79" s="234" t="s">
        <v>1046</v>
      </c>
      <c r="G79" s="229"/>
      <c r="H79" s="229"/>
      <c r="I79" s="229"/>
      <c r="J79" s="229"/>
      <c r="K79" s="229"/>
      <c r="L79" s="229"/>
      <c r="M79" s="229"/>
      <c r="N79" s="229"/>
      <c r="O79" s="229"/>
      <c r="P79" s="229"/>
      <c r="Q79" s="229"/>
      <c r="R79" s="229"/>
      <c r="S79" s="229"/>
      <c r="T79" s="229"/>
      <c r="U79" s="229"/>
      <c r="V79" s="229"/>
      <c r="W79" s="229"/>
      <c r="X79" s="229"/>
      <c r="Y79" s="229"/>
      <c r="Z79" s="229"/>
    </row>
    <row r="80" spans="1:26" ht="158.25" customHeight="1" x14ac:dyDescent="0.2">
      <c r="A80" s="237" t="s">
        <v>67</v>
      </c>
      <c r="B80" s="237">
        <v>723</v>
      </c>
      <c r="C80" s="237">
        <v>2013</v>
      </c>
      <c r="D80" s="234" t="s">
        <v>1047</v>
      </c>
      <c r="E80" s="235" t="s">
        <v>100</v>
      </c>
      <c r="F80" s="234" t="s">
        <v>713</v>
      </c>
      <c r="G80" s="229"/>
      <c r="H80" s="229"/>
      <c r="I80" s="229"/>
      <c r="J80" s="229"/>
      <c r="K80" s="229"/>
      <c r="L80" s="229"/>
      <c r="M80" s="229"/>
      <c r="N80" s="229"/>
      <c r="O80" s="229"/>
      <c r="P80" s="229"/>
      <c r="Q80" s="229"/>
      <c r="R80" s="229"/>
      <c r="S80" s="229"/>
      <c r="T80" s="229"/>
      <c r="U80" s="229"/>
      <c r="V80" s="229"/>
      <c r="W80" s="229"/>
      <c r="X80" s="229"/>
      <c r="Y80" s="229"/>
      <c r="Z80" s="229"/>
    </row>
    <row r="81" spans="1:26" ht="93" customHeight="1" x14ac:dyDescent="0.2">
      <c r="A81" s="237" t="s">
        <v>67</v>
      </c>
      <c r="B81" s="237">
        <v>2245</v>
      </c>
      <c r="C81" s="237">
        <v>2012</v>
      </c>
      <c r="D81" s="234" t="s">
        <v>1048</v>
      </c>
      <c r="E81" s="235" t="s">
        <v>100</v>
      </c>
      <c r="F81" s="234" t="s">
        <v>1049</v>
      </c>
      <c r="G81" s="229"/>
      <c r="H81" s="229"/>
      <c r="I81" s="229"/>
      <c r="J81" s="229"/>
      <c r="K81" s="229"/>
      <c r="L81" s="229"/>
      <c r="M81" s="229"/>
      <c r="N81" s="229"/>
      <c r="O81" s="229"/>
      <c r="P81" s="229"/>
      <c r="Q81" s="229"/>
      <c r="R81" s="229"/>
      <c r="S81" s="229"/>
      <c r="T81" s="229"/>
      <c r="U81" s="229"/>
      <c r="V81" s="229"/>
      <c r="W81" s="229"/>
      <c r="X81" s="229"/>
      <c r="Y81" s="229"/>
      <c r="Z81" s="229"/>
    </row>
    <row r="82" spans="1:26" ht="66" customHeight="1" x14ac:dyDescent="0.2">
      <c r="A82" s="264" t="s">
        <v>1210</v>
      </c>
      <c r="B82" s="237">
        <v>884</v>
      </c>
      <c r="C82" s="237">
        <v>2012</v>
      </c>
      <c r="D82" s="234" t="s">
        <v>1194</v>
      </c>
      <c r="E82" s="235" t="s">
        <v>100</v>
      </c>
      <c r="F82" s="234" t="s">
        <v>254</v>
      </c>
      <c r="G82" s="229"/>
      <c r="H82" s="229"/>
      <c r="I82" s="229"/>
      <c r="J82" s="229"/>
      <c r="K82" s="229"/>
      <c r="L82" s="229"/>
      <c r="M82" s="229"/>
      <c r="N82" s="229"/>
      <c r="O82" s="229"/>
      <c r="P82" s="229"/>
      <c r="Q82" s="229"/>
      <c r="R82" s="229"/>
      <c r="S82" s="229"/>
      <c r="T82" s="229"/>
      <c r="U82" s="229"/>
      <c r="V82" s="229"/>
      <c r="W82" s="229"/>
      <c r="X82" s="229"/>
      <c r="Y82" s="229"/>
      <c r="Z82" s="229"/>
    </row>
    <row r="83" spans="1:26" ht="72" customHeight="1" x14ac:dyDescent="0.2">
      <c r="A83" s="237" t="s">
        <v>67</v>
      </c>
      <c r="B83" s="237">
        <v>437</v>
      </c>
      <c r="C83" s="237">
        <v>2012</v>
      </c>
      <c r="D83" s="234" t="s">
        <v>1593</v>
      </c>
      <c r="E83" s="235" t="s">
        <v>100</v>
      </c>
      <c r="F83" s="234" t="s">
        <v>714</v>
      </c>
      <c r="G83" s="229"/>
      <c r="H83" s="229"/>
      <c r="I83" s="229"/>
      <c r="J83" s="229"/>
      <c r="K83" s="229"/>
      <c r="L83" s="229"/>
      <c r="M83" s="229"/>
      <c r="N83" s="229"/>
      <c r="O83" s="229"/>
      <c r="P83" s="229"/>
      <c r="Q83" s="229"/>
      <c r="R83" s="229"/>
      <c r="S83" s="229"/>
      <c r="T83" s="229"/>
      <c r="U83" s="229"/>
      <c r="V83" s="229"/>
      <c r="W83" s="229"/>
      <c r="X83" s="229"/>
      <c r="Y83" s="229"/>
      <c r="Z83" s="229"/>
    </row>
    <row r="84" spans="1:26" ht="94.5" customHeight="1" x14ac:dyDescent="0.2">
      <c r="A84" s="237" t="s">
        <v>67</v>
      </c>
      <c r="B84" s="237">
        <v>2271</v>
      </c>
      <c r="C84" s="237">
        <v>2009</v>
      </c>
      <c r="D84" s="234" t="s">
        <v>715</v>
      </c>
      <c r="E84" s="235" t="s">
        <v>100</v>
      </c>
      <c r="F84" s="234"/>
      <c r="G84" s="229"/>
      <c r="H84" s="229"/>
      <c r="I84" s="229"/>
      <c r="J84" s="229"/>
      <c r="K84" s="229"/>
      <c r="L84" s="229"/>
      <c r="M84" s="229"/>
      <c r="N84" s="229"/>
      <c r="O84" s="229"/>
      <c r="P84" s="229"/>
      <c r="Q84" s="229"/>
      <c r="R84" s="229"/>
      <c r="S84" s="229"/>
      <c r="T84" s="229"/>
      <c r="U84" s="229"/>
      <c r="V84" s="229"/>
      <c r="W84" s="229"/>
      <c r="X84" s="229"/>
      <c r="Y84" s="229"/>
      <c r="Z84" s="229"/>
    </row>
    <row r="85" spans="1:26" ht="87.75" customHeight="1" x14ac:dyDescent="0.2">
      <c r="A85" s="237" t="s">
        <v>255</v>
      </c>
      <c r="B85" s="237">
        <v>515</v>
      </c>
      <c r="C85" s="237">
        <v>2006</v>
      </c>
      <c r="D85" s="234" t="s">
        <v>1050</v>
      </c>
      <c r="E85" s="235" t="s">
        <v>100</v>
      </c>
      <c r="F85" s="234" t="s">
        <v>716</v>
      </c>
      <c r="G85" s="229"/>
      <c r="H85" s="229"/>
      <c r="I85" s="229"/>
      <c r="J85" s="229"/>
      <c r="K85" s="229"/>
      <c r="L85" s="229"/>
      <c r="M85" s="229"/>
      <c r="N85" s="229"/>
      <c r="O85" s="229"/>
      <c r="P85" s="229"/>
      <c r="Q85" s="229"/>
      <c r="R85" s="229"/>
      <c r="S85" s="229"/>
      <c r="T85" s="229"/>
      <c r="U85" s="229"/>
      <c r="V85" s="229"/>
      <c r="W85" s="229"/>
      <c r="X85" s="229"/>
      <c r="Y85" s="229"/>
      <c r="Z85" s="229"/>
    </row>
    <row r="86" spans="1:26" ht="49.5" customHeight="1" x14ac:dyDescent="0.2">
      <c r="A86" s="237" t="s">
        <v>255</v>
      </c>
      <c r="B86" s="237">
        <v>423</v>
      </c>
      <c r="C86" s="237">
        <v>2006</v>
      </c>
      <c r="D86" s="234" t="s">
        <v>1051</v>
      </c>
      <c r="E86" s="235" t="s">
        <v>923</v>
      </c>
      <c r="F86" s="234" t="s">
        <v>717</v>
      </c>
      <c r="G86" s="229"/>
      <c r="H86" s="229"/>
      <c r="I86" s="229"/>
      <c r="J86" s="229"/>
      <c r="K86" s="229"/>
      <c r="L86" s="229"/>
      <c r="M86" s="229"/>
      <c r="N86" s="229"/>
      <c r="O86" s="229"/>
      <c r="P86" s="229"/>
      <c r="Q86" s="229"/>
      <c r="R86" s="229"/>
      <c r="S86" s="229"/>
      <c r="T86" s="229"/>
      <c r="U86" s="229"/>
      <c r="V86" s="229"/>
      <c r="W86" s="229"/>
      <c r="X86" s="229"/>
      <c r="Y86" s="229"/>
      <c r="Z86" s="229"/>
    </row>
    <row r="87" spans="1:26" ht="102.75" customHeight="1" x14ac:dyDescent="0.2">
      <c r="A87" s="237" t="s">
        <v>67</v>
      </c>
      <c r="B87" s="237">
        <v>785</v>
      </c>
      <c r="C87" s="237">
        <v>2005</v>
      </c>
      <c r="D87" s="234" t="s">
        <v>718</v>
      </c>
      <c r="E87" s="235" t="s">
        <v>100</v>
      </c>
      <c r="F87" s="234" t="s">
        <v>1130</v>
      </c>
      <c r="G87" s="229"/>
      <c r="H87" s="229"/>
      <c r="I87" s="229"/>
      <c r="J87" s="229"/>
      <c r="K87" s="229"/>
      <c r="L87" s="229"/>
      <c r="M87" s="229"/>
      <c r="N87" s="229"/>
      <c r="O87" s="229"/>
      <c r="P87" s="229"/>
      <c r="Q87" s="229"/>
      <c r="R87" s="229"/>
      <c r="S87" s="229"/>
      <c r="T87" s="229"/>
      <c r="U87" s="229"/>
      <c r="V87" s="229"/>
      <c r="W87" s="229"/>
      <c r="X87" s="229"/>
      <c r="Y87" s="229"/>
      <c r="Z87" s="229"/>
    </row>
    <row r="88" spans="1:26" ht="69" customHeight="1" x14ac:dyDescent="0.2">
      <c r="A88" s="237" t="s">
        <v>67</v>
      </c>
      <c r="B88" s="237">
        <v>760</v>
      </c>
      <c r="C88" s="237">
        <v>2005</v>
      </c>
      <c r="D88" s="234" t="s">
        <v>719</v>
      </c>
      <c r="E88" s="235" t="s">
        <v>100</v>
      </c>
      <c r="F88" s="234" t="s">
        <v>1131</v>
      </c>
      <c r="G88" s="229"/>
      <c r="H88" s="229"/>
      <c r="I88" s="229"/>
      <c r="J88" s="229"/>
      <c r="K88" s="229"/>
      <c r="L88" s="229"/>
      <c r="M88" s="229"/>
      <c r="N88" s="229"/>
      <c r="O88" s="229"/>
      <c r="P88" s="229"/>
      <c r="Q88" s="229"/>
      <c r="R88" s="229"/>
      <c r="S88" s="229"/>
      <c r="T88" s="229"/>
      <c r="U88" s="229"/>
      <c r="V88" s="229"/>
      <c r="W88" s="229"/>
      <c r="X88" s="229"/>
      <c r="Y88" s="229"/>
      <c r="Z88" s="229"/>
    </row>
    <row r="89" spans="1:26" ht="69" customHeight="1" x14ac:dyDescent="0.2">
      <c r="A89" s="237" t="s">
        <v>67</v>
      </c>
      <c r="B89" s="237">
        <v>1919</v>
      </c>
      <c r="C89" s="237">
        <v>2002</v>
      </c>
      <c r="D89" s="234" t="s">
        <v>1052</v>
      </c>
      <c r="E89" s="235" t="s">
        <v>100</v>
      </c>
      <c r="F89" s="234" t="s">
        <v>1132</v>
      </c>
      <c r="G89" s="229"/>
      <c r="H89" s="229"/>
      <c r="I89" s="229"/>
      <c r="J89" s="229"/>
      <c r="K89" s="229"/>
      <c r="L89" s="229"/>
      <c r="M89" s="229"/>
      <c r="N89" s="229"/>
      <c r="O89" s="229"/>
      <c r="P89" s="229"/>
      <c r="Q89" s="229"/>
      <c r="R89" s="229"/>
      <c r="S89" s="229"/>
      <c r="T89" s="229"/>
      <c r="U89" s="229"/>
      <c r="V89" s="229"/>
      <c r="W89" s="229"/>
      <c r="X89" s="229"/>
      <c r="Y89" s="229"/>
      <c r="Z89" s="229"/>
    </row>
    <row r="90" spans="1:26" ht="68.25" customHeight="1" x14ac:dyDescent="0.2">
      <c r="A90" s="237" t="s">
        <v>67</v>
      </c>
      <c r="B90" s="237">
        <v>13</v>
      </c>
      <c r="C90" s="237">
        <v>2001</v>
      </c>
      <c r="D90" s="234" t="s">
        <v>1053</v>
      </c>
      <c r="E90" s="235" t="s">
        <v>100</v>
      </c>
      <c r="F90" s="234" t="s">
        <v>1133</v>
      </c>
      <c r="G90" s="229"/>
      <c r="H90" s="229"/>
      <c r="I90" s="229"/>
      <c r="J90" s="229"/>
      <c r="K90" s="229"/>
      <c r="L90" s="229"/>
      <c r="M90" s="229"/>
      <c r="N90" s="229"/>
      <c r="O90" s="229"/>
      <c r="P90" s="229"/>
      <c r="Q90" s="229"/>
      <c r="R90" s="229"/>
      <c r="S90" s="229"/>
      <c r="T90" s="229"/>
      <c r="U90" s="229"/>
      <c r="V90" s="229"/>
      <c r="W90" s="229"/>
      <c r="X90" s="229"/>
      <c r="Y90" s="229"/>
      <c r="Z90" s="229"/>
    </row>
    <row r="91" spans="1:26" ht="45" customHeight="1" x14ac:dyDescent="0.2">
      <c r="A91" s="237" t="s">
        <v>67</v>
      </c>
      <c r="B91" s="237">
        <v>243</v>
      </c>
      <c r="C91" s="237">
        <v>1999</v>
      </c>
      <c r="D91" s="234" t="s">
        <v>720</v>
      </c>
      <c r="E91" s="235" t="s">
        <v>100</v>
      </c>
      <c r="F91" s="234"/>
      <c r="G91" s="229"/>
      <c r="H91" s="229"/>
      <c r="I91" s="229"/>
      <c r="J91" s="229"/>
      <c r="K91" s="229"/>
      <c r="L91" s="229"/>
      <c r="M91" s="229"/>
      <c r="N91" s="229"/>
      <c r="O91" s="229"/>
      <c r="P91" s="229"/>
      <c r="Q91" s="229"/>
      <c r="R91" s="229"/>
      <c r="S91" s="229"/>
      <c r="T91" s="229"/>
      <c r="U91" s="229"/>
      <c r="V91" s="229"/>
      <c r="W91" s="229"/>
      <c r="X91" s="229"/>
      <c r="Y91" s="229"/>
      <c r="Z91" s="229"/>
    </row>
    <row r="92" spans="1:26" ht="85.5" customHeight="1" x14ac:dyDescent="0.2">
      <c r="A92" s="237" t="s">
        <v>67</v>
      </c>
      <c r="B92" s="237">
        <v>320</v>
      </c>
      <c r="C92" s="237">
        <v>1995</v>
      </c>
      <c r="D92" s="234" t="s">
        <v>721</v>
      </c>
      <c r="E92" s="235" t="s">
        <v>100</v>
      </c>
      <c r="F92" s="234" t="s">
        <v>1134</v>
      </c>
      <c r="G92" s="229"/>
      <c r="H92" s="229"/>
      <c r="I92" s="229"/>
      <c r="J92" s="229"/>
      <c r="K92" s="229"/>
      <c r="L92" s="229"/>
      <c r="M92" s="229"/>
      <c r="N92" s="229"/>
      <c r="O92" s="229"/>
      <c r="P92" s="229"/>
      <c r="Q92" s="229"/>
      <c r="R92" s="229"/>
      <c r="S92" s="229"/>
      <c r="T92" s="229"/>
      <c r="U92" s="229"/>
      <c r="V92" s="229"/>
      <c r="W92" s="229"/>
      <c r="X92" s="229"/>
      <c r="Y92" s="229"/>
      <c r="Z92" s="229"/>
    </row>
    <row r="93" spans="1:26" ht="74.25" customHeight="1" x14ac:dyDescent="0.2">
      <c r="A93" s="237" t="s">
        <v>67</v>
      </c>
      <c r="B93" s="237">
        <v>2644</v>
      </c>
      <c r="C93" s="237">
        <v>1994</v>
      </c>
      <c r="D93" s="234" t="s">
        <v>1135</v>
      </c>
      <c r="E93" s="235" t="s">
        <v>117</v>
      </c>
      <c r="F93" s="234" t="s">
        <v>1136</v>
      </c>
      <c r="G93" s="229"/>
      <c r="H93" s="229"/>
      <c r="I93" s="229"/>
      <c r="J93" s="229"/>
      <c r="K93" s="229"/>
      <c r="L93" s="229"/>
      <c r="M93" s="229"/>
      <c r="N93" s="229"/>
      <c r="O93" s="229"/>
      <c r="P93" s="229"/>
      <c r="Q93" s="229"/>
      <c r="R93" s="229"/>
      <c r="S93" s="229"/>
      <c r="T93" s="229"/>
      <c r="U93" s="229"/>
      <c r="V93" s="229"/>
      <c r="W93" s="229"/>
      <c r="X93" s="229"/>
      <c r="Y93" s="229"/>
      <c r="Z93" s="229"/>
    </row>
    <row r="94" spans="1:26" ht="153" customHeight="1" x14ac:dyDescent="0.2">
      <c r="A94" s="237" t="s">
        <v>67</v>
      </c>
      <c r="B94" s="237">
        <v>1295</v>
      </c>
      <c r="C94" s="237">
        <v>1994</v>
      </c>
      <c r="D94" s="234" t="s">
        <v>1054</v>
      </c>
      <c r="E94" s="235" t="s">
        <v>924</v>
      </c>
      <c r="F94" s="234" t="s">
        <v>722</v>
      </c>
      <c r="G94" s="229"/>
      <c r="H94" s="229"/>
      <c r="I94" s="229"/>
      <c r="J94" s="229"/>
      <c r="K94" s="229"/>
      <c r="L94" s="229"/>
      <c r="M94" s="229"/>
      <c r="N94" s="229"/>
      <c r="O94" s="229"/>
      <c r="P94" s="229"/>
      <c r="Q94" s="229"/>
      <c r="R94" s="229"/>
      <c r="S94" s="229"/>
      <c r="T94" s="229"/>
      <c r="U94" s="229"/>
      <c r="V94" s="229"/>
      <c r="W94" s="229"/>
      <c r="X94" s="229"/>
      <c r="Y94" s="229"/>
      <c r="Z94" s="229"/>
    </row>
    <row r="95" spans="1:26" ht="153" customHeight="1" x14ac:dyDescent="0.2">
      <c r="A95" s="237" t="s">
        <v>67</v>
      </c>
      <c r="B95" s="237">
        <v>50</v>
      </c>
      <c r="C95" s="237">
        <v>2023</v>
      </c>
      <c r="D95" s="234" t="s">
        <v>1668</v>
      </c>
      <c r="E95" s="179" t="s">
        <v>100</v>
      </c>
      <c r="F95" s="234" t="s">
        <v>1669</v>
      </c>
      <c r="G95" s="229"/>
      <c r="H95" s="229"/>
      <c r="I95" s="229"/>
      <c r="J95" s="229"/>
      <c r="K95" s="229"/>
      <c r="L95" s="229"/>
      <c r="M95" s="229"/>
      <c r="N95" s="229"/>
      <c r="O95" s="229"/>
      <c r="P95" s="229"/>
      <c r="Q95" s="229"/>
      <c r="R95" s="229"/>
      <c r="S95" s="229"/>
      <c r="T95" s="229"/>
      <c r="U95" s="229"/>
      <c r="V95" s="229"/>
      <c r="W95" s="229"/>
      <c r="X95" s="229"/>
      <c r="Y95" s="229"/>
      <c r="Z95" s="229"/>
    </row>
    <row r="96" spans="1:26" ht="153" customHeight="1" x14ac:dyDescent="0.2">
      <c r="A96" s="237" t="s">
        <v>67</v>
      </c>
      <c r="B96" s="237">
        <v>1498</v>
      </c>
      <c r="C96" s="237">
        <v>2022</v>
      </c>
      <c r="D96" s="234" t="s">
        <v>1666</v>
      </c>
      <c r="E96" s="179" t="s">
        <v>93</v>
      </c>
      <c r="F96" s="234" t="s">
        <v>1667</v>
      </c>
      <c r="G96" s="229"/>
      <c r="H96" s="229"/>
      <c r="I96" s="229"/>
      <c r="J96" s="229"/>
      <c r="K96" s="229"/>
      <c r="L96" s="229"/>
      <c r="M96" s="229"/>
      <c r="N96" s="229"/>
      <c r="O96" s="229"/>
      <c r="P96" s="229"/>
      <c r="Q96" s="229"/>
      <c r="R96" s="229"/>
      <c r="S96" s="229"/>
      <c r="T96" s="229"/>
      <c r="U96" s="229"/>
      <c r="V96" s="229"/>
      <c r="W96" s="229"/>
      <c r="X96" s="229"/>
      <c r="Y96" s="229"/>
      <c r="Z96" s="229"/>
    </row>
    <row r="97" spans="1:26" ht="65.25" customHeight="1" x14ac:dyDescent="0.2">
      <c r="A97" s="237" t="s">
        <v>67</v>
      </c>
      <c r="B97" s="237">
        <v>1108</v>
      </c>
      <c r="C97" s="237">
        <v>1994</v>
      </c>
      <c r="D97" s="234" t="s">
        <v>1055</v>
      </c>
      <c r="E97" s="235" t="s">
        <v>723</v>
      </c>
      <c r="F97" s="234" t="s">
        <v>1056</v>
      </c>
      <c r="G97" s="229"/>
      <c r="H97" s="229"/>
      <c r="I97" s="229"/>
      <c r="J97" s="229"/>
      <c r="K97" s="229"/>
      <c r="L97" s="229"/>
      <c r="M97" s="229"/>
      <c r="N97" s="229"/>
      <c r="O97" s="229"/>
      <c r="P97" s="229"/>
      <c r="Q97" s="229"/>
      <c r="R97" s="229"/>
      <c r="S97" s="229"/>
      <c r="T97" s="229"/>
      <c r="U97" s="229"/>
      <c r="V97" s="229"/>
      <c r="W97" s="229"/>
      <c r="X97" s="229"/>
      <c r="Y97" s="229"/>
      <c r="Z97" s="229"/>
    </row>
    <row r="98" spans="1:26" ht="99" customHeight="1" x14ac:dyDescent="0.2">
      <c r="A98" s="237" t="s">
        <v>67</v>
      </c>
      <c r="B98" s="237">
        <v>692</v>
      </c>
      <c r="C98" s="237">
        <v>1994</v>
      </c>
      <c r="D98" s="234" t="s">
        <v>724</v>
      </c>
      <c r="E98" s="235" t="s">
        <v>100</v>
      </c>
      <c r="F98" s="234" t="s">
        <v>1137</v>
      </c>
      <c r="G98" s="229"/>
      <c r="H98" s="229"/>
      <c r="I98" s="229"/>
      <c r="J98" s="229"/>
      <c r="K98" s="229"/>
      <c r="L98" s="229"/>
      <c r="M98" s="229"/>
      <c r="N98" s="229"/>
      <c r="O98" s="229"/>
      <c r="P98" s="229"/>
      <c r="Q98" s="229"/>
      <c r="R98" s="229"/>
      <c r="S98" s="229"/>
      <c r="T98" s="229"/>
      <c r="U98" s="229"/>
      <c r="V98" s="229"/>
      <c r="W98" s="229"/>
      <c r="X98" s="229"/>
      <c r="Y98" s="229"/>
      <c r="Z98" s="229"/>
    </row>
    <row r="99" spans="1:26" ht="107.25" customHeight="1" x14ac:dyDescent="0.2">
      <c r="A99" s="237" t="s">
        <v>67</v>
      </c>
      <c r="B99" s="237">
        <v>2177</v>
      </c>
      <c r="C99" s="237">
        <v>1989</v>
      </c>
      <c r="D99" s="234" t="s">
        <v>1057</v>
      </c>
      <c r="E99" s="235" t="s">
        <v>925</v>
      </c>
      <c r="F99" s="234" t="s">
        <v>725</v>
      </c>
      <c r="G99" s="229"/>
      <c r="H99" s="229"/>
      <c r="I99" s="229"/>
      <c r="J99" s="229"/>
      <c r="K99" s="229"/>
      <c r="L99" s="229"/>
      <c r="M99" s="229"/>
      <c r="N99" s="229"/>
      <c r="O99" s="229"/>
      <c r="P99" s="229"/>
      <c r="Q99" s="229"/>
      <c r="R99" s="229"/>
      <c r="S99" s="229"/>
      <c r="T99" s="229"/>
      <c r="U99" s="229"/>
      <c r="V99" s="229"/>
      <c r="W99" s="229"/>
      <c r="X99" s="229"/>
      <c r="Y99" s="229"/>
      <c r="Z99" s="229"/>
    </row>
    <row r="100" spans="1:26" ht="81" customHeight="1" x14ac:dyDescent="0.2">
      <c r="A100" s="237" t="s">
        <v>75</v>
      </c>
      <c r="B100" s="237">
        <v>8736</v>
      </c>
      <c r="C100" s="237">
        <v>2019</v>
      </c>
      <c r="D100" s="234" t="s">
        <v>1058</v>
      </c>
      <c r="E100" s="235" t="s">
        <v>100</v>
      </c>
      <c r="F100" s="234" t="s">
        <v>1138</v>
      </c>
      <c r="G100" s="229"/>
      <c r="H100" s="229"/>
      <c r="I100" s="229"/>
      <c r="J100" s="229"/>
      <c r="K100" s="229"/>
      <c r="L100" s="229"/>
      <c r="M100" s="229"/>
      <c r="N100" s="229"/>
      <c r="O100" s="229"/>
      <c r="P100" s="229"/>
      <c r="Q100" s="229"/>
      <c r="R100" s="229"/>
      <c r="S100" s="229"/>
      <c r="T100" s="229"/>
      <c r="U100" s="229"/>
      <c r="V100" s="229"/>
      <c r="W100" s="229"/>
      <c r="X100" s="229"/>
      <c r="Y100" s="229"/>
      <c r="Z100" s="229"/>
    </row>
    <row r="101" spans="1:26" ht="74.25" customHeight="1" x14ac:dyDescent="0.2">
      <c r="A101" s="237" t="s">
        <v>75</v>
      </c>
      <c r="B101" s="237">
        <v>821</v>
      </c>
      <c r="C101" s="237">
        <v>2021</v>
      </c>
      <c r="D101" s="234" t="s">
        <v>1594</v>
      </c>
      <c r="E101" s="255" t="s">
        <v>100</v>
      </c>
      <c r="F101" s="234" t="s">
        <v>1595</v>
      </c>
      <c r="G101" s="229"/>
      <c r="H101" s="229"/>
      <c r="I101" s="229"/>
      <c r="J101" s="229"/>
      <c r="K101" s="229"/>
      <c r="L101" s="229"/>
      <c r="M101" s="229"/>
      <c r="N101" s="229"/>
      <c r="O101" s="229"/>
      <c r="P101" s="229"/>
      <c r="Q101" s="229"/>
      <c r="R101" s="229"/>
      <c r="S101" s="229"/>
      <c r="T101" s="229"/>
      <c r="U101" s="229"/>
      <c r="V101" s="229"/>
      <c r="W101" s="229"/>
      <c r="X101" s="229"/>
      <c r="Y101" s="229"/>
      <c r="Z101" s="229"/>
    </row>
    <row r="102" spans="1:26" ht="74.25" customHeight="1" x14ac:dyDescent="0.2">
      <c r="A102" s="237" t="s">
        <v>75</v>
      </c>
      <c r="B102" s="237">
        <v>26</v>
      </c>
      <c r="C102" s="237">
        <v>2019</v>
      </c>
      <c r="D102" s="234" t="s">
        <v>1059</v>
      </c>
      <c r="E102" s="235" t="s">
        <v>100</v>
      </c>
      <c r="F102" s="234"/>
      <c r="G102" s="229"/>
      <c r="H102" s="229"/>
      <c r="I102" s="229"/>
      <c r="J102" s="229"/>
      <c r="K102" s="229"/>
      <c r="L102" s="229"/>
      <c r="M102" s="229"/>
      <c r="N102" s="229"/>
      <c r="O102" s="229"/>
      <c r="P102" s="229"/>
      <c r="Q102" s="229"/>
      <c r="R102" s="229"/>
      <c r="S102" s="229"/>
      <c r="T102" s="229"/>
      <c r="U102" s="229"/>
      <c r="V102" s="229"/>
      <c r="W102" s="229"/>
      <c r="X102" s="229"/>
      <c r="Y102" s="229"/>
      <c r="Z102" s="229"/>
    </row>
    <row r="103" spans="1:26" ht="60" customHeight="1" x14ac:dyDescent="0.2">
      <c r="A103" s="237" t="s">
        <v>75</v>
      </c>
      <c r="B103" s="263">
        <v>20181000006176</v>
      </c>
      <c r="C103" s="237">
        <v>2018</v>
      </c>
      <c r="D103" s="234" t="s">
        <v>726</v>
      </c>
      <c r="E103" s="178" t="s">
        <v>100</v>
      </c>
      <c r="F103" s="234" t="s">
        <v>1670</v>
      </c>
      <c r="G103" s="229"/>
      <c r="H103" s="229"/>
      <c r="I103" s="229"/>
      <c r="J103" s="229"/>
      <c r="K103" s="229"/>
      <c r="L103" s="229"/>
      <c r="M103" s="229"/>
      <c r="N103" s="229"/>
      <c r="O103" s="229"/>
      <c r="P103" s="229"/>
      <c r="Q103" s="229"/>
      <c r="R103" s="229"/>
      <c r="S103" s="229"/>
      <c r="T103" s="229"/>
      <c r="U103" s="229"/>
      <c r="V103" s="229"/>
      <c r="W103" s="229"/>
      <c r="X103" s="229"/>
      <c r="Y103" s="229"/>
      <c r="Z103" s="229"/>
    </row>
    <row r="104" spans="1:26" ht="54.75" customHeight="1" x14ac:dyDescent="0.2">
      <c r="A104" s="237" t="s">
        <v>75</v>
      </c>
      <c r="B104" s="237">
        <v>336</v>
      </c>
      <c r="C104" s="237">
        <v>2008</v>
      </c>
      <c r="D104" s="234" t="s">
        <v>727</v>
      </c>
      <c r="E104" s="235" t="s">
        <v>100</v>
      </c>
      <c r="F104" s="234" t="s">
        <v>1139</v>
      </c>
      <c r="G104" s="229"/>
      <c r="H104" s="229"/>
      <c r="I104" s="229"/>
      <c r="J104" s="229"/>
      <c r="K104" s="229"/>
      <c r="L104" s="229"/>
      <c r="M104" s="229"/>
      <c r="N104" s="229"/>
      <c r="O104" s="229"/>
      <c r="P104" s="229"/>
      <c r="Q104" s="229"/>
      <c r="R104" s="229"/>
      <c r="S104" s="229"/>
      <c r="T104" s="229"/>
      <c r="U104" s="229"/>
      <c r="V104" s="229"/>
      <c r="W104" s="229"/>
      <c r="X104" s="229"/>
      <c r="Y104" s="229"/>
      <c r="Z104" s="229"/>
    </row>
    <row r="105" spans="1:26" ht="53.25" customHeight="1" x14ac:dyDescent="0.2">
      <c r="A105" s="237" t="s">
        <v>75</v>
      </c>
      <c r="B105" s="237">
        <v>276</v>
      </c>
      <c r="C105" s="237">
        <v>2007</v>
      </c>
      <c r="D105" s="234" t="s">
        <v>728</v>
      </c>
      <c r="E105" s="235" t="s">
        <v>100</v>
      </c>
      <c r="F105" s="234"/>
      <c r="G105" s="229"/>
      <c r="H105" s="229"/>
      <c r="I105" s="229"/>
      <c r="J105" s="229"/>
      <c r="K105" s="229"/>
      <c r="L105" s="229"/>
      <c r="M105" s="229"/>
      <c r="N105" s="229"/>
      <c r="O105" s="229"/>
      <c r="P105" s="229"/>
      <c r="Q105" s="229"/>
      <c r="R105" s="229"/>
      <c r="S105" s="229"/>
      <c r="T105" s="229"/>
      <c r="U105" s="229"/>
      <c r="V105" s="229"/>
      <c r="W105" s="229"/>
      <c r="X105" s="229"/>
      <c r="Y105" s="229"/>
      <c r="Z105" s="229"/>
    </row>
    <row r="106" spans="1:26" ht="84" customHeight="1" x14ac:dyDescent="0.2">
      <c r="A106" s="237" t="s">
        <v>75</v>
      </c>
      <c r="B106" s="237">
        <v>92</v>
      </c>
      <c r="C106" s="237">
        <v>2003</v>
      </c>
      <c r="D106" s="234" t="s">
        <v>729</v>
      </c>
      <c r="E106" s="235" t="s">
        <v>100</v>
      </c>
      <c r="F106" s="234"/>
      <c r="G106" s="229"/>
      <c r="H106" s="229"/>
      <c r="I106" s="229"/>
      <c r="J106" s="229"/>
      <c r="K106" s="229"/>
      <c r="L106" s="229"/>
      <c r="M106" s="229"/>
      <c r="N106" s="229"/>
      <c r="O106" s="229"/>
      <c r="P106" s="229"/>
      <c r="Q106" s="229"/>
      <c r="R106" s="229"/>
      <c r="S106" s="229"/>
      <c r="T106" s="229"/>
      <c r="U106" s="229"/>
      <c r="V106" s="229"/>
      <c r="W106" s="229"/>
      <c r="X106" s="229"/>
      <c r="Y106" s="229"/>
      <c r="Z106" s="229"/>
    </row>
    <row r="107" spans="1:26" ht="58.5" customHeight="1" x14ac:dyDescent="0.2">
      <c r="A107" s="237" t="s">
        <v>75</v>
      </c>
      <c r="B107" s="237">
        <v>9</v>
      </c>
      <c r="C107" s="237">
        <v>1999</v>
      </c>
      <c r="D107" s="234" t="s">
        <v>730</v>
      </c>
      <c r="E107" s="239" t="s">
        <v>100</v>
      </c>
      <c r="F107" s="262"/>
      <c r="G107" s="229"/>
      <c r="H107" s="229"/>
      <c r="I107" s="229"/>
      <c r="J107" s="229"/>
      <c r="K107" s="229"/>
      <c r="L107" s="229"/>
      <c r="M107" s="229"/>
      <c r="N107" s="229"/>
      <c r="O107" s="229"/>
      <c r="P107" s="229"/>
      <c r="Q107" s="229"/>
      <c r="R107" s="229"/>
      <c r="S107" s="229"/>
      <c r="T107" s="229"/>
      <c r="U107" s="229"/>
      <c r="V107" s="229"/>
      <c r="W107" s="229"/>
      <c r="X107" s="229"/>
      <c r="Y107" s="229"/>
      <c r="Z107" s="229"/>
    </row>
    <row r="108" spans="1:26" ht="51" customHeight="1" x14ac:dyDescent="0.2">
      <c r="A108" s="237" t="s">
        <v>75</v>
      </c>
      <c r="B108" s="237">
        <v>83</v>
      </c>
      <c r="C108" s="237">
        <v>1920</v>
      </c>
      <c r="D108" s="234" t="s">
        <v>1060</v>
      </c>
      <c r="E108" s="235" t="s">
        <v>100</v>
      </c>
      <c r="F108" s="234"/>
      <c r="G108" s="229"/>
      <c r="H108" s="229"/>
      <c r="I108" s="229"/>
      <c r="J108" s="229"/>
      <c r="K108" s="229"/>
      <c r="L108" s="229"/>
      <c r="M108" s="229"/>
      <c r="N108" s="229"/>
      <c r="O108" s="229"/>
      <c r="P108" s="229"/>
      <c r="Q108" s="229"/>
      <c r="R108" s="229"/>
      <c r="S108" s="229"/>
      <c r="T108" s="229"/>
      <c r="U108" s="229"/>
      <c r="V108" s="229"/>
      <c r="W108" s="229"/>
      <c r="X108" s="229"/>
      <c r="Y108" s="229"/>
      <c r="Z108" s="229"/>
    </row>
    <row r="109" spans="1:26" ht="72.75" customHeight="1" x14ac:dyDescent="0.2">
      <c r="A109" s="237" t="s">
        <v>229</v>
      </c>
      <c r="B109" s="237">
        <v>55</v>
      </c>
      <c r="C109" s="237">
        <v>2022</v>
      </c>
      <c r="D109" s="234" t="s">
        <v>1596</v>
      </c>
      <c r="E109" s="255" t="s">
        <v>100</v>
      </c>
      <c r="F109" s="234" t="s">
        <v>1152</v>
      </c>
      <c r="G109" s="229"/>
      <c r="H109" s="229"/>
      <c r="I109" s="229"/>
      <c r="J109" s="229"/>
      <c r="K109" s="229"/>
      <c r="L109" s="229"/>
      <c r="M109" s="229"/>
      <c r="N109" s="229"/>
      <c r="O109" s="229"/>
      <c r="P109" s="229"/>
      <c r="Q109" s="229"/>
      <c r="R109" s="229"/>
      <c r="S109" s="229"/>
      <c r="T109" s="229"/>
      <c r="U109" s="229"/>
      <c r="V109" s="229"/>
      <c r="W109" s="229"/>
      <c r="X109" s="229"/>
      <c r="Y109" s="229"/>
      <c r="Z109" s="229"/>
    </row>
    <row r="110" spans="1:26" ht="72.75" customHeight="1" x14ac:dyDescent="0.2">
      <c r="A110" s="237" t="s">
        <v>229</v>
      </c>
      <c r="B110" s="237">
        <v>4</v>
      </c>
      <c r="C110" s="237">
        <v>2022</v>
      </c>
      <c r="D110" s="234" t="s">
        <v>1597</v>
      </c>
      <c r="E110" s="255" t="s">
        <v>100</v>
      </c>
      <c r="F110" s="234" t="s">
        <v>1598</v>
      </c>
      <c r="G110" s="229"/>
      <c r="H110" s="229"/>
      <c r="I110" s="229"/>
      <c r="J110" s="229"/>
      <c r="K110" s="229"/>
      <c r="L110" s="229"/>
      <c r="M110" s="229"/>
      <c r="N110" s="229"/>
      <c r="O110" s="229"/>
      <c r="P110" s="229"/>
      <c r="Q110" s="229"/>
      <c r="R110" s="229"/>
      <c r="S110" s="229"/>
      <c r="T110" s="229"/>
      <c r="U110" s="229"/>
      <c r="V110" s="229"/>
      <c r="W110" s="229"/>
      <c r="X110" s="229"/>
      <c r="Y110" s="229"/>
      <c r="Z110" s="229"/>
    </row>
    <row r="111" spans="1:26" ht="72.75" customHeight="1" x14ac:dyDescent="0.2">
      <c r="A111" s="237" t="s">
        <v>80</v>
      </c>
      <c r="B111" s="237">
        <v>692</v>
      </c>
      <c r="C111" s="237">
        <v>2022</v>
      </c>
      <c r="D111" s="234" t="s">
        <v>1599</v>
      </c>
      <c r="E111" s="255" t="s">
        <v>100</v>
      </c>
      <c r="F111" s="234" t="s">
        <v>1600</v>
      </c>
      <c r="G111" s="229"/>
      <c r="H111" s="229"/>
      <c r="I111" s="229"/>
      <c r="J111" s="229"/>
      <c r="K111" s="229"/>
      <c r="L111" s="229"/>
      <c r="M111" s="229"/>
      <c r="N111" s="229"/>
      <c r="O111" s="229"/>
      <c r="P111" s="229"/>
      <c r="Q111" s="229"/>
      <c r="R111" s="229"/>
      <c r="S111" s="229"/>
      <c r="T111" s="229"/>
      <c r="U111" s="229"/>
      <c r="V111" s="229"/>
      <c r="W111" s="229"/>
      <c r="X111" s="229"/>
      <c r="Y111" s="229"/>
      <c r="Z111" s="229"/>
    </row>
    <row r="112" spans="1:26" ht="72.75" customHeight="1" x14ac:dyDescent="0.2">
      <c r="A112" s="237" t="s">
        <v>80</v>
      </c>
      <c r="B112" s="237">
        <v>666</v>
      </c>
      <c r="C112" s="237">
        <v>2022</v>
      </c>
      <c r="D112" s="234" t="s">
        <v>1601</v>
      </c>
      <c r="E112" s="235" t="s">
        <v>100</v>
      </c>
      <c r="F112" s="234" t="s">
        <v>1602</v>
      </c>
      <c r="G112" s="229"/>
      <c r="H112" s="229"/>
      <c r="I112" s="229"/>
      <c r="J112" s="229"/>
      <c r="K112" s="229"/>
      <c r="L112" s="229"/>
      <c r="M112" s="229"/>
      <c r="N112" s="229"/>
      <c r="O112" s="229"/>
      <c r="P112" s="229"/>
      <c r="Q112" s="229"/>
      <c r="R112" s="229"/>
      <c r="S112" s="229"/>
      <c r="T112" s="229"/>
      <c r="U112" s="229"/>
      <c r="V112" s="229"/>
      <c r="W112" s="229"/>
      <c r="X112" s="229"/>
      <c r="Y112" s="229"/>
      <c r="Z112" s="229"/>
    </row>
    <row r="113" spans="1:26" ht="72.75" customHeight="1" x14ac:dyDescent="0.2">
      <c r="A113" s="237" t="s">
        <v>229</v>
      </c>
      <c r="B113" s="237">
        <v>102</v>
      </c>
      <c r="C113" s="237">
        <v>2021</v>
      </c>
      <c r="D113" s="234" t="s">
        <v>1603</v>
      </c>
      <c r="E113" s="255" t="s">
        <v>100</v>
      </c>
      <c r="F113" s="234" t="s">
        <v>1604</v>
      </c>
      <c r="G113" s="229"/>
      <c r="H113" s="229"/>
      <c r="I113" s="229"/>
      <c r="J113" s="229"/>
      <c r="K113" s="229"/>
      <c r="L113" s="229"/>
      <c r="M113" s="229"/>
      <c r="N113" s="229"/>
      <c r="O113" s="229"/>
      <c r="P113" s="229"/>
      <c r="Q113" s="229"/>
      <c r="R113" s="229"/>
      <c r="S113" s="229"/>
      <c r="T113" s="229"/>
      <c r="U113" s="229"/>
      <c r="V113" s="229"/>
      <c r="W113" s="229"/>
      <c r="X113" s="229"/>
      <c r="Y113" s="229"/>
      <c r="Z113" s="229"/>
    </row>
    <row r="114" spans="1:26" ht="72.75" customHeight="1" x14ac:dyDescent="0.2">
      <c r="A114" s="237" t="s">
        <v>229</v>
      </c>
      <c r="B114" s="237">
        <v>30</v>
      </c>
      <c r="C114" s="237">
        <v>2021</v>
      </c>
      <c r="D114" s="234" t="s">
        <v>1605</v>
      </c>
      <c r="E114" s="255" t="s">
        <v>100</v>
      </c>
      <c r="F114" s="234" t="s">
        <v>1606</v>
      </c>
      <c r="G114" s="229"/>
      <c r="H114" s="229"/>
      <c r="I114" s="229"/>
      <c r="J114" s="229"/>
      <c r="K114" s="229"/>
      <c r="L114" s="229"/>
      <c r="M114" s="229"/>
      <c r="N114" s="229"/>
      <c r="O114" s="229"/>
      <c r="P114" s="229"/>
      <c r="Q114" s="229"/>
      <c r="R114" s="229"/>
      <c r="S114" s="229"/>
      <c r="T114" s="229"/>
      <c r="U114" s="229"/>
      <c r="V114" s="229"/>
      <c r="W114" s="229"/>
      <c r="X114" s="229"/>
      <c r="Y114" s="229"/>
      <c r="Z114" s="229"/>
    </row>
    <row r="115" spans="1:26" ht="72.75" customHeight="1" x14ac:dyDescent="0.2">
      <c r="A115" s="237" t="s">
        <v>80</v>
      </c>
      <c r="B115" s="237">
        <v>9</v>
      </c>
      <c r="C115" s="237">
        <v>2021</v>
      </c>
      <c r="D115" s="234" t="s">
        <v>1291</v>
      </c>
      <c r="E115" s="239" t="s">
        <v>100</v>
      </c>
      <c r="F115" s="234" t="s">
        <v>1292</v>
      </c>
      <c r="G115" s="229"/>
      <c r="H115" s="229"/>
      <c r="I115" s="229"/>
      <c r="J115" s="229"/>
      <c r="K115" s="229"/>
      <c r="L115" s="229"/>
      <c r="M115" s="229"/>
      <c r="N115" s="229"/>
      <c r="O115" s="229"/>
      <c r="P115" s="229"/>
      <c r="Q115" s="229"/>
      <c r="R115" s="229"/>
      <c r="S115" s="229"/>
      <c r="T115" s="229"/>
      <c r="U115" s="229"/>
      <c r="V115" s="229"/>
      <c r="W115" s="229"/>
      <c r="X115" s="229"/>
      <c r="Y115" s="229"/>
      <c r="Z115" s="229"/>
    </row>
    <row r="116" spans="1:26" ht="72.75" customHeight="1" x14ac:dyDescent="0.2">
      <c r="A116" s="237" t="s">
        <v>229</v>
      </c>
      <c r="B116" s="237">
        <v>64</v>
      </c>
      <c r="C116" s="237">
        <v>2020</v>
      </c>
      <c r="D116" s="234" t="s">
        <v>1140</v>
      </c>
      <c r="E116" s="235" t="s">
        <v>100</v>
      </c>
      <c r="F116" s="234" t="s">
        <v>1141</v>
      </c>
      <c r="G116" s="229"/>
      <c r="H116" s="229"/>
      <c r="I116" s="229"/>
      <c r="J116" s="229"/>
      <c r="K116" s="229"/>
      <c r="L116" s="229"/>
      <c r="M116" s="229"/>
      <c r="N116" s="229"/>
      <c r="O116" s="229"/>
      <c r="P116" s="229"/>
      <c r="Q116" s="229"/>
      <c r="R116" s="229"/>
      <c r="S116" s="229"/>
      <c r="T116" s="229"/>
      <c r="U116" s="229"/>
      <c r="V116" s="229"/>
      <c r="W116" s="229"/>
      <c r="X116" s="229"/>
      <c r="Y116" s="229"/>
      <c r="Z116" s="229"/>
    </row>
    <row r="117" spans="1:26" ht="68.25" customHeight="1" x14ac:dyDescent="0.2">
      <c r="A117" s="237" t="s">
        <v>229</v>
      </c>
      <c r="B117" s="237">
        <v>63</v>
      </c>
      <c r="C117" s="237">
        <v>2020</v>
      </c>
      <c r="D117" s="234" t="s">
        <v>1142</v>
      </c>
      <c r="E117" s="235" t="s">
        <v>100</v>
      </c>
      <c r="F117" s="234" t="s">
        <v>1143</v>
      </c>
      <c r="G117" s="229"/>
      <c r="H117" s="229"/>
      <c r="I117" s="229"/>
      <c r="J117" s="229"/>
      <c r="K117" s="229"/>
      <c r="L117" s="229"/>
      <c r="M117" s="229"/>
      <c r="N117" s="229"/>
      <c r="O117" s="229"/>
      <c r="P117" s="229"/>
      <c r="Q117" s="229"/>
      <c r="R117" s="229"/>
      <c r="S117" s="229"/>
      <c r="T117" s="229"/>
      <c r="U117" s="229"/>
      <c r="V117" s="229"/>
      <c r="W117" s="229"/>
      <c r="X117" s="229"/>
      <c r="Y117" s="229"/>
      <c r="Z117" s="229"/>
    </row>
    <row r="118" spans="1:26" ht="129.75" customHeight="1" x14ac:dyDescent="0.2">
      <c r="A118" s="237" t="s">
        <v>229</v>
      </c>
      <c r="B118" s="237">
        <v>52</v>
      </c>
      <c r="C118" s="237">
        <v>2020</v>
      </c>
      <c r="D118" s="234" t="s">
        <v>1144</v>
      </c>
      <c r="E118" s="235" t="s">
        <v>100</v>
      </c>
      <c r="F118" s="234" t="s">
        <v>1145</v>
      </c>
      <c r="G118" s="229"/>
      <c r="H118" s="229"/>
      <c r="I118" s="229"/>
      <c r="J118" s="229"/>
      <c r="K118" s="229"/>
      <c r="L118" s="229"/>
      <c r="M118" s="229"/>
      <c r="N118" s="229"/>
      <c r="O118" s="229"/>
      <c r="P118" s="229"/>
      <c r="Q118" s="229"/>
      <c r="R118" s="229"/>
      <c r="S118" s="229"/>
      <c r="T118" s="229"/>
      <c r="U118" s="229"/>
      <c r="V118" s="229"/>
      <c r="W118" s="229"/>
      <c r="X118" s="229"/>
      <c r="Y118" s="229"/>
      <c r="Z118" s="229"/>
    </row>
    <row r="119" spans="1:26" ht="72" customHeight="1" x14ac:dyDescent="0.2">
      <c r="A119" s="237" t="s">
        <v>80</v>
      </c>
      <c r="B119" s="237">
        <v>385</v>
      </c>
      <c r="C119" s="237">
        <v>2020</v>
      </c>
      <c r="D119" s="234" t="s">
        <v>1147</v>
      </c>
      <c r="E119" s="235" t="s">
        <v>1293</v>
      </c>
      <c r="F119" s="234" t="s">
        <v>1607</v>
      </c>
      <c r="G119" s="229"/>
      <c r="H119" s="229"/>
      <c r="I119" s="229"/>
      <c r="J119" s="229"/>
      <c r="K119" s="229"/>
      <c r="L119" s="229"/>
      <c r="M119" s="229"/>
      <c r="N119" s="229"/>
      <c r="O119" s="229"/>
      <c r="P119" s="229"/>
      <c r="Q119" s="229"/>
      <c r="R119" s="229"/>
      <c r="S119" s="229"/>
      <c r="T119" s="229"/>
      <c r="U119" s="229"/>
      <c r="V119" s="229"/>
      <c r="W119" s="229"/>
      <c r="X119" s="229"/>
      <c r="Y119" s="229"/>
      <c r="Z119" s="229"/>
    </row>
    <row r="120" spans="1:26" ht="115.5" customHeight="1" x14ac:dyDescent="0.2">
      <c r="A120" s="237" t="s">
        <v>80</v>
      </c>
      <c r="B120" s="237">
        <v>2404</v>
      </c>
      <c r="C120" s="237">
        <v>2019</v>
      </c>
      <c r="D120" s="234" t="s">
        <v>1061</v>
      </c>
      <c r="E120" s="235" t="s">
        <v>100</v>
      </c>
      <c r="F120" s="234" t="s">
        <v>1148</v>
      </c>
      <c r="G120" s="229"/>
      <c r="H120" s="229"/>
      <c r="I120" s="229"/>
      <c r="J120" s="229"/>
      <c r="K120" s="229"/>
      <c r="L120" s="229"/>
      <c r="M120" s="229"/>
      <c r="N120" s="229"/>
      <c r="O120" s="229"/>
      <c r="P120" s="229"/>
      <c r="Q120" s="229"/>
      <c r="R120" s="229"/>
      <c r="S120" s="229"/>
      <c r="T120" s="229"/>
      <c r="U120" s="229"/>
      <c r="V120" s="229"/>
      <c r="W120" s="229"/>
      <c r="X120" s="229"/>
      <c r="Y120" s="229"/>
      <c r="Z120" s="229"/>
    </row>
    <row r="121" spans="1:26" ht="351.75" customHeight="1" x14ac:dyDescent="0.2">
      <c r="A121" s="237" t="s">
        <v>80</v>
      </c>
      <c r="B121" s="237">
        <v>312</v>
      </c>
      <c r="C121" s="237">
        <v>2019</v>
      </c>
      <c r="D121" s="234" t="s">
        <v>1062</v>
      </c>
      <c r="E121" s="235" t="s">
        <v>731</v>
      </c>
      <c r="F121" s="234" t="s">
        <v>1149</v>
      </c>
      <c r="G121" s="229"/>
      <c r="H121" s="229"/>
      <c r="I121" s="229"/>
      <c r="J121" s="229"/>
      <c r="K121" s="229"/>
      <c r="L121" s="229"/>
      <c r="M121" s="229"/>
      <c r="N121" s="229"/>
      <c r="O121" s="229"/>
      <c r="P121" s="229"/>
      <c r="Q121" s="229"/>
      <c r="R121" s="229"/>
      <c r="S121" s="229"/>
      <c r="T121" s="229"/>
      <c r="U121" s="229"/>
      <c r="V121" s="229"/>
      <c r="W121" s="229"/>
      <c r="X121" s="229"/>
      <c r="Y121" s="229"/>
      <c r="Z121" s="229"/>
    </row>
    <row r="122" spans="1:26" ht="81.75" customHeight="1" x14ac:dyDescent="0.2">
      <c r="A122" s="237" t="s">
        <v>80</v>
      </c>
      <c r="B122" s="237">
        <v>89</v>
      </c>
      <c r="C122" s="237">
        <v>2019</v>
      </c>
      <c r="D122" s="234" t="s">
        <v>1150</v>
      </c>
      <c r="E122" s="235">
        <v>2</v>
      </c>
      <c r="F122" s="234" t="s">
        <v>1151</v>
      </c>
      <c r="G122" s="229"/>
      <c r="H122" s="229"/>
      <c r="I122" s="229"/>
      <c r="J122" s="229"/>
      <c r="K122" s="229"/>
      <c r="L122" s="229"/>
      <c r="M122" s="229"/>
      <c r="N122" s="229"/>
      <c r="O122" s="229"/>
      <c r="P122" s="229"/>
      <c r="Q122" s="229"/>
      <c r="R122" s="229"/>
      <c r="S122" s="229"/>
      <c r="T122" s="229"/>
      <c r="U122" s="229"/>
      <c r="V122" s="229"/>
      <c r="W122" s="229"/>
      <c r="X122" s="229"/>
      <c r="Y122" s="229"/>
      <c r="Z122" s="229"/>
    </row>
    <row r="123" spans="1:26" ht="114" customHeight="1" x14ac:dyDescent="0.2">
      <c r="A123" s="237" t="s">
        <v>80</v>
      </c>
      <c r="B123" s="237">
        <v>4886</v>
      </c>
      <c r="C123" s="237">
        <v>2018</v>
      </c>
      <c r="D123" s="234" t="s">
        <v>1154</v>
      </c>
      <c r="E123" s="235" t="s">
        <v>1113</v>
      </c>
      <c r="F123" s="234" t="s">
        <v>1155</v>
      </c>
      <c r="G123" s="229"/>
      <c r="H123" s="229"/>
      <c r="I123" s="229"/>
      <c r="J123" s="229"/>
      <c r="K123" s="229"/>
      <c r="L123" s="229"/>
      <c r="M123" s="229"/>
      <c r="N123" s="229"/>
      <c r="O123" s="229"/>
      <c r="P123" s="229"/>
      <c r="Q123" s="229"/>
      <c r="R123" s="229"/>
      <c r="S123" s="229"/>
      <c r="T123" s="229"/>
      <c r="U123" s="229"/>
      <c r="V123" s="229"/>
      <c r="W123" s="229"/>
      <c r="X123" s="229"/>
      <c r="Y123" s="229"/>
      <c r="Z123" s="229"/>
    </row>
    <row r="124" spans="1:26" ht="60.75" customHeight="1" x14ac:dyDescent="0.2">
      <c r="A124" s="237" t="s">
        <v>1063</v>
      </c>
      <c r="B124" s="237">
        <v>667</v>
      </c>
      <c r="C124" s="237">
        <v>2018</v>
      </c>
      <c r="D124" s="234" t="s">
        <v>1064</v>
      </c>
      <c r="E124" s="235" t="s">
        <v>100</v>
      </c>
      <c r="F124" s="234"/>
      <c r="G124" s="229"/>
      <c r="H124" s="229"/>
      <c r="I124" s="229"/>
      <c r="J124" s="229"/>
      <c r="K124" s="229"/>
      <c r="L124" s="229"/>
      <c r="M124" s="229"/>
      <c r="N124" s="229"/>
      <c r="O124" s="229"/>
      <c r="P124" s="229"/>
      <c r="Q124" s="229"/>
      <c r="R124" s="229"/>
      <c r="S124" s="229"/>
      <c r="T124" s="229"/>
      <c r="U124" s="229"/>
      <c r="V124" s="229"/>
      <c r="W124" s="229"/>
      <c r="X124" s="229"/>
      <c r="Y124" s="229"/>
      <c r="Z124" s="229"/>
    </row>
    <row r="125" spans="1:26" ht="66.75" customHeight="1" x14ac:dyDescent="0.2">
      <c r="A125" s="237" t="s">
        <v>229</v>
      </c>
      <c r="B125" s="237">
        <v>155</v>
      </c>
      <c r="C125" s="237">
        <v>2018</v>
      </c>
      <c r="D125" s="234" t="s">
        <v>1065</v>
      </c>
      <c r="E125" s="235" t="s">
        <v>100</v>
      </c>
      <c r="F125" s="234" t="s">
        <v>732</v>
      </c>
      <c r="G125" s="229"/>
      <c r="H125" s="229"/>
      <c r="I125" s="229"/>
      <c r="J125" s="229"/>
      <c r="K125" s="229"/>
      <c r="L125" s="229"/>
      <c r="M125" s="229"/>
      <c r="N125" s="229"/>
      <c r="O125" s="229"/>
      <c r="P125" s="229"/>
      <c r="Q125" s="229"/>
      <c r="R125" s="229"/>
      <c r="S125" s="229"/>
      <c r="T125" s="229"/>
      <c r="U125" s="229"/>
      <c r="V125" s="229"/>
      <c r="W125" s="229"/>
      <c r="X125" s="229"/>
      <c r="Y125" s="229"/>
      <c r="Z125" s="229"/>
    </row>
    <row r="126" spans="1:26" ht="90" customHeight="1" x14ac:dyDescent="0.2">
      <c r="A126" s="237" t="s">
        <v>229</v>
      </c>
      <c r="B126" s="237">
        <v>81</v>
      </c>
      <c r="C126" s="237">
        <v>2018</v>
      </c>
      <c r="D126" s="234" t="s">
        <v>1066</v>
      </c>
      <c r="E126" s="235" t="s">
        <v>100</v>
      </c>
      <c r="F126" s="234"/>
      <c r="G126" s="229"/>
      <c r="H126" s="229"/>
      <c r="I126" s="229"/>
      <c r="J126" s="229"/>
      <c r="K126" s="229"/>
      <c r="L126" s="229"/>
      <c r="M126" s="229"/>
      <c r="N126" s="229"/>
      <c r="O126" s="229"/>
      <c r="P126" s="229"/>
      <c r="Q126" s="229"/>
      <c r="R126" s="229"/>
      <c r="S126" s="229"/>
      <c r="T126" s="229"/>
      <c r="U126" s="229"/>
      <c r="V126" s="229"/>
      <c r="W126" s="229"/>
      <c r="X126" s="229"/>
      <c r="Y126" s="229"/>
      <c r="Z126" s="229"/>
    </row>
    <row r="127" spans="1:26" ht="57" customHeight="1" x14ac:dyDescent="0.2">
      <c r="A127" s="237" t="s">
        <v>1608</v>
      </c>
      <c r="B127" s="237">
        <v>37</v>
      </c>
      <c r="C127" s="237">
        <v>2018</v>
      </c>
      <c r="D127" s="234" t="s">
        <v>1067</v>
      </c>
      <c r="E127" s="235" t="s">
        <v>100</v>
      </c>
      <c r="F127" s="234" t="s">
        <v>1156</v>
      </c>
      <c r="G127" s="229"/>
      <c r="H127" s="229"/>
      <c r="I127" s="229"/>
      <c r="J127" s="229"/>
      <c r="K127" s="229"/>
      <c r="L127" s="229"/>
      <c r="M127" s="229"/>
      <c r="N127" s="229"/>
      <c r="O127" s="229"/>
      <c r="P127" s="229"/>
      <c r="Q127" s="229"/>
      <c r="R127" s="229"/>
      <c r="S127" s="229"/>
      <c r="T127" s="229"/>
      <c r="U127" s="229"/>
      <c r="V127" s="229"/>
      <c r="W127" s="229"/>
      <c r="X127" s="229"/>
      <c r="Y127" s="229"/>
      <c r="Z127" s="229"/>
    </row>
    <row r="128" spans="1:26" ht="75" customHeight="1" x14ac:dyDescent="0.2">
      <c r="A128" s="237" t="s">
        <v>229</v>
      </c>
      <c r="B128" s="237">
        <v>29</v>
      </c>
      <c r="C128" s="237">
        <v>2018</v>
      </c>
      <c r="D128" s="234" t="s">
        <v>1068</v>
      </c>
      <c r="E128" s="235" t="s">
        <v>100</v>
      </c>
      <c r="F128" s="234" t="s">
        <v>254</v>
      </c>
      <c r="G128" s="229"/>
      <c r="H128" s="229"/>
      <c r="I128" s="229"/>
      <c r="J128" s="229"/>
      <c r="K128" s="229"/>
      <c r="L128" s="229"/>
      <c r="M128" s="229"/>
      <c r="N128" s="229"/>
      <c r="O128" s="229"/>
      <c r="P128" s="229"/>
      <c r="Q128" s="229"/>
      <c r="R128" s="229"/>
      <c r="S128" s="229"/>
      <c r="T128" s="229"/>
      <c r="U128" s="229"/>
      <c r="V128" s="229"/>
      <c r="W128" s="229"/>
      <c r="X128" s="229"/>
      <c r="Y128" s="229"/>
      <c r="Z128" s="229"/>
    </row>
    <row r="129" spans="1:26" ht="75.75" customHeight="1" x14ac:dyDescent="0.2">
      <c r="A129" s="237" t="s">
        <v>229</v>
      </c>
      <c r="B129" s="237">
        <v>25</v>
      </c>
      <c r="C129" s="237">
        <v>2018</v>
      </c>
      <c r="D129" s="234" t="s">
        <v>1069</v>
      </c>
      <c r="E129" s="235" t="s">
        <v>100</v>
      </c>
      <c r="F129" s="234"/>
      <c r="G129" s="229"/>
      <c r="H129" s="229"/>
      <c r="I129" s="229"/>
      <c r="J129" s="229"/>
      <c r="K129" s="229"/>
      <c r="L129" s="229"/>
      <c r="M129" s="229"/>
      <c r="N129" s="229"/>
      <c r="O129" s="229"/>
      <c r="P129" s="229"/>
      <c r="Q129" s="229"/>
      <c r="R129" s="229"/>
      <c r="S129" s="229"/>
      <c r="T129" s="229"/>
      <c r="U129" s="229"/>
      <c r="V129" s="229"/>
      <c r="W129" s="229"/>
      <c r="X129" s="229"/>
      <c r="Y129" s="229"/>
      <c r="Z129" s="229"/>
    </row>
    <row r="130" spans="1:26" ht="65.25" customHeight="1" x14ac:dyDescent="0.2">
      <c r="A130" s="237" t="s">
        <v>80</v>
      </c>
      <c r="B130" s="237">
        <v>980</v>
      </c>
      <c r="C130" s="237">
        <v>2017</v>
      </c>
      <c r="D130" s="234" t="s">
        <v>1070</v>
      </c>
      <c r="E130" s="235" t="s">
        <v>117</v>
      </c>
      <c r="F130" s="234" t="s">
        <v>733</v>
      </c>
      <c r="G130" s="229"/>
      <c r="H130" s="229"/>
      <c r="I130" s="229"/>
      <c r="J130" s="229"/>
      <c r="K130" s="229"/>
      <c r="L130" s="229"/>
      <c r="M130" s="229"/>
      <c r="N130" s="229"/>
      <c r="O130" s="229"/>
      <c r="P130" s="229"/>
      <c r="Q130" s="229"/>
      <c r="R130" s="229"/>
      <c r="S130" s="229"/>
      <c r="T130" s="229"/>
      <c r="U130" s="229"/>
      <c r="V130" s="229"/>
      <c r="W130" s="229"/>
      <c r="X130" s="229"/>
      <c r="Y130" s="229"/>
      <c r="Z130" s="229"/>
    </row>
    <row r="131" spans="1:26" ht="69" customHeight="1" x14ac:dyDescent="0.2">
      <c r="A131" s="237" t="s">
        <v>80</v>
      </c>
      <c r="B131" s="237">
        <v>5858</v>
      </c>
      <c r="C131" s="237">
        <v>2016</v>
      </c>
      <c r="D131" s="234" t="s">
        <v>1071</v>
      </c>
      <c r="E131" s="258" t="s">
        <v>921</v>
      </c>
      <c r="F131" s="234" t="s">
        <v>734</v>
      </c>
      <c r="G131" s="229"/>
      <c r="H131" s="229"/>
      <c r="I131" s="229"/>
      <c r="J131" s="229"/>
      <c r="K131" s="229"/>
      <c r="L131" s="229"/>
      <c r="M131" s="229"/>
      <c r="N131" s="229"/>
      <c r="O131" s="229"/>
      <c r="P131" s="229"/>
      <c r="Q131" s="229"/>
      <c r="R131" s="229"/>
      <c r="S131" s="229"/>
      <c r="T131" s="229"/>
      <c r="U131" s="229"/>
      <c r="V131" s="229"/>
      <c r="W131" s="229"/>
      <c r="X131" s="229"/>
      <c r="Y131" s="229"/>
      <c r="Z131" s="229"/>
    </row>
    <row r="132" spans="1:26" ht="58.5" customHeight="1" x14ac:dyDescent="0.2">
      <c r="A132" s="237" t="s">
        <v>80</v>
      </c>
      <c r="B132" s="237">
        <v>2851</v>
      </c>
      <c r="C132" s="237">
        <v>2015</v>
      </c>
      <c r="D132" s="234" t="s">
        <v>1072</v>
      </c>
      <c r="E132" s="235" t="s">
        <v>117</v>
      </c>
      <c r="F132" s="234" t="s">
        <v>735</v>
      </c>
      <c r="G132" s="229"/>
      <c r="H132" s="229"/>
      <c r="I132" s="229"/>
      <c r="J132" s="229"/>
      <c r="K132" s="229"/>
      <c r="L132" s="229"/>
      <c r="M132" s="229"/>
      <c r="N132" s="229"/>
      <c r="O132" s="229"/>
      <c r="P132" s="229"/>
      <c r="Q132" s="229"/>
      <c r="R132" s="229"/>
      <c r="S132" s="229"/>
      <c r="T132" s="229"/>
      <c r="U132" s="229"/>
      <c r="V132" s="229"/>
      <c r="W132" s="229"/>
      <c r="X132" s="229"/>
      <c r="Y132" s="229"/>
      <c r="Z132" s="229"/>
    </row>
    <row r="133" spans="1:26" ht="91.5" customHeight="1" x14ac:dyDescent="0.2">
      <c r="A133" s="237" t="s">
        <v>80</v>
      </c>
      <c r="B133" s="237">
        <v>6</v>
      </c>
      <c r="C133" s="237">
        <v>2014</v>
      </c>
      <c r="D133" s="234" t="s">
        <v>1609</v>
      </c>
      <c r="E133" s="239" t="s">
        <v>100</v>
      </c>
      <c r="F133" s="234"/>
      <c r="G133" s="229"/>
      <c r="H133" s="229"/>
      <c r="I133" s="229"/>
      <c r="J133" s="229"/>
      <c r="K133" s="229"/>
      <c r="L133" s="229"/>
      <c r="M133" s="229"/>
      <c r="N133" s="229"/>
      <c r="O133" s="229"/>
      <c r="P133" s="229"/>
      <c r="Q133" s="229"/>
      <c r="R133" s="229"/>
      <c r="S133" s="229"/>
      <c r="T133" s="229"/>
      <c r="U133" s="229"/>
      <c r="V133" s="229"/>
      <c r="W133" s="229"/>
      <c r="X133" s="229"/>
      <c r="Y133" s="229"/>
      <c r="Z133" s="229"/>
    </row>
    <row r="134" spans="1:26" ht="91.5" customHeight="1" x14ac:dyDescent="0.2">
      <c r="A134" s="237" t="s">
        <v>80</v>
      </c>
      <c r="B134" s="237">
        <v>4</v>
      </c>
      <c r="C134" s="237">
        <v>2013</v>
      </c>
      <c r="D134" s="234" t="s">
        <v>1610</v>
      </c>
      <c r="E134" s="239" t="s">
        <v>100</v>
      </c>
      <c r="F134" s="234"/>
      <c r="G134" s="229"/>
      <c r="H134" s="229"/>
      <c r="I134" s="229"/>
      <c r="J134" s="229"/>
      <c r="K134" s="229"/>
      <c r="L134" s="229"/>
      <c r="M134" s="229"/>
      <c r="N134" s="229"/>
      <c r="O134" s="229"/>
      <c r="P134" s="229"/>
      <c r="Q134" s="229"/>
      <c r="R134" s="229"/>
      <c r="S134" s="229"/>
      <c r="T134" s="229"/>
      <c r="U134" s="229"/>
      <c r="V134" s="229"/>
      <c r="W134" s="229"/>
      <c r="X134" s="229"/>
      <c r="Y134" s="229"/>
      <c r="Z134" s="229"/>
    </row>
    <row r="135" spans="1:26" ht="75" customHeight="1" x14ac:dyDescent="0.2">
      <c r="A135" s="237" t="s">
        <v>80</v>
      </c>
      <c r="B135" s="237">
        <v>1356</v>
      </c>
      <c r="C135" s="237">
        <v>2012</v>
      </c>
      <c r="D135" s="234" t="s">
        <v>1073</v>
      </c>
      <c r="E135" s="235" t="s">
        <v>926</v>
      </c>
      <c r="F135" s="234" t="s">
        <v>736</v>
      </c>
      <c r="G135" s="229"/>
      <c r="H135" s="229"/>
      <c r="I135" s="229"/>
      <c r="J135" s="229"/>
      <c r="K135" s="229"/>
      <c r="L135" s="229"/>
      <c r="M135" s="229"/>
      <c r="N135" s="229"/>
      <c r="O135" s="229"/>
      <c r="P135" s="229"/>
      <c r="Q135" s="229"/>
      <c r="R135" s="229"/>
      <c r="S135" s="229"/>
      <c r="T135" s="229"/>
      <c r="U135" s="229"/>
      <c r="V135" s="229"/>
      <c r="W135" s="229"/>
      <c r="X135" s="229"/>
      <c r="Y135" s="229"/>
      <c r="Z135" s="229"/>
    </row>
    <row r="136" spans="1:26" ht="96" customHeight="1" x14ac:dyDescent="0.2">
      <c r="A136" s="237" t="s">
        <v>80</v>
      </c>
      <c r="B136" s="237">
        <v>652</v>
      </c>
      <c r="C136" s="237">
        <v>2012</v>
      </c>
      <c r="D136" s="234" t="s">
        <v>1074</v>
      </c>
      <c r="E136" s="235" t="s">
        <v>927</v>
      </c>
      <c r="F136" s="261" t="s">
        <v>737</v>
      </c>
      <c r="G136" s="229"/>
      <c r="H136" s="229"/>
      <c r="I136" s="229"/>
      <c r="J136" s="229"/>
      <c r="K136" s="229"/>
      <c r="L136" s="229"/>
      <c r="M136" s="229"/>
      <c r="N136" s="229"/>
      <c r="O136" s="229"/>
      <c r="P136" s="229"/>
      <c r="Q136" s="229"/>
      <c r="R136" s="229"/>
      <c r="S136" s="229"/>
      <c r="T136" s="229"/>
      <c r="U136" s="229"/>
      <c r="V136" s="229"/>
      <c r="W136" s="229"/>
      <c r="X136" s="229"/>
      <c r="Y136" s="229"/>
      <c r="Z136" s="229"/>
    </row>
    <row r="137" spans="1:26" ht="91.5" customHeight="1" x14ac:dyDescent="0.2">
      <c r="A137" s="237" t="s">
        <v>80</v>
      </c>
      <c r="B137" s="237">
        <v>7</v>
      </c>
      <c r="C137" s="237">
        <v>2011</v>
      </c>
      <c r="D137" s="234" t="s">
        <v>1611</v>
      </c>
      <c r="E137" s="239" t="s">
        <v>100</v>
      </c>
      <c r="F137" s="234"/>
      <c r="G137" s="229"/>
      <c r="H137" s="229"/>
      <c r="I137" s="229"/>
      <c r="J137" s="229"/>
      <c r="K137" s="229"/>
      <c r="L137" s="229"/>
      <c r="M137" s="229"/>
      <c r="N137" s="229"/>
      <c r="O137" s="229"/>
      <c r="P137" s="229"/>
      <c r="Q137" s="229"/>
      <c r="R137" s="229"/>
      <c r="S137" s="229"/>
      <c r="T137" s="229"/>
      <c r="U137" s="229"/>
      <c r="V137" s="229"/>
      <c r="W137" s="229"/>
      <c r="X137" s="229"/>
      <c r="Y137" s="229"/>
      <c r="Z137" s="229"/>
    </row>
    <row r="138" spans="1:26" ht="91.5" customHeight="1" x14ac:dyDescent="0.2">
      <c r="A138" s="237" t="s">
        <v>80</v>
      </c>
      <c r="B138" s="237">
        <v>7</v>
      </c>
      <c r="C138" s="237">
        <v>2010</v>
      </c>
      <c r="D138" s="234" t="s">
        <v>1612</v>
      </c>
      <c r="E138" s="239" t="s">
        <v>100</v>
      </c>
      <c r="F138" s="234"/>
      <c r="G138" s="229"/>
      <c r="H138" s="229"/>
      <c r="I138" s="229"/>
      <c r="J138" s="229"/>
      <c r="K138" s="229"/>
      <c r="L138" s="229"/>
      <c r="M138" s="229"/>
      <c r="N138" s="229"/>
      <c r="O138" s="229"/>
      <c r="P138" s="229"/>
      <c r="Q138" s="229"/>
      <c r="R138" s="229"/>
      <c r="S138" s="229"/>
      <c r="T138" s="229"/>
      <c r="U138" s="229"/>
      <c r="V138" s="229"/>
      <c r="W138" s="229"/>
      <c r="X138" s="229"/>
      <c r="Y138" s="229"/>
      <c r="Z138" s="229"/>
    </row>
    <row r="139" spans="1:26" ht="84.75" customHeight="1" x14ac:dyDescent="0.2">
      <c r="A139" s="237" t="s">
        <v>80</v>
      </c>
      <c r="B139" s="237">
        <v>1918</v>
      </c>
      <c r="C139" s="237">
        <v>2009</v>
      </c>
      <c r="D139" s="234" t="s">
        <v>1075</v>
      </c>
      <c r="E139" s="260" t="s">
        <v>928</v>
      </c>
      <c r="F139" s="234" t="s">
        <v>738</v>
      </c>
      <c r="G139" s="229"/>
      <c r="H139" s="229"/>
      <c r="I139" s="229"/>
      <c r="J139" s="229"/>
      <c r="K139" s="229"/>
      <c r="L139" s="229"/>
      <c r="M139" s="229"/>
      <c r="N139" s="229"/>
      <c r="O139" s="229"/>
      <c r="P139" s="229"/>
      <c r="Q139" s="229"/>
      <c r="R139" s="229"/>
      <c r="S139" s="229"/>
      <c r="T139" s="229"/>
      <c r="U139" s="229"/>
      <c r="V139" s="229"/>
      <c r="W139" s="229"/>
      <c r="X139" s="229"/>
      <c r="Y139" s="229"/>
      <c r="Z139" s="229"/>
    </row>
    <row r="140" spans="1:26" ht="116.25" customHeight="1" x14ac:dyDescent="0.2">
      <c r="A140" s="237" t="s">
        <v>80</v>
      </c>
      <c r="B140" s="237">
        <v>2646</v>
      </c>
      <c r="C140" s="237">
        <v>2008</v>
      </c>
      <c r="D140" s="234" t="s">
        <v>1076</v>
      </c>
      <c r="E140" s="235" t="s">
        <v>100</v>
      </c>
      <c r="F140" s="234" t="s">
        <v>739</v>
      </c>
      <c r="G140" s="229"/>
      <c r="H140" s="229"/>
      <c r="I140" s="229"/>
      <c r="J140" s="229"/>
      <c r="K140" s="229"/>
      <c r="L140" s="229"/>
      <c r="M140" s="229"/>
      <c r="N140" s="229"/>
      <c r="O140" s="229"/>
      <c r="P140" s="229"/>
      <c r="Q140" s="229"/>
      <c r="R140" s="229"/>
      <c r="S140" s="229"/>
      <c r="T140" s="229"/>
      <c r="U140" s="229"/>
      <c r="V140" s="229"/>
      <c r="W140" s="229"/>
      <c r="X140" s="229"/>
      <c r="Y140" s="229"/>
      <c r="Z140" s="229"/>
    </row>
    <row r="141" spans="1:26" ht="105" customHeight="1" x14ac:dyDescent="0.2">
      <c r="A141" s="237" t="s">
        <v>80</v>
      </c>
      <c r="B141" s="237">
        <v>1956</v>
      </c>
      <c r="C141" s="237">
        <v>2008</v>
      </c>
      <c r="D141" s="234" t="s">
        <v>1077</v>
      </c>
      <c r="E141" s="235" t="s">
        <v>929</v>
      </c>
      <c r="F141" s="234" t="s">
        <v>740</v>
      </c>
      <c r="G141" s="229"/>
      <c r="H141" s="229"/>
      <c r="I141" s="229"/>
      <c r="J141" s="229"/>
      <c r="K141" s="229"/>
      <c r="L141" s="229"/>
      <c r="M141" s="229"/>
      <c r="N141" s="229"/>
      <c r="O141" s="229"/>
      <c r="P141" s="229"/>
      <c r="Q141" s="229"/>
      <c r="R141" s="229"/>
      <c r="S141" s="229"/>
      <c r="T141" s="229"/>
      <c r="U141" s="229"/>
      <c r="V141" s="229"/>
      <c r="W141" s="229"/>
      <c r="X141" s="229"/>
      <c r="Y141" s="229"/>
      <c r="Z141" s="229"/>
    </row>
    <row r="142" spans="1:26" ht="134.25" customHeight="1" x14ac:dyDescent="0.2">
      <c r="A142" s="237" t="s">
        <v>80</v>
      </c>
      <c r="B142" s="237">
        <v>2844</v>
      </c>
      <c r="C142" s="237">
        <v>2007</v>
      </c>
      <c r="D142" s="234" t="s">
        <v>1078</v>
      </c>
      <c r="E142" s="235" t="s">
        <v>100</v>
      </c>
      <c r="F142" s="234" t="s">
        <v>741</v>
      </c>
      <c r="G142" s="229"/>
      <c r="H142" s="229"/>
      <c r="I142" s="229"/>
      <c r="J142" s="229"/>
      <c r="K142" s="229"/>
      <c r="L142" s="229"/>
      <c r="M142" s="229"/>
      <c r="N142" s="229"/>
      <c r="O142" s="229"/>
      <c r="P142" s="229"/>
      <c r="Q142" s="229"/>
      <c r="R142" s="229"/>
      <c r="S142" s="229"/>
      <c r="T142" s="229"/>
      <c r="U142" s="229"/>
      <c r="V142" s="229"/>
      <c r="W142" s="229"/>
      <c r="X142" s="229"/>
      <c r="Y142" s="229"/>
      <c r="Z142" s="229"/>
    </row>
    <row r="143" spans="1:26" ht="87.75" customHeight="1" x14ac:dyDescent="0.2">
      <c r="A143" s="237" t="s">
        <v>80</v>
      </c>
      <c r="B143" s="237">
        <v>2346</v>
      </c>
      <c r="C143" s="237">
        <v>2007</v>
      </c>
      <c r="D143" s="234" t="s">
        <v>1079</v>
      </c>
      <c r="E143" s="235" t="s">
        <v>100</v>
      </c>
      <c r="F143" s="234" t="s">
        <v>742</v>
      </c>
      <c r="G143" s="229"/>
      <c r="H143" s="229"/>
      <c r="I143" s="229"/>
      <c r="J143" s="229"/>
      <c r="K143" s="229"/>
      <c r="L143" s="229"/>
      <c r="M143" s="229"/>
      <c r="N143" s="229"/>
      <c r="O143" s="229"/>
      <c r="P143" s="229"/>
      <c r="Q143" s="229"/>
      <c r="R143" s="229"/>
      <c r="S143" s="229"/>
      <c r="T143" s="229"/>
      <c r="U143" s="229"/>
      <c r="V143" s="229"/>
      <c r="W143" s="229"/>
      <c r="X143" s="229"/>
      <c r="Y143" s="229"/>
      <c r="Z143" s="229"/>
    </row>
    <row r="144" spans="1:26" ht="159" customHeight="1" x14ac:dyDescent="0.2">
      <c r="A144" s="237" t="s">
        <v>80</v>
      </c>
      <c r="B144" s="237">
        <v>1401</v>
      </c>
      <c r="C144" s="237">
        <v>2007</v>
      </c>
      <c r="D144" s="234" t="s">
        <v>261</v>
      </c>
      <c r="E144" s="235" t="s">
        <v>100</v>
      </c>
      <c r="F144" s="234" t="s">
        <v>743</v>
      </c>
      <c r="G144" s="229"/>
      <c r="H144" s="229"/>
      <c r="I144" s="229"/>
      <c r="J144" s="229"/>
      <c r="K144" s="229"/>
      <c r="L144" s="229"/>
      <c r="M144" s="229"/>
      <c r="N144" s="229"/>
      <c r="O144" s="229"/>
      <c r="P144" s="229"/>
      <c r="Q144" s="229"/>
      <c r="R144" s="229"/>
      <c r="S144" s="229"/>
      <c r="T144" s="229"/>
      <c r="U144" s="229"/>
      <c r="V144" s="229"/>
      <c r="W144" s="229"/>
      <c r="X144" s="229"/>
      <c r="Y144" s="229"/>
      <c r="Z144" s="229"/>
    </row>
    <row r="145" spans="1:26" ht="77.25" customHeight="1" x14ac:dyDescent="0.2">
      <c r="A145" s="237" t="s">
        <v>80</v>
      </c>
      <c r="B145" s="237">
        <v>705</v>
      </c>
      <c r="C145" s="237">
        <v>2007</v>
      </c>
      <c r="D145" s="234" t="s">
        <v>744</v>
      </c>
      <c r="E145" s="235" t="s">
        <v>59</v>
      </c>
      <c r="F145" s="234" t="s">
        <v>745</v>
      </c>
      <c r="G145" s="229"/>
      <c r="H145" s="229"/>
      <c r="I145" s="229"/>
      <c r="J145" s="229"/>
      <c r="K145" s="229"/>
      <c r="L145" s="229"/>
      <c r="M145" s="229"/>
      <c r="N145" s="229"/>
      <c r="O145" s="229"/>
      <c r="P145" s="229"/>
      <c r="Q145" s="229"/>
      <c r="R145" s="229"/>
      <c r="S145" s="229"/>
      <c r="T145" s="229"/>
      <c r="U145" s="229"/>
      <c r="V145" s="229"/>
      <c r="W145" s="229"/>
      <c r="X145" s="229"/>
      <c r="Y145" s="229"/>
      <c r="Z145" s="229"/>
    </row>
    <row r="146" spans="1:26" ht="88.5" customHeight="1" x14ac:dyDescent="0.2">
      <c r="A146" s="237" t="s">
        <v>80</v>
      </c>
      <c r="B146" s="237">
        <v>957</v>
      </c>
      <c r="C146" s="237">
        <v>2005</v>
      </c>
      <c r="D146" s="234" t="s">
        <v>746</v>
      </c>
      <c r="E146" s="235" t="s">
        <v>747</v>
      </c>
      <c r="F146" s="234" t="s">
        <v>748</v>
      </c>
      <c r="G146" s="229"/>
      <c r="H146" s="229"/>
      <c r="I146" s="229"/>
      <c r="J146" s="229"/>
      <c r="K146" s="229"/>
      <c r="L146" s="229"/>
      <c r="M146" s="229"/>
      <c r="N146" s="229"/>
      <c r="O146" s="229"/>
      <c r="P146" s="229"/>
      <c r="Q146" s="229"/>
      <c r="R146" s="229"/>
      <c r="S146" s="229"/>
      <c r="T146" s="229"/>
      <c r="U146" s="229"/>
      <c r="V146" s="229"/>
      <c r="W146" s="229"/>
      <c r="X146" s="229"/>
      <c r="Y146" s="229"/>
      <c r="Z146" s="229"/>
    </row>
    <row r="147" spans="1:26" ht="99" customHeight="1" x14ac:dyDescent="0.2">
      <c r="A147" s="237" t="s">
        <v>80</v>
      </c>
      <c r="B147" s="237">
        <v>156</v>
      </c>
      <c r="C147" s="237">
        <v>2005</v>
      </c>
      <c r="D147" s="234" t="s">
        <v>749</v>
      </c>
      <c r="E147" s="235" t="s">
        <v>117</v>
      </c>
      <c r="F147" s="234" t="s">
        <v>750</v>
      </c>
      <c r="G147" s="229"/>
      <c r="H147" s="229"/>
      <c r="I147" s="229"/>
      <c r="J147" s="229"/>
      <c r="K147" s="229"/>
      <c r="L147" s="229"/>
      <c r="M147" s="229"/>
      <c r="N147" s="229"/>
      <c r="O147" s="229"/>
      <c r="P147" s="229"/>
      <c r="Q147" s="229"/>
      <c r="R147" s="229"/>
      <c r="S147" s="229"/>
      <c r="T147" s="229"/>
      <c r="U147" s="229"/>
      <c r="V147" s="229"/>
      <c r="W147" s="229"/>
      <c r="X147" s="229"/>
      <c r="Y147" s="229"/>
      <c r="Z147" s="229"/>
    </row>
    <row r="148" spans="1:26" ht="91.5" customHeight="1" x14ac:dyDescent="0.2">
      <c r="A148" s="237" t="s">
        <v>80</v>
      </c>
      <c r="B148" s="237">
        <v>4</v>
      </c>
      <c r="C148" s="237">
        <v>2002</v>
      </c>
      <c r="D148" s="234" t="s">
        <v>1613</v>
      </c>
      <c r="E148" s="239" t="s">
        <v>100</v>
      </c>
      <c r="F148" s="234"/>
      <c r="G148" s="229"/>
      <c r="H148" s="229"/>
      <c r="I148" s="229"/>
      <c r="J148" s="229"/>
      <c r="K148" s="229"/>
      <c r="L148" s="229"/>
      <c r="M148" s="229"/>
      <c r="N148" s="229"/>
      <c r="O148" s="229"/>
      <c r="P148" s="229"/>
      <c r="Q148" s="229"/>
      <c r="R148" s="229"/>
      <c r="S148" s="229"/>
      <c r="T148" s="229"/>
      <c r="U148" s="229"/>
      <c r="V148" s="229"/>
      <c r="W148" s="229"/>
      <c r="X148" s="229"/>
      <c r="Y148" s="229"/>
      <c r="Z148" s="229"/>
    </row>
    <row r="149" spans="1:26" ht="91.5" customHeight="1" x14ac:dyDescent="0.2">
      <c r="A149" s="237" t="s">
        <v>80</v>
      </c>
      <c r="B149" s="237">
        <v>2266</v>
      </c>
      <c r="C149" s="237">
        <v>1998</v>
      </c>
      <c r="D149" s="234" t="s">
        <v>751</v>
      </c>
      <c r="E149" s="239" t="s">
        <v>100</v>
      </c>
      <c r="F149" s="234"/>
      <c r="G149" s="229"/>
      <c r="H149" s="229"/>
      <c r="I149" s="229"/>
      <c r="J149" s="229"/>
      <c r="K149" s="229"/>
      <c r="L149" s="229"/>
      <c r="M149" s="229"/>
      <c r="N149" s="229"/>
      <c r="O149" s="229"/>
      <c r="P149" s="229"/>
      <c r="Q149" s="229"/>
      <c r="R149" s="229"/>
      <c r="S149" s="229"/>
      <c r="T149" s="229"/>
      <c r="U149" s="229"/>
      <c r="V149" s="229"/>
      <c r="W149" s="229"/>
      <c r="X149" s="229"/>
      <c r="Y149" s="229"/>
      <c r="Z149" s="229"/>
    </row>
    <row r="150" spans="1:26" ht="129" customHeight="1" x14ac:dyDescent="0.2">
      <c r="A150" s="237" t="s">
        <v>80</v>
      </c>
      <c r="B150" s="237">
        <v>4050</v>
      </c>
      <c r="C150" s="237">
        <v>1994</v>
      </c>
      <c r="D150" s="234" t="s">
        <v>260</v>
      </c>
      <c r="E150" s="259" t="s">
        <v>100</v>
      </c>
      <c r="F150" s="234" t="s">
        <v>1200</v>
      </c>
      <c r="G150" s="229"/>
      <c r="H150" s="229"/>
      <c r="I150" s="229"/>
      <c r="J150" s="229"/>
      <c r="K150" s="229"/>
      <c r="L150" s="229"/>
      <c r="M150" s="229"/>
      <c r="N150" s="229"/>
      <c r="O150" s="229"/>
      <c r="P150" s="229"/>
      <c r="Q150" s="229"/>
      <c r="R150" s="229"/>
      <c r="S150" s="229"/>
      <c r="T150" s="229"/>
      <c r="U150" s="229"/>
      <c r="V150" s="229"/>
      <c r="W150" s="229"/>
      <c r="X150" s="229"/>
      <c r="Y150" s="229"/>
      <c r="Z150" s="229"/>
    </row>
    <row r="151" spans="1:26" ht="99" customHeight="1" x14ac:dyDescent="0.2">
      <c r="A151" s="237" t="s">
        <v>80</v>
      </c>
      <c r="B151" s="237">
        <v>4225</v>
      </c>
      <c r="C151" s="237">
        <v>1992</v>
      </c>
      <c r="D151" s="234" t="s">
        <v>259</v>
      </c>
      <c r="E151" s="258" t="s">
        <v>930</v>
      </c>
      <c r="F151" s="234" t="s">
        <v>752</v>
      </c>
      <c r="G151" s="229"/>
      <c r="H151" s="229"/>
      <c r="I151" s="229"/>
      <c r="J151" s="229"/>
      <c r="K151" s="229"/>
      <c r="L151" s="229"/>
      <c r="M151" s="229"/>
      <c r="N151" s="229"/>
      <c r="O151" s="229"/>
      <c r="P151" s="229"/>
      <c r="Q151" s="229"/>
      <c r="R151" s="229"/>
      <c r="S151" s="229"/>
      <c r="T151" s="229"/>
      <c r="U151" s="229"/>
      <c r="V151" s="229"/>
      <c r="W151" s="229"/>
      <c r="X151" s="229"/>
      <c r="Y151" s="229"/>
      <c r="Z151" s="229"/>
    </row>
    <row r="152" spans="1:26" ht="99" customHeight="1" x14ac:dyDescent="0.2">
      <c r="A152" s="237" t="s">
        <v>80</v>
      </c>
      <c r="B152" s="237">
        <v>1075</v>
      </c>
      <c r="C152" s="237">
        <v>1992</v>
      </c>
      <c r="D152" s="234" t="s">
        <v>258</v>
      </c>
      <c r="E152" s="235" t="s">
        <v>100</v>
      </c>
      <c r="F152" s="234" t="s">
        <v>753</v>
      </c>
      <c r="G152" s="229"/>
      <c r="H152" s="229"/>
      <c r="I152" s="229"/>
      <c r="J152" s="229"/>
      <c r="K152" s="229"/>
      <c r="L152" s="229"/>
      <c r="M152" s="229"/>
      <c r="N152" s="229"/>
      <c r="O152" s="229"/>
      <c r="P152" s="229"/>
      <c r="Q152" s="229"/>
      <c r="R152" s="229"/>
      <c r="S152" s="229"/>
      <c r="T152" s="229"/>
      <c r="U152" s="229"/>
      <c r="V152" s="229"/>
      <c r="W152" s="229"/>
      <c r="X152" s="229"/>
      <c r="Y152" s="229"/>
      <c r="Z152" s="229"/>
    </row>
    <row r="153" spans="1:26" ht="99" customHeight="1" x14ac:dyDescent="0.2">
      <c r="A153" s="237" t="s">
        <v>80</v>
      </c>
      <c r="B153" s="237">
        <v>2013</v>
      </c>
      <c r="C153" s="237">
        <v>1986</v>
      </c>
      <c r="D153" s="234" t="s">
        <v>257</v>
      </c>
      <c r="E153" s="235" t="s">
        <v>100</v>
      </c>
      <c r="F153" s="234" t="s">
        <v>754</v>
      </c>
      <c r="G153" s="229"/>
      <c r="H153" s="229"/>
      <c r="I153" s="229"/>
      <c r="J153" s="229"/>
      <c r="K153" s="229"/>
      <c r="L153" s="229"/>
      <c r="M153" s="229"/>
      <c r="N153" s="229"/>
      <c r="O153" s="229"/>
      <c r="P153" s="229"/>
      <c r="Q153" s="229"/>
      <c r="R153" s="229"/>
      <c r="S153" s="229"/>
      <c r="T153" s="229"/>
      <c r="U153" s="229"/>
      <c r="V153" s="229"/>
      <c r="W153" s="229"/>
      <c r="X153" s="229"/>
      <c r="Y153" s="229"/>
      <c r="Z153" s="229"/>
    </row>
    <row r="154" spans="1:26" ht="184.5" customHeight="1" x14ac:dyDescent="0.2">
      <c r="A154" s="237" t="s">
        <v>80</v>
      </c>
      <c r="B154" s="237">
        <v>2400</v>
      </c>
      <c r="C154" s="237">
        <v>1979</v>
      </c>
      <c r="D154" s="234" t="s">
        <v>256</v>
      </c>
      <c r="E154" s="235" t="s">
        <v>931</v>
      </c>
      <c r="F154" s="234" t="s">
        <v>1206</v>
      </c>
      <c r="G154" s="229"/>
      <c r="H154" s="229"/>
      <c r="I154" s="229"/>
      <c r="J154" s="229"/>
      <c r="K154" s="229"/>
      <c r="L154" s="229"/>
      <c r="M154" s="229"/>
      <c r="N154" s="229"/>
      <c r="O154" s="229"/>
      <c r="P154" s="229"/>
      <c r="Q154" s="229"/>
      <c r="R154" s="229"/>
      <c r="S154" s="229"/>
      <c r="T154" s="229"/>
      <c r="U154" s="229"/>
      <c r="V154" s="229"/>
      <c r="W154" s="229"/>
      <c r="X154" s="229"/>
      <c r="Y154" s="229"/>
      <c r="Z154" s="229"/>
    </row>
    <row r="155" spans="1:26" ht="69.75" customHeight="1" x14ac:dyDescent="0.2">
      <c r="A155" s="237" t="s">
        <v>895</v>
      </c>
      <c r="B155" s="237">
        <v>16</v>
      </c>
      <c r="C155" s="237">
        <v>2022</v>
      </c>
      <c r="D155" s="234" t="s">
        <v>1614</v>
      </c>
      <c r="E155" s="235" t="s">
        <v>1170</v>
      </c>
      <c r="F155" s="234" t="s">
        <v>1615</v>
      </c>
      <c r="G155" s="229"/>
      <c r="H155" s="229"/>
      <c r="I155" s="229"/>
      <c r="J155" s="229"/>
      <c r="K155" s="229"/>
      <c r="L155" s="229"/>
      <c r="M155" s="229"/>
      <c r="N155" s="229"/>
      <c r="O155" s="229"/>
      <c r="P155" s="229"/>
      <c r="Q155" s="229"/>
      <c r="R155" s="229"/>
      <c r="S155" s="229"/>
      <c r="T155" s="229"/>
      <c r="U155" s="229"/>
      <c r="V155" s="229"/>
      <c r="W155" s="229"/>
      <c r="X155" s="229"/>
      <c r="Y155" s="229"/>
      <c r="Z155" s="229"/>
    </row>
    <row r="156" spans="1:26" ht="69.75" customHeight="1" x14ac:dyDescent="0.2">
      <c r="A156" s="237" t="s">
        <v>895</v>
      </c>
      <c r="B156" s="237">
        <v>24</v>
      </c>
      <c r="C156" s="237">
        <v>2022</v>
      </c>
      <c r="D156" s="234" t="s">
        <v>1616</v>
      </c>
      <c r="E156" s="235" t="s">
        <v>1170</v>
      </c>
      <c r="F156" s="234" t="s">
        <v>1617</v>
      </c>
      <c r="G156" s="229"/>
      <c r="H156" s="229"/>
      <c r="I156" s="229"/>
      <c r="J156" s="229"/>
      <c r="K156" s="229"/>
      <c r="L156" s="229"/>
      <c r="M156" s="229"/>
      <c r="N156" s="229"/>
      <c r="O156" s="229"/>
      <c r="P156" s="229"/>
      <c r="Q156" s="229"/>
      <c r="R156" s="229"/>
      <c r="S156" s="229"/>
      <c r="T156" s="229"/>
      <c r="U156" s="229"/>
      <c r="V156" s="229"/>
      <c r="W156" s="229"/>
      <c r="X156" s="229"/>
      <c r="Y156" s="229"/>
      <c r="Z156" s="229"/>
    </row>
    <row r="157" spans="1:26" ht="69.75" customHeight="1" x14ac:dyDescent="0.2">
      <c r="A157" s="237" t="s">
        <v>598</v>
      </c>
      <c r="B157" s="237">
        <v>22</v>
      </c>
      <c r="C157" s="237">
        <v>2021</v>
      </c>
      <c r="D157" s="234" t="s">
        <v>1294</v>
      </c>
      <c r="E157" s="239" t="s">
        <v>93</v>
      </c>
      <c r="F157" s="234" t="s">
        <v>1295</v>
      </c>
      <c r="G157" s="229"/>
      <c r="H157" s="229"/>
      <c r="I157" s="229"/>
      <c r="J157" s="229"/>
      <c r="K157" s="229"/>
      <c r="L157" s="229"/>
      <c r="M157" s="229"/>
      <c r="N157" s="229"/>
      <c r="O157" s="229"/>
      <c r="P157" s="229"/>
      <c r="Q157" s="229"/>
      <c r="R157" s="229"/>
      <c r="S157" s="229"/>
      <c r="T157" s="229"/>
      <c r="U157" s="229"/>
      <c r="V157" s="229"/>
      <c r="W157" s="229"/>
      <c r="X157" s="229"/>
      <c r="Y157" s="229"/>
      <c r="Z157" s="229"/>
    </row>
    <row r="158" spans="1:26" ht="59.25" customHeight="1" x14ac:dyDescent="0.2">
      <c r="A158" s="237" t="s">
        <v>895</v>
      </c>
      <c r="B158" s="237">
        <v>14</v>
      </c>
      <c r="C158" s="237">
        <v>2021</v>
      </c>
      <c r="D158" s="234" t="s">
        <v>1296</v>
      </c>
      <c r="E158" s="239" t="s">
        <v>93</v>
      </c>
      <c r="F158" s="234" t="s">
        <v>1297</v>
      </c>
      <c r="G158" s="229"/>
      <c r="H158" s="229"/>
      <c r="I158" s="229"/>
      <c r="J158" s="229"/>
      <c r="K158" s="229"/>
      <c r="L158" s="229"/>
      <c r="M158" s="229"/>
      <c r="N158" s="229"/>
      <c r="O158" s="229"/>
      <c r="P158" s="229"/>
      <c r="Q158" s="229"/>
      <c r="R158" s="229"/>
      <c r="S158" s="229"/>
      <c r="T158" s="229"/>
      <c r="U158" s="229"/>
      <c r="V158" s="229"/>
      <c r="W158" s="229"/>
      <c r="X158" s="229"/>
      <c r="Y158" s="229"/>
      <c r="Z158" s="229"/>
    </row>
    <row r="159" spans="1:26" ht="89.25" customHeight="1" x14ac:dyDescent="0.2">
      <c r="A159" s="237" t="s">
        <v>1298</v>
      </c>
      <c r="B159" s="237">
        <v>2</v>
      </c>
      <c r="C159" s="237">
        <v>2021</v>
      </c>
      <c r="D159" s="234" t="s">
        <v>1299</v>
      </c>
      <c r="E159" s="256" t="s">
        <v>100</v>
      </c>
      <c r="F159" s="234" t="s">
        <v>1300</v>
      </c>
      <c r="G159" s="229"/>
      <c r="H159" s="229"/>
      <c r="I159" s="229"/>
      <c r="J159" s="229"/>
      <c r="K159" s="229"/>
      <c r="L159" s="229"/>
      <c r="M159" s="229"/>
      <c r="N159" s="229"/>
      <c r="O159" s="229"/>
      <c r="P159" s="229"/>
      <c r="Q159" s="229"/>
      <c r="R159" s="229"/>
      <c r="S159" s="229"/>
      <c r="T159" s="229"/>
      <c r="U159" s="229"/>
      <c r="V159" s="229"/>
      <c r="W159" s="229"/>
      <c r="X159" s="229"/>
      <c r="Y159" s="229"/>
      <c r="Z159" s="229"/>
    </row>
    <row r="160" spans="1:26" ht="99" customHeight="1" x14ac:dyDescent="0.2">
      <c r="A160" s="237" t="s">
        <v>1301</v>
      </c>
      <c r="B160" s="237">
        <v>8</v>
      </c>
      <c r="C160" s="237">
        <v>2021</v>
      </c>
      <c r="D160" s="234" t="s">
        <v>1302</v>
      </c>
      <c r="E160" s="256" t="s">
        <v>100</v>
      </c>
      <c r="F160" s="234" t="s">
        <v>1303</v>
      </c>
      <c r="G160" s="229"/>
      <c r="H160" s="229"/>
      <c r="I160" s="229"/>
      <c r="J160" s="229"/>
      <c r="K160" s="229"/>
      <c r="L160" s="229"/>
      <c r="M160" s="229"/>
      <c r="N160" s="229"/>
      <c r="O160" s="229"/>
      <c r="P160" s="229"/>
      <c r="Q160" s="229"/>
      <c r="R160" s="229"/>
      <c r="S160" s="229"/>
      <c r="T160" s="229"/>
      <c r="U160" s="229"/>
      <c r="V160" s="229"/>
      <c r="W160" s="229"/>
      <c r="X160" s="229"/>
      <c r="Y160" s="229"/>
      <c r="Z160" s="229"/>
    </row>
    <row r="161" spans="1:26" ht="89.25" customHeight="1" x14ac:dyDescent="0.2">
      <c r="A161" s="237" t="s">
        <v>1298</v>
      </c>
      <c r="B161" s="237">
        <v>1</v>
      </c>
      <c r="C161" s="237">
        <v>2021</v>
      </c>
      <c r="D161" s="234" t="s">
        <v>1304</v>
      </c>
      <c r="E161" s="256" t="s">
        <v>100</v>
      </c>
      <c r="F161" s="234" t="s">
        <v>1305</v>
      </c>
      <c r="G161" s="229"/>
      <c r="H161" s="229"/>
      <c r="I161" s="229"/>
      <c r="J161" s="229"/>
      <c r="K161" s="229"/>
      <c r="L161" s="229"/>
      <c r="M161" s="229"/>
      <c r="N161" s="229"/>
      <c r="O161" s="229"/>
      <c r="P161" s="229"/>
      <c r="Q161" s="229"/>
      <c r="R161" s="229"/>
      <c r="S161" s="229"/>
      <c r="T161" s="229"/>
      <c r="U161" s="229"/>
      <c r="V161" s="229"/>
      <c r="W161" s="229"/>
      <c r="X161" s="229"/>
      <c r="Y161" s="229"/>
      <c r="Z161" s="229"/>
    </row>
    <row r="162" spans="1:26" ht="89.25" customHeight="1" x14ac:dyDescent="0.2">
      <c r="A162" s="237" t="s">
        <v>1301</v>
      </c>
      <c r="B162" s="237">
        <v>18</v>
      </c>
      <c r="C162" s="237">
        <v>2020</v>
      </c>
      <c r="D162" s="234" t="s">
        <v>1306</v>
      </c>
      <c r="E162" s="256" t="s">
        <v>100</v>
      </c>
      <c r="F162" s="234" t="s">
        <v>1307</v>
      </c>
      <c r="G162" s="229"/>
      <c r="H162" s="229"/>
      <c r="I162" s="229"/>
      <c r="J162" s="229"/>
      <c r="K162" s="229"/>
      <c r="L162" s="229"/>
      <c r="M162" s="229"/>
      <c r="N162" s="229"/>
      <c r="O162" s="229"/>
      <c r="P162" s="229"/>
      <c r="Q162" s="229"/>
      <c r="R162" s="229"/>
      <c r="S162" s="229"/>
      <c r="T162" s="229"/>
      <c r="U162" s="229"/>
      <c r="V162" s="229"/>
      <c r="W162" s="229"/>
      <c r="X162" s="229"/>
      <c r="Y162" s="229"/>
      <c r="Z162" s="229"/>
    </row>
    <row r="163" spans="1:26" ht="99" customHeight="1" x14ac:dyDescent="0.2">
      <c r="A163" s="237" t="s">
        <v>895</v>
      </c>
      <c r="B163" s="237">
        <v>71</v>
      </c>
      <c r="C163" s="237">
        <v>2020</v>
      </c>
      <c r="D163" s="234" t="s">
        <v>1308</v>
      </c>
      <c r="E163" s="239" t="s">
        <v>93</v>
      </c>
      <c r="F163" s="234" t="s">
        <v>1309</v>
      </c>
      <c r="G163" s="229"/>
      <c r="H163" s="229"/>
      <c r="I163" s="229"/>
      <c r="J163" s="229"/>
      <c r="K163" s="229"/>
      <c r="L163" s="229"/>
      <c r="M163" s="229"/>
      <c r="N163" s="229"/>
      <c r="O163" s="229"/>
      <c r="P163" s="229"/>
      <c r="Q163" s="229"/>
      <c r="R163" s="229"/>
      <c r="S163" s="229"/>
      <c r="T163" s="229"/>
      <c r="U163" s="229"/>
      <c r="V163" s="229"/>
      <c r="W163" s="229"/>
      <c r="X163" s="229"/>
      <c r="Y163" s="229"/>
      <c r="Z163" s="229"/>
    </row>
    <row r="164" spans="1:26" ht="89.25" customHeight="1" x14ac:dyDescent="0.2">
      <c r="A164" s="237" t="s">
        <v>895</v>
      </c>
      <c r="B164" s="237">
        <v>64</v>
      </c>
      <c r="C164" s="237">
        <v>2020</v>
      </c>
      <c r="D164" s="234" t="s">
        <v>1310</v>
      </c>
      <c r="E164" s="235" t="s">
        <v>93</v>
      </c>
      <c r="F164" s="234" t="s">
        <v>1311</v>
      </c>
      <c r="G164" s="229"/>
      <c r="H164" s="229"/>
      <c r="I164" s="229"/>
      <c r="J164" s="229"/>
      <c r="K164" s="229"/>
      <c r="L164" s="229"/>
      <c r="M164" s="229"/>
      <c r="N164" s="229"/>
      <c r="O164" s="229"/>
      <c r="P164" s="229"/>
      <c r="Q164" s="229"/>
      <c r="R164" s="229"/>
      <c r="S164" s="229"/>
      <c r="T164" s="229"/>
      <c r="U164" s="229"/>
      <c r="V164" s="229"/>
      <c r="W164" s="229"/>
      <c r="X164" s="229"/>
      <c r="Y164" s="229"/>
      <c r="Z164" s="229"/>
    </row>
    <row r="165" spans="1:26" ht="135" customHeight="1" x14ac:dyDescent="0.2">
      <c r="A165" s="237" t="s">
        <v>895</v>
      </c>
      <c r="B165" s="237">
        <v>47</v>
      </c>
      <c r="C165" s="237">
        <v>2020</v>
      </c>
      <c r="D165" s="234" t="s">
        <v>1312</v>
      </c>
      <c r="E165" s="235" t="s">
        <v>93</v>
      </c>
      <c r="F165" s="234" t="s">
        <v>1153</v>
      </c>
      <c r="G165" s="229"/>
      <c r="H165" s="229"/>
      <c r="I165" s="229"/>
      <c r="J165" s="229"/>
      <c r="K165" s="229"/>
      <c r="L165" s="229"/>
      <c r="M165" s="229"/>
      <c r="N165" s="229"/>
      <c r="O165" s="229"/>
      <c r="P165" s="229"/>
      <c r="Q165" s="229"/>
      <c r="R165" s="229"/>
      <c r="S165" s="229"/>
      <c r="T165" s="229"/>
      <c r="U165" s="229"/>
      <c r="V165" s="229"/>
      <c r="W165" s="229"/>
      <c r="X165" s="229"/>
      <c r="Y165" s="229"/>
      <c r="Z165" s="229"/>
    </row>
    <row r="166" spans="1:26" ht="129.75" customHeight="1" x14ac:dyDescent="0.2">
      <c r="A166" s="237" t="s">
        <v>598</v>
      </c>
      <c r="B166" s="237">
        <v>41</v>
      </c>
      <c r="C166" s="237">
        <v>2020</v>
      </c>
      <c r="D166" s="234" t="s">
        <v>1313</v>
      </c>
      <c r="E166" s="235" t="s">
        <v>93</v>
      </c>
      <c r="F166" s="234" t="s">
        <v>1314</v>
      </c>
      <c r="G166" s="229"/>
      <c r="H166" s="229"/>
      <c r="I166" s="229"/>
      <c r="J166" s="229"/>
      <c r="K166" s="229"/>
      <c r="L166" s="229"/>
      <c r="M166" s="229"/>
      <c r="N166" s="229"/>
      <c r="O166" s="229"/>
      <c r="P166" s="229"/>
      <c r="Q166" s="229"/>
      <c r="R166" s="229"/>
      <c r="S166" s="229"/>
      <c r="T166" s="229"/>
      <c r="U166" s="229"/>
      <c r="V166" s="229"/>
      <c r="W166" s="229"/>
      <c r="X166" s="229"/>
      <c r="Y166" s="229"/>
      <c r="Z166" s="229"/>
    </row>
    <row r="167" spans="1:26" ht="84.75" customHeight="1" x14ac:dyDescent="0.2">
      <c r="A167" s="237" t="s">
        <v>1157</v>
      </c>
      <c r="B167" s="237">
        <v>52</v>
      </c>
      <c r="C167" s="237">
        <v>2020</v>
      </c>
      <c r="D167" s="234" t="s">
        <v>1158</v>
      </c>
      <c r="E167" s="235" t="s">
        <v>100</v>
      </c>
      <c r="F167" s="234" t="s">
        <v>1159</v>
      </c>
      <c r="G167" s="229"/>
      <c r="H167" s="229"/>
      <c r="I167" s="229"/>
      <c r="J167" s="229"/>
      <c r="K167" s="229"/>
      <c r="L167" s="229"/>
      <c r="M167" s="229"/>
      <c r="N167" s="229"/>
      <c r="O167" s="229"/>
      <c r="P167" s="229"/>
      <c r="Q167" s="229"/>
      <c r="R167" s="229"/>
      <c r="S167" s="229"/>
      <c r="T167" s="229"/>
      <c r="U167" s="229"/>
      <c r="V167" s="229"/>
      <c r="W167" s="229"/>
      <c r="X167" s="229"/>
      <c r="Y167" s="229"/>
      <c r="Z167" s="229"/>
    </row>
    <row r="168" spans="1:26" ht="108" customHeight="1" x14ac:dyDescent="0.2">
      <c r="A168" s="237" t="s">
        <v>946</v>
      </c>
      <c r="B168" s="237">
        <v>17</v>
      </c>
      <c r="C168" s="237">
        <v>2020</v>
      </c>
      <c r="D168" s="234" t="s">
        <v>1160</v>
      </c>
      <c r="E168" s="235" t="s">
        <v>100</v>
      </c>
      <c r="F168" s="234" t="s">
        <v>1161</v>
      </c>
      <c r="G168" s="229"/>
      <c r="H168" s="229"/>
      <c r="I168" s="229"/>
      <c r="J168" s="229"/>
      <c r="K168" s="229"/>
      <c r="L168" s="229"/>
      <c r="M168" s="229"/>
      <c r="N168" s="229"/>
      <c r="O168" s="229"/>
      <c r="P168" s="229"/>
      <c r="Q168" s="229"/>
      <c r="R168" s="229"/>
      <c r="S168" s="229"/>
      <c r="T168" s="229"/>
      <c r="U168" s="229"/>
      <c r="V168" s="229"/>
      <c r="W168" s="229"/>
      <c r="X168" s="229"/>
      <c r="Y168" s="229"/>
      <c r="Z168" s="229"/>
    </row>
    <row r="169" spans="1:26" ht="84.75" customHeight="1" x14ac:dyDescent="0.2">
      <c r="A169" s="237" t="s">
        <v>598</v>
      </c>
      <c r="B169" s="237">
        <v>44</v>
      </c>
      <c r="C169" s="237">
        <v>2020</v>
      </c>
      <c r="D169" s="234" t="s">
        <v>1162</v>
      </c>
      <c r="E169" s="235" t="s">
        <v>100</v>
      </c>
      <c r="F169" s="234" t="s">
        <v>1163</v>
      </c>
      <c r="G169" s="229"/>
      <c r="H169" s="229"/>
      <c r="I169" s="229"/>
      <c r="J169" s="229"/>
      <c r="K169" s="229"/>
      <c r="L169" s="229"/>
      <c r="M169" s="229"/>
      <c r="N169" s="229"/>
      <c r="O169" s="229"/>
      <c r="P169" s="229"/>
      <c r="Q169" s="229"/>
      <c r="R169" s="229"/>
      <c r="S169" s="229"/>
      <c r="T169" s="229"/>
      <c r="U169" s="229"/>
      <c r="V169" s="229"/>
      <c r="W169" s="229"/>
      <c r="X169" s="229"/>
      <c r="Y169" s="229"/>
      <c r="Z169" s="229"/>
    </row>
    <row r="170" spans="1:26" ht="102" customHeight="1" x14ac:dyDescent="0.2">
      <c r="A170" s="237" t="s">
        <v>895</v>
      </c>
      <c r="B170" s="237">
        <v>29</v>
      </c>
      <c r="C170" s="237">
        <v>2020</v>
      </c>
      <c r="D170" s="234" t="s">
        <v>1164</v>
      </c>
      <c r="E170" s="235" t="s">
        <v>100</v>
      </c>
      <c r="F170" s="234" t="s">
        <v>1165</v>
      </c>
      <c r="G170" s="229"/>
      <c r="H170" s="229"/>
      <c r="I170" s="229"/>
      <c r="J170" s="229"/>
      <c r="K170" s="229"/>
      <c r="L170" s="229"/>
      <c r="M170" s="229"/>
      <c r="N170" s="229"/>
      <c r="O170" s="229"/>
      <c r="P170" s="229"/>
      <c r="Q170" s="229"/>
      <c r="R170" s="229"/>
      <c r="S170" s="229"/>
      <c r="T170" s="229"/>
      <c r="U170" s="229"/>
      <c r="V170" s="229"/>
      <c r="W170" s="229"/>
      <c r="X170" s="229"/>
      <c r="Y170" s="229"/>
      <c r="Z170" s="229"/>
    </row>
    <row r="171" spans="1:26" ht="99" customHeight="1" x14ac:dyDescent="0.2">
      <c r="A171" s="237" t="s">
        <v>895</v>
      </c>
      <c r="B171" s="237">
        <v>17</v>
      </c>
      <c r="C171" s="237">
        <v>2020</v>
      </c>
      <c r="D171" s="234" t="s">
        <v>1166</v>
      </c>
      <c r="E171" s="235" t="s">
        <v>1167</v>
      </c>
      <c r="F171" s="234" t="s">
        <v>1168</v>
      </c>
      <c r="G171" s="229"/>
      <c r="H171" s="229"/>
      <c r="I171" s="229"/>
      <c r="J171" s="229"/>
      <c r="K171" s="229"/>
      <c r="L171" s="229"/>
      <c r="M171" s="229"/>
      <c r="N171" s="229"/>
      <c r="O171" s="229"/>
      <c r="P171" s="229"/>
      <c r="Q171" s="229"/>
      <c r="R171" s="229"/>
      <c r="S171" s="229"/>
      <c r="T171" s="229"/>
      <c r="U171" s="229"/>
      <c r="V171" s="229"/>
      <c r="W171" s="229"/>
      <c r="X171" s="229"/>
      <c r="Y171" s="229"/>
      <c r="Z171" s="229"/>
    </row>
    <row r="172" spans="1:26" ht="102" customHeight="1" x14ac:dyDescent="0.2">
      <c r="A172" s="237" t="s">
        <v>946</v>
      </c>
      <c r="B172" s="237">
        <v>14</v>
      </c>
      <c r="C172" s="237">
        <v>2020</v>
      </c>
      <c r="D172" s="234" t="s">
        <v>1169</v>
      </c>
      <c r="E172" s="235" t="s">
        <v>1170</v>
      </c>
      <c r="F172" s="234" t="s">
        <v>1171</v>
      </c>
      <c r="G172" s="229"/>
      <c r="H172" s="229"/>
      <c r="I172" s="229"/>
      <c r="J172" s="229"/>
      <c r="K172" s="229"/>
      <c r="L172" s="229"/>
      <c r="M172" s="229"/>
      <c r="N172" s="229"/>
      <c r="O172" s="229"/>
      <c r="P172" s="229"/>
      <c r="Q172" s="229"/>
      <c r="R172" s="229"/>
      <c r="S172" s="229"/>
      <c r="T172" s="229"/>
      <c r="U172" s="229"/>
      <c r="V172" s="229"/>
      <c r="W172" s="229"/>
      <c r="X172" s="229"/>
      <c r="Y172" s="229"/>
      <c r="Z172" s="229"/>
    </row>
    <row r="173" spans="1:26" ht="70.5" customHeight="1" x14ac:dyDescent="0.2">
      <c r="A173" s="237" t="s">
        <v>946</v>
      </c>
      <c r="B173" s="237">
        <v>38</v>
      </c>
      <c r="C173" s="237">
        <v>2020</v>
      </c>
      <c r="D173" s="234" t="s">
        <v>1315</v>
      </c>
      <c r="E173" s="256" t="s">
        <v>1170</v>
      </c>
      <c r="F173" s="234" t="s">
        <v>1316</v>
      </c>
      <c r="G173" s="229"/>
      <c r="H173" s="229"/>
      <c r="I173" s="229"/>
      <c r="J173" s="229"/>
      <c r="K173" s="229"/>
      <c r="L173" s="229"/>
      <c r="M173" s="229"/>
      <c r="N173" s="229"/>
      <c r="O173" s="229"/>
      <c r="P173" s="229"/>
      <c r="Q173" s="229"/>
      <c r="R173" s="229"/>
      <c r="S173" s="229"/>
      <c r="T173" s="229"/>
      <c r="U173" s="229"/>
      <c r="V173" s="229"/>
      <c r="W173" s="229"/>
      <c r="X173" s="229"/>
      <c r="Y173" s="229"/>
      <c r="Z173" s="229"/>
    </row>
    <row r="174" spans="1:26" ht="15.75" customHeight="1" x14ac:dyDescent="0.2">
      <c r="A174" s="237" t="s">
        <v>1618</v>
      </c>
      <c r="B174" s="237">
        <v>11</v>
      </c>
      <c r="C174" s="237">
        <v>2020</v>
      </c>
      <c r="D174" s="234" t="s">
        <v>1317</v>
      </c>
      <c r="E174" s="256" t="s">
        <v>100</v>
      </c>
      <c r="F174" s="257"/>
      <c r="G174" s="229"/>
      <c r="H174" s="229"/>
      <c r="I174" s="229"/>
      <c r="J174" s="229"/>
      <c r="K174" s="229"/>
      <c r="L174" s="229"/>
      <c r="M174" s="229"/>
      <c r="N174" s="229"/>
      <c r="O174" s="229"/>
      <c r="P174" s="229"/>
      <c r="Q174" s="229"/>
      <c r="R174" s="229"/>
      <c r="S174" s="229"/>
      <c r="T174" s="229"/>
      <c r="U174" s="229"/>
      <c r="V174" s="229"/>
      <c r="W174" s="229"/>
      <c r="X174" s="229"/>
      <c r="Y174" s="229"/>
      <c r="Z174" s="229"/>
    </row>
    <row r="175" spans="1:26" ht="15.75" customHeight="1" x14ac:dyDescent="0.2">
      <c r="A175" s="237" t="s">
        <v>1207</v>
      </c>
      <c r="B175" s="237">
        <v>137</v>
      </c>
      <c r="C175" s="237">
        <v>2019</v>
      </c>
      <c r="D175" s="234" t="s">
        <v>1080</v>
      </c>
      <c r="E175" s="256" t="s">
        <v>100</v>
      </c>
      <c r="F175" s="234"/>
      <c r="G175" s="229"/>
      <c r="H175" s="229"/>
      <c r="I175" s="229"/>
      <c r="J175" s="229"/>
      <c r="K175" s="229"/>
      <c r="L175" s="229"/>
      <c r="M175" s="229"/>
      <c r="N175" s="229"/>
      <c r="O175" s="229"/>
      <c r="P175" s="229"/>
      <c r="Q175" s="229"/>
      <c r="R175" s="229"/>
      <c r="S175" s="229"/>
      <c r="T175" s="229"/>
      <c r="U175" s="229"/>
      <c r="V175" s="229"/>
      <c r="W175" s="229"/>
      <c r="X175" s="229"/>
      <c r="Y175" s="229"/>
      <c r="Z175" s="229"/>
    </row>
    <row r="176" spans="1:26" ht="15.75" customHeight="1" x14ac:dyDescent="0.2">
      <c r="A176" s="237" t="s">
        <v>1207</v>
      </c>
      <c r="B176" s="237">
        <v>127</v>
      </c>
      <c r="C176" s="237">
        <v>2019</v>
      </c>
      <c r="D176" s="234" t="s">
        <v>1081</v>
      </c>
      <c r="E176" s="256" t="s">
        <v>100</v>
      </c>
      <c r="F176" s="234"/>
      <c r="G176" s="229"/>
      <c r="H176" s="229"/>
      <c r="I176" s="229"/>
      <c r="J176" s="229"/>
      <c r="K176" s="229"/>
      <c r="L176" s="229"/>
      <c r="M176" s="229"/>
      <c r="N176" s="229"/>
      <c r="O176" s="229"/>
      <c r="P176" s="229"/>
      <c r="Q176" s="229"/>
      <c r="R176" s="229"/>
      <c r="S176" s="229"/>
      <c r="T176" s="229"/>
      <c r="U176" s="229"/>
      <c r="V176" s="229"/>
      <c r="W176" s="229"/>
      <c r="X176" s="229"/>
      <c r="Y176" s="229"/>
      <c r="Z176" s="229"/>
    </row>
    <row r="177" spans="1:26" ht="90" customHeight="1" x14ac:dyDescent="0.2">
      <c r="A177" s="237" t="s">
        <v>1207</v>
      </c>
      <c r="B177" s="237">
        <v>117</v>
      </c>
      <c r="C177" s="237">
        <v>2019</v>
      </c>
      <c r="D177" s="234" t="s">
        <v>1082</v>
      </c>
      <c r="E177" s="256" t="s">
        <v>100</v>
      </c>
      <c r="F177" s="234"/>
      <c r="G177" s="229"/>
      <c r="H177" s="229"/>
      <c r="I177" s="229"/>
      <c r="J177" s="229"/>
      <c r="K177" s="229"/>
      <c r="L177" s="229"/>
      <c r="M177" s="229"/>
      <c r="N177" s="229"/>
      <c r="O177" s="229"/>
      <c r="P177" s="229"/>
      <c r="Q177" s="229"/>
      <c r="R177" s="229"/>
      <c r="S177" s="229"/>
      <c r="T177" s="229"/>
      <c r="U177" s="229"/>
      <c r="V177" s="229"/>
      <c r="W177" s="229"/>
      <c r="X177" s="229"/>
      <c r="Y177" s="229"/>
      <c r="Z177" s="229"/>
    </row>
    <row r="178" spans="1:26" ht="75.75" customHeight="1" x14ac:dyDescent="0.2">
      <c r="A178" s="237" t="s">
        <v>1208</v>
      </c>
      <c r="B178" s="237">
        <v>17</v>
      </c>
      <c r="C178" s="237">
        <v>2019</v>
      </c>
      <c r="D178" s="234" t="s">
        <v>1083</v>
      </c>
      <c r="E178" s="256" t="s">
        <v>100</v>
      </c>
      <c r="F178" s="234"/>
      <c r="G178" s="229"/>
      <c r="H178" s="229"/>
      <c r="I178" s="229"/>
      <c r="J178" s="229"/>
      <c r="K178" s="229"/>
      <c r="L178" s="229"/>
      <c r="M178" s="229"/>
      <c r="N178" s="229"/>
      <c r="O178" s="229"/>
      <c r="P178" s="229"/>
      <c r="Q178" s="229"/>
      <c r="R178" s="229"/>
      <c r="S178" s="229"/>
      <c r="T178" s="229"/>
      <c r="U178" s="229"/>
      <c r="V178" s="229"/>
      <c r="W178" s="229"/>
      <c r="X178" s="229"/>
      <c r="Y178" s="229"/>
      <c r="Z178" s="229"/>
    </row>
    <row r="179" spans="1:26" ht="101.25" customHeight="1" x14ac:dyDescent="0.2">
      <c r="A179" s="237" t="s">
        <v>1318</v>
      </c>
      <c r="B179" s="237">
        <v>4</v>
      </c>
      <c r="C179" s="237">
        <v>2019</v>
      </c>
      <c r="D179" s="234" t="s">
        <v>1319</v>
      </c>
      <c r="E179" s="256" t="s">
        <v>100</v>
      </c>
      <c r="F179" s="234" t="s">
        <v>1320</v>
      </c>
      <c r="G179" s="229"/>
      <c r="H179" s="229"/>
      <c r="I179" s="229"/>
      <c r="J179" s="229"/>
      <c r="K179" s="229"/>
      <c r="L179" s="229"/>
      <c r="M179" s="229"/>
      <c r="N179" s="229"/>
      <c r="O179" s="229"/>
      <c r="P179" s="229"/>
      <c r="Q179" s="229"/>
      <c r="R179" s="229"/>
      <c r="S179" s="229"/>
      <c r="T179" s="229"/>
      <c r="U179" s="229"/>
      <c r="V179" s="229"/>
      <c r="W179" s="229"/>
      <c r="X179" s="229"/>
      <c r="Y179" s="229"/>
      <c r="Z179" s="229"/>
    </row>
    <row r="180" spans="1:26" ht="99" customHeight="1" x14ac:dyDescent="0.2">
      <c r="A180" s="237" t="s">
        <v>981</v>
      </c>
      <c r="B180" s="237">
        <v>17</v>
      </c>
      <c r="C180" s="237">
        <v>2017</v>
      </c>
      <c r="D180" s="234" t="s">
        <v>1084</v>
      </c>
      <c r="E180" s="235" t="s">
        <v>100</v>
      </c>
      <c r="F180" s="234"/>
      <c r="G180" s="229"/>
      <c r="H180" s="229"/>
      <c r="I180" s="229"/>
      <c r="J180" s="229"/>
      <c r="K180" s="229"/>
      <c r="L180" s="229"/>
      <c r="M180" s="229"/>
      <c r="N180" s="229"/>
      <c r="O180" s="229"/>
      <c r="P180" s="229"/>
      <c r="Q180" s="229"/>
      <c r="R180" s="229"/>
      <c r="S180" s="229"/>
      <c r="T180" s="229"/>
      <c r="U180" s="229"/>
      <c r="V180" s="229"/>
      <c r="W180" s="229"/>
      <c r="X180" s="229"/>
      <c r="Y180" s="229"/>
      <c r="Z180" s="229"/>
    </row>
    <row r="181" spans="1:26" ht="106.5" customHeight="1" x14ac:dyDescent="0.2">
      <c r="A181" s="237" t="s">
        <v>946</v>
      </c>
      <c r="B181" s="237" t="s">
        <v>1085</v>
      </c>
      <c r="C181" s="237">
        <v>2013</v>
      </c>
      <c r="D181" s="234" t="s">
        <v>1086</v>
      </c>
      <c r="E181" s="235" t="s">
        <v>998</v>
      </c>
      <c r="F181" s="234"/>
      <c r="G181" s="229"/>
      <c r="H181" s="229"/>
      <c r="I181" s="229"/>
      <c r="J181" s="229"/>
      <c r="K181" s="229"/>
      <c r="L181" s="229"/>
      <c r="M181" s="229"/>
      <c r="N181" s="229"/>
      <c r="O181" s="229"/>
      <c r="P181" s="229"/>
      <c r="Q181" s="229"/>
      <c r="R181" s="229"/>
      <c r="S181" s="229"/>
      <c r="T181" s="229"/>
      <c r="U181" s="229"/>
      <c r="V181" s="229"/>
      <c r="W181" s="229"/>
      <c r="X181" s="229"/>
      <c r="Y181" s="229"/>
      <c r="Z181" s="229"/>
    </row>
    <row r="182" spans="1:26" ht="106.5" customHeight="1" x14ac:dyDescent="0.2">
      <c r="A182" s="237" t="s">
        <v>598</v>
      </c>
      <c r="B182" s="237">
        <v>38</v>
      </c>
      <c r="C182" s="237">
        <v>2010</v>
      </c>
      <c r="D182" s="234" t="s">
        <v>263</v>
      </c>
      <c r="E182" s="235" t="s">
        <v>100</v>
      </c>
      <c r="F182" s="234" t="s">
        <v>1321</v>
      </c>
      <c r="G182" s="229"/>
      <c r="H182" s="229"/>
      <c r="I182" s="229"/>
      <c r="J182" s="229"/>
      <c r="K182" s="229"/>
      <c r="L182" s="229"/>
      <c r="M182" s="229"/>
      <c r="N182" s="229"/>
      <c r="O182" s="229"/>
      <c r="P182" s="229"/>
      <c r="Q182" s="229"/>
      <c r="R182" s="229"/>
      <c r="S182" s="229"/>
      <c r="T182" s="229"/>
      <c r="U182" s="229"/>
      <c r="V182" s="229"/>
      <c r="W182" s="229"/>
      <c r="X182" s="229"/>
      <c r="Y182" s="229"/>
      <c r="Z182" s="229"/>
    </row>
    <row r="183" spans="1:26" ht="108.75" customHeight="1" x14ac:dyDescent="0.2">
      <c r="A183" s="237" t="s">
        <v>895</v>
      </c>
      <c r="B183" s="237">
        <v>1</v>
      </c>
      <c r="C183" s="237">
        <v>2003</v>
      </c>
      <c r="D183" s="234" t="s">
        <v>262</v>
      </c>
      <c r="E183" s="235" t="s">
        <v>932</v>
      </c>
      <c r="F183" s="234" t="s">
        <v>755</v>
      </c>
      <c r="G183" s="229"/>
      <c r="H183" s="229"/>
      <c r="I183" s="229"/>
      <c r="J183" s="229"/>
      <c r="K183" s="229"/>
      <c r="L183" s="229"/>
      <c r="M183" s="229"/>
      <c r="N183" s="229"/>
      <c r="O183" s="229"/>
      <c r="P183" s="229"/>
      <c r="Q183" s="229"/>
      <c r="R183" s="229"/>
      <c r="S183" s="229"/>
      <c r="T183" s="229"/>
      <c r="U183" s="229"/>
      <c r="V183" s="229"/>
      <c r="W183" s="229"/>
      <c r="X183" s="229"/>
      <c r="Y183" s="229"/>
      <c r="Z183" s="229"/>
    </row>
    <row r="184" spans="1:26" ht="102" customHeight="1" x14ac:dyDescent="0.2">
      <c r="A184" s="237" t="s">
        <v>895</v>
      </c>
      <c r="B184" s="237">
        <v>1</v>
      </c>
      <c r="C184" s="237">
        <v>2003</v>
      </c>
      <c r="D184" s="234" t="s">
        <v>262</v>
      </c>
      <c r="E184" s="235" t="s">
        <v>932</v>
      </c>
      <c r="F184" s="234" t="s">
        <v>755</v>
      </c>
      <c r="G184" s="229"/>
      <c r="H184" s="229"/>
      <c r="I184" s="229"/>
      <c r="J184" s="229"/>
      <c r="K184" s="229"/>
      <c r="L184" s="229"/>
      <c r="M184" s="229"/>
      <c r="N184" s="229"/>
      <c r="O184" s="229"/>
      <c r="P184" s="229"/>
      <c r="Q184" s="229"/>
      <c r="R184" s="229"/>
      <c r="S184" s="229"/>
      <c r="T184" s="229"/>
      <c r="U184" s="229"/>
      <c r="V184" s="229"/>
      <c r="W184" s="229"/>
      <c r="X184" s="229"/>
      <c r="Y184" s="229"/>
      <c r="Z184" s="229"/>
    </row>
    <row r="185" spans="1:26" ht="78.75" customHeight="1" x14ac:dyDescent="0.2">
      <c r="A185" s="237" t="s">
        <v>230</v>
      </c>
      <c r="B185" s="237">
        <v>3</v>
      </c>
      <c r="C185" s="237">
        <v>2021</v>
      </c>
      <c r="D185" s="234" t="s">
        <v>1619</v>
      </c>
      <c r="E185" s="255" t="s">
        <v>1170</v>
      </c>
      <c r="F185" s="234" t="s">
        <v>1620</v>
      </c>
      <c r="G185" s="229"/>
      <c r="H185" s="229"/>
      <c r="I185" s="229"/>
      <c r="J185" s="229"/>
      <c r="K185" s="229"/>
      <c r="L185" s="229"/>
      <c r="M185" s="229"/>
      <c r="N185" s="229"/>
      <c r="O185" s="229"/>
      <c r="P185" s="229"/>
      <c r="Q185" s="229"/>
      <c r="R185" s="229"/>
      <c r="S185" s="229"/>
      <c r="T185" s="229"/>
      <c r="U185" s="229"/>
      <c r="V185" s="229"/>
      <c r="W185" s="229"/>
      <c r="X185" s="229"/>
      <c r="Y185" s="229"/>
      <c r="Z185" s="229"/>
    </row>
    <row r="186" spans="1:26" ht="78.75" customHeight="1" x14ac:dyDescent="0.2">
      <c r="A186" s="237" t="s">
        <v>230</v>
      </c>
      <c r="B186" s="237">
        <v>3</v>
      </c>
      <c r="C186" s="237">
        <v>2022</v>
      </c>
      <c r="D186" s="234" t="s">
        <v>1621</v>
      </c>
      <c r="E186" s="235" t="s">
        <v>1170</v>
      </c>
      <c r="F186" s="234" t="s">
        <v>1622</v>
      </c>
      <c r="G186" s="229"/>
      <c r="H186" s="229"/>
      <c r="I186" s="229"/>
      <c r="J186" s="229"/>
      <c r="K186" s="229"/>
      <c r="L186" s="229"/>
      <c r="M186" s="229"/>
      <c r="N186" s="229"/>
      <c r="O186" s="229"/>
      <c r="P186" s="229"/>
      <c r="Q186" s="229"/>
      <c r="R186" s="229"/>
      <c r="S186" s="229"/>
      <c r="T186" s="229"/>
      <c r="U186" s="229"/>
      <c r="V186" s="229"/>
      <c r="W186" s="229"/>
      <c r="X186" s="229"/>
      <c r="Y186" s="229"/>
      <c r="Z186" s="229"/>
    </row>
    <row r="187" spans="1:26" ht="70.5" customHeight="1" x14ac:dyDescent="0.2">
      <c r="A187" s="237" t="s">
        <v>230</v>
      </c>
      <c r="B187" s="237">
        <v>5</v>
      </c>
      <c r="C187" s="237">
        <v>2021</v>
      </c>
      <c r="D187" s="234" t="s">
        <v>1623</v>
      </c>
      <c r="E187" s="235" t="s">
        <v>1170</v>
      </c>
      <c r="F187" s="234"/>
      <c r="G187" s="229"/>
      <c r="H187" s="229"/>
      <c r="I187" s="229"/>
      <c r="J187" s="229"/>
      <c r="K187" s="229"/>
      <c r="L187" s="229"/>
      <c r="M187" s="229"/>
      <c r="N187" s="229"/>
      <c r="O187" s="229"/>
      <c r="P187" s="229"/>
      <c r="Q187" s="229"/>
      <c r="R187" s="229"/>
      <c r="S187" s="229"/>
      <c r="T187" s="229"/>
      <c r="U187" s="229"/>
      <c r="V187" s="229"/>
      <c r="W187" s="229"/>
      <c r="X187" s="229"/>
      <c r="Y187" s="229"/>
      <c r="Z187" s="229"/>
    </row>
    <row r="188" spans="1:26" ht="99" customHeight="1" x14ac:dyDescent="0.2">
      <c r="A188" s="237" t="s">
        <v>230</v>
      </c>
      <c r="B188" s="237">
        <v>1</v>
      </c>
      <c r="C188" s="237">
        <v>2020</v>
      </c>
      <c r="D188" s="234" t="s">
        <v>1172</v>
      </c>
      <c r="E188" s="235" t="s">
        <v>100</v>
      </c>
      <c r="F188" s="234" t="s">
        <v>1173</v>
      </c>
      <c r="G188" s="229"/>
      <c r="H188" s="229"/>
      <c r="I188" s="229"/>
      <c r="J188" s="229"/>
      <c r="K188" s="229"/>
      <c r="L188" s="229"/>
      <c r="M188" s="229"/>
      <c r="N188" s="229"/>
      <c r="O188" s="229"/>
      <c r="P188" s="229"/>
      <c r="Q188" s="229"/>
      <c r="R188" s="229"/>
      <c r="S188" s="229"/>
      <c r="T188" s="229"/>
      <c r="U188" s="229"/>
      <c r="V188" s="229"/>
      <c r="W188" s="229"/>
      <c r="X188" s="229"/>
      <c r="Y188" s="229"/>
      <c r="Z188" s="229"/>
    </row>
    <row r="189" spans="1:26" ht="14.25" customHeight="1" x14ac:dyDescent="0.2">
      <c r="A189" s="237" t="s">
        <v>67</v>
      </c>
      <c r="B189" s="237">
        <v>2482</v>
      </c>
      <c r="C189" s="237">
        <v>2012</v>
      </c>
      <c r="D189" s="234" t="s">
        <v>1662</v>
      </c>
      <c r="E189" s="235">
        <v>3</v>
      </c>
      <c r="F189" s="234" t="s">
        <v>1662</v>
      </c>
      <c r="G189" s="229"/>
      <c r="H189" s="229"/>
      <c r="I189" s="229"/>
      <c r="J189" s="229"/>
      <c r="K189" s="229"/>
      <c r="L189" s="229"/>
      <c r="M189" s="229"/>
      <c r="N189" s="229"/>
      <c r="O189" s="229"/>
      <c r="P189" s="229"/>
      <c r="Q189" s="229"/>
      <c r="R189" s="229"/>
      <c r="S189" s="229"/>
      <c r="T189" s="229"/>
      <c r="U189" s="229"/>
      <c r="V189" s="229"/>
      <c r="W189" s="229"/>
      <c r="X189" s="229"/>
      <c r="Y189" s="229"/>
      <c r="Z189" s="229"/>
    </row>
    <row r="190" spans="1:26" ht="14.25" customHeight="1" x14ac:dyDescent="0.2">
      <c r="A190" s="237" t="s">
        <v>67</v>
      </c>
      <c r="B190" s="237">
        <v>612</v>
      </c>
      <c r="C190" s="237">
        <v>2018</v>
      </c>
      <c r="D190" s="234" t="s">
        <v>1662</v>
      </c>
      <c r="E190" s="235" t="s">
        <v>100</v>
      </c>
      <c r="F190" s="234" t="s">
        <v>1662</v>
      </c>
      <c r="G190" s="229"/>
      <c r="H190" s="229"/>
      <c r="I190" s="229"/>
      <c r="J190" s="229"/>
      <c r="K190" s="229"/>
      <c r="L190" s="229"/>
      <c r="M190" s="229"/>
      <c r="N190" s="229"/>
      <c r="O190" s="229"/>
      <c r="P190" s="229"/>
      <c r="Q190" s="229"/>
      <c r="R190" s="229"/>
      <c r="S190" s="229"/>
      <c r="T190" s="229"/>
      <c r="U190" s="229"/>
      <c r="V190" s="229"/>
      <c r="W190" s="229"/>
      <c r="X190" s="229"/>
      <c r="Y190" s="229"/>
      <c r="Z190" s="229"/>
    </row>
    <row r="191" spans="1:26" ht="14.25" customHeight="1" x14ac:dyDescent="0.2">
      <c r="A191" s="232"/>
      <c r="B191" s="231"/>
      <c r="C191" s="229"/>
      <c r="D191" s="229"/>
      <c r="E191" s="229"/>
      <c r="F191" s="254"/>
      <c r="G191" s="229"/>
      <c r="H191" s="229"/>
      <c r="I191" s="229"/>
      <c r="J191" s="229"/>
      <c r="K191" s="229"/>
      <c r="L191" s="229"/>
      <c r="M191" s="229"/>
      <c r="N191" s="229"/>
      <c r="O191" s="229"/>
      <c r="P191" s="229"/>
      <c r="Q191" s="229"/>
      <c r="R191" s="229"/>
      <c r="S191" s="229"/>
      <c r="T191" s="229"/>
      <c r="U191" s="229"/>
      <c r="V191" s="229"/>
      <c r="W191" s="229"/>
      <c r="X191" s="229"/>
      <c r="Y191" s="229"/>
      <c r="Z191" s="229"/>
    </row>
    <row r="192" spans="1:26" ht="14.25" customHeight="1" x14ac:dyDescent="0.2">
      <c r="A192" s="232"/>
      <c r="B192" s="231"/>
      <c r="C192" s="229"/>
      <c r="D192" s="229"/>
      <c r="E192" s="229"/>
      <c r="F192" s="254"/>
      <c r="G192" s="229"/>
      <c r="H192" s="229"/>
      <c r="I192" s="229"/>
      <c r="J192" s="229"/>
      <c r="K192" s="229"/>
      <c r="L192" s="229"/>
      <c r="M192" s="229"/>
      <c r="N192" s="229"/>
      <c r="O192" s="229"/>
      <c r="P192" s="229"/>
      <c r="Q192" s="229"/>
      <c r="R192" s="229"/>
      <c r="S192" s="229"/>
      <c r="T192" s="229"/>
      <c r="U192" s="229"/>
      <c r="V192" s="229"/>
      <c r="W192" s="229"/>
      <c r="X192" s="229"/>
      <c r="Y192" s="229"/>
      <c r="Z192" s="229"/>
    </row>
    <row r="193" spans="1:26" ht="14.25" customHeight="1" x14ac:dyDescent="0.2">
      <c r="A193" s="232"/>
      <c r="B193" s="231"/>
      <c r="C193" s="229"/>
      <c r="D193" s="229"/>
      <c r="E193" s="229"/>
      <c r="F193" s="254"/>
      <c r="G193" s="229"/>
      <c r="H193" s="229"/>
      <c r="I193" s="229"/>
      <c r="J193" s="229"/>
      <c r="K193" s="229"/>
      <c r="L193" s="229"/>
      <c r="M193" s="229"/>
      <c r="N193" s="229"/>
      <c r="O193" s="229"/>
      <c r="P193" s="229"/>
      <c r="Q193" s="229"/>
      <c r="R193" s="229"/>
      <c r="S193" s="229"/>
      <c r="T193" s="229"/>
      <c r="U193" s="229"/>
      <c r="V193" s="229"/>
      <c r="W193" s="229"/>
      <c r="X193" s="229"/>
      <c r="Y193" s="229"/>
      <c r="Z193" s="229"/>
    </row>
    <row r="194" spans="1:26" ht="14.25" customHeight="1" x14ac:dyDescent="0.2">
      <c r="A194" s="232"/>
      <c r="B194" s="231"/>
      <c r="C194" s="229"/>
      <c r="D194" s="229"/>
      <c r="E194" s="229"/>
      <c r="F194" s="254"/>
      <c r="G194" s="229"/>
      <c r="H194" s="229"/>
      <c r="I194" s="229"/>
      <c r="J194" s="229"/>
      <c r="K194" s="229"/>
      <c r="L194" s="229"/>
      <c r="M194" s="229"/>
      <c r="N194" s="229"/>
      <c r="O194" s="229"/>
      <c r="P194" s="229"/>
      <c r="Q194" s="229"/>
      <c r="R194" s="229"/>
      <c r="S194" s="229"/>
      <c r="T194" s="229"/>
      <c r="U194" s="229"/>
      <c r="V194" s="229"/>
      <c r="W194" s="229"/>
      <c r="X194" s="229"/>
      <c r="Y194" s="229"/>
      <c r="Z194" s="229"/>
    </row>
    <row r="195" spans="1:26" ht="14.25" customHeight="1" x14ac:dyDescent="0.2">
      <c r="A195" s="232"/>
      <c r="B195" s="231"/>
      <c r="C195" s="229"/>
      <c r="D195" s="229"/>
      <c r="E195" s="229"/>
      <c r="F195" s="254"/>
      <c r="G195" s="229"/>
      <c r="H195" s="229"/>
      <c r="I195" s="229"/>
      <c r="J195" s="229"/>
      <c r="K195" s="229"/>
      <c r="L195" s="229"/>
      <c r="M195" s="229"/>
      <c r="N195" s="229"/>
      <c r="O195" s="229"/>
      <c r="P195" s="229"/>
      <c r="Q195" s="229"/>
      <c r="R195" s="229"/>
      <c r="S195" s="229"/>
      <c r="T195" s="229"/>
      <c r="U195" s="229"/>
      <c r="V195" s="229"/>
      <c r="W195" s="229"/>
      <c r="X195" s="229"/>
      <c r="Y195" s="229"/>
      <c r="Z195" s="229"/>
    </row>
    <row r="196" spans="1:26" ht="14.25" customHeight="1" x14ac:dyDescent="0.2">
      <c r="A196" s="232"/>
      <c r="B196" s="231"/>
      <c r="C196" s="229"/>
      <c r="D196" s="229"/>
      <c r="E196" s="229"/>
      <c r="F196" s="254"/>
      <c r="G196" s="229"/>
      <c r="H196" s="229"/>
      <c r="I196" s="229"/>
      <c r="J196" s="229"/>
      <c r="K196" s="229"/>
      <c r="L196" s="229"/>
      <c r="M196" s="229"/>
      <c r="N196" s="229"/>
      <c r="O196" s="229"/>
      <c r="P196" s="229"/>
      <c r="Q196" s="229"/>
      <c r="R196" s="229"/>
      <c r="S196" s="229"/>
      <c r="T196" s="229"/>
      <c r="U196" s="229"/>
      <c r="V196" s="229"/>
      <c r="W196" s="229"/>
      <c r="X196" s="229"/>
      <c r="Y196" s="229"/>
      <c r="Z196" s="229"/>
    </row>
    <row r="197" spans="1:26" ht="14.25" customHeight="1" x14ac:dyDescent="0.2">
      <c r="A197" s="232"/>
      <c r="B197" s="231"/>
      <c r="C197" s="229"/>
      <c r="D197" s="229"/>
      <c r="E197" s="229"/>
      <c r="F197" s="254"/>
      <c r="G197" s="229"/>
      <c r="H197" s="229"/>
      <c r="I197" s="229"/>
      <c r="J197" s="229"/>
      <c r="K197" s="229"/>
      <c r="L197" s="229"/>
      <c r="M197" s="229"/>
      <c r="N197" s="229"/>
      <c r="O197" s="229"/>
      <c r="P197" s="229"/>
      <c r="Q197" s="229"/>
      <c r="R197" s="229"/>
      <c r="S197" s="229"/>
      <c r="T197" s="229"/>
      <c r="U197" s="229"/>
      <c r="V197" s="229"/>
      <c r="W197" s="229"/>
      <c r="X197" s="229"/>
      <c r="Y197" s="229"/>
      <c r="Z197" s="229"/>
    </row>
    <row r="198" spans="1:26" ht="14.25" customHeight="1" x14ac:dyDescent="0.2">
      <c r="A198" s="232"/>
      <c r="B198" s="231"/>
      <c r="C198" s="229"/>
      <c r="D198" s="229"/>
      <c r="E198" s="229"/>
      <c r="F198" s="254"/>
      <c r="G198" s="229"/>
      <c r="H198" s="229"/>
      <c r="I198" s="229"/>
      <c r="J198" s="229"/>
      <c r="K198" s="229"/>
      <c r="L198" s="229"/>
      <c r="M198" s="229"/>
      <c r="N198" s="229"/>
      <c r="O198" s="229"/>
      <c r="P198" s="229"/>
      <c r="Q198" s="229"/>
      <c r="R198" s="229"/>
      <c r="S198" s="229"/>
      <c r="T198" s="229"/>
      <c r="U198" s="229"/>
      <c r="V198" s="229"/>
      <c r="W198" s="229"/>
      <c r="X198" s="229"/>
      <c r="Y198" s="229"/>
      <c r="Z198" s="229"/>
    </row>
    <row r="199" spans="1:26" ht="14.25" customHeight="1" x14ac:dyDescent="0.2">
      <c r="A199" s="232"/>
      <c r="B199" s="231"/>
      <c r="C199" s="229"/>
      <c r="D199" s="229"/>
      <c r="E199" s="229"/>
      <c r="F199" s="254"/>
      <c r="G199" s="229"/>
      <c r="H199" s="229"/>
      <c r="I199" s="229"/>
      <c r="J199" s="229"/>
      <c r="K199" s="229"/>
      <c r="L199" s="229"/>
      <c r="M199" s="229"/>
      <c r="N199" s="229"/>
      <c r="O199" s="229"/>
      <c r="P199" s="229"/>
      <c r="Q199" s="229"/>
      <c r="R199" s="229"/>
      <c r="S199" s="229"/>
      <c r="T199" s="229"/>
      <c r="U199" s="229"/>
      <c r="V199" s="229"/>
      <c r="W199" s="229"/>
      <c r="X199" s="229"/>
      <c r="Y199" s="229"/>
      <c r="Z199" s="229"/>
    </row>
    <row r="200" spans="1:26" ht="14.25" customHeight="1" x14ac:dyDescent="0.2">
      <c r="A200" s="232"/>
      <c r="B200" s="231"/>
      <c r="C200" s="229"/>
      <c r="D200" s="229"/>
      <c r="E200" s="229"/>
      <c r="F200" s="254"/>
      <c r="G200" s="229"/>
      <c r="H200" s="229"/>
      <c r="I200" s="229"/>
      <c r="J200" s="229"/>
      <c r="K200" s="229"/>
      <c r="L200" s="229"/>
      <c r="M200" s="229"/>
      <c r="N200" s="229"/>
      <c r="O200" s="229"/>
      <c r="P200" s="229"/>
      <c r="Q200" s="229"/>
      <c r="R200" s="229"/>
      <c r="S200" s="229"/>
      <c r="T200" s="229"/>
      <c r="U200" s="229"/>
      <c r="V200" s="229"/>
      <c r="W200" s="229"/>
      <c r="X200" s="229"/>
      <c r="Y200" s="229"/>
      <c r="Z200" s="229"/>
    </row>
    <row r="201" spans="1:26" ht="14.25" customHeight="1" x14ac:dyDescent="0.2">
      <c r="A201" s="232"/>
      <c r="B201" s="231"/>
      <c r="C201" s="229"/>
      <c r="D201" s="229"/>
      <c r="E201" s="229"/>
      <c r="F201" s="254"/>
      <c r="G201" s="229"/>
      <c r="H201" s="229"/>
      <c r="I201" s="229"/>
      <c r="J201" s="229"/>
      <c r="K201" s="229"/>
      <c r="L201" s="229"/>
      <c r="M201" s="229"/>
      <c r="N201" s="229"/>
      <c r="O201" s="229"/>
      <c r="P201" s="229"/>
      <c r="Q201" s="229"/>
      <c r="R201" s="229"/>
      <c r="S201" s="229"/>
      <c r="T201" s="229"/>
      <c r="U201" s="229"/>
      <c r="V201" s="229"/>
      <c r="W201" s="229"/>
      <c r="X201" s="229"/>
      <c r="Y201" s="229"/>
      <c r="Z201" s="229"/>
    </row>
    <row r="202" spans="1:26" ht="14.25" customHeight="1" x14ac:dyDescent="0.2">
      <c r="A202" s="232"/>
      <c r="B202" s="231"/>
      <c r="C202" s="229"/>
      <c r="D202" s="229"/>
      <c r="E202" s="229"/>
      <c r="F202" s="254"/>
      <c r="G202" s="229"/>
      <c r="H202" s="229"/>
      <c r="I202" s="229"/>
      <c r="J202" s="229"/>
      <c r="K202" s="229"/>
      <c r="L202" s="229"/>
      <c r="M202" s="229"/>
      <c r="N202" s="229"/>
      <c r="O202" s="229"/>
      <c r="P202" s="229"/>
      <c r="Q202" s="229"/>
      <c r="R202" s="229"/>
      <c r="S202" s="229"/>
      <c r="T202" s="229"/>
      <c r="U202" s="229"/>
      <c r="V202" s="229"/>
      <c r="W202" s="229"/>
      <c r="X202" s="229"/>
      <c r="Y202" s="229"/>
      <c r="Z202" s="229"/>
    </row>
    <row r="203" spans="1:26" ht="14.25" customHeight="1" x14ac:dyDescent="0.2">
      <c r="A203" s="232"/>
      <c r="B203" s="231"/>
      <c r="C203" s="229"/>
      <c r="D203" s="229"/>
      <c r="E203" s="229"/>
      <c r="F203" s="254"/>
      <c r="G203" s="229"/>
      <c r="H203" s="229"/>
      <c r="I203" s="229"/>
      <c r="J203" s="229"/>
      <c r="K203" s="229"/>
      <c r="L203" s="229"/>
      <c r="M203" s="229"/>
      <c r="N203" s="229"/>
      <c r="O203" s="229"/>
      <c r="P203" s="229"/>
      <c r="Q203" s="229"/>
      <c r="R203" s="229"/>
      <c r="S203" s="229"/>
      <c r="T203" s="229"/>
      <c r="U203" s="229"/>
      <c r="V203" s="229"/>
      <c r="W203" s="229"/>
      <c r="X203" s="229"/>
      <c r="Y203" s="229"/>
      <c r="Z203" s="229"/>
    </row>
    <row r="204" spans="1:26" ht="14.25" customHeight="1" x14ac:dyDescent="0.2">
      <c r="A204" s="232"/>
      <c r="B204" s="231"/>
      <c r="C204" s="229"/>
      <c r="D204" s="229"/>
      <c r="E204" s="229"/>
      <c r="F204" s="254"/>
      <c r="G204" s="229"/>
      <c r="H204" s="229"/>
      <c r="I204" s="229"/>
      <c r="J204" s="229"/>
      <c r="K204" s="229"/>
      <c r="L204" s="229"/>
      <c r="M204" s="229"/>
      <c r="N204" s="229"/>
      <c r="O204" s="229"/>
      <c r="P204" s="229"/>
      <c r="Q204" s="229"/>
      <c r="R204" s="229"/>
      <c r="S204" s="229"/>
      <c r="T204" s="229"/>
      <c r="U204" s="229"/>
      <c r="V204" s="229"/>
      <c r="W204" s="229"/>
      <c r="X204" s="229"/>
      <c r="Y204" s="229"/>
      <c r="Z204" s="229"/>
    </row>
    <row r="205" spans="1:26" ht="14.25" customHeight="1" x14ac:dyDescent="0.2">
      <c r="A205" s="232"/>
      <c r="B205" s="231"/>
      <c r="C205" s="229"/>
      <c r="D205" s="229"/>
      <c r="E205" s="229"/>
      <c r="F205" s="254"/>
      <c r="G205" s="229"/>
      <c r="H205" s="229"/>
      <c r="I205" s="229"/>
      <c r="J205" s="229"/>
      <c r="K205" s="229"/>
      <c r="L205" s="229"/>
      <c r="M205" s="229"/>
      <c r="N205" s="229"/>
      <c r="O205" s="229"/>
      <c r="P205" s="229"/>
      <c r="Q205" s="229"/>
      <c r="R205" s="229"/>
      <c r="S205" s="229"/>
      <c r="T205" s="229"/>
      <c r="U205" s="229"/>
      <c r="V205" s="229"/>
      <c r="W205" s="229"/>
      <c r="X205" s="229"/>
      <c r="Y205" s="229"/>
      <c r="Z205" s="229"/>
    </row>
    <row r="206" spans="1:26" ht="14.25" customHeight="1" x14ac:dyDescent="0.2">
      <c r="A206" s="232"/>
      <c r="B206" s="231"/>
      <c r="C206" s="229"/>
      <c r="D206" s="229"/>
      <c r="E206" s="229"/>
      <c r="F206" s="254"/>
      <c r="G206" s="229"/>
      <c r="H206" s="229"/>
      <c r="I206" s="229"/>
      <c r="J206" s="229"/>
      <c r="K206" s="229"/>
      <c r="L206" s="229"/>
      <c r="M206" s="229"/>
      <c r="N206" s="229"/>
      <c r="O206" s="229"/>
      <c r="P206" s="229"/>
      <c r="Q206" s="229"/>
      <c r="R206" s="229"/>
      <c r="S206" s="229"/>
      <c r="T206" s="229"/>
      <c r="U206" s="229"/>
      <c r="V206" s="229"/>
      <c r="W206" s="229"/>
      <c r="X206" s="229"/>
      <c r="Y206" s="229"/>
      <c r="Z206" s="229"/>
    </row>
    <row r="207" spans="1:26" ht="14.25" customHeight="1" x14ac:dyDescent="0.2">
      <c r="A207" s="232"/>
      <c r="B207" s="231"/>
      <c r="C207" s="229"/>
      <c r="D207" s="229"/>
      <c r="E207" s="229"/>
      <c r="F207" s="254"/>
      <c r="G207" s="229"/>
      <c r="H207" s="229"/>
      <c r="I207" s="229"/>
      <c r="J207" s="229"/>
      <c r="K207" s="229"/>
      <c r="L207" s="229"/>
      <c r="M207" s="229"/>
      <c r="N207" s="229"/>
      <c r="O207" s="229"/>
      <c r="P207" s="229"/>
      <c r="Q207" s="229"/>
      <c r="R207" s="229"/>
      <c r="S207" s="229"/>
      <c r="T207" s="229"/>
      <c r="U207" s="229"/>
      <c r="V207" s="229"/>
      <c r="W207" s="229"/>
      <c r="X207" s="229"/>
      <c r="Y207" s="229"/>
      <c r="Z207" s="229"/>
    </row>
    <row r="208" spans="1:26" ht="14.25" customHeight="1" x14ac:dyDescent="0.2">
      <c r="A208" s="232"/>
      <c r="B208" s="231"/>
      <c r="C208" s="229"/>
      <c r="D208" s="229"/>
      <c r="E208" s="229"/>
      <c r="F208" s="254"/>
      <c r="G208" s="229"/>
      <c r="H208" s="229"/>
      <c r="I208" s="229"/>
      <c r="J208" s="229"/>
      <c r="K208" s="229"/>
      <c r="L208" s="229"/>
      <c r="M208" s="229"/>
      <c r="N208" s="229"/>
      <c r="O208" s="229"/>
      <c r="P208" s="229"/>
      <c r="Q208" s="229"/>
      <c r="R208" s="229"/>
      <c r="S208" s="229"/>
      <c r="T208" s="229"/>
      <c r="U208" s="229"/>
      <c r="V208" s="229"/>
      <c r="W208" s="229"/>
      <c r="X208" s="229"/>
      <c r="Y208" s="229"/>
      <c r="Z208" s="229"/>
    </row>
    <row r="209" spans="1:26" ht="14.25" customHeight="1" x14ac:dyDescent="0.2">
      <c r="A209" s="232"/>
      <c r="B209" s="231"/>
      <c r="C209" s="229"/>
      <c r="D209" s="229"/>
      <c r="E209" s="229"/>
      <c r="F209" s="254"/>
      <c r="G209" s="229"/>
      <c r="H209" s="229"/>
      <c r="I209" s="229"/>
      <c r="J209" s="229"/>
      <c r="K209" s="229"/>
      <c r="L209" s="229"/>
      <c r="M209" s="229"/>
      <c r="N209" s="229"/>
      <c r="O209" s="229"/>
      <c r="P209" s="229"/>
      <c r="Q209" s="229"/>
      <c r="R209" s="229"/>
      <c r="S209" s="229"/>
      <c r="T209" s="229"/>
      <c r="U209" s="229"/>
      <c r="V209" s="229"/>
      <c r="W209" s="229"/>
      <c r="X209" s="229"/>
      <c r="Y209" s="229"/>
      <c r="Z209" s="229"/>
    </row>
    <row r="210" spans="1:26" ht="14.25" customHeight="1" x14ac:dyDescent="0.2">
      <c r="A210" s="232"/>
      <c r="B210" s="231"/>
      <c r="C210" s="229"/>
      <c r="D210" s="229"/>
      <c r="E210" s="229"/>
      <c r="F210" s="254"/>
      <c r="G210" s="229"/>
      <c r="H210" s="229"/>
      <c r="I210" s="229"/>
      <c r="J210" s="229"/>
      <c r="K210" s="229"/>
      <c r="L210" s="229"/>
      <c r="M210" s="229"/>
      <c r="N210" s="229"/>
      <c r="O210" s="229"/>
      <c r="P210" s="229"/>
      <c r="Q210" s="229"/>
      <c r="R210" s="229"/>
      <c r="S210" s="229"/>
      <c r="T210" s="229"/>
      <c r="U210" s="229"/>
      <c r="V210" s="229"/>
      <c r="W210" s="229"/>
      <c r="X210" s="229"/>
      <c r="Y210" s="229"/>
      <c r="Z210" s="229"/>
    </row>
    <row r="211" spans="1:26" ht="14.25" customHeight="1" x14ac:dyDescent="0.2">
      <c r="A211" s="232"/>
      <c r="B211" s="231"/>
      <c r="C211" s="229"/>
      <c r="D211" s="229"/>
      <c r="E211" s="229"/>
      <c r="F211" s="254"/>
      <c r="G211" s="229"/>
      <c r="H211" s="229"/>
      <c r="I211" s="229"/>
      <c r="J211" s="229"/>
      <c r="K211" s="229"/>
      <c r="L211" s="229"/>
      <c r="M211" s="229"/>
      <c r="N211" s="229"/>
      <c r="O211" s="229"/>
      <c r="P211" s="229"/>
      <c r="Q211" s="229"/>
      <c r="R211" s="229"/>
      <c r="S211" s="229"/>
      <c r="T211" s="229"/>
      <c r="U211" s="229"/>
      <c r="V211" s="229"/>
      <c r="W211" s="229"/>
      <c r="X211" s="229"/>
      <c r="Y211" s="229"/>
      <c r="Z211" s="229"/>
    </row>
    <row r="212" spans="1:26" ht="14.25" customHeight="1" x14ac:dyDescent="0.2">
      <c r="A212" s="232"/>
      <c r="B212" s="231"/>
      <c r="C212" s="229"/>
      <c r="D212" s="229"/>
      <c r="E212" s="229"/>
      <c r="F212" s="254"/>
      <c r="G212" s="229"/>
      <c r="H212" s="229"/>
      <c r="I212" s="229"/>
      <c r="J212" s="229"/>
      <c r="K212" s="229"/>
      <c r="L212" s="229"/>
      <c r="M212" s="229"/>
      <c r="N212" s="229"/>
      <c r="O212" s="229"/>
      <c r="P212" s="229"/>
      <c r="Q212" s="229"/>
      <c r="R212" s="229"/>
      <c r="S212" s="229"/>
      <c r="T212" s="229"/>
      <c r="U212" s="229"/>
      <c r="V212" s="229"/>
      <c r="W212" s="229"/>
      <c r="X212" s="229"/>
      <c r="Y212" s="229"/>
      <c r="Z212" s="229"/>
    </row>
    <row r="213" spans="1:26" ht="14.25" customHeight="1" x14ac:dyDescent="0.2">
      <c r="A213" s="232"/>
      <c r="B213" s="231"/>
      <c r="C213" s="229"/>
      <c r="D213" s="229"/>
      <c r="E213" s="229"/>
      <c r="F213" s="254"/>
      <c r="G213" s="229"/>
      <c r="H213" s="229"/>
      <c r="I213" s="229"/>
      <c r="J213" s="229"/>
      <c r="K213" s="229"/>
      <c r="L213" s="229"/>
      <c r="M213" s="229"/>
      <c r="N213" s="229"/>
      <c r="O213" s="229"/>
      <c r="P213" s="229"/>
      <c r="Q213" s="229"/>
      <c r="R213" s="229"/>
      <c r="S213" s="229"/>
      <c r="T213" s="229"/>
      <c r="U213" s="229"/>
      <c r="V213" s="229"/>
      <c r="W213" s="229"/>
      <c r="X213" s="229"/>
      <c r="Y213" s="229"/>
      <c r="Z213" s="229"/>
    </row>
    <row r="214" spans="1:26" ht="14.25" customHeight="1" x14ac:dyDescent="0.2">
      <c r="A214" s="232"/>
      <c r="B214" s="231"/>
      <c r="C214" s="229"/>
      <c r="D214" s="229"/>
      <c r="E214" s="229"/>
      <c r="F214" s="254"/>
      <c r="G214" s="229"/>
      <c r="H214" s="229"/>
      <c r="I214" s="229"/>
      <c r="J214" s="229"/>
      <c r="K214" s="229"/>
      <c r="L214" s="229"/>
      <c r="M214" s="229"/>
      <c r="N214" s="229"/>
      <c r="O214" s="229"/>
      <c r="P214" s="229"/>
      <c r="Q214" s="229"/>
      <c r="R214" s="229"/>
      <c r="S214" s="229"/>
      <c r="T214" s="229"/>
      <c r="U214" s="229"/>
      <c r="V214" s="229"/>
      <c r="W214" s="229"/>
      <c r="X214" s="229"/>
      <c r="Y214" s="229"/>
      <c r="Z214" s="229"/>
    </row>
    <row r="215" spans="1:26" ht="14.25" customHeight="1" x14ac:dyDescent="0.2">
      <c r="A215" s="232"/>
      <c r="B215" s="231"/>
      <c r="C215" s="229"/>
      <c r="D215" s="229"/>
      <c r="E215" s="229"/>
      <c r="F215" s="254"/>
      <c r="G215" s="229"/>
      <c r="H215" s="229"/>
      <c r="I215" s="229"/>
      <c r="J215" s="229"/>
      <c r="K215" s="229"/>
      <c r="L215" s="229"/>
      <c r="M215" s="229"/>
      <c r="N215" s="229"/>
      <c r="O215" s="229"/>
      <c r="P215" s="229"/>
      <c r="Q215" s="229"/>
      <c r="R215" s="229"/>
      <c r="S215" s="229"/>
      <c r="T215" s="229"/>
      <c r="U215" s="229"/>
      <c r="V215" s="229"/>
      <c r="W215" s="229"/>
      <c r="X215" s="229"/>
      <c r="Y215" s="229"/>
      <c r="Z215" s="229"/>
    </row>
    <row r="216" spans="1:26" ht="14.25" customHeight="1" x14ac:dyDescent="0.2">
      <c r="A216" s="232"/>
      <c r="B216" s="231"/>
      <c r="C216" s="229"/>
      <c r="D216" s="229"/>
      <c r="E216" s="229"/>
      <c r="F216" s="254"/>
      <c r="G216" s="229"/>
      <c r="H216" s="229"/>
      <c r="I216" s="229"/>
      <c r="J216" s="229"/>
      <c r="K216" s="229"/>
      <c r="L216" s="229"/>
      <c r="M216" s="229"/>
      <c r="N216" s="229"/>
      <c r="O216" s="229"/>
      <c r="P216" s="229"/>
      <c r="Q216" s="229"/>
      <c r="R216" s="229"/>
      <c r="S216" s="229"/>
      <c r="T216" s="229"/>
      <c r="U216" s="229"/>
      <c r="V216" s="229"/>
      <c r="W216" s="229"/>
      <c r="X216" s="229"/>
      <c r="Y216" s="229"/>
      <c r="Z216" s="229"/>
    </row>
    <row r="217" spans="1:26" ht="14.25" customHeight="1" x14ac:dyDescent="0.2">
      <c r="A217" s="232"/>
      <c r="B217" s="231"/>
      <c r="C217" s="229"/>
      <c r="D217" s="229"/>
      <c r="E217" s="229"/>
      <c r="F217" s="254"/>
      <c r="G217" s="229"/>
      <c r="H217" s="229"/>
      <c r="I217" s="229"/>
      <c r="J217" s="229"/>
      <c r="K217" s="229"/>
      <c r="L217" s="229"/>
      <c r="M217" s="229"/>
      <c r="N217" s="229"/>
      <c r="O217" s="229"/>
      <c r="P217" s="229"/>
      <c r="Q217" s="229"/>
      <c r="R217" s="229"/>
      <c r="S217" s="229"/>
      <c r="T217" s="229"/>
      <c r="U217" s="229"/>
      <c r="V217" s="229"/>
      <c r="W217" s="229"/>
      <c r="X217" s="229"/>
      <c r="Y217" s="229"/>
      <c r="Z217" s="229"/>
    </row>
    <row r="218" spans="1:26" ht="14.25" customHeight="1" x14ac:dyDescent="0.2">
      <c r="A218" s="232"/>
      <c r="B218" s="231"/>
      <c r="C218" s="229"/>
      <c r="D218" s="229"/>
      <c r="E218" s="229"/>
      <c r="F218" s="254"/>
      <c r="G218" s="229"/>
      <c r="H218" s="229"/>
      <c r="I218" s="229"/>
      <c r="J218" s="229"/>
      <c r="K218" s="229"/>
      <c r="L218" s="229"/>
      <c r="M218" s="229"/>
      <c r="N218" s="229"/>
      <c r="O218" s="229"/>
      <c r="P218" s="229"/>
      <c r="Q218" s="229"/>
      <c r="R218" s="229"/>
      <c r="S218" s="229"/>
      <c r="T218" s="229"/>
      <c r="U218" s="229"/>
      <c r="V218" s="229"/>
      <c r="W218" s="229"/>
      <c r="X218" s="229"/>
      <c r="Y218" s="229"/>
      <c r="Z218" s="229"/>
    </row>
    <row r="219" spans="1:26" ht="14.25" customHeight="1" x14ac:dyDescent="0.2">
      <c r="A219" s="232"/>
      <c r="B219" s="231"/>
      <c r="C219" s="229"/>
      <c r="D219" s="229"/>
      <c r="E219" s="229"/>
      <c r="F219" s="254"/>
      <c r="G219" s="229"/>
      <c r="H219" s="229"/>
      <c r="I219" s="229"/>
      <c r="J219" s="229"/>
      <c r="K219" s="229"/>
      <c r="L219" s="229"/>
      <c r="M219" s="229"/>
      <c r="N219" s="229"/>
      <c r="O219" s="229"/>
      <c r="P219" s="229"/>
      <c r="Q219" s="229"/>
      <c r="R219" s="229"/>
      <c r="S219" s="229"/>
      <c r="T219" s="229"/>
      <c r="U219" s="229"/>
      <c r="V219" s="229"/>
      <c r="W219" s="229"/>
      <c r="X219" s="229"/>
      <c r="Y219" s="229"/>
      <c r="Z219" s="229"/>
    </row>
    <row r="220" spans="1:26" ht="14.25" customHeight="1" x14ac:dyDescent="0.2">
      <c r="A220" s="232"/>
      <c r="B220" s="231"/>
      <c r="C220" s="229"/>
      <c r="D220" s="229"/>
      <c r="E220" s="229"/>
      <c r="F220" s="254"/>
      <c r="G220" s="229"/>
      <c r="H220" s="229"/>
      <c r="I220" s="229"/>
      <c r="J220" s="229"/>
      <c r="K220" s="229"/>
      <c r="L220" s="229"/>
      <c r="M220" s="229"/>
      <c r="N220" s="229"/>
      <c r="O220" s="229"/>
      <c r="P220" s="229"/>
      <c r="Q220" s="229"/>
      <c r="R220" s="229"/>
      <c r="S220" s="229"/>
      <c r="T220" s="229"/>
      <c r="U220" s="229"/>
      <c r="V220" s="229"/>
      <c r="W220" s="229"/>
      <c r="X220" s="229"/>
      <c r="Y220" s="229"/>
      <c r="Z220" s="229"/>
    </row>
    <row r="221" spans="1:26" ht="14.25" customHeight="1" x14ac:dyDescent="0.2">
      <c r="A221" s="232"/>
      <c r="B221" s="231"/>
      <c r="C221" s="229"/>
      <c r="D221" s="229"/>
      <c r="E221" s="229"/>
      <c r="F221" s="254"/>
      <c r="G221" s="229"/>
      <c r="H221" s="229"/>
      <c r="I221" s="229"/>
      <c r="J221" s="229"/>
      <c r="K221" s="229"/>
      <c r="L221" s="229"/>
      <c r="M221" s="229"/>
      <c r="N221" s="229"/>
      <c r="O221" s="229"/>
      <c r="P221" s="229"/>
      <c r="Q221" s="229"/>
      <c r="R221" s="229"/>
      <c r="S221" s="229"/>
      <c r="T221" s="229"/>
      <c r="U221" s="229"/>
      <c r="V221" s="229"/>
      <c r="W221" s="229"/>
      <c r="X221" s="229"/>
      <c r="Y221" s="229"/>
      <c r="Z221" s="229"/>
    </row>
    <row r="222" spans="1:26" ht="14.25" customHeight="1" x14ac:dyDescent="0.2">
      <c r="A222" s="232"/>
      <c r="B222" s="231"/>
      <c r="C222" s="229"/>
      <c r="D222" s="229"/>
      <c r="E222" s="229"/>
      <c r="F222" s="254"/>
      <c r="G222" s="229"/>
      <c r="H222" s="229"/>
      <c r="I222" s="229"/>
      <c r="J222" s="229"/>
      <c r="K222" s="229"/>
      <c r="L222" s="229"/>
      <c r="M222" s="229"/>
      <c r="N222" s="229"/>
      <c r="O222" s="229"/>
      <c r="P222" s="229"/>
      <c r="Q222" s="229"/>
      <c r="R222" s="229"/>
      <c r="S222" s="229"/>
      <c r="T222" s="229"/>
      <c r="U222" s="229"/>
      <c r="V222" s="229"/>
      <c r="W222" s="229"/>
      <c r="X222" s="229"/>
      <c r="Y222" s="229"/>
      <c r="Z222" s="229"/>
    </row>
    <row r="223" spans="1:26" ht="14.25" customHeight="1" x14ac:dyDescent="0.2">
      <c r="A223" s="232"/>
      <c r="B223" s="231"/>
      <c r="C223" s="229"/>
      <c r="D223" s="229"/>
      <c r="E223" s="229"/>
      <c r="F223" s="254"/>
      <c r="G223" s="229"/>
      <c r="H223" s="229"/>
      <c r="I223" s="229"/>
      <c r="J223" s="229"/>
      <c r="K223" s="229"/>
      <c r="L223" s="229"/>
      <c r="M223" s="229"/>
      <c r="N223" s="229"/>
      <c r="O223" s="229"/>
      <c r="P223" s="229"/>
      <c r="Q223" s="229"/>
      <c r="R223" s="229"/>
      <c r="S223" s="229"/>
      <c r="T223" s="229"/>
      <c r="U223" s="229"/>
      <c r="V223" s="229"/>
      <c r="W223" s="229"/>
      <c r="X223" s="229"/>
      <c r="Y223" s="229"/>
      <c r="Z223" s="229"/>
    </row>
    <row r="224" spans="1:26" ht="14.25" customHeight="1" x14ac:dyDescent="0.2">
      <c r="A224" s="232"/>
      <c r="B224" s="231"/>
      <c r="C224" s="229"/>
      <c r="D224" s="229"/>
      <c r="E224" s="229"/>
      <c r="F224" s="254"/>
      <c r="G224" s="229"/>
      <c r="H224" s="229"/>
      <c r="I224" s="229"/>
      <c r="J224" s="229"/>
      <c r="K224" s="229"/>
      <c r="L224" s="229"/>
      <c r="M224" s="229"/>
      <c r="N224" s="229"/>
      <c r="O224" s="229"/>
      <c r="P224" s="229"/>
      <c r="Q224" s="229"/>
      <c r="R224" s="229"/>
      <c r="S224" s="229"/>
      <c r="T224" s="229"/>
      <c r="U224" s="229"/>
      <c r="V224" s="229"/>
      <c r="W224" s="229"/>
      <c r="X224" s="229"/>
      <c r="Y224" s="229"/>
      <c r="Z224" s="229"/>
    </row>
    <row r="225" spans="1:26" ht="14.25" customHeight="1" x14ac:dyDescent="0.2">
      <c r="A225" s="232"/>
      <c r="B225" s="231"/>
      <c r="C225" s="229"/>
      <c r="D225" s="229"/>
      <c r="E225" s="229"/>
      <c r="F225" s="254"/>
      <c r="G225" s="229"/>
      <c r="H225" s="229"/>
      <c r="I225" s="229"/>
      <c r="J225" s="229"/>
      <c r="K225" s="229"/>
      <c r="L225" s="229"/>
      <c r="M225" s="229"/>
      <c r="N225" s="229"/>
      <c r="O225" s="229"/>
      <c r="P225" s="229"/>
      <c r="Q225" s="229"/>
      <c r="R225" s="229"/>
      <c r="S225" s="229"/>
      <c r="T225" s="229"/>
      <c r="U225" s="229"/>
      <c r="V225" s="229"/>
      <c r="W225" s="229"/>
      <c r="X225" s="229"/>
      <c r="Y225" s="229"/>
      <c r="Z225" s="229"/>
    </row>
    <row r="226" spans="1:26" ht="14.25" customHeight="1" x14ac:dyDescent="0.2">
      <c r="A226" s="232"/>
      <c r="B226" s="231"/>
      <c r="C226" s="229"/>
      <c r="D226" s="229"/>
      <c r="E226" s="229"/>
      <c r="F226" s="254"/>
      <c r="G226" s="229"/>
      <c r="H226" s="229"/>
      <c r="I226" s="229"/>
      <c r="J226" s="229"/>
      <c r="K226" s="229"/>
      <c r="L226" s="229"/>
      <c r="M226" s="229"/>
      <c r="N226" s="229"/>
      <c r="O226" s="229"/>
      <c r="P226" s="229"/>
      <c r="Q226" s="229"/>
      <c r="R226" s="229"/>
      <c r="S226" s="229"/>
      <c r="T226" s="229"/>
      <c r="U226" s="229"/>
      <c r="V226" s="229"/>
      <c r="W226" s="229"/>
      <c r="X226" s="229"/>
      <c r="Y226" s="229"/>
      <c r="Z226" s="229"/>
    </row>
    <row r="227" spans="1:26" ht="14.25" customHeight="1" x14ac:dyDescent="0.2">
      <c r="A227" s="232"/>
      <c r="B227" s="231"/>
      <c r="C227" s="229"/>
      <c r="D227" s="229"/>
      <c r="E227" s="229"/>
      <c r="F227" s="254"/>
      <c r="G227" s="229"/>
      <c r="H227" s="229"/>
      <c r="I227" s="229"/>
      <c r="J227" s="229"/>
      <c r="K227" s="229"/>
      <c r="L227" s="229"/>
      <c r="M227" s="229"/>
      <c r="N227" s="229"/>
      <c r="O227" s="229"/>
      <c r="P227" s="229"/>
      <c r="Q227" s="229"/>
      <c r="R227" s="229"/>
      <c r="S227" s="229"/>
      <c r="T227" s="229"/>
      <c r="U227" s="229"/>
      <c r="V227" s="229"/>
      <c r="W227" s="229"/>
      <c r="X227" s="229"/>
      <c r="Y227" s="229"/>
      <c r="Z227" s="229"/>
    </row>
    <row r="228" spans="1:26" ht="14.25" customHeight="1" x14ac:dyDescent="0.2">
      <c r="A228" s="232"/>
      <c r="B228" s="231"/>
      <c r="C228" s="229"/>
      <c r="D228" s="229"/>
      <c r="E228" s="229"/>
      <c r="F228" s="254"/>
      <c r="G228" s="229"/>
      <c r="H228" s="229"/>
      <c r="I228" s="229"/>
      <c r="J228" s="229"/>
      <c r="K228" s="229"/>
      <c r="L228" s="229"/>
      <c r="M228" s="229"/>
      <c r="N228" s="229"/>
      <c r="O228" s="229"/>
      <c r="P228" s="229"/>
      <c r="Q228" s="229"/>
      <c r="R228" s="229"/>
      <c r="S228" s="229"/>
      <c r="T228" s="229"/>
      <c r="U228" s="229"/>
      <c r="V228" s="229"/>
      <c r="W228" s="229"/>
      <c r="X228" s="229"/>
      <c r="Y228" s="229"/>
      <c r="Z228" s="229"/>
    </row>
    <row r="229" spans="1:26" ht="14.25" customHeight="1" x14ac:dyDescent="0.2">
      <c r="A229" s="232"/>
      <c r="B229" s="231"/>
      <c r="C229" s="229"/>
      <c r="D229" s="229"/>
      <c r="E229" s="229"/>
      <c r="F229" s="254"/>
      <c r="G229" s="229"/>
      <c r="H229" s="229"/>
      <c r="I229" s="229"/>
      <c r="J229" s="229"/>
      <c r="K229" s="229"/>
      <c r="L229" s="229"/>
      <c r="M229" s="229"/>
      <c r="N229" s="229"/>
      <c r="O229" s="229"/>
      <c r="P229" s="229"/>
      <c r="Q229" s="229"/>
      <c r="R229" s="229"/>
      <c r="S229" s="229"/>
      <c r="T229" s="229"/>
      <c r="U229" s="229"/>
      <c r="V229" s="229"/>
      <c r="W229" s="229"/>
      <c r="X229" s="229"/>
      <c r="Y229" s="229"/>
      <c r="Z229" s="229"/>
    </row>
    <row r="230" spans="1:26" ht="14.25" customHeight="1" x14ac:dyDescent="0.2">
      <c r="A230" s="232"/>
      <c r="B230" s="231"/>
      <c r="C230" s="229"/>
      <c r="D230" s="229"/>
      <c r="E230" s="229"/>
      <c r="F230" s="254"/>
      <c r="G230" s="229"/>
      <c r="H230" s="229"/>
      <c r="I230" s="229"/>
      <c r="J230" s="229"/>
      <c r="K230" s="229"/>
      <c r="L230" s="229"/>
      <c r="M230" s="229"/>
      <c r="N230" s="229"/>
      <c r="O230" s="229"/>
      <c r="P230" s="229"/>
      <c r="Q230" s="229"/>
      <c r="R230" s="229"/>
      <c r="S230" s="229"/>
      <c r="T230" s="229"/>
      <c r="U230" s="229"/>
      <c r="V230" s="229"/>
      <c r="W230" s="229"/>
      <c r="X230" s="229"/>
      <c r="Y230" s="229"/>
      <c r="Z230" s="229"/>
    </row>
    <row r="231" spans="1:26" ht="14.25" customHeight="1" x14ac:dyDescent="0.2">
      <c r="A231" s="232"/>
      <c r="B231" s="231"/>
      <c r="C231" s="229"/>
      <c r="D231" s="229"/>
      <c r="E231" s="229"/>
      <c r="F231" s="254"/>
      <c r="G231" s="229"/>
      <c r="H231" s="229"/>
      <c r="I231" s="229"/>
      <c r="J231" s="229"/>
      <c r="K231" s="229"/>
      <c r="L231" s="229"/>
      <c r="M231" s="229"/>
      <c r="N231" s="229"/>
      <c r="O231" s="229"/>
      <c r="P231" s="229"/>
      <c r="Q231" s="229"/>
      <c r="R231" s="229"/>
      <c r="S231" s="229"/>
      <c r="T231" s="229"/>
      <c r="U231" s="229"/>
      <c r="V231" s="229"/>
      <c r="W231" s="229"/>
      <c r="X231" s="229"/>
      <c r="Y231" s="229"/>
      <c r="Z231" s="229"/>
    </row>
    <row r="232" spans="1:26" ht="14.25" customHeight="1" x14ac:dyDescent="0.2">
      <c r="A232" s="232"/>
      <c r="B232" s="231"/>
      <c r="C232" s="229"/>
      <c r="D232" s="229"/>
      <c r="E232" s="229"/>
      <c r="F232" s="254"/>
      <c r="G232" s="229"/>
      <c r="H232" s="229"/>
      <c r="I232" s="229"/>
      <c r="J232" s="229"/>
      <c r="K232" s="229"/>
      <c r="L232" s="229"/>
      <c r="M232" s="229"/>
      <c r="N232" s="229"/>
      <c r="O232" s="229"/>
      <c r="P232" s="229"/>
      <c r="Q232" s="229"/>
      <c r="R232" s="229"/>
      <c r="S232" s="229"/>
      <c r="T232" s="229"/>
      <c r="U232" s="229"/>
      <c r="V232" s="229"/>
      <c r="W232" s="229"/>
      <c r="X232" s="229"/>
      <c r="Y232" s="229"/>
      <c r="Z232" s="229"/>
    </row>
    <row r="233" spans="1:26" ht="14.25" customHeight="1" x14ac:dyDescent="0.2">
      <c r="A233" s="232"/>
      <c r="B233" s="231"/>
      <c r="C233" s="229"/>
      <c r="D233" s="229"/>
      <c r="E233" s="229"/>
      <c r="F233" s="254"/>
      <c r="G233" s="229"/>
      <c r="H233" s="229"/>
      <c r="I233" s="229"/>
      <c r="J233" s="229"/>
      <c r="K233" s="229"/>
      <c r="L233" s="229"/>
      <c r="M233" s="229"/>
      <c r="N233" s="229"/>
      <c r="O233" s="229"/>
      <c r="P233" s="229"/>
      <c r="Q233" s="229"/>
      <c r="R233" s="229"/>
      <c r="S233" s="229"/>
      <c r="T233" s="229"/>
      <c r="U233" s="229"/>
      <c r="V233" s="229"/>
      <c r="W233" s="229"/>
      <c r="X233" s="229"/>
      <c r="Y233" s="229"/>
      <c r="Z233" s="229"/>
    </row>
    <row r="234" spans="1:26" ht="14.25" customHeight="1" x14ac:dyDescent="0.2">
      <c r="A234" s="232"/>
      <c r="B234" s="231"/>
      <c r="C234" s="229"/>
      <c r="D234" s="229"/>
      <c r="E234" s="229"/>
      <c r="F234" s="254"/>
      <c r="G234" s="229"/>
      <c r="H234" s="229"/>
      <c r="I234" s="229"/>
      <c r="J234" s="229"/>
      <c r="K234" s="229"/>
      <c r="L234" s="229"/>
      <c r="M234" s="229"/>
      <c r="N234" s="229"/>
      <c r="O234" s="229"/>
      <c r="P234" s="229"/>
      <c r="Q234" s="229"/>
      <c r="R234" s="229"/>
      <c r="S234" s="229"/>
      <c r="T234" s="229"/>
      <c r="U234" s="229"/>
      <c r="V234" s="229"/>
      <c r="W234" s="229"/>
      <c r="X234" s="229"/>
      <c r="Y234" s="229"/>
      <c r="Z234" s="229"/>
    </row>
    <row r="235" spans="1:26" ht="14.25" customHeight="1" x14ac:dyDescent="0.2">
      <c r="A235" s="232"/>
      <c r="B235" s="231"/>
      <c r="C235" s="229"/>
      <c r="D235" s="229"/>
      <c r="E235" s="229"/>
      <c r="F235" s="254"/>
      <c r="G235" s="229"/>
      <c r="H235" s="229"/>
      <c r="I235" s="229"/>
      <c r="J235" s="229"/>
      <c r="K235" s="229"/>
      <c r="L235" s="229"/>
      <c r="M235" s="229"/>
      <c r="N235" s="229"/>
      <c r="O235" s="229"/>
      <c r="P235" s="229"/>
      <c r="Q235" s="229"/>
      <c r="R235" s="229"/>
      <c r="S235" s="229"/>
      <c r="T235" s="229"/>
      <c r="U235" s="229"/>
      <c r="V235" s="229"/>
      <c r="W235" s="229"/>
      <c r="X235" s="229"/>
      <c r="Y235" s="229"/>
      <c r="Z235" s="229"/>
    </row>
    <row r="236" spans="1:26" ht="14.25" customHeight="1" x14ac:dyDescent="0.2">
      <c r="A236" s="232"/>
      <c r="B236" s="231"/>
      <c r="C236" s="229"/>
      <c r="D236" s="229"/>
      <c r="E236" s="229"/>
      <c r="F236" s="254"/>
      <c r="G236" s="229"/>
      <c r="H236" s="229"/>
      <c r="I236" s="229"/>
      <c r="J236" s="229"/>
      <c r="K236" s="229"/>
      <c r="L236" s="229"/>
      <c r="M236" s="229"/>
      <c r="N236" s="229"/>
      <c r="O236" s="229"/>
      <c r="P236" s="229"/>
      <c r="Q236" s="229"/>
      <c r="R236" s="229"/>
      <c r="S236" s="229"/>
      <c r="T236" s="229"/>
      <c r="U236" s="229"/>
      <c r="V236" s="229"/>
      <c r="W236" s="229"/>
      <c r="X236" s="229"/>
      <c r="Y236" s="229"/>
      <c r="Z236" s="229"/>
    </row>
    <row r="237" spans="1:26" ht="14.25" customHeight="1" x14ac:dyDescent="0.2">
      <c r="A237" s="232"/>
      <c r="B237" s="231"/>
      <c r="C237" s="229"/>
      <c r="D237" s="229"/>
      <c r="E237" s="229"/>
      <c r="F237" s="254"/>
      <c r="G237" s="229"/>
      <c r="H237" s="229"/>
      <c r="I237" s="229"/>
      <c r="J237" s="229"/>
      <c r="K237" s="229"/>
      <c r="L237" s="229"/>
      <c r="M237" s="229"/>
      <c r="N237" s="229"/>
      <c r="O237" s="229"/>
      <c r="P237" s="229"/>
      <c r="Q237" s="229"/>
      <c r="R237" s="229"/>
      <c r="S237" s="229"/>
      <c r="T237" s="229"/>
      <c r="U237" s="229"/>
      <c r="V237" s="229"/>
      <c r="W237" s="229"/>
      <c r="X237" s="229"/>
      <c r="Y237" s="229"/>
      <c r="Z237" s="229"/>
    </row>
    <row r="238" spans="1:26" ht="14.25" customHeight="1" x14ac:dyDescent="0.2">
      <c r="A238" s="232"/>
      <c r="B238" s="231"/>
      <c r="C238" s="229"/>
      <c r="D238" s="229"/>
      <c r="E238" s="229"/>
      <c r="F238" s="254"/>
      <c r="G238" s="229"/>
      <c r="H238" s="229"/>
      <c r="I238" s="229"/>
      <c r="J238" s="229"/>
      <c r="K238" s="229"/>
      <c r="L238" s="229"/>
      <c r="M238" s="229"/>
      <c r="N238" s="229"/>
      <c r="O238" s="229"/>
      <c r="P238" s="229"/>
      <c r="Q238" s="229"/>
      <c r="R238" s="229"/>
      <c r="S238" s="229"/>
      <c r="T238" s="229"/>
      <c r="U238" s="229"/>
      <c r="V238" s="229"/>
      <c r="W238" s="229"/>
      <c r="X238" s="229"/>
      <c r="Y238" s="229"/>
      <c r="Z238" s="229"/>
    </row>
    <row r="239" spans="1:26" ht="14.25" customHeight="1" x14ac:dyDescent="0.2">
      <c r="A239" s="232"/>
      <c r="B239" s="231"/>
      <c r="C239" s="229"/>
      <c r="D239" s="229"/>
      <c r="E239" s="229"/>
      <c r="F239" s="254"/>
      <c r="G239" s="229"/>
      <c r="H239" s="229"/>
      <c r="I239" s="229"/>
      <c r="J239" s="229"/>
      <c r="K239" s="229"/>
      <c r="L239" s="229"/>
      <c r="M239" s="229"/>
      <c r="N239" s="229"/>
      <c r="O239" s="229"/>
      <c r="P239" s="229"/>
      <c r="Q239" s="229"/>
      <c r="R239" s="229"/>
      <c r="S239" s="229"/>
      <c r="T239" s="229"/>
      <c r="U239" s="229"/>
      <c r="V239" s="229"/>
      <c r="W239" s="229"/>
      <c r="X239" s="229"/>
      <c r="Y239" s="229"/>
      <c r="Z239" s="229"/>
    </row>
    <row r="240" spans="1:26" ht="14.25" customHeight="1" x14ac:dyDescent="0.2">
      <c r="A240" s="232"/>
      <c r="B240" s="231"/>
      <c r="C240" s="229"/>
      <c r="D240" s="229"/>
      <c r="E240" s="229"/>
      <c r="F240" s="254"/>
      <c r="G240" s="229"/>
      <c r="H240" s="229"/>
      <c r="I240" s="229"/>
      <c r="J240" s="229"/>
      <c r="K240" s="229"/>
      <c r="L240" s="229"/>
      <c r="M240" s="229"/>
      <c r="N240" s="229"/>
      <c r="O240" s="229"/>
      <c r="P240" s="229"/>
      <c r="Q240" s="229"/>
      <c r="R240" s="229"/>
      <c r="S240" s="229"/>
      <c r="T240" s="229"/>
      <c r="U240" s="229"/>
      <c r="V240" s="229"/>
      <c r="W240" s="229"/>
      <c r="X240" s="229"/>
      <c r="Y240" s="229"/>
      <c r="Z240" s="229"/>
    </row>
    <row r="241" spans="1:26" ht="14.25" customHeight="1" x14ac:dyDescent="0.2">
      <c r="A241" s="232"/>
      <c r="B241" s="231"/>
      <c r="C241" s="229"/>
      <c r="D241" s="229"/>
      <c r="E241" s="229"/>
      <c r="F241" s="254"/>
      <c r="G241" s="229"/>
      <c r="H241" s="229"/>
      <c r="I241" s="229"/>
      <c r="J241" s="229"/>
      <c r="K241" s="229"/>
      <c r="L241" s="229"/>
      <c r="M241" s="229"/>
      <c r="N241" s="229"/>
      <c r="O241" s="229"/>
      <c r="P241" s="229"/>
      <c r="Q241" s="229"/>
      <c r="R241" s="229"/>
      <c r="S241" s="229"/>
      <c r="T241" s="229"/>
      <c r="U241" s="229"/>
      <c r="V241" s="229"/>
      <c r="W241" s="229"/>
      <c r="X241" s="229"/>
      <c r="Y241" s="229"/>
      <c r="Z241" s="229"/>
    </row>
    <row r="242" spans="1:26" ht="14.25" customHeight="1" x14ac:dyDescent="0.2">
      <c r="A242" s="232"/>
      <c r="B242" s="231"/>
      <c r="C242" s="229"/>
      <c r="D242" s="229"/>
      <c r="E242" s="229"/>
      <c r="F242" s="254"/>
      <c r="G242" s="229"/>
      <c r="H242" s="229"/>
      <c r="I242" s="229"/>
      <c r="J242" s="229"/>
      <c r="K242" s="229"/>
      <c r="L242" s="229"/>
      <c r="M242" s="229"/>
      <c r="N242" s="229"/>
      <c r="O242" s="229"/>
      <c r="P242" s="229"/>
      <c r="Q242" s="229"/>
      <c r="R242" s="229"/>
      <c r="S242" s="229"/>
      <c r="T242" s="229"/>
      <c r="U242" s="229"/>
      <c r="V242" s="229"/>
      <c r="W242" s="229"/>
      <c r="X242" s="229"/>
      <c r="Y242" s="229"/>
      <c r="Z242" s="229"/>
    </row>
    <row r="243" spans="1:26" ht="14.25" customHeight="1" x14ac:dyDescent="0.2">
      <c r="A243" s="232"/>
      <c r="B243" s="231"/>
      <c r="C243" s="229"/>
      <c r="D243" s="229"/>
      <c r="E243" s="229"/>
      <c r="F243" s="254"/>
      <c r="G243" s="229"/>
      <c r="H243" s="229"/>
      <c r="I243" s="229"/>
      <c r="J243" s="229"/>
      <c r="K243" s="229"/>
      <c r="L243" s="229"/>
      <c r="M243" s="229"/>
      <c r="N243" s="229"/>
      <c r="O243" s="229"/>
      <c r="P243" s="229"/>
      <c r="Q243" s="229"/>
      <c r="R243" s="229"/>
      <c r="S243" s="229"/>
      <c r="T243" s="229"/>
      <c r="U243" s="229"/>
      <c r="V243" s="229"/>
      <c r="W243" s="229"/>
      <c r="X243" s="229"/>
      <c r="Y243" s="229"/>
      <c r="Z243" s="229"/>
    </row>
    <row r="244" spans="1:26" ht="14.25" customHeight="1" x14ac:dyDescent="0.2">
      <c r="A244" s="232"/>
      <c r="B244" s="231"/>
      <c r="C244" s="229"/>
      <c r="D244" s="229"/>
      <c r="E244" s="229"/>
      <c r="F244" s="254"/>
      <c r="G244" s="229"/>
      <c r="H244" s="229"/>
      <c r="I244" s="229"/>
      <c r="J244" s="229"/>
      <c r="K244" s="229"/>
      <c r="L244" s="229"/>
      <c r="M244" s="229"/>
      <c r="N244" s="229"/>
      <c r="O244" s="229"/>
      <c r="P244" s="229"/>
      <c r="Q244" s="229"/>
      <c r="R244" s="229"/>
      <c r="S244" s="229"/>
      <c r="T244" s="229"/>
      <c r="U244" s="229"/>
      <c r="V244" s="229"/>
      <c r="W244" s="229"/>
      <c r="X244" s="229"/>
      <c r="Y244" s="229"/>
      <c r="Z244" s="229"/>
    </row>
    <row r="245" spans="1:26" ht="14.25" customHeight="1" x14ac:dyDescent="0.2">
      <c r="A245" s="232"/>
      <c r="B245" s="231"/>
      <c r="C245" s="229"/>
      <c r="D245" s="229"/>
      <c r="E245" s="229"/>
      <c r="F245" s="254"/>
      <c r="G245" s="229"/>
      <c r="H245" s="229"/>
      <c r="I245" s="229"/>
      <c r="J245" s="229"/>
      <c r="K245" s="229"/>
      <c r="L245" s="229"/>
      <c r="M245" s="229"/>
      <c r="N245" s="229"/>
      <c r="O245" s="229"/>
      <c r="P245" s="229"/>
      <c r="Q245" s="229"/>
      <c r="R245" s="229"/>
      <c r="S245" s="229"/>
      <c r="T245" s="229"/>
      <c r="U245" s="229"/>
      <c r="V245" s="229"/>
      <c r="W245" s="229"/>
      <c r="X245" s="229"/>
      <c r="Y245" s="229"/>
      <c r="Z245" s="229"/>
    </row>
    <row r="246" spans="1:26" ht="14.25" customHeight="1" x14ac:dyDescent="0.2">
      <c r="A246" s="232"/>
      <c r="B246" s="231"/>
      <c r="C246" s="229"/>
      <c r="D246" s="229"/>
      <c r="E246" s="229"/>
      <c r="F246" s="254"/>
      <c r="G246" s="229"/>
      <c r="H246" s="229"/>
      <c r="I246" s="229"/>
      <c r="J246" s="229"/>
      <c r="K246" s="229"/>
      <c r="L246" s="229"/>
      <c r="M246" s="229"/>
      <c r="N246" s="229"/>
      <c r="O246" s="229"/>
      <c r="P246" s="229"/>
      <c r="Q246" s="229"/>
      <c r="R246" s="229"/>
      <c r="S246" s="229"/>
      <c r="T246" s="229"/>
      <c r="U246" s="229"/>
      <c r="V246" s="229"/>
      <c r="W246" s="229"/>
      <c r="X246" s="229"/>
      <c r="Y246" s="229"/>
      <c r="Z246" s="229"/>
    </row>
    <row r="247" spans="1:26" ht="14.25" customHeight="1" x14ac:dyDescent="0.2">
      <c r="A247" s="232"/>
      <c r="B247" s="231"/>
      <c r="C247" s="229"/>
      <c r="D247" s="229"/>
      <c r="E247" s="229"/>
      <c r="F247" s="254"/>
      <c r="G247" s="229"/>
      <c r="H247" s="229"/>
      <c r="I247" s="229"/>
      <c r="J247" s="229"/>
      <c r="K247" s="229"/>
      <c r="L247" s="229"/>
      <c r="M247" s="229"/>
      <c r="N247" s="229"/>
      <c r="O247" s="229"/>
      <c r="P247" s="229"/>
      <c r="Q247" s="229"/>
      <c r="R247" s="229"/>
      <c r="S247" s="229"/>
      <c r="T247" s="229"/>
      <c r="U247" s="229"/>
      <c r="V247" s="229"/>
      <c r="W247" s="229"/>
      <c r="X247" s="229"/>
      <c r="Y247" s="229"/>
      <c r="Z247" s="229"/>
    </row>
    <row r="248" spans="1:26" ht="14.25" customHeight="1" x14ac:dyDescent="0.2">
      <c r="A248" s="232"/>
      <c r="B248" s="231"/>
      <c r="C248" s="229"/>
      <c r="D248" s="229"/>
      <c r="E248" s="229"/>
      <c r="F248" s="254"/>
      <c r="G248" s="229"/>
      <c r="H248" s="229"/>
      <c r="I248" s="229"/>
      <c r="J248" s="229"/>
      <c r="K248" s="229"/>
      <c r="L248" s="229"/>
      <c r="M248" s="229"/>
      <c r="N248" s="229"/>
      <c r="O248" s="229"/>
      <c r="P248" s="229"/>
      <c r="Q248" s="229"/>
      <c r="R248" s="229"/>
      <c r="S248" s="229"/>
      <c r="T248" s="229"/>
      <c r="U248" s="229"/>
      <c r="V248" s="229"/>
      <c r="W248" s="229"/>
      <c r="X248" s="229"/>
      <c r="Y248" s="229"/>
      <c r="Z248" s="229"/>
    </row>
    <row r="249" spans="1:26" ht="14.25" customHeight="1" x14ac:dyDescent="0.2">
      <c r="A249" s="232"/>
      <c r="B249" s="231"/>
      <c r="C249" s="229"/>
      <c r="D249" s="229"/>
      <c r="E249" s="229"/>
      <c r="F249" s="254"/>
      <c r="G249" s="229"/>
      <c r="H249" s="229"/>
      <c r="I249" s="229"/>
      <c r="J249" s="229"/>
      <c r="K249" s="229"/>
      <c r="L249" s="229"/>
      <c r="M249" s="229"/>
      <c r="N249" s="229"/>
      <c r="O249" s="229"/>
      <c r="P249" s="229"/>
      <c r="Q249" s="229"/>
      <c r="R249" s="229"/>
      <c r="S249" s="229"/>
      <c r="T249" s="229"/>
      <c r="U249" s="229"/>
      <c r="V249" s="229"/>
      <c r="W249" s="229"/>
      <c r="X249" s="229"/>
      <c r="Y249" s="229"/>
      <c r="Z249" s="229"/>
    </row>
    <row r="250" spans="1:26" ht="14.25" customHeight="1" x14ac:dyDescent="0.2">
      <c r="A250" s="232"/>
      <c r="B250" s="231"/>
      <c r="C250" s="229"/>
      <c r="D250" s="229"/>
      <c r="E250" s="229"/>
      <c r="F250" s="254"/>
      <c r="G250" s="229"/>
      <c r="H250" s="229"/>
      <c r="I250" s="229"/>
      <c r="J250" s="229"/>
      <c r="K250" s="229"/>
      <c r="L250" s="229"/>
      <c r="M250" s="229"/>
      <c r="N250" s="229"/>
      <c r="O250" s="229"/>
      <c r="P250" s="229"/>
      <c r="Q250" s="229"/>
      <c r="R250" s="229"/>
      <c r="S250" s="229"/>
      <c r="T250" s="229"/>
      <c r="U250" s="229"/>
      <c r="V250" s="229"/>
      <c r="W250" s="229"/>
      <c r="X250" s="229"/>
      <c r="Y250" s="229"/>
      <c r="Z250" s="229"/>
    </row>
    <row r="251" spans="1:26" ht="14.25" customHeight="1" x14ac:dyDescent="0.2">
      <c r="A251" s="232"/>
      <c r="B251" s="231"/>
      <c r="C251" s="229"/>
      <c r="D251" s="229"/>
      <c r="E251" s="229"/>
      <c r="F251" s="254"/>
      <c r="G251" s="229"/>
      <c r="H251" s="229"/>
      <c r="I251" s="229"/>
      <c r="J251" s="229"/>
      <c r="K251" s="229"/>
      <c r="L251" s="229"/>
      <c r="M251" s="229"/>
      <c r="N251" s="229"/>
      <c r="O251" s="229"/>
      <c r="P251" s="229"/>
      <c r="Q251" s="229"/>
      <c r="R251" s="229"/>
      <c r="S251" s="229"/>
      <c r="T251" s="229"/>
      <c r="U251" s="229"/>
      <c r="V251" s="229"/>
      <c r="W251" s="229"/>
      <c r="X251" s="229"/>
      <c r="Y251" s="229"/>
      <c r="Z251" s="229"/>
    </row>
    <row r="252" spans="1:26" ht="14.25" customHeight="1" x14ac:dyDescent="0.2">
      <c r="A252" s="232"/>
      <c r="B252" s="231"/>
      <c r="C252" s="229"/>
      <c r="D252" s="229"/>
      <c r="E252" s="229"/>
      <c r="F252" s="254"/>
      <c r="G252" s="229"/>
      <c r="H252" s="229"/>
      <c r="I252" s="229"/>
      <c r="J252" s="229"/>
      <c r="K252" s="229"/>
      <c r="L252" s="229"/>
      <c r="M252" s="229"/>
      <c r="N252" s="229"/>
      <c r="O252" s="229"/>
      <c r="P252" s="229"/>
      <c r="Q252" s="229"/>
      <c r="R252" s="229"/>
      <c r="S252" s="229"/>
      <c r="T252" s="229"/>
      <c r="U252" s="229"/>
      <c r="V252" s="229"/>
      <c r="W252" s="229"/>
      <c r="X252" s="229"/>
      <c r="Y252" s="229"/>
      <c r="Z252" s="229"/>
    </row>
    <row r="253" spans="1:26" ht="14.25" customHeight="1" x14ac:dyDescent="0.2">
      <c r="A253" s="232"/>
      <c r="B253" s="231"/>
      <c r="C253" s="229"/>
      <c r="D253" s="229"/>
      <c r="E253" s="229"/>
      <c r="F253" s="254"/>
      <c r="G253" s="229"/>
      <c r="H253" s="229"/>
      <c r="I253" s="229"/>
      <c r="J253" s="229"/>
      <c r="K253" s="229"/>
      <c r="L253" s="229"/>
      <c r="M253" s="229"/>
      <c r="N253" s="229"/>
      <c r="O253" s="229"/>
      <c r="P253" s="229"/>
      <c r="Q253" s="229"/>
      <c r="R253" s="229"/>
      <c r="S253" s="229"/>
      <c r="T253" s="229"/>
      <c r="U253" s="229"/>
      <c r="V253" s="229"/>
      <c r="W253" s="229"/>
      <c r="X253" s="229"/>
      <c r="Y253" s="229"/>
      <c r="Z253" s="229"/>
    </row>
    <row r="254" spans="1:26" ht="14.25" customHeight="1" x14ac:dyDescent="0.2">
      <c r="A254" s="232"/>
      <c r="B254" s="231"/>
      <c r="C254" s="229"/>
      <c r="D254" s="229"/>
      <c r="E254" s="229"/>
      <c r="F254" s="254"/>
      <c r="G254" s="229"/>
      <c r="H254" s="229"/>
      <c r="I254" s="229"/>
      <c r="J254" s="229"/>
      <c r="K254" s="229"/>
      <c r="L254" s="229"/>
      <c r="M254" s="229"/>
      <c r="N254" s="229"/>
      <c r="O254" s="229"/>
      <c r="P254" s="229"/>
      <c r="Q254" s="229"/>
      <c r="R254" s="229"/>
      <c r="S254" s="229"/>
      <c r="T254" s="229"/>
      <c r="U254" s="229"/>
      <c r="V254" s="229"/>
      <c r="W254" s="229"/>
      <c r="X254" s="229"/>
      <c r="Y254" s="229"/>
      <c r="Z254" s="229"/>
    </row>
    <row r="255" spans="1:26" ht="14.25" customHeight="1" x14ac:dyDescent="0.2">
      <c r="A255" s="232"/>
      <c r="B255" s="231"/>
      <c r="C255" s="229"/>
      <c r="D255" s="229"/>
      <c r="E255" s="229"/>
      <c r="F255" s="254"/>
      <c r="G255" s="229"/>
      <c r="H255" s="229"/>
      <c r="I255" s="229"/>
      <c r="J255" s="229"/>
      <c r="K255" s="229"/>
      <c r="L255" s="229"/>
      <c r="M255" s="229"/>
      <c r="N255" s="229"/>
      <c r="O255" s="229"/>
      <c r="P255" s="229"/>
      <c r="Q255" s="229"/>
      <c r="R255" s="229"/>
      <c r="S255" s="229"/>
      <c r="T255" s="229"/>
      <c r="U255" s="229"/>
      <c r="V255" s="229"/>
      <c r="W255" s="229"/>
      <c r="X255" s="229"/>
      <c r="Y255" s="229"/>
      <c r="Z255" s="229"/>
    </row>
    <row r="256" spans="1:26" ht="14.25" customHeight="1" x14ac:dyDescent="0.2">
      <c r="A256" s="232"/>
      <c r="B256" s="231"/>
      <c r="C256" s="229"/>
      <c r="D256" s="229"/>
      <c r="E256" s="229"/>
      <c r="F256" s="254"/>
      <c r="G256" s="229"/>
      <c r="H256" s="229"/>
      <c r="I256" s="229"/>
      <c r="J256" s="229"/>
      <c r="K256" s="229"/>
      <c r="L256" s="229"/>
      <c r="M256" s="229"/>
      <c r="N256" s="229"/>
      <c r="O256" s="229"/>
      <c r="P256" s="229"/>
      <c r="Q256" s="229"/>
      <c r="R256" s="229"/>
      <c r="S256" s="229"/>
      <c r="T256" s="229"/>
      <c r="U256" s="229"/>
      <c r="V256" s="229"/>
      <c r="W256" s="229"/>
      <c r="X256" s="229"/>
      <c r="Y256" s="229"/>
      <c r="Z256" s="229"/>
    </row>
    <row r="257" spans="1:26" ht="14.25" customHeight="1" x14ac:dyDescent="0.2">
      <c r="A257" s="232"/>
      <c r="B257" s="231"/>
      <c r="C257" s="229"/>
      <c r="D257" s="229"/>
      <c r="E257" s="229"/>
      <c r="F257" s="254"/>
      <c r="G257" s="229"/>
      <c r="H257" s="229"/>
      <c r="I257" s="229"/>
      <c r="J257" s="229"/>
      <c r="K257" s="229"/>
      <c r="L257" s="229"/>
      <c r="M257" s="229"/>
      <c r="N257" s="229"/>
      <c r="O257" s="229"/>
      <c r="P257" s="229"/>
      <c r="Q257" s="229"/>
      <c r="R257" s="229"/>
      <c r="S257" s="229"/>
      <c r="T257" s="229"/>
      <c r="U257" s="229"/>
      <c r="V257" s="229"/>
      <c r="W257" s="229"/>
      <c r="X257" s="229"/>
      <c r="Y257" s="229"/>
      <c r="Z257" s="229"/>
    </row>
    <row r="258" spans="1:26" ht="14.25" customHeight="1" x14ac:dyDescent="0.2">
      <c r="A258" s="232"/>
      <c r="B258" s="231"/>
      <c r="C258" s="229"/>
      <c r="D258" s="229"/>
      <c r="E258" s="229"/>
      <c r="F258" s="254"/>
      <c r="G258" s="229"/>
      <c r="H258" s="229"/>
      <c r="I258" s="229"/>
      <c r="J258" s="229"/>
      <c r="K258" s="229"/>
      <c r="L258" s="229"/>
      <c r="M258" s="229"/>
      <c r="N258" s="229"/>
      <c r="O258" s="229"/>
      <c r="P258" s="229"/>
      <c r="Q258" s="229"/>
      <c r="R258" s="229"/>
      <c r="S258" s="229"/>
      <c r="T258" s="229"/>
      <c r="U258" s="229"/>
      <c r="V258" s="229"/>
      <c r="W258" s="229"/>
      <c r="X258" s="229"/>
      <c r="Y258" s="229"/>
      <c r="Z258" s="229"/>
    </row>
    <row r="259" spans="1:26" ht="14.25" customHeight="1" x14ac:dyDescent="0.2">
      <c r="A259" s="232"/>
      <c r="B259" s="231"/>
      <c r="C259" s="229"/>
      <c r="D259" s="229"/>
      <c r="E259" s="229"/>
      <c r="F259" s="254"/>
      <c r="G259" s="229"/>
      <c r="H259" s="229"/>
      <c r="I259" s="229"/>
      <c r="J259" s="229"/>
      <c r="K259" s="229"/>
      <c r="L259" s="229"/>
      <c r="M259" s="229"/>
      <c r="N259" s="229"/>
      <c r="O259" s="229"/>
      <c r="P259" s="229"/>
      <c r="Q259" s="229"/>
      <c r="R259" s="229"/>
      <c r="S259" s="229"/>
      <c r="T259" s="229"/>
      <c r="U259" s="229"/>
      <c r="V259" s="229"/>
      <c r="W259" s="229"/>
      <c r="X259" s="229"/>
      <c r="Y259" s="229"/>
      <c r="Z259" s="229"/>
    </row>
    <row r="260" spans="1:26" ht="14.25" customHeight="1" x14ac:dyDescent="0.2">
      <c r="A260" s="232"/>
      <c r="B260" s="231"/>
      <c r="C260" s="229"/>
      <c r="D260" s="229"/>
      <c r="E260" s="229"/>
      <c r="F260" s="254"/>
      <c r="G260" s="229"/>
      <c r="H260" s="229"/>
      <c r="I260" s="229"/>
      <c r="J260" s="229"/>
      <c r="K260" s="229"/>
      <c r="L260" s="229"/>
      <c r="M260" s="229"/>
      <c r="N260" s="229"/>
      <c r="O260" s="229"/>
      <c r="P260" s="229"/>
      <c r="Q260" s="229"/>
      <c r="R260" s="229"/>
      <c r="S260" s="229"/>
      <c r="T260" s="229"/>
      <c r="U260" s="229"/>
      <c r="V260" s="229"/>
      <c r="W260" s="229"/>
      <c r="X260" s="229"/>
      <c r="Y260" s="229"/>
      <c r="Z260" s="229"/>
    </row>
    <row r="261" spans="1:26" ht="14.25" customHeight="1" x14ac:dyDescent="0.2">
      <c r="A261" s="232"/>
      <c r="B261" s="231"/>
      <c r="C261" s="229"/>
      <c r="D261" s="229"/>
      <c r="E261" s="229"/>
      <c r="F261" s="254"/>
      <c r="G261" s="229"/>
      <c r="H261" s="229"/>
      <c r="I261" s="229"/>
      <c r="J261" s="229"/>
      <c r="K261" s="229"/>
      <c r="L261" s="229"/>
      <c r="M261" s="229"/>
      <c r="N261" s="229"/>
      <c r="O261" s="229"/>
      <c r="P261" s="229"/>
      <c r="Q261" s="229"/>
      <c r="R261" s="229"/>
      <c r="S261" s="229"/>
      <c r="T261" s="229"/>
      <c r="U261" s="229"/>
      <c r="V261" s="229"/>
      <c r="W261" s="229"/>
      <c r="X261" s="229"/>
      <c r="Y261" s="229"/>
      <c r="Z261" s="229"/>
    </row>
    <row r="262" spans="1:26" ht="14.25" customHeight="1" x14ac:dyDescent="0.2">
      <c r="A262" s="232"/>
      <c r="B262" s="231"/>
      <c r="C262" s="229"/>
      <c r="D262" s="229"/>
      <c r="E262" s="229"/>
      <c r="F262" s="254"/>
      <c r="G262" s="229"/>
      <c r="H262" s="229"/>
      <c r="I262" s="229"/>
      <c r="J262" s="229"/>
      <c r="K262" s="229"/>
      <c r="L262" s="229"/>
      <c r="M262" s="229"/>
      <c r="N262" s="229"/>
      <c r="O262" s="229"/>
      <c r="P262" s="229"/>
      <c r="Q262" s="229"/>
      <c r="R262" s="229"/>
      <c r="S262" s="229"/>
      <c r="T262" s="229"/>
      <c r="U262" s="229"/>
      <c r="V262" s="229"/>
      <c r="W262" s="229"/>
      <c r="X262" s="229"/>
      <c r="Y262" s="229"/>
      <c r="Z262" s="229"/>
    </row>
    <row r="263" spans="1:26" ht="14.25" customHeight="1" x14ac:dyDescent="0.2">
      <c r="A263" s="232"/>
      <c r="B263" s="231"/>
      <c r="C263" s="229"/>
      <c r="D263" s="229"/>
      <c r="E263" s="229"/>
      <c r="F263" s="254"/>
      <c r="G263" s="229"/>
      <c r="H263" s="229"/>
      <c r="I263" s="229"/>
      <c r="J263" s="229"/>
      <c r="K263" s="229"/>
      <c r="L263" s="229"/>
      <c r="M263" s="229"/>
      <c r="N263" s="229"/>
      <c r="O263" s="229"/>
      <c r="P263" s="229"/>
      <c r="Q263" s="229"/>
      <c r="R263" s="229"/>
      <c r="S263" s="229"/>
      <c r="T263" s="229"/>
      <c r="U263" s="229"/>
      <c r="V263" s="229"/>
      <c r="W263" s="229"/>
      <c r="X263" s="229"/>
      <c r="Y263" s="229"/>
      <c r="Z263" s="229"/>
    </row>
    <row r="264" spans="1:26" ht="14.25" customHeight="1" x14ac:dyDescent="0.2">
      <c r="A264" s="232"/>
      <c r="B264" s="231"/>
      <c r="C264" s="229"/>
      <c r="D264" s="229"/>
      <c r="E264" s="229"/>
      <c r="F264" s="254"/>
      <c r="G264" s="229"/>
      <c r="H264" s="229"/>
      <c r="I264" s="229"/>
      <c r="J264" s="229"/>
      <c r="K264" s="229"/>
      <c r="L264" s="229"/>
      <c r="M264" s="229"/>
      <c r="N264" s="229"/>
      <c r="O264" s="229"/>
      <c r="P264" s="229"/>
      <c r="Q264" s="229"/>
      <c r="R264" s="229"/>
      <c r="S264" s="229"/>
      <c r="T264" s="229"/>
      <c r="U264" s="229"/>
      <c r="V264" s="229"/>
      <c r="W264" s="229"/>
      <c r="X264" s="229"/>
      <c r="Y264" s="229"/>
      <c r="Z264" s="229"/>
    </row>
    <row r="265" spans="1:26" ht="14.25" customHeight="1" x14ac:dyDescent="0.2">
      <c r="A265" s="232"/>
      <c r="B265" s="231"/>
      <c r="C265" s="229"/>
      <c r="D265" s="229"/>
      <c r="E265" s="229"/>
      <c r="F265" s="254"/>
      <c r="G265" s="229"/>
      <c r="H265" s="229"/>
      <c r="I265" s="229"/>
      <c r="J265" s="229"/>
      <c r="K265" s="229"/>
      <c r="L265" s="229"/>
      <c r="M265" s="229"/>
      <c r="N265" s="229"/>
      <c r="O265" s="229"/>
      <c r="P265" s="229"/>
      <c r="Q265" s="229"/>
      <c r="R265" s="229"/>
      <c r="S265" s="229"/>
      <c r="T265" s="229"/>
      <c r="U265" s="229"/>
      <c r="V265" s="229"/>
      <c r="W265" s="229"/>
      <c r="X265" s="229"/>
      <c r="Y265" s="229"/>
      <c r="Z265" s="229"/>
    </row>
    <row r="266" spans="1:26" ht="14.25" customHeight="1" x14ac:dyDescent="0.2">
      <c r="A266" s="232"/>
      <c r="B266" s="231"/>
      <c r="C266" s="229"/>
      <c r="D266" s="229"/>
      <c r="E266" s="229"/>
      <c r="F266" s="254"/>
      <c r="G266" s="229"/>
      <c r="H266" s="229"/>
      <c r="I266" s="229"/>
      <c r="J266" s="229"/>
      <c r="K266" s="229"/>
      <c r="L266" s="229"/>
      <c r="M266" s="229"/>
      <c r="N266" s="229"/>
      <c r="O266" s="229"/>
      <c r="P266" s="229"/>
      <c r="Q266" s="229"/>
      <c r="R266" s="229"/>
      <c r="S266" s="229"/>
      <c r="T266" s="229"/>
      <c r="U266" s="229"/>
      <c r="V266" s="229"/>
      <c r="W266" s="229"/>
      <c r="X266" s="229"/>
      <c r="Y266" s="229"/>
      <c r="Z266" s="229"/>
    </row>
    <row r="267" spans="1:26" ht="14.25" customHeight="1" x14ac:dyDescent="0.2">
      <c r="A267" s="232"/>
      <c r="B267" s="231"/>
      <c r="C267" s="229"/>
      <c r="D267" s="229"/>
      <c r="E267" s="229"/>
      <c r="F267" s="254"/>
      <c r="G267" s="229"/>
      <c r="H267" s="229"/>
      <c r="I267" s="229"/>
      <c r="J267" s="229"/>
      <c r="K267" s="229"/>
      <c r="L267" s="229"/>
      <c r="M267" s="229"/>
      <c r="N267" s="229"/>
      <c r="O267" s="229"/>
      <c r="P267" s="229"/>
      <c r="Q267" s="229"/>
      <c r="R267" s="229"/>
      <c r="S267" s="229"/>
      <c r="T267" s="229"/>
      <c r="U267" s="229"/>
      <c r="V267" s="229"/>
      <c r="W267" s="229"/>
      <c r="X267" s="229"/>
      <c r="Y267" s="229"/>
      <c r="Z267" s="229"/>
    </row>
    <row r="268" spans="1:26" ht="14.25" customHeight="1" x14ac:dyDescent="0.2">
      <c r="A268" s="232"/>
      <c r="B268" s="231"/>
      <c r="C268" s="229"/>
      <c r="D268" s="229"/>
      <c r="E268" s="229"/>
      <c r="F268" s="254"/>
      <c r="G268" s="229"/>
      <c r="H268" s="229"/>
      <c r="I268" s="229"/>
      <c r="J268" s="229"/>
      <c r="K268" s="229"/>
      <c r="L268" s="229"/>
      <c r="M268" s="229"/>
      <c r="N268" s="229"/>
      <c r="O268" s="229"/>
      <c r="P268" s="229"/>
      <c r="Q268" s="229"/>
      <c r="R268" s="229"/>
      <c r="S268" s="229"/>
      <c r="T268" s="229"/>
      <c r="U268" s="229"/>
      <c r="V268" s="229"/>
      <c r="W268" s="229"/>
      <c r="X268" s="229"/>
      <c r="Y268" s="229"/>
      <c r="Z268" s="229"/>
    </row>
    <row r="269" spans="1:26" ht="14.25" customHeight="1" x14ac:dyDescent="0.2">
      <c r="A269" s="232"/>
      <c r="B269" s="231"/>
      <c r="C269" s="229"/>
      <c r="D269" s="229"/>
      <c r="E269" s="229"/>
      <c r="F269" s="254"/>
      <c r="G269" s="229"/>
      <c r="H269" s="229"/>
      <c r="I269" s="229"/>
      <c r="J269" s="229"/>
      <c r="K269" s="229"/>
      <c r="L269" s="229"/>
      <c r="M269" s="229"/>
      <c r="N269" s="229"/>
      <c r="O269" s="229"/>
      <c r="P269" s="229"/>
      <c r="Q269" s="229"/>
      <c r="R269" s="229"/>
      <c r="S269" s="229"/>
      <c r="T269" s="229"/>
      <c r="U269" s="229"/>
      <c r="V269" s="229"/>
      <c r="W269" s="229"/>
      <c r="X269" s="229"/>
      <c r="Y269" s="229"/>
      <c r="Z269" s="229"/>
    </row>
    <row r="270" spans="1:26" ht="14.25" customHeight="1" x14ac:dyDescent="0.2">
      <c r="A270" s="232"/>
      <c r="B270" s="231"/>
      <c r="C270" s="229"/>
      <c r="D270" s="229"/>
      <c r="E270" s="229"/>
      <c r="F270" s="254"/>
      <c r="G270" s="229"/>
      <c r="H270" s="229"/>
      <c r="I270" s="229"/>
      <c r="J270" s="229"/>
      <c r="K270" s="229"/>
      <c r="L270" s="229"/>
      <c r="M270" s="229"/>
      <c r="N270" s="229"/>
      <c r="O270" s="229"/>
      <c r="P270" s="229"/>
      <c r="Q270" s="229"/>
      <c r="R270" s="229"/>
      <c r="S270" s="229"/>
      <c r="T270" s="229"/>
      <c r="U270" s="229"/>
      <c r="V270" s="229"/>
      <c r="W270" s="229"/>
      <c r="X270" s="229"/>
      <c r="Y270" s="229"/>
      <c r="Z270" s="229"/>
    </row>
    <row r="271" spans="1:26" ht="14.25" customHeight="1" x14ac:dyDescent="0.2">
      <c r="A271" s="232"/>
      <c r="B271" s="231"/>
      <c r="C271" s="229"/>
      <c r="D271" s="229"/>
      <c r="E271" s="229"/>
      <c r="F271" s="254"/>
      <c r="G271" s="229"/>
      <c r="H271" s="229"/>
      <c r="I271" s="229"/>
      <c r="J271" s="229"/>
      <c r="K271" s="229"/>
      <c r="L271" s="229"/>
      <c r="M271" s="229"/>
      <c r="N271" s="229"/>
      <c r="O271" s="229"/>
      <c r="P271" s="229"/>
      <c r="Q271" s="229"/>
      <c r="R271" s="229"/>
      <c r="S271" s="229"/>
      <c r="T271" s="229"/>
      <c r="U271" s="229"/>
      <c r="V271" s="229"/>
      <c r="W271" s="229"/>
      <c r="X271" s="229"/>
      <c r="Y271" s="229"/>
      <c r="Z271" s="229"/>
    </row>
    <row r="272" spans="1:26" ht="14.25" customHeight="1" x14ac:dyDescent="0.2">
      <c r="A272" s="232"/>
      <c r="B272" s="231"/>
      <c r="C272" s="229"/>
      <c r="D272" s="229"/>
      <c r="E272" s="229"/>
      <c r="F272" s="254"/>
      <c r="G272" s="229"/>
      <c r="H272" s="229"/>
      <c r="I272" s="229"/>
      <c r="J272" s="229"/>
      <c r="K272" s="229"/>
      <c r="L272" s="229"/>
      <c r="M272" s="229"/>
      <c r="N272" s="229"/>
      <c r="O272" s="229"/>
      <c r="P272" s="229"/>
      <c r="Q272" s="229"/>
      <c r="R272" s="229"/>
      <c r="S272" s="229"/>
      <c r="T272" s="229"/>
      <c r="U272" s="229"/>
      <c r="V272" s="229"/>
      <c r="W272" s="229"/>
      <c r="X272" s="229"/>
      <c r="Y272" s="229"/>
      <c r="Z272" s="229"/>
    </row>
    <row r="273" spans="1:26" ht="14.25" customHeight="1" x14ac:dyDescent="0.2">
      <c r="A273" s="232"/>
      <c r="B273" s="231"/>
      <c r="C273" s="229"/>
      <c r="D273" s="229"/>
      <c r="E273" s="229"/>
      <c r="F273" s="254"/>
      <c r="G273" s="229"/>
      <c r="H273" s="229"/>
      <c r="I273" s="229"/>
      <c r="J273" s="229"/>
      <c r="K273" s="229"/>
      <c r="L273" s="229"/>
      <c r="M273" s="229"/>
      <c r="N273" s="229"/>
      <c r="O273" s="229"/>
      <c r="P273" s="229"/>
      <c r="Q273" s="229"/>
      <c r="R273" s="229"/>
      <c r="S273" s="229"/>
      <c r="T273" s="229"/>
      <c r="U273" s="229"/>
      <c r="V273" s="229"/>
      <c r="W273" s="229"/>
      <c r="X273" s="229"/>
      <c r="Y273" s="229"/>
      <c r="Z273" s="229"/>
    </row>
    <row r="274" spans="1:26" ht="14.25" customHeight="1" x14ac:dyDescent="0.2">
      <c r="A274" s="232"/>
      <c r="B274" s="231"/>
      <c r="C274" s="229"/>
      <c r="D274" s="229"/>
      <c r="E274" s="229"/>
      <c r="F274" s="254"/>
      <c r="G274" s="229"/>
      <c r="H274" s="229"/>
      <c r="I274" s="229"/>
      <c r="J274" s="229"/>
      <c r="K274" s="229"/>
      <c r="L274" s="229"/>
      <c r="M274" s="229"/>
      <c r="N274" s="229"/>
      <c r="O274" s="229"/>
      <c r="P274" s="229"/>
      <c r="Q274" s="229"/>
      <c r="R274" s="229"/>
      <c r="S274" s="229"/>
      <c r="T274" s="229"/>
      <c r="U274" s="229"/>
      <c r="V274" s="229"/>
      <c r="W274" s="229"/>
      <c r="X274" s="229"/>
      <c r="Y274" s="229"/>
      <c r="Z274" s="229"/>
    </row>
    <row r="275" spans="1:26" ht="14.25" customHeight="1" x14ac:dyDescent="0.2">
      <c r="A275" s="232"/>
      <c r="B275" s="231"/>
      <c r="C275" s="229"/>
      <c r="D275" s="229"/>
      <c r="E275" s="229"/>
      <c r="F275" s="254"/>
      <c r="G275" s="229"/>
      <c r="H275" s="229"/>
      <c r="I275" s="229"/>
      <c r="J275" s="229"/>
      <c r="K275" s="229"/>
      <c r="L275" s="229"/>
      <c r="M275" s="229"/>
      <c r="N275" s="229"/>
      <c r="O275" s="229"/>
      <c r="P275" s="229"/>
      <c r="Q275" s="229"/>
      <c r="R275" s="229"/>
      <c r="S275" s="229"/>
      <c r="T275" s="229"/>
      <c r="U275" s="229"/>
      <c r="V275" s="229"/>
      <c r="W275" s="229"/>
      <c r="X275" s="229"/>
      <c r="Y275" s="229"/>
      <c r="Z275" s="229"/>
    </row>
    <row r="276" spans="1:26" ht="14.25" customHeight="1" x14ac:dyDescent="0.2">
      <c r="A276" s="232"/>
      <c r="B276" s="231"/>
      <c r="C276" s="229"/>
      <c r="D276" s="229"/>
      <c r="E276" s="229"/>
      <c r="F276" s="254"/>
      <c r="G276" s="229"/>
      <c r="H276" s="229"/>
      <c r="I276" s="229"/>
      <c r="J276" s="229"/>
      <c r="K276" s="229"/>
      <c r="L276" s="229"/>
      <c r="M276" s="229"/>
      <c r="N276" s="229"/>
      <c r="O276" s="229"/>
      <c r="P276" s="229"/>
      <c r="Q276" s="229"/>
      <c r="R276" s="229"/>
      <c r="S276" s="229"/>
      <c r="T276" s="229"/>
      <c r="U276" s="229"/>
      <c r="V276" s="229"/>
      <c r="W276" s="229"/>
      <c r="X276" s="229"/>
      <c r="Y276" s="229"/>
      <c r="Z276" s="229"/>
    </row>
    <row r="277" spans="1:26" ht="14.25" customHeight="1" x14ac:dyDescent="0.2">
      <c r="A277" s="232"/>
      <c r="B277" s="231"/>
      <c r="C277" s="229"/>
      <c r="D277" s="229"/>
      <c r="E277" s="229"/>
      <c r="F277" s="254"/>
      <c r="G277" s="229"/>
      <c r="H277" s="229"/>
      <c r="I277" s="229"/>
      <c r="J277" s="229"/>
      <c r="K277" s="229"/>
      <c r="L277" s="229"/>
      <c r="M277" s="229"/>
      <c r="N277" s="229"/>
      <c r="O277" s="229"/>
      <c r="P277" s="229"/>
      <c r="Q277" s="229"/>
      <c r="R277" s="229"/>
      <c r="S277" s="229"/>
      <c r="T277" s="229"/>
      <c r="U277" s="229"/>
      <c r="V277" s="229"/>
      <c r="W277" s="229"/>
      <c r="X277" s="229"/>
      <c r="Y277" s="229"/>
      <c r="Z277" s="229"/>
    </row>
    <row r="278" spans="1:26" ht="14.25" customHeight="1" x14ac:dyDescent="0.2">
      <c r="A278" s="232"/>
      <c r="B278" s="231"/>
      <c r="C278" s="229"/>
      <c r="D278" s="229"/>
      <c r="E278" s="229"/>
      <c r="F278" s="254"/>
      <c r="G278" s="229"/>
      <c r="H278" s="229"/>
      <c r="I278" s="229"/>
      <c r="J278" s="229"/>
      <c r="K278" s="229"/>
      <c r="L278" s="229"/>
      <c r="M278" s="229"/>
      <c r="N278" s="229"/>
      <c r="O278" s="229"/>
      <c r="P278" s="229"/>
      <c r="Q278" s="229"/>
      <c r="R278" s="229"/>
      <c r="S278" s="229"/>
      <c r="T278" s="229"/>
      <c r="U278" s="229"/>
      <c r="V278" s="229"/>
      <c r="W278" s="229"/>
      <c r="X278" s="229"/>
      <c r="Y278" s="229"/>
      <c r="Z278" s="229"/>
    </row>
    <row r="279" spans="1:26" ht="14.25" customHeight="1" x14ac:dyDescent="0.2">
      <c r="A279" s="232"/>
      <c r="B279" s="231"/>
      <c r="C279" s="229"/>
      <c r="D279" s="229"/>
      <c r="E279" s="229"/>
      <c r="F279" s="254"/>
      <c r="G279" s="229"/>
      <c r="H279" s="229"/>
      <c r="I279" s="229"/>
      <c r="J279" s="229"/>
      <c r="K279" s="229"/>
      <c r="L279" s="229"/>
      <c r="M279" s="229"/>
      <c r="N279" s="229"/>
      <c r="O279" s="229"/>
      <c r="P279" s="229"/>
      <c r="Q279" s="229"/>
      <c r="R279" s="229"/>
      <c r="S279" s="229"/>
      <c r="T279" s="229"/>
      <c r="U279" s="229"/>
      <c r="V279" s="229"/>
      <c r="W279" s="229"/>
      <c r="X279" s="229"/>
      <c r="Y279" s="229"/>
      <c r="Z279" s="229"/>
    </row>
    <row r="280" spans="1:26" ht="14.25" customHeight="1" x14ac:dyDescent="0.2">
      <c r="A280" s="232"/>
      <c r="B280" s="231"/>
      <c r="C280" s="229"/>
      <c r="D280" s="229"/>
      <c r="E280" s="229"/>
      <c r="F280" s="254"/>
      <c r="G280" s="229"/>
      <c r="H280" s="229"/>
      <c r="I280" s="229"/>
      <c r="J280" s="229"/>
      <c r="K280" s="229"/>
      <c r="L280" s="229"/>
      <c r="M280" s="229"/>
      <c r="N280" s="229"/>
      <c r="O280" s="229"/>
      <c r="P280" s="229"/>
      <c r="Q280" s="229"/>
      <c r="R280" s="229"/>
      <c r="S280" s="229"/>
      <c r="T280" s="229"/>
      <c r="U280" s="229"/>
      <c r="V280" s="229"/>
      <c r="W280" s="229"/>
      <c r="X280" s="229"/>
      <c r="Y280" s="229"/>
      <c r="Z280" s="229"/>
    </row>
    <row r="281" spans="1:26" ht="14.25" customHeight="1" x14ac:dyDescent="0.2">
      <c r="A281" s="232"/>
      <c r="B281" s="231"/>
      <c r="C281" s="229"/>
      <c r="D281" s="229"/>
      <c r="E281" s="229"/>
      <c r="F281" s="254"/>
      <c r="G281" s="229"/>
      <c r="H281" s="229"/>
      <c r="I281" s="229"/>
      <c r="J281" s="229"/>
      <c r="K281" s="229"/>
      <c r="L281" s="229"/>
      <c r="M281" s="229"/>
      <c r="N281" s="229"/>
      <c r="O281" s="229"/>
      <c r="P281" s="229"/>
      <c r="Q281" s="229"/>
      <c r="R281" s="229"/>
      <c r="S281" s="229"/>
      <c r="T281" s="229"/>
      <c r="U281" s="229"/>
      <c r="V281" s="229"/>
      <c r="W281" s="229"/>
      <c r="X281" s="229"/>
      <c r="Y281" s="229"/>
      <c r="Z281" s="229"/>
    </row>
    <row r="282" spans="1:26" ht="14.25" customHeight="1" x14ac:dyDescent="0.2">
      <c r="A282" s="232"/>
      <c r="B282" s="231"/>
      <c r="C282" s="229"/>
      <c r="D282" s="229"/>
      <c r="E282" s="229"/>
      <c r="F282" s="254"/>
      <c r="G282" s="229"/>
      <c r="H282" s="229"/>
      <c r="I282" s="229"/>
      <c r="J282" s="229"/>
      <c r="K282" s="229"/>
      <c r="L282" s="229"/>
      <c r="M282" s="229"/>
      <c r="N282" s="229"/>
      <c r="O282" s="229"/>
      <c r="P282" s="229"/>
      <c r="Q282" s="229"/>
      <c r="R282" s="229"/>
      <c r="S282" s="229"/>
      <c r="T282" s="229"/>
      <c r="U282" s="229"/>
      <c r="V282" s="229"/>
      <c r="W282" s="229"/>
      <c r="X282" s="229"/>
      <c r="Y282" s="229"/>
      <c r="Z282" s="229"/>
    </row>
    <row r="283" spans="1:26" ht="14.25" customHeight="1" x14ac:dyDescent="0.2">
      <c r="A283" s="232"/>
      <c r="B283" s="231"/>
      <c r="C283" s="229"/>
      <c r="D283" s="229"/>
      <c r="E283" s="229"/>
      <c r="F283" s="254"/>
      <c r="G283" s="229"/>
      <c r="H283" s="229"/>
      <c r="I283" s="229"/>
      <c r="J283" s="229"/>
      <c r="K283" s="229"/>
      <c r="L283" s="229"/>
      <c r="M283" s="229"/>
      <c r="N283" s="229"/>
      <c r="O283" s="229"/>
      <c r="P283" s="229"/>
      <c r="Q283" s="229"/>
      <c r="R283" s="229"/>
      <c r="S283" s="229"/>
      <c r="T283" s="229"/>
      <c r="U283" s="229"/>
      <c r="V283" s="229"/>
      <c r="W283" s="229"/>
      <c r="X283" s="229"/>
      <c r="Y283" s="229"/>
      <c r="Z283" s="229"/>
    </row>
    <row r="284" spans="1:26" ht="14.25" customHeight="1" x14ac:dyDescent="0.2">
      <c r="A284" s="232"/>
      <c r="B284" s="231"/>
      <c r="C284" s="229"/>
      <c r="D284" s="229"/>
      <c r="E284" s="229"/>
      <c r="F284" s="254"/>
      <c r="G284" s="229"/>
      <c r="H284" s="229"/>
      <c r="I284" s="229"/>
      <c r="J284" s="229"/>
      <c r="K284" s="229"/>
      <c r="L284" s="229"/>
      <c r="M284" s="229"/>
      <c r="N284" s="229"/>
      <c r="O284" s="229"/>
      <c r="P284" s="229"/>
      <c r="Q284" s="229"/>
      <c r="R284" s="229"/>
      <c r="S284" s="229"/>
      <c r="T284" s="229"/>
      <c r="U284" s="229"/>
      <c r="V284" s="229"/>
      <c r="W284" s="229"/>
      <c r="X284" s="229"/>
      <c r="Y284" s="229"/>
      <c r="Z284" s="229"/>
    </row>
    <row r="285" spans="1:26" ht="14.25" customHeight="1" x14ac:dyDescent="0.2">
      <c r="A285" s="232"/>
      <c r="B285" s="231"/>
      <c r="C285" s="229"/>
      <c r="D285" s="229"/>
      <c r="E285" s="229"/>
      <c r="F285" s="254"/>
      <c r="G285" s="229"/>
      <c r="H285" s="229"/>
      <c r="I285" s="229"/>
      <c r="J285" s="229"/>
      <c r="K285" s="229"/>
      <c r="L285" s="229"/>
      <c r="M285" s="229"/>
      <c r="N285" s="229"/>
      <c r="O285" s="229"/>
      <c r="P285" s="229"/>
      <c r="Q285" s="229"/>
      <c r="R285" s="229"/>
      <c r="S285" s="229"/>
      <c r="T285" s="229"/>
      <c r="U285" s="229"/>
      <c r="V285" s="229"/>
      <c r="W285" s="229"/>
      <c r="X285" s="229"/>
      <c r="Y285" s="229"/>
      <c r="Z285" s="229"/>
    </row>
    <row r="286" spans="1:26" ht="14.25" customHeight="1" x14ac:dyDescent="0.2">
      <c r="A286" s="232"/>
      <c r="B286" s="231"/>
      <c r="C286" s="229"/>
      <c r="D286" s="229"/>
      <c r="E286" s="229"/>
      <c r="F286" s="254"/>
      <c r="G286" s="229"/>
      <c r="H286" s="229"/>
      <c r="I286" s="229"/>
      <c r="J286" s="229"/>
      <c r="K286" s="229"/>
      <c r="L286" s="229"/>
      <c r="M286" s="229"/>
      <c r="N286" s="229"/>
      <c r="O286" s="229"/>
      <c r="P286" s="229"/>
      <c r="Q286" s="229"/>
      <c r="R286" s="229"/>
      <c r="S286" s="229"/>
      <c r="T286" s="229"/>
      <c r="U286" s="229"/>
      <c r="V286" s="229"/>
      <c r="W286" s="229"/>
      <c r="X286" s="229"/>
      <c r="Y286" s="229"/>
      <c r="Z286" s="229"/>
    </row>
    <row r="287" spans="1:26" ht="14.25" customHeight="1" x14ac:dyDescent="0.2">
      <c r="A287" s="232"/>
      <c r="B287" s="231"/>
      <c r="C287" s="229"/>
      <c r="D287" s="229"/>
      <c r="E287" s="229"/>
      <c r="F287" s="254"/>
      <c r="G287" s="229"/>
      <c r="H287" s="229"/>
      <c r="I287" s="229"/>
      <c r="J287" s="229"/>
      <c r="K287" s="229"/>
      <c r="L287" s="229"/>
      <c r="M287" s="229"/>
      <c r="N287" s="229"/>
      <c r="O287" s="229"/>
      <c r="P287" s="229"/>
      <c r="Q287" s="229"/>
      <c r="R287" s="229"/>
      <c r="S287" s="229"/>
      <c r="T287" s="229"/>
      <c r="U287" s="229"/>
      <c r="V287" s="229"/>
      <c r="W287" s="229"/>
      <c r="X287" s="229"/>
      <c r="Y287" s="229"/>
      <c r="Z287" s="229"/>
    </row>
    <row r="288" spans="1:26" ht="14.25" customHeight="1" x14ac:dyDescent="0.2">
      <c r="A288" s="232"/>
      <c r="B288" s="231"/>
      <c r="C288" s="229"/>
      <c r="D288" s="229"/>
      <c r="E288" s="229"/>
      <c r="F288" s="254"/>
      <c r="G288" s="229"/>
      <c r="H288" s="229"/>
      <c r="I288" s="229"/>
      <c r="J288" s="229"/>
      <c r="K288" s="229"/>
      <c r="L288" s="229"/>
      <c r="M288" s="229"/>
      <c r="N288" s="229"/>
      <c r="O288" s="229"/>
      <c r="P288" s="229"/>
      <c r="Q288" s="229"/>
      <c r="R288" s="229"/>
      <c r="S288" s="229"/>
      <c r="T288" s="229"/>
      <c r="U288" s="229"/>
      <c r="V288" s="229"/>
      <c r="W288" s="229"/>
      <c r="X288" s="229"/>
      <c r="Y288" s="229"/>
      <c r="Z288" s="229"/>
    </row>
    <row r="289" spans="1:26" ht="14.25" customHeight="1" x14ac:dyDescent="0.2">
      <c r="A289" s="232"/>
      <c r="B289" s="231"/>
      <c r="C289" s="229"/>
      <c r="D289" s="229"/>
      <c r="E289" s="229"/>
      <c r="F289" s="254"/>
      <c r="G289" s="229"/>
      <c r="H289" s="229"/>
      <c r="I289" s="229"/>
      <c r="J289" s="229"/>
      <c r="K289" s="229"/>
      <c r="L289" s="229"/>
      <c r="M289" s="229"/>
      <c r="N289" s="229"/>
      <c r="O289" s="229"/>
      <c r="P289" s="229"/>
      <c r="Q289" s="229"/>
      <c r="R289" s="229"/>
      <c r="S289" s="229"/>
      <c r="T289" s="229"/>
      <c r="U289" s="229"/>
      <c r="V289" s="229"/>
      <c r="W289" s="229"/>
      <c r="X289" s="229"/>
      <c r="Y289" s="229"/>
      <c r="Z289" s="229"/>
    </row>
    <row r="290" spans="1:26" ht="14.25" customHeight="1" x14ac:dyDescent="0.2">
      <c r="A290" s="232"/>
      <c r="B290" s="231"/>
      <c r="C290" s="229"/>
      <c r="D290" s="229"/>
      <c r="E290" s="229"/>
      <c r="F290" s="254"/>
      <c r="G290" s="229"/>
      <c r="H290" s="229"/>
      <c r="I290" s="229"/>
      <c r="J290" s="229"/>
      <c r="K290" s="229"/>
      <c r="L290" s="229"/>
      <c r="M290" s="229"/>
      <c r="N290" s="229"/>
      <c r="O290" s="229"/>
      <c r="P290" s="229"/>
      <c r="Q290" s="229"/>
      <c r="R290" s="229"/>
      <c r="S290" s="229"/>
      <c r="T290" s="229"/>
      <c r="U290" s="229"/>
      <c r="V290" s="229"/>
      <c r="W290" s="229"/>
      <c r="X290" s="229"/>
      <c r="Y290" s="229"/>
      <c r="Z290" s="229"/>
    </row>
    <row r="291" spans="1:26" ht="14.25" customHeight="1" x14ac:dyDescent="0.2">
      <c r="A291" s="232"/>
      <c r="B291" s="231"/>
      <c r="C291" s="229"/>
      <c r="D291" s="229"/>
      <c r="E291" s="229"/>
      <c r="F291" s="254"/>
      <c r="G291" s="229"/>
      <c r="H291" s="229"/>
      <c r="I291" s="229"/>
      <c r="J291" s="229"/>
      <c r="K291" s="229"/>
      <c r="L291" s="229"/>
      <c r="M291" s="229"/>
      <c r="N291" s="229"/>
      <c r="O291" s="229"/>
      <c r="P291" s="229"/>
      <c r="Q291" s="229"/>
      <c r="R291" s="229"/>
      <c r="S291" s="229"/>
      <c r="T291" s="229"/>
      <c r="U291" s="229"/>
      <c r="V291" s="229"/>
      <c r="W291" s="229"/>
      <c r="X291" s="229"/>
      <c r="Y291" s="229"/>
      <c r="Z291" s="229"/>
    </row>
    <row r="292" spans="1:26" ht="14.25" customHeight="1" x14ac:dyDescent="0.2">
      <c r="A292" s="232"/>
      <c r="B292" s="231"/>
      <c r="C292" s="229"/>
      <c r="D292" s="229"/>
      <c r="E292" s="229"/>
      <c r="F292" s="254"/>
      <c r="G292" s="229"/>
      <c r="H292" s="229"/>
      <c r="I292" s="229"/>
      <c r="J292" s="229"/>
      <c r="K292" s="229"/>
      <c r="L292" s="229"/>
      <c r="M292" s="229"/>
      <c r="N292" s="229"/>
      <c r="O292" s="229"/>
      <c r="P292" s="229"/>
      <c r="Q292" s="229"/>
      <c r="R292" s="229"/>
      <c r="S292" s="229"/>
      <c r="T292" s="229"/>
      <c r="U292" s="229"/>
      <c r="V292" s="229"/>
      <c r="W292" s="229"/>
      <c r="X292" s="229"/>
      <c r="Y292" s="229"/>
      <c r="Z292" s="229"/>
    </row>
    <row r="293" spans="1:26" ht="14.25" customHeight="1" x14ac:dyDescent="0.2">
      <c r="A293" s="232"/>
      <c r="B293" s="231"/>
      <c r="C293" s="229"/>
      <c r="D293" s="229"/>
      <c r="E293" s="229"/>
      <c r="F293" s="254"/>
      <c r="G293" s="229"/>
      <c r="H293" s="229"/>
      <c r="I293" s="229"/>
      <c r="J293" s="229"/>
      <c r="K293" s="229"/>
      <c r="L293" s="229"/>
      <c r="M293" s="229"/>
      <c r="N293" s="229"/>
      <c r="O293" s="229"/>
      <c r="P293" s="229"/>
      <c r="Q293" s="229"/>
      <c r="R293" s="229"/>
      <c r="S293" s="229"/>
      <c r="T293" s="229"/>
      <c r="U293" s="229"/>
      <c r="V293" s="229"/>
      <c r="W293" s="229"/>
      <c r="X293" s="229"/>
      <c r="Y293" s="229"/>
      <c r="Z293" s="229"/>
    </row>
    <row r="294" spans="1:26" ht="14.25" customHeight="1" x14ac:dyDescent="0.2">
      <c r="A294" s="232"/>
      <c r="B294" s="231"/>
      <c r="C294" s="229"/>
      <c r="D294" s="229"/>
      <c r="E294" s="229"/>
      <c r="F294" s="254"/>
      <c r="G294" s="229"/>
      <c r="H294" s="229"/>
      <c r="I294" s="229"/>
      <c r="J294" s="229"/>
      <c r="K294" s="229"/>
      <c r="L294" s="229"/>
      <c r="M294" s="229"/>
      <c r="N294" s="229"/>
      <c r="O294" s="229"/>
      <c r="P294" s="229"/>
      <c r="Q294" s="229"/>
      <c r="R294" s="229"/>
      <c r="S294" s="229"/>
      <c r="T294" s="229"/>
      <c r="U294" s="229"/>
      <c r="V294" s="229"/>
      <c r="W294" s="229"/>
      <c r="X294" s="229"/>
      <c r="Y294" s="229"/>
      <c r="Z294" s="229"/>
    </row>
    <row r="295" spans="1:26" ht="14.25" customHeight="1" x14ac:dyDescent="0.2">
      <c r="A295" s="232"/>
      <c r="B295" s="231"/>
      <c r="C295" s="229"/>
      <c r="D295" s="229"/>
      <c r="E295" s="229"/>
      <c r="F295" s="254"/>
      <c r="G295" s="229"/>
      <c r="H295" s="229"/>
      <c r="I295" s="229"/>
      <c r="J295" s="229"/>
      <c r="K295" s="229"/>
      <c r="L295" s="229"/>
      <c r="M295" s="229"/>
      <c r="N295" s="229"/>
      <c r="O295" s="229"/>
      <c r="P295" s="229"/>
      <c r="Q295" s="229"/>
      <c r="R295" s="229"/>
      <c r="S295" s="229"/>
      <c r="T295" s="229"/>
      <c r="U295" s="229"/>
      <c r="V295" s="229"/>
      <c r="W295" s="229"/>
      <c r="X295" s="229"/>
      <c r="Y295" s="229"/>
      <c r="Z295" s="229"/>
    </row>
    <row r="296" spans="1:26" ht="14.25" customHeight="1" x14ac:dyDescent="0.2">
      <c r="A296" s="232"/>
      <c r="B296" s="231"/>
      <c r="C296" s="229"/>
      <c r="D296" s="229"/>
      <c r="E296" s="229"/>
      <c r="F296" s="254"/>
      <c r="G296" s="229"/>
      <c r="H296" s="229"/>
      <c r="I296" s="229"/>
      <c r="J296" s="229"/>
      <c r="K296" s="229"/>
      <c r="L296" s="229"/>
      <c r="M296" s="229"/>
      <c r="N296" s="229"/>
      <c r="O296" s="229"/>
      <c r="P296" s="229"/>
      <c r="Q296" s="229"/>
      <c r="R296" s="229"/>
      <c r="S296" s="229"/>
      <c r="T296" s="229"/>
      <c r="U296" s="229"/>
      <c r="V296" s="229"/>
      <c r="W296" s="229"/>
      <c r="X296" s="229"/>
      <c r="Y296" s="229"/>
      <c r="Z296" s="229"/>
    </row>
    <row r="297" spans="1:26" ht="14.25" customHeight="1" x14ac:dyDescent="0.2">
      <c r="A297" s="232"/>
      <c r="B297" s="231"/>
      <c r="C297" s="229"/>
      <c r="D297" s="229"/>
      <c r="E297" s="229"/>
      <c r="F297" s="254"/>
      <c r="G297" s="229"/>
      <c r="H297" s="229"/>
      <c r="I297" s="229"/>
      <c r="J297" s="229"/>
      <c r="K297" s="229"/>
      <c r="L297" s="229"/>
      <c r="M297" s="229"/>
      <c r="N297" s="229"/>
      <c r="O297" s="229"/>
      <c r="P297" s="229"/>
      <c r="Q297" s="229"/>
      <c r="R297" s="229"/>
      <c r="S297" s="229"/>
      <c r="T297" s="229"/>
      <c r="U297" s="229"/>
      <c r="V297" s="229"/>
      <c r="W297" s="229"/>
      <c r="X297" s="229"/>
      <c r="Y297" s="229"/>
      <c r="Z297" s="229"/>
    </row>
    <row r="298" spans="1:26" ht="14.25" customHeight="1" x14ac:dyDescent="0.2">
      <c r="A298" s="232"/>
      <c r="B298" s="231"/>
      <c r="C298" s="229"/>
      <c r="D298" s="229"/>
      <c r="E298" s="229"/>
      <c r="F298" s="254"/>
      <c r="G298" s="229"/>
      <c r="H298" s="229"/>
      <c r="I298" s="229"/>
      <c r="J298" s="229"/>
      <c r="K298" s="229"/>
      <c r="L298" s="229"/>
      <c r="M298" s="229"/>
      <c r="N298" s="229"/>
      <c r="O298" s="229"/>
      <c r="P298" s="229"/>
      <c r="Q298" s="229"/>
      <c r="R298" s="229"/>
      <c r="S298" s="229"/>
      <c r="T298" s="229"/>
      <c r="U298" s="229"/>
      <c r="V298" s="229"/>
      <c r="W298" s="229"/>
      <c r="X298" s="229"/>
      <c r="Y298" s="229"/>
      <c r="Z298" s="229"/>
    </row>
    <row r="299" spans="1:26" ht="14.25" customHeight="1" x14ac:dyDescent="0.2">
      <c r="A299" s="232"/>
      <c r="B299" s="231"/>
      <c r="C299" s="229"/>
      <c r="D299" s="229"/>
      <c r="E299" s="229"/>
      <c r="F299" s="254"/>
      <c r="G299" s="229"/>
      <c r="H299" s="229"/>
      <c r="I299" s="229"/>
      <c r="J299" s="229"/>
      <c r="K299" s="229"/>
      <c r="L299" s="229"/>
      <c r="M299" s="229"/>
      <c r="N299" s="229"/>
      <c r="O299" s="229"/>
      <c r="P299" s="229"/>
      <c r="Q299" s="229"/>
      <c r="R299" s="229"/>
      <c r="S299" s="229"/>
      <c r="T299" s="229"/>
      <c r="U299" s="229"/>
      <c r="V299" s="229"/>
      <c r="W299" s="229"/>
      <c r="X299" s="229"/>
      <c r="Y299" s="229"/>
      <c r="Z299" s="229"/>
    </row>
    <row r="300" spans="1:26" ht="14.25" customHeight="1" x14ac:dyDescent="0.2">
      <c r="A300" s="232"/>
      <c r="B300" s="231"/>
      <c r="C300" s="229"/>
      <c r="D300" s="229"/>
      <c r="E300" s="229"/>
      <c r="F300" s="254"/>
      <c r="G300" s="229"/>
      <c r="H300" s="229"/>
      <c r="I300" s="229"/>
      <c r="J300" s="229"/>
      <c r="K300" s="229"/>
      <c r="L300" s="229"/>
      <c r="M300" s="229"/>
      <c r="N300" s="229"/>
      <c r="O300" s="229"/>
      <c r="P300" s="229"/>
      <c r="Q300" s="229"/>
      <c r="R300" s="229"/>
      <c r="S300" s="229"/>
      <c r="T300" s="229"/>
      <c r="U300" s="229"/>
      <c r="V300" s="229"/>
      <c r="W300" s="229"/>
      <c r="X300" s="229"/>
      <c r="Y300" s="229"/>
      <c r="Z300" s="229"/>
    </row>
    <row r="301" spans="1:26" ht="14.25" customHeight="1" x14ac:dyDescent="0.2">
      <c r="A301" s="232"/>
      <c r="B301" s="231"/>
      <c r="C301" s="229"/>
      <c r="D301" s="229"/>
      <c r="E301" s="229"/>
      <c r="F301" s="254"/>
      <c r="G301" s="229"/>
      <c r="H301" s="229"/>
      <c r="I301" s="229"/>
      <c r="J301" s="229"/>
      <c r="K301" s="229"/>
      <c r="L301" s="229"/>
      <c r="M301" s="229"/>
      <c r="N301" s="229"/>
      <c r="O301" s="229"/>
      <c r="P301" s="229"/>
      <c r="Q301" s="229"/>
      <c r="R301" s="229"/>
      <c r="S301" s="229"/>
      <c r="T301" s="229"/>
      <c r="U301" s="229"/>
      <c r="V301" s="229"/>
      <c r="W301" s="229"/>
      <c r="X301" s="229"/>
      <c r="Y301" s="229"/>
      <c r="Z301" s="229"/>
    </row>
    <row r="302" spans="1:26" ht="14.25" customHeight="1" x14ac:dyDescent="0.2">
      <c r="A302" s="232"/>
      <c r="B302" s="231"/>
      <c r="C302" s="229"/>
      <c r="D302" s="229"/>
      <c r="E302" s="229"/>
      <c r="F302" s="254"/>
      <c r="G302" s="229"/>
      <c r="H302" s="229"/>
      <c r="I302" s="229"/>
      <c r="J302" s="229"/>
      <c r="K302" s="229"/>
      <c r="L302" s="229"/>
      <c r="M302" s="229"/>
      <c r="N302" s="229"/>
      <c r="O302" s="229"/>
      <c r="P302" s="229"/>
      <c r="Q302" s="229"/>
      <c r="R302" s="229"/>
      <c r="S302" s="229"/>
      <c r="T302" s="229"/>
      <c r="U302" s="229"/>
      <c r="V302" s="229"/>
      <c r="W302" s="229"/>
      <c r="X302" s="229"/>
      <c r="Y302" s="229"/>
      <c r="Z302" s="229"/>
    </row>
    <row r="303" spans="1:26" ht="14.25" customHeight="1" x14ac:dyDescent="0.2">
      <c r="A303" s="232"/>
      <c r="B303" s="231"/>
      <c r="C303" s="229"/>
      <c r="D303" s="229"/>
      <c r="E303" s="229"/>
      <c r="F303" s="254"/>
      <c r="G303" s="229"/>
      <c r="H303" s="229"/>
      <c r="I303" s="229"/>
      <c r="J303" s="229"/>
      <c r="K303" s="229"/>
      <c r="L303" s="229"/>
      <c r="M303" s="229"/>
      <c r="N303" s="229"/>
      <c r="O303" s="229"/>
      <c r="P303" s="229"/>
      <c r="Q303" s="229"/>
      <c r="R303" s="229"/>
      <c r="S303" s="229"/>
      <c r="T303" s="229"/>
      <c r="U303" s="229"/>
      <c r="V303" s="229"/>
      <c r="W303" s="229"/>
      <c r="X303" s="229"/>
      <c r="Y303" s="229"/>
      <c r="Z303" s="229"/>
    </row>
    <row r="304" spans="1:26" ht="14.25" customHeight="1" x14ac:dyDescent="0.2">
      <c r="A304" s="232"/>
      <c r="B304" s="231"/>
      <c r="C304" s="229"/>
      <c r="D304" s="229"/>
      <c r="E304" s="229"/>
      <c r="F304" s="254"/>
      <c r="G304" s="229"/>
      <c r="H304" s="229"/>
      <c r="I304" s="229"/>
      <c r="J304" s="229"/>
      <c r="K304" s="229"/>
      <c r="L304" s="229"/>
      <c r="M304" s="229"/>
      <c r="N304" s="229"/>
      <c r="O304" s="229"/>
      <c r="P304" s="229"/>
      <c r="Q304" s="229"/>
      <c r="R304" s="229"/>
      <c r="S304" s="229"/>
      <c r="T304" s="229"/>
      <c r="U304" s="229"/>
      <c r="V304" s="229"/>
      <c r="W304" s="229"/>
      <c r="X304" s="229"/>
      <c r="Y304" s="229"/>
      <c r="Z304" s="229"/>
    </row>
    <row r="305" spans="1:26" ht="14.25" customHeight="1" x14ac:dyDescent="0.2">
      <c r="A305" s="232"/>
      <c r="B305" s="231"/>
      <c r="C305" s="229"/>
      <c r="D305" s="229"/>
      <c r="E305" s="229"/>
      <c r="F305" s="254"/>
      <c r="G305" s="229"/>
      <c r="H305" s="229"/>
      <c r="I305" s="229"/>
      <c r="J305" s="229"/>
      <c r="K305" s="229"/>
      <c r="L305" s="229"/>
      <c r="M305" s="229"/>
      <c r="N305" s="229"/>
      <c r="O305" s="229"/>
      <c r="P305" s="229"/>
      <c r="Q305" s="229"/>
      <c r="R305" s="229"/>
      <c r="S305" s="229"/>
      <c r="T305" s="229"/>
      <c r="U305" s="229"/>
      <c r="V305" s="229"/>
      <c r="W305" s="229"/>
      <c r="X305" s="229"/>
      <c r="Y305" s="229"/>
      <c r="Z305" s="229"/>
    </row>
    <row r="306" spans="1:26" ht="14.25" customHeight="1" x14ac:dyDescent="0.2">
      <c r="A306" s="232"/>
      <c r="B306" s="231"/>
      <c r="C306" s="229"/>
      <c r="D306" s="229"/>
      <c r="E306" s="229"/>
      <c r="F306" s="254"/>
      <c r="G306" s="229"/>
      <c r="H306" s="229"/>
      <c r="I306" s="229"/>
      <c r="J306" s="229"/>
      <c r="K306" s="229"/>
      <c r="L306" s="229"/>
      <c r="M306" s="229"/>
      <c r="N306" s="229"/>
      <c r="O306" s="229"/>
      <c r="P306" s="229"/>
      <c r="Q306" s="229"/>
      <c r="R306" s="229"/>
      <c r="S306" s="229"/>
      <c r="T306" s="229"/>
      <c r="U306" s="229"/>
      <c r="V306" s="229"/>
      <c r="W306" s="229"/>
      <c r="X306" s="229"/>
      <c r="Y306" s="229"/>
      <c r="Z306" s="229"/>
    </row>
    <row r="307" spans="1:26" ht="14.25" customHeight="1" x14ac:dyDescent="0.2">
      <c r="A307" s="232"/>
      <c r="B307" s="231"/>
      <c r="C307" s="229"/>
      <c r="D307" s="229"/>
      <c r="E307" s="229"/>
      <c r="F307" s="254"/>
      <c r="G307" s="229"/>
      <c r="H307" s="229"/>
      <c r="I307" s="229"/>
      <c r="J307" s="229"/>
      <c r="K307" s="229"/>
      <c r="L307" s="229"/>
      <c r="M307" s="229"/>
      <c r="N307" s="229"/>
      <c r="O307" s="229"/>
      <c r="P307" s="229"/>
      <c r="Q307" s="229"/>
      <c r="R307" s="229"/>
      <c r="S307" s="229"/>
      <c r="T307" s="229"/>
      <c r="U307" s="229"/>
      <c r="V307" s="229"/>
      <c r="W307" s="229"/>
      <c r="X307" s="229"/>
      <c r="Y307" s="229"/>
      <c r="Z307" s="229"/>
    </row>
    <row r="308" spans="1:26" ht="14.25" customHeight="1" x14ac:dyDescent="0.2">
      <c r="A308" s="232"/>
      <c r="B308" s="231"/>
      <c r="C308" s="229"/>
      <c r="D308" s="229"/>
      <c r="E308" s="229"/>
      <c r="F308" s="254"/>
      <c r="G308" s="229"/>
      <c r="H308" s="229"/>
      <c r="I308" s="229"/>
      <c r="J308" s="229"/>
      <c r="K308" s="229"/>
      <c r="L308" s="229"/>
      <c r="M308" s="229"/>
      <c r="N308" s="229"/>
      <c r="O308" s="229"/>
      <c r="P308" s="229"/>
      <c r="Q308" s="229"/>
      <c r="R308" s="229"/>
      <c r="S308" s="229"/>
      <c r="T308" s="229"/>
      <c r="U308" s="229"/>
      <c r="V308" s="229"/>
      <c r="W308" s="229"/>
      <c r="X308" s="229"/>
      <c r="Y308" s="229"/>
      <c r="Z308" s="229"/>
    </row>
    <row r="309" spans="1:26" ht="14.25" customHeight="1" x14ac:dyDescent="0.2">
      <c r="A309" s="232"/>
      <c r="B309" s="231"/>
      <c r="C309" s="229"/>
      <c r="D309" s="229"/>
      <c r="E309" s="229"/>
      <c r="F309" s="254"/>
      <c r="G309" s="229"/>
      <c r="H309" s="229"/>
      <c r="I309" s="229"/>
      <c r="J309" s="229"/>
      <c r="K309" s="229"/>
      <c r="L309" s="229"/>
      <c r="M309" s="229"/>
      <c r="N309" s="229"/>
      <c r="O309" s="229"/>
      <c r="P309" s="229"/>
      <c r="Q309" s="229"/>
      <c r="R309" s="229"/>
      <c r="S309" s="229"/>
      <c r="T309" s="229"/>
      <c r="U309" s="229"/>
      <c r="V309" s="229"/>
      <c r="W309" s="229"/>
      <c r="X309" s="229"/>
      <c r="Y309" s="229"/>
      <c r="Z309" s="229"/>
    </row>
    <row r="310" spans="1:26" ht="14.25" customHeight="1" x14ac:dyDescent="0.2">
      <c r="A310" s="232"/>
      <c r="B310" s="231"/>
      <c r="C310" s="229"/>
      <c r="D310" s="229"/>
      <c r="E310" s="229"/>
      <c r="F310" s="254"/>
      <c r="G310" s="229"/>
      <c r="H310" s="229"/>
      <c r="I310" s="229"/>
      <c r="J310" s="229"/>
      <c r="K310" s="229"/>
      <c r="L310" s="229"/>
      <c r="M310" s="229"/>
      <c r="N310" s="229"/>
      <c r="O310" s="229"/>
      <c r="P310" s="229"/>
      <c r="Q310" s="229"/>
      <c r="R310" s="229"/>
      <c r="S310" s="229"/>
      <c r="T310" s="229"/>
      <c r="U310" s="229"/>
      <c r="V310" s="229"/>
      <c r="W310" s="229"/>
      <c r="X310" s="229"/>
      <c r="Y310" s="229"/>
      <c r="Z310" s="229"/>
    </row>
    <row r="311" spans="1:26" ht="14.25" customHeight="1" x14ac:dyDescent="0.2">
      <c r="A311" s="232"/>
      <c r="B311" s="231"/>
      <c r="C311" s="229"/>
      <c r="D311" s="229"/>
      <c r="E311" s="229"/>
      <c r="F311" s="254"/>
      <c r="G311" s="229"/>
      <c r="H311" s="229"/>
      <c r="I311" s="229"/>
      <c r="J311" s="229"/>
      <c r="K311" s="229"/>
      <c r="L311" s="229"/>
      <c r="M311" s="229"/>
      <c r="N311" s="229"/>
      <c r="O311" s="229"/>
      <c r="P311" s="229"/>
      <c r="Q311" s="229"/>
      <c r="R311" s="229"/>
      <c r="S311" s="229"/>
      <c r="T311" s="229"/>
      <c r="U311" s="229"/>
      <c r="V311" s="229"/>
      <c r="W311" s="229"/>
      <c r="X311" s="229"/>
      <c r="Y311" s="229"/>
      <c r="Z311" s="229"/>
    </row>
    <row r="312" spans="1:26" ht="14.25" customHeight="1" x14ac:dyDescent="0.2">
      <c r="A312" s="232"/>
      <c r="B312" s="231"/>
      <c r="C312" s="229"/>
      <c r="D312" s="229"/>
      <c r="E312" s="229"/>
      <c r="F312" s="254"/>
      <c r="G312" s="229"/>
      <c r="H312" s="229"/>
      <c r="I312" s="229"/>
      <c r="J312" s="229"/>
      <c r="K312" s="229"/>
      <c r="L312" s="229"/>
      <c r="M312" s="229"/>
      <c r="N312" s="229"/>
      <c r="O312" s="229"/>
      <c r="P312" s="229"/>
      <c r="Q312" s="229"/>
      <c r="R312" s="229"/>
      <c r="S312" s="229"/>
      <c r="T312" s="229"/>
      <c r="U312" s="229"/>
      <c r="V312" s="229"/>
      <c r="W312" s="229"/>
      <c r="X312" s="229"/>
      <c r="Y312" s="229"/>
      <c r="Z312" s="229"/>
    </row>
    <row r="313" spans="1:26" ht="14.25" customHeight="1" x14ac:dyDescent="0.2">
      <c r="A313" s="232"/>
      <c r="B313" s="231"/>
      <c r="C313" s="229"/>
      <c r="D313" s="229"/>
      <c r="E313" s="229"/>
      <c r="F313" s="254"/>
      <c r="G313" s="229"/>
      <c r="H313" s="229"/>
      <c r="I313" s="229"/>
      <c r="J313" s="229"/>
      <c r="K313" s="229"/>
      <c r="L313" s="229"/>
      <c r="M313" s="229"/>
      <c r="N313" s="229"/>
      <c r="O313" s="229"/>
      <c r="P313" s="229"/>
      <c r="Q313" s="229"/>
      <c r="R313" s="229"/>
      <c r="S313" s="229"/>
      <c r="T313" s="229"/>
      <c r="U313" s="229"/>
      <c r="V313" s="229"/>
      <c r="W313" s="229"/>
      <c r="X313" s="229"/>
      <c r="Y313" s="229"/>
      <c r="Z313" s="229"/>
    </row>
    <row r="314" spans="1:26" ht="14.25" customHeight="1" x14ac:dyDescent="0.2">
      <c r="A314" s="232"/>
      <c r="B314" s="231"/>
      <c r="C314" s="229"/>
      <c r="D314" s="229"/>
      <c r="E314" s="229"/>
      <c r="F314" s="254"/>
      <c r="G314" s="229"/>
      <c r="H314" s="229"/>
      <c r="I314" s="229"/>
      <c r="J314" s="229"/>
      <c r="K314" s="229"/>
      <c r="L314" s="229"/>
      <c r="M314" s="229"/>
      <c r="N314" s="229"/>
      <c r="O314" s="229"/>
      <c r="P314" s="229"/>
      <c r="Q314" s="229"/>
      <c r="R314" s="229"/>
      <c r="S314" s="229"/>
      <c r="T314" s="229"/>
      <c r="U314" s="229"/>
      <c r="V314" s="229"/>
      <c r="W314" s="229"/>
      <c r="X314" s="229"/>
      <c r="Y314" s="229"/>
      <c r="Z314" s="229"/>
    </row>
    <row r="315" spans="1:26" ht="14.25" customHeight="1" x14ac:dyDescent="0.2">
      <c r="A315" s="232"/>
      <c r="B315" s="231"/>
      <c r="C315" s="229"/>
      <c r="D315" s="229"/>
      <c r="E315" s="229"/>
      <c r="F315" s="254"/>
      <c r="G315" s="229"/>
      <c r="H315" s="229"/>
      <c r="I315" s="229"/>
      <c r="J315" s="229"/>
      <c r="K315" s="229"/>
      <c r="L315" s="229"/>
      <c r="M315" s="229"/>
      <c r="N315" s="229"/>
      <c r="O315" s="229"/>
      <c r="P315" s="229"/>
      <c r="Q315" s="229"/>
      <c r="R315" s="229"/>
      <c r="S315" s="229"/>
      <c r="T315" s="229"/>
      <c r="U315" s="229"/>
      <c r="V315" s="229"/>
      <c r="W315" s="229"/>
      <c r="X315" s="229"/>
      <c r="Y315" s="229"/>
      <c r="Z315" s="229"/>
    </row>
    <row r="316" spans="1:26" ht="14.25" customHeight="1" x14ac:dyDescent="0.2">
      <c r="A316" s="232"/>
      <c r="B316" s="231"/>
      <c r="C316" s="229"/>
      <c r="D316" s="229"/>
      <c r="E316" s="229"/>
      <c r="F316" s="254"/>
      <c r="G316" s="229"/>
      <c r="H316" s="229"/>
      <c r="I316" s="229"/>
      <c r="J316" s="229"/>
      <c r="K316" s="229"/>
      <c r="L316" s="229"/>
      <c r="M316" s="229"/>
      <c r="N316" s="229"/>
      <c r="O316" s="229"/>
      <c r="P316" s="229"/>
      <c r="Q316" s="229"/>
      <c r="R316" s="229"/>
      <c r="S316" s="229"/>
      <c r="T316" s="229"/>
      <c r="U316" s="229"/>
      <c r="V316" s="229"/>
      <c r="W316" s="229"/>
      <c r="X316" s="229"/>
      <c r="Y316" s="229"/>
      <c r="Z316" s="229"/>
    </row>
    <row r="317" spans="1:26" ht="14.25" customHeight="1" x14ac:dyDescent="0.2">
      <c r="A317" s="232"/>
      <c r="B317" s="231"/>
      <c r="C317" s="229"/>
      <c r="D317" s="229"/>
      <c r="E317" s="229"/>
      <c r="F317" s="254"/>
      <c r="G317" s="229"/>
      <c r="H317" s="229"/>
      <c r="I317" s="229"/>
      <c r="J317" s="229"/>
      <c r="K317" s="229"/>
      <c r="L317" s="229"/>
      <c r="M317" s="229"/>
      <c r="N317" s="229"/>
      <c r="O317" s="229"/>
      <c r="P317" s="229"/>
      <c r="Q317" s="229"/>
      <c r="R317" s="229"/>
      <c r="S317" s="229"/>
      <c r="T317" s="229"/>
      <c r="U317" s="229"/>
      <c r="V317" s="229"/>
      <c r="W317" s="229"/>
      <c r="X317" s="229"/>
      <c r="Y317" s="229"/>
      <c r="Z317" s="229"/>
    </row>
    <row r="318" spans="1:26" ht="14.25" customHeight="1" x14ac:dyDescent="0.2">
      <c r="A318" s="232"/>
      <c r="B318" s="231"/>
      <c r="C318" s="229"/>
      <c r="D318" s="229"/>
      <c r="E318" s="229"/>
      <c r="F318" s="254"/>
      <c r="G318" s="229"/>
      <c r="H318" s="229"/>
      <c r="I318" s="229"/>
      <c r="J318" s="229"/>
      <c r="K318" s="229"/>
      <c r="L318" s="229"/>
      <c r="M318" s="229"/>
      <c r="N318" s="229"/>
      <c r="O318" s="229"/>
      <c r="P318" s="229"/>
      <c r="Q318" s="229"/>
      <c r="R318" s="229"/>
      <c r="S318" s="229"/>
      <c r="T318" s="229"/>
      <c r="U318" s="229"/>
      <c r="V318" s="229"/>
      <c r="W318" s="229"/>
      <c r="X318" s="229"/>
      <c r="Y318" s="229"/>
      <c r="Z318" s="229"/>
    </row>
    <row r="319" spans="1:26" ht="14.25" customHeight="1" x14ac:dyDescent="0.2">
      <c r="A319" s="232"/>
      <c r="B319" s="231"/>
      <c r="C319" s="229"/>
      <c r="D319" s="229"/>
      <c r="E319" s="229"/>
      <c r="F319" s="254"/>
      <c r="G319" s="229"/>
      <c r="H319" s="229"/>
      <c r="I319" s="229"/>
      <c r="J319" s="229"/>
      <c r="K319" s="229"/>
      <c r="L319" s="229"/>
      <c r="M319" s="229"/>
      <c r="N319" s="229"/>
      <c r="O319" s="229"/>
      <c r="P319" s="229"/>
      <c r="Q319" s="229"/>
      <c r="R319" s="229"/>
      <c r="S319" s="229"/>
      <c r="T319" s="229"/>
      <c r="U319" s="229"/>
      <c r="V319" s="229"/>
      <c r="W319" s="229"/>
      <c r="X319" s="229"/>
      <c r="Y319" s="229"/>
      <c r="Z319" s="229"/>
    </row>
    <row r="320" spans="1:26" ht="14.25" customHeight="1" x14ac:dyDescent="0.2">
      <c r="A320" s="232"/>
      <c r="B320" s="231"/>
      <c r="C320" s="229"/>
      <c r="D320" s="229"/>
      <c r="E320" s="229"/>
      <c r="F320" s="254"/>
      <c r="G320" s="229"/>
      <c r="H320" s="229"/>
      <c r="I320" s="229"/>
      <c r="J320" s="229"/>
      <c r="K320" s="229"/>
      <c r="L320" s="229"/>
      <c r="M320" s="229"/>
      <c r="N320" s="229"/>
      <c r="O320" s="229"/>
      <c r="P320" s="229"/>
      <c r="Q320" s="229"/>
      <c r="R320" s="229"/>
      <c r="S320" s="229"/>
      <c r="T320" s="229"/>
      <c r="U320" s="229"/>
      <c r="V320" s="229"/>
      <c r="W320" s="229"/>
      <c r="X320" s="229"/>
      <c r="Y320" s="229"/>
      <c r="Z320" s="229"/>
    </row>
    <row r="321" spans="1:26" ht="14.25" customHeight="1" x14ac:dyDescent="0.2">
      <c r="A321" s="232"/>
      <c r="B321" s="231"/>
      <c r="C321" s="229"/>
      <c r="D321" s="229"/>
      <c r="E321" s="229"/>
      <c r="F321" s="254"/>
      <c r="G321" s="229"/>
      <c r="H321" s="229"/>
      <c r="I321" s="229"/>
      <c r="J321" s="229"/>
      <c r="K321" s="229"/>
      <c r="L321" s="229"/>
      <c r="M321" s="229"/>
      <c r="N321" s="229"/>
      <c r="O321" s="229"/>
      <c r="P321" s="229"/>
      <c r="Q321" s="229"/>
      <c r="R321" s="229"/>
      <c r="S321" s="229"/>
      <c r="T321" s="229"/>
      <c r="U321" s="229"/>
      <c r="V321" s="229"/>
      <c r="W321" s="229"/>
      <c r="X321" s="229"/>
      <c r="Y321" s="229"/>
      <c r="Z321" s="229"/>
    </row>
    <row r="322" spans="1:26" ht="14.25" customHeight="1" x14ac:dyDescent="0.2">
      <c r="A322" s="232"/>
      <c r="B322" s="231"/>
      <c r="C322" s="229"/>
      <c r="D322" s="229"/>
      <c r="E322" s="229"/>
      <c r="F322" s="254"/>
      <c r="G322" s="229"/>
      <c r="H322" s="229"/>
      <c r="I322" s="229"/>
      <c r="J322" s="229"/>
      <c r="K322" s="229"/>
      <c r="L322" s="229"/>
      <c r="M322" s="229"/>
      <c r="N322" s="229"/>
      <c r="O322" s="229"/>
      <c r="P322" s="229"/>
      <c r="Q322" s="229"/>
      <c r="R322" s="229"/>
      <c r="S322" s="229"/>
      <c r="T322" s="229"/>
      <c r="U322" s="229"/>
      <c r="V322" s="229"/>
      <c r="W322" s="229"/>
      <c r="X322" s="229"/>
      <c r="Y322" s="229"/>
      <c r="Z322" s="229"/>
    </row>
    <row r="323" spans="1:26" ht="14.25" customHeight="1" x14ac:dyDescent="0.2">
      <c r="A323" s="232"/>
      <c r="B323" s="231"/>
      <c r="C323" s="229"/>
      <c r="D323" s="229"/>
      <c r="E323" s="229"/>
      <c r="F323" s="254"/>
      <c r="G323" s="229"/>
      <c r="H323" s="229"/>
      <c r="I323" s="229"/>
      <c r="J323" s="229"/>
      <c r="K323" s="229"/>
      <c r="L323" s="229"/>
      <c r="M323" s="229"/>
      <c r="N323" s="229"/>
      <c r="O323" s="229"/>
      <c r="P323" s="229"/>
      <c r="Q323" s="229"/>
      <c r="R323" s="229"/>
      <c r="S323" s="229"/>
      <c r="T323" s="229"/>
      <c r="U323" s="229"/>
      <c r="V323" s="229"/>
      <c r="W323" s="229"/>
      <c r="X323" s="229"/>
      <c r="Y323" s="229"/>
      <c r="Z323" s="229"/>
    </row>
    <row r="324" spans="1:26" ht="14.25" customHeight="1" x14ac:dyDescent="0.2">
      <c r="A324" s="232"/>
      <c r="B324" s="231"/>
      <c r="C324" s="229"/>
      <c r="D324" s="229"/>
      <c r="E324" s="229"/>
      <c r="F324" s="254"/>
      <c r="G324" s="229"/>
      <c r="H324" s="229"/>
      <c r="I324" s="229"/>
      <c r="J324" s="229"/>
      <c r="K324" s="229"/>
      <c r="L324" s="229"/>
      <c r="M324" s="229"/>
      <c r="N324" s="229"/>
      <c r="O324" s="229"/>
      <c r="P324" s="229"/>
      <c r="Q324" s="229"/>
      <c r="R324" s="229"/>
      <c r="S324" s="229"/>
      <c r="T324" s="229"/>
      <c r="U324" s="229"/>
      <c r="V324" s="229"/>
      <c r="W324" s="229"/>
      <c r="X324" s="229"/>
      <c r="Y324" s="229"/>
      <c r="Z324" s="229"/>
    </row>
    <row r="325" spans="1:26" ht="14.25" customHeight="1" x14ac:dyDescent="0.2">
      <c r="A325" s="232"/>
      <c r="B325" s="231"/>
      <c r="C325" s="229"/>
      <c r="D325" s="229"/>
      <c r="E325" s="229"/>
      <c r="F325" s="254"/>
      <c r="G325" s="229"/>
      <c r="H325" s="229"/>
      <c r="I325" s="229"/>
      <c r="J325" s="229"/>
      <c r="K325" s="229"/>
      <c r="L325" s="229"/>
      <c r="M325" s="229"/>
      <c r="N325" s="229"/>
      <c r="O325" s="229"/>
      <c r="P325" s="229"/>
      <c r="Q325" s="229"/>
      <c r="R325" s="229"/>
      <c r="S325" s="229"/>
      <c r="T325" s="229"/>
      <c r="U325" s="229"/>
      <c r="V325" s="229"/>
      <c r="W325" s="229"/>
      <c r="X325" s="229"/>
      <c r="Y325" s="229"/>
      <c r="Z325" s="229"/>
    </row>
    <row r="326" spans="1:26" ht="14.25" customHeight="1" x14ac:dyDescent="0.2">
      <c r="A326" s="232"/>
      <c r="B326" s="231"/>
      <c r="C326" s="229"/>
      <c r="D326" s="229"/>
      <c r="E326" s="229"/>
      <c r="F326" s="254"/>
      <c r="G326" s="229"/>
      <c r="H326" s="229"/>
      <c r="I326" s="229"/>
      <c r="J326" s="229"/>
      <c r="K326" s="229"/>
      <c r="L326" s="229"/>
      <c r="M326" s="229"/>
      <c r="N326" s="229"/>
      <c r="O326" s="229"/>
      <c r="P326" s="229"/>
      <c r="Q326" s="229"/>
      <c r="R326" s="229"/>
      <c r="S326" s="229"/>
      <c r="T326" s="229"/>
      <c r="U326" s="229"/>
      <c r="V326" s="229"/>
      <c r="W326" s="229"/>
      <c r="X326" s="229"/>
      <c r="Y326" s="229"/>
      <c r="Z326" s="229"/>
    </row>
    <row r="327" spans="1:26" ht="14.25" customHeight="1" x14ac:dyDescent="0.2">
      <c r="A327" s="232"/>
      <c r="B327" s="231"/>
      <c r="C327" s="229"/>
      <c r="D327" s="229"/>
      <c r="E327" s="229"/>
      <c r="F327" s="254"/>
      <c r="G327" s="229"/>
      <c r="H327" s="229"/>
      <c r="I327" s="229"/>
      <c r="J327" s="229"/>
      <c r="K327" s="229"/>
      <c r="L327" s="229"/>
      <c r="M327" s="229"/>
      <c r="N327" s="229"/>
      <c r="O327" s="229"/>
      <c r="P327" s="229"/>
      <c r="Q327" s="229"/>
      <c r="R327" s="229"/>
      <c r="S327" s="229"/>
      <c r="T327" s="229"/>
      <c r="U327" s="229"/>
      <c r="V327" s="229"/>
      <c r="W327" s="229"/>
      <c r="X327" s="229"/>
      <c r="Y327" s="229"/>
      <c r="Z327" s="229"/>
    </row>
    <row r="328" spans="1:26" ht="14.25" customHeight="1" x14ac:dyDescent="0.2">
      <c r="A328" s="232"/>
      <c r="B328" s="231"/>
      <c r="C328" s="229"/>
      <c r="D328" s="229"/>
      <c r="E328" s="229"/>
      <c r="F328" s="254"/>
      <c r="G328" s="229"/>
      <c r="H328" s="229"/>
      <c r="I328" s="229"/>
      <c r="J328" s="229"/>
      <c r="K328" s="229"/>
      <c r="L328" s="229"/>
      <c r="M328" s="229"/>
      <c r="N328" s="229"/>
      <c r="O328" s="229"/>
      <c r="P328" s="229"/>
      <c r="Q328" s="229"/>
      <c r="R328" s="229"/>
      <c r="S328" s="229"/>
      <c r="T328" s="229"/>
      <c r="U328" s="229"/>
      <c r="V328" s="229"/>
      <c r="W328" s="229"/>
      <c r="X328" s="229"/>
      <c r="Y328" s="229"/>
      <c r="Z328" s="229"/>
    </row>
    <row r="329" spans="1:26" ht="14.25" customHeight="1" x14ac:dyDescent="0.2">
      <c r="A329" s="232"/>
      <c r="B329" s="231"/>
      <c r="C329" s="229"/>
      <c r="D329" s="229"/>
      <c r="E329" s="229"/>
      <c r="F329" s="254"/>
      <c r="G329" s="229"/>
      <c r="H329" s="229"/>
      <c r="I329" s="229"/>
      <c r="J329" s="229"/>
      <c r="K329" s="229"/>
      <c r="L329" s="229"/>
      <c r="M329" s="229"/>
      <c r="N329" s="229"/>
      <c r="O329" s="229"/>
      <c r="P329" s="229"/>
      <c r="Q329" s="229"/>
      <c r="R329" s="229"/>
      <c r="S329" s="229"/>
      <c r="T329" s="229"/>
      <c r="U329" s="229"/>
      <c r="V329" s="229"/>
      <c r="W329" s="229"/>
      <c r="X329" s="229"/>
      <c r="Y329" s="229"/>
      <c r="Z329" s="229"/>
    </row>
    <row r="330" spans="1:26" ht="14.25" customHeight="1" x14ac:dyDescent="0.2">
      <c r="A330" s="232"/>
      <c r="B330" s="231"/>
      <c r="C330" s="229"/>
      <c r="D330" s="229"/>
      <c r="E330" s="229"/>
      <c r="F330" s="254"/>
      <c r="G330" s="229"/>
      <c r="H330" s="229"/>
      <c r="I330" s="229"/>
      <c r="J330" s="229"/>
      <c r="K330" s="229"/>
      <c r="L330" s="229"/>
      <c r="M330" s="229"/>
      <c r="N330" s="229"/>
      <c r="O330" s="229"/>
      <c r="P330" s="229"/>
      <c r="Q330" s="229"/>
      <c r="R330" s="229"/>
      <c r="S330" s="229"/>
      <c r="T330" s="229"/>
      <c r="U330" s="229"/>
      <c r="V330" s="229"/>
      <c r="W330" s="229"/>
      <c r="X330" s="229"/>
      <c r="Y330" s="229"/>
      <c r="Z330" s="229"/>
    </row>
    <row r="331" spans="1:26" ht="14.25" customHeight="1" x14ac:dyDescent="0.2">
      <c r="A331" s="232"/>
      <c r="B331" s="231"/>
      <c r="C331" s="229"/>
      <c r="D331" s="229"/>
      <c r="E331" s="229"/>
      <c r="F331" s="254"/>
      <c r="G331" s="229"/>
      <c r="H331" s="229"/>
      <c r="I331" s="229"/>
      <c r="J331" s="229"/>
      <c r="K331" s="229"/>
      <c r="L331" s="229"/>
      <c r="M331" s="229"/>
      <c r="N331" s="229"/>
      <c r="O331" s="229"/>
      <c r="P331" s="229"/>
      <c r="Q331" s="229"/>
      <c r="R331" s="229"/>
      <c r="S331" s="229"/>
      <c r="T331" s="229"/>
      <c r="U331" s="229"/>
      <c r="V331" s="229"/>
      <c r="W331" s="229"/>
      <c r="X331" s="229"/>
      <c r="Y331" s="229"/>
      <c r="Z331" s="229"/>
    </row>
    <row r="332" spans="1:26" ht="14.25" customHeight="1" x14ac:dyDescent="0.2">
      <c r="A332" s="232"/>
      <c r="B332" s="231"/>
      <c r="C332" s="229"/>
      <c r="D332" s="229"/>
      <c r="E332" s="229"/>
      <c r="F332" s="254"/>
      <c r="G332" s="229"/>
      <c r="H332" s="229"/>
      <c r="I332" s="229"/>
      <c r="J332" s="229"/>
      <c r="K332" s="229"/>
      <c r="L332" s="229"/>
      <c r="M332" s="229"/>
      <c r="N332" s="229"/>
      <c r="O332" s="229"/>
      <c r="P332" s="229"/>
      <c r="Q332" s="229"/>
      <c r="R332" s="229"/>
      <c r="S332" s="229"/>
      <c r="T332" s="229"/>
      <c r="U332" s="229"/>
      <c r="V332" s="229"/>
      <c r="W332" s="229"/>
      <c r="X332" s="229"/>
      <c r="Y332" s="229"/>
      <c r="Z332" s="229"/>
    </row>
    <row r="333" spans="1:26" ht="14.25" customHeight="1" x14ac:dyDescent="0.2">
      <c r="A333" s="232"/>
      <c r="B333" s="231"/>
      <c r="C333" s="229"/>
      <c r="D333" s="229"/>
      <c r="E333" s="229"/>
      <c r="F333" s="254"/>
      <c r="G333" s="229"/>
      <c r="H333" s="229"/>
      <c r="I333" s="229"/>
      <c r="J333" s="229"/>
      <c r="K333" s="229"/>
      <c r="L333" s="229"/>
      <c r="M333" s="229"/>
      <c r="N333" s="229"/>
      <c r="O333" s="229"/>
      <c r="P333" s="229"/>
      <c r="Q333" s="229"/>
      <c r="R333" s="229"/>
      <c r="S333" s="229"/>
      <c r="T333" s="229"/>
      <c r="U333" s="229"/>
      <c r="V333" s="229"/>
      <c r="W333" s="229"/>
      <c r="X333" s="229"/>
      <c r="Y333" s="229"/>
      <c r="Z333" s="229"/>
    </row>
    <row r="334" spans="1:26" ht="14.25" customHeight="1" x14ac:dyDescent="0.2">
      <c r="A334" s="232"/>
      <c r="B334" s="231"/>
      <c r="C334" s="229"/>
      <c r="D334" s="229"/>
      <c r="E334" s="229"/>
      <c r="F334" s="254"/>
      <c r="G334" s="229"/>
      <c r="H334" s="229"/>
      <c r="I334" s="229"/>
      <c r="J334" s="229"/>
      <c r="K334" s="229"/>
      <c r="L334" s="229"/>
      <c r="M334" s="229"/>
      <c r="N334" s="229"/>
      <c r="O334" s="229"/>
      <c r="P334" s="229"/>
      <c r="Q334" s="229"/>
      <c r="R334" s="229"/>
      <c r="S334" s="229"/>
      <c r="T334" s="229"/>
      <c r="U334" s="229"/>
      <c r="V334" s="229"/>
      <c r="W334" s="229"/>
      <c r="X334" s="229"/>
      <c r="Y334" s="229"/>
      <c r="Z334" s="229"/>
    </row>
    <row r="335" spans="1:26" ht="14.25" customHeight="1" x14ac:dyDescent="0.2">
      <c r="A335" s="232"/>
      <c r="B335" s="231"/>
      <c r="C335" s="229"/>
      <c r="D335" s="229"/>
      <c r="E335" s="229"/>
      <c r="F335" s="254"/>
      <c r="G335" s="229"/>
      <c r="H335" s="229"/>
      <c r="I335" s="229"/>
      <c r="J335" s="229"/>
      <c r="K335" s="229"/>
      <c r="L335" s="229"/>
      <c r="M335" s="229"/>
      <c r="N335" s="229"/>
      <c r="O335" s="229"/>
      <c r="P335" s="229"/>
      <c r="Q335" s="229"/>
      <c r="R335" s="229"/>
      <c r="S335" s="229"/>
      <c r="T335" s="229"/>
      <c r="U335" s="229"/>
      <c r="V335" s="229"/>
      <c r="W335" s="229"/>
      <c r="X335" s="229"/>
      <c r="Y335" s="229"/>
      <c r="Z335" s="229"/>
    </row>
    <row r="336" spans="1:26" ht="14.25" customHeight="1" x14ac:dyDescent="0.2">
      <c r="A336" s="232"/>
      <c r="B336" s="231"/>
      <c r="C336" s="229"/>
      <c r="D336" s="229"/>
      <c r="E336" s="229"/>
      <c r="F336" s="254"/>
      <c r="G336" s="229"/>
      <c r="H336" s="229"/>
      <c r="I336" s="229"/>
      <c r="J336" s="229"/>
      <c r="K336" s="229"/>
      <c r="L336" s="229"/>
      <c r="M336" s="229"/>
      <c r="N336" s="229"/>
      <c r="O336" s="229"/>
      <c r="P336" s="229"/>
      <c r="Q336" s="229"/>
      <c r="R336" s="229"/>
      <c r="S336" s="229"/>
      <c r="T336" s="229"/>
      <c r="U336" s="229"/>
      <c r="V336" s="229"/>
      <c r="W336" s="229"/>
      <c r="X336" s="229"/>
      <c r="Y336" s="229"/>
      <c r="Z336" s="229"/>
    </row>
    <row r="337" spans="1:26" ht="14.25" customHeight="1" x14ac:dyDescent="0.2">
      <c r="A337" s="232"/>
      <c r="B337" s="231"/>
      <c r="C337" s="229"/>
      <c r="D337" s="229"/>
      <c r="E337" s="229"/>
      <c r="F337" s="254"/>
      <c r="G337" s="229"/>
      <c r="H337" s="229"/>
      <c r="I337" s="229"/>
      <c r="J337" s="229"/>
      <c r="K337" s="229"/>
      <c r="L337" s="229"/>
      <c r="M337" s="229"/>
      <c r="N337" s="229"/>
      <c r="O337" s="229"/>
      <c r="P337" s="229"/>
      <c r="Q337" s="229"/>
      <c r="R337" s="229"/>
      <c r="S337" s="229"/>
      <c r="T337" s="229"/>
      <c r="U337" s="229"/>
      <c r="V337" s="229"/>
      <c r="W337" s="229"/>
      <c r="X337" s="229"/>
      <c r="Y337" s="229"/>
      <c r="Z337" s="229"/>
    </row>
    <row r="338" spans="1:26" ht="14.25" customHeight="1" x14ac:dyDescent="0.2">
      <c r="A338" s="232"/>
      <c r="B338" s="231"/>
      <c r="C338" s="229"/>
      <c r="D338" s="229"/>
      <c r="E338" s="229"/>
      <c r="F338" s="254"/>
      <c r="G338" s="229"/>
      <c r="H338" s="229"/>
      <c r="I338" s="229"/>
      <c r="J338" s="229"/>
      <c r="K338" s="229"/>
      <c r="L338" s="229"/>
      <c r="M338" s="229"/>
      <c r="N338" s="229"/>
      <c r="O338" s="229"/>
      <c r="P338" s="229"/>
      <c r="Q338" s="229"/>
      <c r="R338" s="229"/>
      <c r="S338" s="229"/>
      <c r="T338" s="229"/>
      <c r="U338" s="229"/>
      <c r="V338" s="229"/>
      <c r="W338" s="229"/>
      <c r="X338" s="229"/>
      <c r="Y338" s="229"/>
      <c r="Z338" s="229"/>
    </row>
    <row r="339" spans="1:26" ht="14.25" customHeight="1" x14ac:dyDescent="0.2">
      <c r="A339" s="232"/>
      <c r="B339" s="231"/>
      <c r="C339" s="229"/>
      <c r="D339" s="229"/>
      <c r="E339" s="229"/>
      <c r="F339" s="254"/>
      <c r="G339" s="229"/>
      <c r="H339" s="229"/>
      <c r="I339" s="229"/>
      <c r="J339" s="229"/>
      <c r="K339" s="229"/>
      <c r="L339" s="229"/>
      <c r="M339" s="229"/>
      <c r="N339" s="229"/>
      <c r="O339" s="229"/>
      <c r="P339" s="229"/>
      <c r="Q339" s="229"/>
      <c r="R339" s="229"/>
      <c r="S339" s="229"/>
      <c r="T339" s="229"/>
      <c r="U339" s="229"/>
      <c r="V339" s="229"/>
      <c r="W339" s="229"/>
      <c r="X339" s="229"/>
      <c r="Y339" s="229"/>
      <c r="Z339" s="229"/>
    </row>
    <row r="340" spans="1:26" ht="14.25" customHeight="1" x14ac:dyDescent="0.2">
      <c r="A340" s="232"/>
      <c r="B340" s="231"/>
      <c r="C340" s="229"/>
      <c r="D340" s="229"/>
      <c r="E340" s="229"/>
      <c r="F340" s="254"/>
      <c r="G340" s="229"/>
      <c r="H340" s="229"/>
      <c r="I340" s="229"/>
      <c r="J340" s="229"/>
      <c r="K340" s="229"/>
      <c r="L340" s="229"/>
      <c r="M340" s="229"/>
      <c r="N340" s="229"/>
      <c r="O340" s="229"/>
      <c r="P340" s="229"/>
      <c r="Q340" s="229"/>
      <c r="R340" s="229"/>
      <c r="S340" s="229"/>
      <c r="T340" s="229"/>
      <c r="U340" s="229"/>
      <c r="V340" s="229"/>
      <c r="W340" s="229"/>
      <c r="X340" s="229"/>
      <c r="Y340" s="229"/>
      <c r="Z340" s="229"/>
    </row>
    <row r="341" spans="1:26" ht="14.25" customHeight="1" x14ac:dyDescent="0.2">
      <c r="A341" s="232"/>
      <c r="B341" s="231"/>
      <c r="C341" s="229"/>
      <c r="D341" s="229"/>
      <c r="E341" s="229"/>
      <c r="F341" s="254"/>
      <c r="G341" s="229"/>
      <c r="H341" s="229"/>
      <c r="I341" s="229"/>
      <c r="J341" s="229"/>
      <c r="K341" s="229"/>
      <c r="L341" s="229"/>
      <c r="M341" s="229"/>
      <c r="N341" s="229"/>
      <c r="O341" s="229"/>
      <c r="P341" s="229"/>
      <c r="Q341" s="229"/>
      <c r="R341" s="229"/>
      <c r="S341" s="229"/>
      <c r="T341" s="229"/>
      <c r="U341" s="229"/>
      <c r="V341" s="229"/>
      <c r="W341" s="229"/>
      <c r="X341" s="229"/>
      <c r="Y341" s="229"/>
      <c r="Z341" s="229"/>
    </row>
    <row r="342" spans="1:26" ht="14.25" customHeight="1" x14ac:dyDescent="0.2">
      <c r="A342" s="232"/>
      <c r="B342" s="231"/>
      <c r="C342" s="229"/>
      <c r="D342" s="229"/>
      <c r="E342" s="229"/>
      <c r="F342" s="254"/>
      <c r="G342" s="229"/>
      <c r="H342" s="229"/>
      <c r="I342" s="229"/>
      <c r="J342" s="229"/>
      <c r="K342" s="229"/>
      <c r="L342" s="229"/>
      <c r="M342" s="229"/>
      <c r="N342" s="229"/>
      <c r="O342" s="229"/>
      <c r="P342" s="229"/>
      <c r="Q342" s="229"/>
      <c r="R342" s="229"/>
      <c r="S342" s="229"/>
      <c r="T342" s="229"/>
      <c r="U342" s="229"/>
      <c r="V342" s="229"/>
      <c r="W342" s="229"/>
      <c r="X342" s="229"/>
      <c r="Y342" s="229"/>
      <c r="Z342" s="229"/>
    </row>
    <row r="343" spans="1:26" ht="14.25" customHeight="1" x14ac:dyDescent="0.2">
      <c r="A343" s="232"/>
      <c r="B343" s="231"/>
      <c r="C343" s="229"/>
      <c r="D343" s="229"/>
      <c r="E343" s="229"/>
      <c r="F343" s="254"/>
      <c r="G343" s="229"/>
      <c r="H343" s="229"/>
      <c r="I343" s="229"/>
      <c r="J343" s="229"/>
      <c r="K343" s="229"/>
      <c r="L343" s="229"/>
      <c r="M343" s="229"/>
      <c r="N343" s="229"/>
      <c r="O343" s="229"/>
      <c r="P343" s="229"/>
      <c r="Q343" s="229"/>
      <c r="R343" s="229"/>
      <c r="S343" s="229"/>
      <c r="T343" s="229"/>
      <c r="U343" s="229"/>
      <c r="V343" s="229"/>
      <c r="W343" s="229"/>
      <c r="X343" s="229"/>
      <c r="Y343" s="229"/>
      <c r="Z343" s="229"/>
    </row>
    <row r="344" spans="1:26" ht="14.25" customHeight="1" x14ac:dyDescent="0.2">
      <c r="A344" s="232"/>
      <c r="B344" s="231"/>
      <c r="C344" s="229"/>
      <c r="D344" s="229"/>
      <c r="E344" s="229"/>
      <c r="F344" s="254"/>
      <c r="G344" s="229"/>
      <c r="H344" s="229"/>
      <c r="I344" s="229"/>
      <c r="J344" s="229"/>
      <c r="K344" s="229"/>
      <c r="L344" s="229"/>
      <c r="M344" s="229"/>
      <c r="N344" s="229"/>
      <c r="O344" s="229"/>
      <c r="P344" s="229"/>
      <c r="Q344" s="229"/>
      <c r="R344" s="229"/>
      <c r="S344" s="229"/>
      <c r="T344" s="229"/>
      <c r="U344" s="229"/>
      <c r="V344" s="229"/>
      <c r="W344" s="229"/>
      <c r="X344" s="229"/>
      <c r="Y344" s="229"/>
      <c r="Z344" s="229"/>
    </row>
    <row r="345" spans="1:26" ht="14.25" customHeight="1" x14ac:dyDescent="0.2">
      <c r="A345" s="232"/>
      <c r="B345" s="231"/>
      <c r="C345" s="229"/>
      <c r="D345" s="229"/>
      <c r="E345" s="229"/>
      <c r="F345" s="254"/>
      <c r="G345" s="229"/>
      <c r="H345" s="229"/>
      <c r="I345" s="229"/>
      <c r="J345" s="229"/>
      <c r="K345" s="229"/>
      <c r="L345" s="229"/>
      <c r="M345" s="229"/>
      <c r="N345" s="229"/>
      <c r="O345" s="229"/>
      <c r="P345" s="229"/>
      <c r="Q345" s="229"/>
      <c r="R345" s="229"/>
      <c r="S345" s="229"/>
      <c r="T345" s="229"/>
      <c r="U345" s="229"/>
      <c r="V345" s="229"/>
      <c r="W345" s="229"/>
      <c r="X345" s="229"/>
      <c r="Y345" s="229"/>
      <c r="Z345" s="229"/>
    </row>
    <row r="346" spans="1:26" ht="14.25" customHeight="1" x14ac:dyDescent="0.2">
      <c r="A346" s="232"/>
      <c r="B346" s="231"/>
      <c r="C346" s="229"/>
      <c r="D346" s="229"/>
      <c r="E346" s="229"/>
      <c r="F346" s="254"/>
      <c r="G346" s="229"/>
      <c r="H346" s="229"/>
      <c r="I346" s="229"/>
      <c r="J346" s="229"/>
      <c r="K346" s="229"/>
      <c r="L346" s="229"/>
      <c r="M346" s="229"/>
      <c r="N346" s="229"/>
      <c r="O346" s="229"/>
      <c r="P346" s="229"/>
      <c r="Q346" s="229"/>
      <c r="R346" s="229"/>
      <c r="S346" s="229"/>
      <c r="T346" s="229"/>
      <c r="U346" s="229"/>
      <c r="V346" s="229"/>
      <c r="W346" s="229"/>
      <c r="X346" s="229"/>
      <c r="Y346" s="229"/>
      <c r="Z346" s="229"/>
    </row>
    <row r="347" spans="1:26" ht="14.25" customHeight="1" x14ac:dyDescent="0.2">
      <c r="A347" s="232"/>
      <c r="B347" s="231"/>
      <c r="C347" s="229"/>
      <c r="D347" s="229"/>
      <c r="E347" s="229"/>
      <c r="F347" s="254"/>
      <c r="G347" s="229"/>
      <c r="H347" s="229"/>
      <c r="I347" s="229"/>
      <c r="J347" s="229"/>
      <c r="K347" s="229"/>
      <c r="L347" s="229"/>
      <c r="M347" s="229"/>
      <c r="N347" s="229"/>
      <c r="O347" s="229"/>
      <c r="P347" s="229"/>
      <c r="Q347" s="229"/>
      <c r="R347" s="229"/>
      <c r="S347" s="229"/>
      <c r="T347" s="229"/>
      <c r="U347" s="229"/>
      <c r="V347" s="229"/>
      <c r="W347" s="229"/>
      <c r="X347" s="229"/>
      <c r="Y347" s="229"/>
      <c r="Z347" s="229"/>
    </row>
    <row r="348" spans="1:26" ht="14.25" customHeight="1" x14ac:dyDescent="0.2">
      <c r="A348" s="232"/>
      <c r="B348" s="231"/>
      <c r="C348" s="229"/>
      <c r="D348" s="229"/>
      <c r="E348" s="229"/>
      <c r="F348" s="254"/>
      <c r="G348" s="229"/>
      <c r="H348" s="229"/>
      <c r="I348" s="229"/>
      <c r="J348" s="229"/>
      <c r="K348" s="229"/>
      <c r="L348" s="229"/>
      <c r="M348" s="229"/>
      <c r="N348" s="229"/>
      <c r="O348" s="229"/>
      <c r="P348" s="229"/>
      <c r="Q348" s="229"/>
      <c r="R348" s="229"/>
      <c r="S348" s="229"/>
      <c r="T348" s="229"/>
      <c r="U348" s="229"/>
      <c r="V348" s="229"/>
      <c r="W348" s="229"/>
      <c r="X348" s="229"/>
      <c r="Y348" s="229"/>
      <c r="Z348" s="229"/>
    </row>
    <row r="349" spans="1:26" ht="14.25" customHeight="1" x14ac:dyDescent="0.2">
      <c r="A349" s="232"/>
      <c r="B349" s="231"/>
      <c r="C349" s="229"/>
      <c r="D349" s="229"/>
      <c r="E349" s="229"/>
      <c r="F349" s="254"/>
      <c r="G349" s="229"/>
      <c r="H349" s="229"/>
      <c r="I349" s="229"/>
      <c r="J349" s="229"/>
      <c r="K349" s="229"/>
      <c r="L349" s="229"/>
      <c r="M349" s="229"/>
      <c r="N349" s="229"/>
      <c r="O349" s="229"/>
      <c r="P349" s="229"/>
      <c r="Q349" s="229"/>
      <c r="R349" s="229"/>
      <c r="S349" s="229"/>
      <c r="T349" s="229"/>
      <c r="U349" s="229"/>
      <c r="V349" s="229"/>
      <c r="W349" s="229"/>
      <c r="X349" s="229"/>
      <c r="Y349" s="229"/>
      <c r="Z349" s="229"/>
    </row>
    <row r="350" spans="1:26" ht="14.25" customHeight="1" x14ac:dyDescent="0.2">
      <c r="A350" s="232"/>
      <c r="B350" s="231"/>
      <c r="C350" s="229"/>
      <c r="D350" s="229"/>
      <c r="E350" s="229"/>
      <c r="F350" s="254"/>
      <c r="G350" s="229"/>
      <c r="H350" s="229"/>
      <c r="I350" s="229"/>
      <c r="J350" s="229"/>
      <c r="K350" s="229"/>
      <c r="L350" s="229"/>
      <c r="M350" s="229"/>
      <c r="N350" s="229"/>
      <c r="O350" s="229"/>
      <c r="P350" s="229"/>
      <c r="Q350" s="229"/>
      <c r="R350" s="229"/>
      <c r="S350" s="229"/>
      <c r="T350" s="229"/>
      <c r="U350" s="229"/>
      <c r="V350" s="229"/>
      <c r="W350" s="229"/>
      <c r="X350" s="229"/>
      <c r="Y350" s="229"/>
      <c r="Z350" s="229"/>
    </row>
    <row r="351" spans="1:26" ht="14.25" customHeight="1" x14ac:dyDescent="0.2">
      <c r="A351" s="232"/>
      <c r="B351" s="231"/>
      <c r="C351" s="229"/>
      <c r="D351" s="229"/>
      <c r="E351" s="229"/>
      <c r="F351" s="254"/>
      <c r="G351" s="229"/>
      <c r="H351" s="229"/>
      <c r="I351" s="229"/>
      <c r="J351" s="229"/>
      <c r="K351" s="229"/>
      <c r="L351" s="229"/>
      <c r="M351" s="229"/>
      <c r="N351" s="229"/>
      <c r="O351" s="229"/>
      <c r="P351" s="229"/>
      <c r="Q351" s="229"/>
      <c r="R351" s="229"/>
      <c r="S351" s="229"/>
      <c r="T351" s="229"/>
      <c r="U351" s="229"/>
      <c r="V351" s="229"/>
      <c r="W351" s="229"/>
      <c r="X351" s="229"/>
      <c r="Y351" s="229"/>
      <c r="Z351" s="229"/>
    </row>
    <row r="352" spans="1:26" ht="14.25" customHeight="1" x14ac:dyDescent="0.2">
      <c r="A352" s="232"/>
      <c r="B352" s="231"/>
      <c r="C352" s="229"/>
      <c r="D352" s="229"/>
      <c r="E352" s="229"/>
      <c r="F352" s="254"/>
      <c r="G352" s="229"/>
      <c r="H352" s="229"/>
      <c r="I352" s="229"/>
      <c r="J352" s="229"/>
      <c r="K352" s="229"/>
      <c r="L352" s="229"/>
      <c r="M352" s="229"/>
      <c r="N352" s="229"/>
      <c r="O352" s="229"/>
      <c r="P352" s="229"/>
      <c r="Q352" s="229"/>
      <c r="R352" s="229"/>
      <c r="S352" s="229"/>
      <c r="T352" s="229"/>
      <c r="U352" s="229"/>
      <c r="V352" s="229"/>
      <c r="W352" s="229"/>
      <c r="X352" s="229"/>
      <c r="Y352" s="229"/>
      <c r="Z352" s="229"/>
    </row>
    <row r="353" spans="1:26" ht="14.25" customHeight="1" x14ac:dyDescent="0.2">
      <c r="A353" s="232"/>
      <c r="B353" s="231"/>
      <c r="C353" s="229"/>
      <c r="D353" s="229"/>
      <c r="E353" s="229"/>
      <c r="F353" s="254"/>
      <c r="G353" s="229"/>
      <c r="H353" s="229"/>
      <c r="I353" s="229"/>
      <c r="J353" s="229"/>
      <c r="K353" s="229"/>
      <c r="L353" s="229"/>
      <c r="M353" s="229"/>
      <c r="N353" s="229"/>
      <c r="O353" s="229"/>
      <c r="P353" s="229"/>
      <c r="Q353" s="229"/>
      <c r="R353" s="229"/>
      <c r="S353" s="229"/>
      <c r="T353" s="229"/>
      <c r="U353" s="229"/>
      <c r="V353" s="229"/>
      <c r="W353" s="229"/>
      <c r="X353" s="229"/>
      <c r="Y353" s="229"/>
      <c r="Z353" s="229"/>
    </row>
    <row r="354" spans="1:26" ht="14.25" customHeight="1" x14ac:dyDescent="0.2">
      <c r="A354" s="232"/>
      <c r="B354" s="231"/>
      <c r="C354" s="229"/>
      <c r="D354" s="229"/>
      <c r="E354" s="229"/>
      <c r="F354" s="254"/>
      <c r="G354" s="229"/>
      <c r="H354" s="229"/>
      <c r="I354" s="229"/>
      <c r="J354" s="229"/>
      <c r="K354" s="229"/>
      <c r="L354" s="229"/>
      <c r="M354" s="229"/>
      <c r="N354" s="229"/>
      <c r="O354" s="229"/>
      <c r="P354" s="229"/>
      <c r="Q354" s="229"/>
      <c r="R354" s="229"/>
      <c r="S354" s="229"/>
      <c r="T354" s="229"/>
      <c r="U354" s="229"/>
      <c r="V354" s="229"/>
      <c r="W354" s="229"/>
      <c r="X354" s="229"/>
      <c r="Y354" s="229"/>
      <c r="Z354" s="229"/>
    </row>
    <row r="355" spans="1:26" ht="14.25" customHeight="1" x14ac:dyDescent="0.2">
      <c r="A355" s="232"/>
      <c r="B355" s="231"/>
      <c r="C355" s="229"/>
      <c r="D355" s="229"/>
      <c r="E355" s="229"/>
      <c r="F355" s="254"/>
      <c r="G355" s="229"/>
      <c r="H355" s="229"/>
      <c r="I355" s="229"/>
      <c r="J355" s="229"/>
      <c r="K355" s="229"/>
      <c r="L355" s="229"/>
      <c r="M355" s="229"/>
      <c r="N355" s="229"/>
      <c r="O355" s="229"/>
      <c r="P355" s="229"/>
      <c r="Q355" s="229"/>
      <c r="R355" s="229"/>
      <c r="S355" s="229"/>
      <c r="T355" s="229"/>
      <c r="U355" s="229"/>
      <c r="V355" s="229"/>
      <c r="W355" s="229"/>
      <c r="X355" s="229"/>
      <c r="Y355" s="229"/>
      <c r="Z355" s="229"/>
    </row>
    <row r="356" spans="1:26" ht="14.25" customHeight="1" x14ac:dyDescent="0.2">
      <c r="A356" s="232"/>
      <c r="B356" s="231"/>
      <c r="C356" s="229"/>
      <c r="D356" s="229"/>
      <c r="E356" s="229"/>
      <c r="F356" s="254"/>
      <c r="G356" s="229"/>
      <c r="H356" s="229"/>
      <c r="I356" s="229"/>
      <c r="J356" s="229"/>
      <c r="K356" s="229"/>
      <c r="L356" s="229"/>
      <c r="M356" s="229"/>
      <c r="N356" s="229"/>
      <c r="O356" s="229"/>
      <c r="P356" s="229"/>
      <c r="Q356" s="229"/>
      <c r="R356" s="229"/>
      <c r="S356" s="229"/>
      <c r="T356" s="229"/>
      <c r="U356" s="229"/>
      <c r="V356" s="229"/>
      <c r="W356" s="229"/>
      <c r="X356" s="229"/>
      <c r="Y356" s="229"/>
      <c r="Z356" s="229"/>
    </row>
    <row r="357" spans="1:26" ht="14.25" customHeight="1" x14ac:dyDescent="0.2">
      <c r="A357" s="232"/>
      <c r="B357" s="231"/>
      <c r="C357" s="229"/>
      <c r="D357" s="229"/>
      <c r="E357" s="229"/>
      <c r="F357" s="254"/>
      <c r="G357" s="229"/>
      <c r="H357" s="229"/>
      <c r="I357" s="229"/>
      <c r="J357" s="229"/>
      <c r="K357" s="229"/>
      <c r="L357" s="229"/>
      <c r="M357" s="229"/>
      <c r="N357" s="229"/>
      <c r="O357" s="229"/>
      <c r="P357" s="229"/>
      <c r="Q357" s="229"/>
      <c r="R357" s="229"/>
      <c r="S357" s="229"/>
      <c r="T357" s="229"/>
      <c r="U357" s="229"/>
      <c r="V357" s="229"/>
      <c r="W357" s="229"/>
      <c r="X357" s="229"/>
      <c r="Y357" s="229"/>
      <c r="Z357" s="229"/>
    </row>
    <row r="358" spans="1:26" ht="14.25" customHeight="1" x14ac:dyDescent="0.2">
      <c r="A358" s="232"/>
      <c r="B358" s="231"/>
      <c r="C358" s="229"/>
      <c r="D358" s="229"/>
      <c r="E358" s="229"/>
      <c r="F358" s="254"/>
      <c r="G358" s="229"/>
      <c r="H358" s="229"/>
      <c r="I358" s="229"/>
      <c r="J358" s="229"/>
      <c r="K358" s="229"/>
      <c r="L358" s="229"/>
      <c r="M358" s="229"/>
      <c r="N358" s="229"/>
      <c r="O358" s="229"/>
      <c r="P358" s="229"/>
      <c r="Q358" s="229"/>
      <c r="R358" s="229"/>
      <c r="S358" s="229"/>
      <c r="T358" s="229"/>
      <c r="U358" s="229"/>
      <c r="V358" s="229"/>
      <c r="W358" s="229"/>
      <c r="X358" s="229"/>
      <c r="Y358" s="229"/>
      <c r="Z358" s="229"/>
    </row>
    <row r="359" spans="1:26" ht="14.25" customHeight="1" x14ac:dyDescent="0.2">
      <c r="A359" s="232"/>
      <c r="B359" s="231"/>
      <c r="C359" s="229"/>
      <c r="D359" s="229"/>
      <c r="E359" s="229"/>
      <c r="F359" s="254"/>
      <c r="G359" s="229"/>
      <c r="H359" s="229"/>
      <c r="I359" s="229"/>
      <c r="J359" s="229"/>
      <c r="K359" s="229"/>
      <c r="L359" s="229"/>
      <c r="M359" s="229"/>
      <c r="N359" s="229"/>
      <c r="O359" s="229"/>
      <c r="P359" s="229"/>
      <c r="Q359" s="229"/>
      <c r="R359" s="229"/>
      <c r="S359" s="229"/>
      <c r="T359" s="229"/>
      <c r="U359" s="229"/>
      <c r="V359" s="229"/>
      <c r="W359" s="229"/>
      <c r="X359" s="229"/>
      <c r="Y359" s="229"/>
      <c r="Z359" s="229"/>
    </row>
    <row r="360" spans="1:26" ht="14.25" customHeight="1" x14ac:dyDescent="0.2">
      <c r="A360" s="232"/>
      <c r="B360" s="231"/>
      <c r="C360" s="229"/>
      <c r="D360" s="229"/>
      <c r="E360" s="229"/>
      <c r="F360" s="254"/>
      <c r="G360" s="229"/>
      <c r="H360" s="229"/>
      <c r="I360" s="229"/>
      <c r="J360" s="229"/>
      <c r="K360" s="229"/>
      <c r="L360" s="229"/>
      <c r="M360" s="229"/>
      <c r="N360" s="229"/>
      <c r="O360" s="229"/>
      <c r="P360" s="229"/>
      <c r="Q360" s="229"/>
      <c r="R360" s="229"/>
      <c r="S360" s="229"/>
      <c r="T360" s="229"/>
      <c r="U360" s="229"/>
      <c r="V360" s="229"/>
      <c r="W360" s="229"/>
      <c r="X360" s="229"/>
      <c r="Y360" s="229"/>
      <c r="Z360" s="229"/>
    </row>
    <row r="361" spans="1:26" ht="14.25" customHeight="1" x14ac:dyDescent="0.2">
      <c r="A361" s="232"/>
      <c r="B361" s="231"/>
      <c r="C361" s="229"/>
      <c r="D361" s="229"/>
      <c r="E361" s="229"/>
      <c r="F361" s="254"/>
      <c r="G361" s="229"/>
      <c r="H361" s="229"/>
      <c r="I361" s="229"/>
      <c r="J361" s="229"/>
      <c r="K361" s="229"/>
      <c r="L361" s="229"/>
      <c r="M361" s="229"/>
      <c r="N361" s="229"/>
      <c r="O361" s="229"/>
      <c r="P361" s="229"/>
      <c r="Q361" s="229"/>
      <c r="R361" s="229"/>
      <c r="S361" s="229"/>
      <c r="T361" s="229"/>
      <c r="U361" s="229"/>
      <c r="V361" s="229"/>
      <c r="W361" s="229"/>
      <c r="X361" s="229"/>
      <c r="Y361" s="229"/>
      <c r="Z361" s="229"/>
    </row>
    <row r="362" spans="1:26" ht="14.25" customHeight="1" x14ac:dyDescent="0.2">
      <c r="A362" s="232"/>
      <c r="B362" s="231"/>
      <c r="C362" s="229"/>
      <c r="D362" s="229"/>
      <c r="E362" s="229"/>
      <c r="F362" s="254"/>
      <c r="G362" s="229"/>
      <c r="H362" s="229"/>
      <c r="I362" s="229"/>
      <c r="J362" s="229"/>
      <c r="K362" s="229"/>
      <c r="L362" s="229"/>
      <c r="M362" s="229"/>
      <c r="N362" s="229"/>
      <c r="O362" s="229"/>
      <c r="P362" s="229"/>
      <c r="Q362" s="229"/>
      <c r="R362" s="229"/>
      <c r="S362" s="229"/>
      <c r="T362" s="229"/>
      <c r="U362" s="229"/>
      <c r="V362" s="229"/>
      <c r="W362" s="229"/>
      <c r="X362" s="229"/>
      <c r="Y362" s="229"/>
      <c r="Z362" s="229"/>
    </row>
    <row r="363" spans="1:26" ht="14.25" customHeight="1" x14ac:dyDescent="0.2">
      <c r="A363" s="232"/>
      <c r="B363" s="231"/>
      <c r="C363" s="229"/>
      <c r="D363" s="229"/>
      <c r="E363" s="229"/>
      <c r="F363" s="254"/>
      <c r="G363" s="229"/>
      <c r="H363" s="229"/>
      <c r="I363" s="229"/>
      <c r="J363" s="229"/>
      <c r="K363" s="229"/>
      <c r="L363" s="229"/>
      <c r="M363" s="229"/>
      <c r="N363" s="229"/>
      <c r="O363" s="229"/>
      <c r="P363" s="229"/>
      <c r="Q363" s="229"/>
      <c r="R363" s="229"/>
      <c r="S363" s="229"/>
      <c r="T363" s="229"/>
      <c r="U363" s="229"/>
      <c r="V363" s="229"/>
      <c r="W363" s="229"/>
      <c r="X363" s="229"/>
      <c r="Y363" s="229"/>
      <c r="Z363" s="229"/>
    </row>
    <row r="364" spans="1:26" ht="14.25" customHeight="1" x14ac:dyDescent="0.2">
      <c r="A364" s="232"/>
      <c r="B364" s="231"/>
      <c r="C364" s="229"/>
      <c r="D364" s="229"/>
      <c r="E364" s="229"/>
      <c r="F364" s="254"/>
      <c r="G364" s="229"/>
      <c r="H364" s="229"/>
      <c r="I364" s="229"/>
      <c r="J364" s="229"/>
      <c r="K364" s="229"/>
      <c r="L364" s="229"/>
      <c r="M364" s="229"/>
      <c r="N364" s="229"/>
      <c r="O364" s="229"/>
      <c r="P364" s="229"/>
      <c r="Q364" s="229"/>
      <c r="R364" s="229"/>
      <c r="S364" s="229"/>
      <c r="T364" s="229"/>
      <c r="U364" s="229"/>
      <c r="V364" s="229"/>
      <c r="W364" s="229"/>
      <c r="X364" s="229"/>
      <c r="Y364" s="229"/>
      <c r="Z364" s="229"/>
    </row>
    <row r="365" spans="1:26" ht="14.25" customHeight="1" x14ac:dyDescent="0.2">
      <c r="A365" s="232"/>
      <c r="B365" s="231"/>
      <c r="C365" s="229"/>
      <c r="D365" s="229"/>
      <c r="E365" s="229"/>
      <c r="F365" s="254"/>
      <c r="G365" s="229"/>
      <c r="H365" s="229"/>
      <c r="I365" s="229"/>
      <c r="J365" s="229"/>
      <c r="K365" s="229"/>
      <c r="L365" s="229"/>
      <c r="M365" s="229"/>
      <c r="N365" s="229"/>
      <c r="O365" s="229"/>
      <c r="P365" s="229"/>
      <c r="Q365" s="229"/>
      <c r="R365" s="229"/>
      <c r="S365" s="229"/>
      <c r="T365" s="229"/>
      <c r="U365" s="229"/>
      <c r="V365" s="229"/>
      <c r="W365" s="229"/>
      <c r="X365" s="229"/>
      <c r="Y365" s="229"/>
      <c r="Z365" s="229"/>
    </row>
    <row r="366" spans="1:26" ht="14.25" customHeight="1" x14ac:dyDescent="0.2">
      <c r="A366" s="232"/>
      <c r="B366" s="231"/>
      <c r="C366" s="229"/>
      <c r="D366" s="229"/>
      <c r="E366" s="229"/>
      <c r="F366" s="254"/>
      <c r="G366" s="229"/>
      <c r="H366" s="229"/>
      <c r="I366" s="229"/>
      <c r="J366" s="229"/>
      <c r="K366" s="229"/>
      <c r="L366" s="229"/>
      <c r="M366" s="229"/>
      <c r="N366" s="229"/>
      <c r="O366" s="229"/>
      <c r="P366" s="229"/>
      <c r="Q366" s="229"/>
      <c r="R366" s="229"/>
      <c r="S366" s="229"/>
      <c r="T366" s="229"/>
      <c r="U366" s="229"/>
      <c r="V366" s="229"/>
      <c r="W366" s="229"/>
      <c r="X366" s="229"/>
      <c r="Y366" s="229"/>
      <c r="Z366" s="229"/>
    </row>
    <row r="367" spans="1:26" ht="14.25" customHeight="1" x14ac:dyDescent="0.2">
      <c r="A367" s="232"/>
      <c r="B367" s="231"/>
      <c r="C367" s="229"/>
      <c r="D367" s="229"/>
      <c r="E367" s="229"/>
      <c r="F367" s="254"/>
      <c r="G367" s="229"/>
      <c r="H367" s="229"/>
      <c r="I367" s="229"/>
      <c r="J367" s="229"/>
      <c r="K367" s="229"/>
      <c r="L367" s="229"/>
      <c r="M367" s="229"/>
      <c r="N367" s="229"/>
      <c r="O367" s="229"/>
      <c r="P367" s="229"/>
      <c r="Q367" s="229"/>
      <c r="R367" s="229"/>
      <c r="S367" s="229"/>
      <c r="T367" s="229"/>
      <c r="U367" s="229"/>
      <c r="V367" s="229"/>
      <c r="W367" s="229"/>
      <c r="X367" s="229"/>
      <c r="Y367" s="229"/>
      <c r="Z367" s="229"/>
    </row>
    <row r="368" spans="1:26" ht="14.25" customHeight="1" x14ac:dyDescent="0.2">
      <c r="A368" s="232"/>
      <c r="B368" s="231"/>
      <c r="C368" s="229"/>
      <c r="D368" s="229"/>
      <c r="E368" s="229"/>
      <c r="F368" s="254"/>
      <c r="G368" s="229"/>
      <c r="H368" s="229"/>
      <c r="I368" s="229"/>
      <c r="J368" s="229"/>
      <c r="K368" s="229"/>
      <c r="L368" s="229"/>
      <c r="M368" s="229"/>
      <c r="N368" s="229"/>
      <c r="O368" s="229"/>
      <c r="P368" s="229"/>
      <c r="Q368" s="229"/>
      <c r="R368" s="229"/>
      <c r="S368" s="229"/>
      <c r="T368" s="229"/>
      <c r="U368" s="229"/>
      <c r="V368" s="229"/>
      <c r="W368" s="229"/>
      <c r="X368" s="229"/>
      <c r="Y368" s="229"/>
      <c r="Z368" s="229"/>
    </row>
    <row r="369" spans="1:26" ht="14.25" customHeight="1" x14ac:dyDescent="0.2">
      <c r="A369" s="232"/>
      <c r="B369" s="231"/>
      <c r="C369" s="229"/>
      <c r="D369" s="229"/>
      <c r="E369" s="229"/>
      <c r="F369" s="254"/>
      <c r="G369" s="229"/>
      <c r="H369" s="229"/>
      <c r="I369" s="229"/>
      <c r="J369" s="229"/>
      <c r="K369" s="229"/>
      <c r="L369" s="229"/>
      <c r="M369" s="229"/>
      <c r="N369" s="229"/>
      <c r="O369" s="229"/>
      <c r="P369" s="229"/>
      <c r="Q369" s="229"/>
      <c r="R369" s="229"/>
      <c r="S369" s="229"/>
      <c r="T369" s="229"/>
      <c r="U369" s="229"/>
      <c r="V369" s="229"/>
      <c r="W369" s="229"/>
      <c r="X369" s="229"/>
      <c r="Y369" s="229"/>
      <c r="Z369" s="229"/>
    </row>
    <row r="370" spans="1:26" ht="14.25" customHeight="1" x14ac:dyDescent="0.2">
      <c r="A370" s="232"/>
      <c r="B370" s="231"/>
      <c r="C370" s="229"/>
      <c r="D370" s="229"/>
      <c r="E370" s="229"/>
      <c r="F370" s="254"/>
      <c r="G370" s="229"/>
      <c r="H370" s="229"/>
      <c r="I370" s="229"/>
      <c r="J370" s="229"/>
      <c r="K370" s="229"/>
      <c r="L370" s="229"/>
      <c r="M370" s="229"/>
      <c r="N370" s="229"/>
      <c r="O370" s="229"/>
      <c r="P370" s="229"/>
      <c r="Q370" s="229"/>
      <c r="R370" s="229"/>
      <c r="S370" s="229"/>
      <c r="T370" s="229"/>
      <c r="U370" s="229"/>
      <c r="V370" s="229"/>
      <c r="W370" s="229"/>
      <c r="X370" s="229"/>
      <c r="Y370" s="229"/>
      <c r="Z370" s="229"/>
    </row>
    <row r="371" spans="1:26" ht="14.25" customHeight="1" x14ac:dyDescent="0.2">
      <c r="A371" s="232"/>
      <c r="B371" s="231"/>
      <c r="C371" s="229"/>
      <c r="D371" s="229"/>
      <c r="E371" s="229"/>
      <c r="F371" s="254"/>
      <c r="G371" s="229"/>
      <c r="H371" s="229"/>
      <c r="I371" s="229"/>
      <c r="J371" s="229"/>
      <c r="K371" s="229"/>
      <c r="L371" s="229"/>
      <c r="M371" s="229"/>
      <c r="N371" s="229"/>
      <c r="O371" s="229"/>
      <c r="P371" s="229"/>
      <c r="Q371" s="229"/>
      <c r="R371" s="229"/>
      <c r="S371" s="229"/>
      <c r="T371" s="229"/>
      <c r="U371" s="229"/>
      <c r="V371" s="229"/>
      <c r="W371" s="229"/>
      <c r="X371" s="229"/>
      <c r="Y371" s="229"/>
      <c r="Z371" s="229"/>
    </row>
    <row r="372" spans="1:26" ht="14.25" customHeight="1" x14ac:dyDescent="0.2">
      <c r="A372" s="232"/>
      <c r="B372" s="231"/>
      <c r="C372" s="229"/>
      <c r="D372" s="229"/>
      <c r="E372" s="229"/>
      <c r="F372" s="254"/>
      <c r="G372" s="229"/>
      <c r="H372" s="229"/>
      <c r="I372" s="229"/>
      <c r="J372" s="229"/>
      <c r="K372" s="229"/>
      <c r="L372" s="229"/>
      <c r="M372" s="229"/>
      <c r="N372" s="229"/>
      <c r="O372" s="229"/>
      <c r="P372" s="229"/>
      <c r="Q372" s="229"/>
      <c r="R372" s="229"/>
      <c r="S372" s="229"/>
      <c r="T372" s="229"/>
      <c r="U372" s="229"/>
      <c r="V372" s="229"/>
      <c r="W372" s="229"/>
      <c r="X372" s="229"/>
      <c r="Y372" s="229"/>
      <c r="Z372" s="229"/>
    </row>
    <row r="373" spans="1:26" ht="14.25" customHeight="1" x14ac:dyDescent="0.2">
      <c r="A373" s="232"/>
      <c r="B373" s="231"/>
      <c r="C373" s="229"/>
      <c r="D373" s="229"/>
      <c r="E373" s="229"/>
      <c r="F373" s="254"/>
      <c r="G373" s="229"/>
      <c r="H373" s="229"/>
      <c r="I373" s="229"/>
      <c r="J373" s="229"/>
      <c r="K373" s="229"/>
      <c r="L373" s="229"/>
      <c r="M373" s="229"/>
      <c r="N373" s="229"/>
      <c r="O373" s="229"/>
      <c r="P373" s="229"/>
      <c r="Q373" s="229"/>
      <c r="R373" s="229"/>
      <c r="S373" s="229"/>
      <c r="T373" s="229"/>
      <c r="U373" s="229"/>
      <c r="V373" s="229"/>
      <c r="W373" s="229"/>
      <c r="X373" s="229"/>
      <c r="Y373" s="229"/>
      <c r="Z373" s="229"/>
    </row>
    <row r="374" spans="1:26" ht="14.25" customHeight="1" x14ac:dyDescent="0.2">
      <c r="A374" s="232"/>
      <c r="B374" s="231"/>
      <c r="C374" s="229"/>
      <c r="D374" s="229"/>
      <c r="E374" s="229"/>
      <c r="F374" s="254"/>
      <c r="G374" s="229"/>
      <c r="H374" s="229"/>
      <c r="I374" s="229"/>
      <c r="J374" s="229"/>
      <c r="K374" s="229"/>
      <c r="L374" s="229"/>
      <c r="M374" s="229"/>
      <c r="N374" s="229"/>
      <c r="O374" s="229"/>
      <c r="P374" s="229"/>
      <c r="Q374" s="229"/>
      <c r="R374" s="229"/>
      <c r="S374" s="229"/>
      <c r="T374" s="229"/>
      <c r="U374" s="229"/>
      <c r="V374" s="229"/>
      <c r="W374" s="229"/>
      <c r="X374" s="229"/>
      <c r="Y374" s="229"/>
      <c r="Z374" s="229"/>
    </row>
    <row r="375" spans="1:26" ht="14.25" customHeight="1" x14ac:dyDescent="0.2">
      <c r="A375" s="232"/>
      <c r="B375" s="231"/>
      <c r="C375" s="229"/>
      <c r="D375" s="229"/>
      <c r="E375" s="229"/>
      <c r="F375" s="254"/>
      <c r="G375" s="229"/>
      <c r="H375" s="229"/>
      <c r="I375" s="229"/>
      <c r="J375" s="229"/>
      <c r="K375" s="229"/>
      <c r="L375" s="229"/>
      <c r="M375" s="229"/>
      <c r="N375" s="229"/>
      <c r="O375" s="229"/>
      <c r="P375" s="229"/>
      <c r="Q375" s="229"/>
      <c r="R375" s="229"/>
      <c r="S375" s="229"/>
      <c r="T375" s="229"/>
      <c r="U375" s="229"/>
      <c r="V375" s="229"/>
      <c r="W375" s="229"/>
      <c r="X375" s="229"/>
      <c r="Y375" s="229"/>
      <c r="Z375" s="229"/>
    </row>
    <row r="376" spans="1:26" ht="14.25" customHeight="1" x14ac:dyDescent="0.2">
      <c r="A376" s="232"/>
      <c r="B376" s="231"/>
      <c r="C376" s="229"/>
      <c r="D376" s="229"/>
      <c r="E376" s="229"/>
      <c r="F376" s="254"/>
      <c r="G376" s="229"/>
      <c r="H376" s="229"/>
      <c r="I376" s="229"/>
      <c r="J376" s="229"/>
      <c r="K376" s="229"/>
      <c r="L376" s="229"/>
      <c r="M376" s="229"/>
      <c r="N376" s="229"/>
      <c r="O376" s="229"/>
      <c r="P376" s="229"/>
      <c r="Q376" s="229"/>
      <c r="R376" s="229"/>
      <c r="S376" s="229"/>
      <c r="T376" s="229"/>
      <c r="U376" s="229"/>
      <c r="V376" s="229"/>
      <c r="W376" s="229"/>
      <c r="X376" s="229"/>
      <c r="Y376" s="229"/>
      <c r="Z376" s="229"/>
    </row>
    <row r="377" spans="1:26" ht="14.25" customHeight="1" x14ac:dyDescent="0.2">
      <c r="A377" s="232"/>
      <c r="B377" s="231"/>
      <c r="C377" s="229"/>
      <c r="D377" s="229"/>
      <c r="E377" s="229"/>
      <c r="F377" s="254"/>
      <c r="G377" s="229"/>
      <c r="H377" s="229"/>
      <c r="I377" s="229"/>
      <c r="J377" s="229"/>
      <c r="K377" s="229"/>
      <c r="L377" s="229"/>
      <c r="M377" s="229"/>
      <c r="N377" s="229"/>
      <c r="O377" s="229"/>
      <c r="P377" s="229"/>
      <c r="Q377" s="229"/>
      <c r="R377" s="229"/>
      <c r="S377" s="229"/>
      <c r="T377" s="229"/>
      <c r="U377" s="229"/>
      <c r="V377" s="229"/>
      <c r="W377" s="229"/>
      <c r="X377" s="229"/>
      <c r="Y377" s="229"/>
      <c r="Z377" s="229"/>
    </row>
    <row r="378" spans="1:26" ht="14.25" customHeight="1" x14ac:dyDescent="0.2">
      <c r="A378" s="232"/>
      <c r="B378" s="231"/>
      <c r="C378" s="229"/>
      <c r="D378" s="229"/>
      <c r="E378" s="229"/>
      <c r="F378" s="254"/>
      <c r="G378" s="229"/>
      <c r="H378" s="229"/>
      <c r="I378" s="229"/>
      <c r="J378" s="229"/>
      <c r="K378" s="229"/>
      <c r="L378" s="229"/>
      <c r="M378" s="229"/>
      <c r="N378" s="229"/>
      <c r="O378" s="229"/>
      <c r="P378" s="229"/>
      <c r="Q378" s="229"/>
      <c r="R378" s="229"/>
      <c r="S378" s="229"/>
      <c r="T378" s="229"/>
      <c r="U378" s="229"/>
      <c r="V378" s="229"/>
      <c r="W378" s="229"/>
      <c r="X378" s="229"/>
      <c r="Y378" s="229"/>
      <c r="Z378" s="229"/>
    </row>
    <row r="379" spans="1:26" ht="14.25" customHeight="1" x14ac:dyDescent="0.2">
      <c r="A379" s="232"/>
      <c r="B379" s="231"/>
      <c r="C379" s="229"/>
      <c r="D379" s="229"/>
      <c r="E379" s="229"/>
      <c r="F379" s="254"/>
      <c r="G379" s="229"/>
      <c r="H379" s="229"/>
      <c r="I379" s="229"/>
      <c r="J379" s="229"/>
      <c r="K379" s="229"/>
      <c r="L379" s="229"/>
      <c r="M379" s="229"/>
      <c r="N379" s="229"/>
      <c r="O379" s="229"/>
      <c r="P379" s="229"/>
      <c r="Q379" s="229"/>
      <c r="R379" s="229"/>
      <c r="S379" s="229"/>
      <c r="T379" s="229"/>
      <c r="U379" s="229"/>
      <c r="V379" s="229"/>
      <c r="W379" s="229"/>
      <c r="X379" s="229"/>
      <c r="Y379" s="229"/>
      <c r="Z379" s="229"/>
    </row>
    <row r="380" spans="1:26" ht="14.25" customHeight="1" x14ac:dyDescent="0.2">
      <c r="A380" s="232"/>
      <c r="B380" s="231"/>
      <c r="C380" s="229"/>
      <c r="D380" s="229"/>
      <c r="E380" s="229"/>
      <c r="F380" s="254"/>
      <c r="G380" s="229"/>
      <c r="H380" s="229"/>
      <c r="I380" s="229"/>
      <c r="J380" s="229"/>
      <c r="K380" s="229"/>
      <c r="L380" s="229"/>
      <c r="M380" s="229"/>
      <c r="N380" s="229"/>
      <c r="O380" s="229"/>
      <c r="P380" s="229"/>
      <c r="Q380" s="229"/>
      <c r="R380" s="229"/>
      <c r="S380" s="229"/>
      <c r="T380" s="229"/>
      <c r="U380" s="229"/>
      <c r="V380" s="229"/>
      <c r="W380" s="229"/>
      <c r="X380" s="229"/>
      <c r="Y380" s="229"/>
      <c r="Z380" s="229"/>
    </row>
    <row r="381" spans="1:26" ht="14.25" customHeight="1" x14ac:dyDescent="0.2">
      <c r="A381" s="232"/>
      <c r="B381" s="231"/>
      <c r="C381" s="229"/>
      <c r="D381" s="229"/>
      <c r="E381" s="229"/>
      <c r="F381" s="254"/>
      <c r="G381" s="229"/>
      <c r="H381" s="229"/>
      <c r="I381" s="229"/>
      <c r="J381" s="229"/>
      <c r="K381" s="229"/>
      <c r="L381" s="229"/>
      <c r="M381" s="229"/>
      <c r="N381" s="229"/>
      <c r="O381" s="229"/>
      <c r="P381" s="229"/>
      <c r="Q381" s="229"/>
      <c r="R381" s="229"/>
      <c r="S381" s="229"/>
      <c r="T381" s="229"/>
      <c r="U381" s="229"/>
      <c r="V381" s="229"/>
      <c r="W381" s="229"/>
      <c r="X381" s="229"/>
      <c r="Y381" s="229"/>
      <c r="Z381" s="229"/>
    </row>
    <row r="382" spans="1:26" ht="14.25" customHeight="1" x14ac:dyDescent="0.2">
      <c r="A382" s="232"/>
      <c r="B382" s="231"/>
      <c r="C382" s="229"/>
      <c r="D382" s="229"/>
      <c r="E382" s="229"/>
      <c r="F382" s="254"/>
      <c r="G382" s="229"/>
      <c r="H382" s="229"/>
      <c r="I382" s="229"/>
      <c r="J382" s="229"/>
      <c r="K382" s="229"/>
      <c r="L382" s="229"/>
      <c r="M382" s="229"/>
      <c r="N382" s="229"/>
      <c r="O382" s="229"/>
      <c r="P382" s="229"/>
      <c r="Q382" s="229"/>
      <c r="R382" s="229"/>
      <c r="S382" s="229"/>
      <c r="T382" s="229"/>
      <c r="U382" s="229"/>
      <c r="V382" s="229"/>
      <c r="W382" s="229"/>
      <c r="X382" s="229"/>
      <c r="Y382" s="229"/>
      <c r="Z382" s="229"/>
    </row>
    <row r="383" spans="1:26" ht="14.25" customHeight="1" x14ac:dyDescent="0.2">
      <c r="A383" s="232"/>
      <c r="B383" s="231"/>
      <c r="C383" s="229"/>
      <c r="D383" s="229"/>
      <c r="E383" s="229"/>
      <c r="F383" s="254"/>
      <c r="G383" s="229"/>
      <c r="H383" s="229"/>
      <c r="I383" s="229"/>
      <c r="J383" s="229"/>
      <c r="K383" s="229"/>
      <c r="L383" s="229"/>
      <c r="M383" s="229"/>
      <c r="N383" s="229"/>
      <c r="O383" s="229"/>
      <c r="P383" s="229"/>
      <c r="Q383" s="229"/>
      <c r="R383" s="229"/>
      <c r="S383" s="229"/>
      <c r="T383" s="229"/>
      <c r="U383" s="229"/>
      <c r="V383" s="229"/>
      <c r="W383" s="229"/>
      <c r="X383" s="229"/>
      <c r="Y383" s="229"/>
      <c r="Z383" s="229"/>
    </row>
    <row r="384" spans="1:26" ht="14.25" customHeight="1" x14ac:dyDescent="0.2">
      <c r="A384" s="232"/>
      <c r="B384" s="231"/>
      <c r="C384" s="229"/>
      <c r="D384" s="229"/>
      <c r="E384" s="229"/>
      <c r="F384" s="254"/>
      <c r="G384" s="229"/>
      <c r="H384" s="229"/>
      <c r="I384" s="229"/>
      <c r="J384" s="229"/>
      <c r="K384" s="229"/>
      <c r="L384" s="229"/>
      <c r="M384" s="229"/>
      <c r="N384" s="229"/>
      <c r="O384" s="229"/>
      <c r="P384" s="229"/>
      <c r="Q384" s="229"/>
      <c r="R384" s="229"/>
      <c r="S384" s="229"/>
      <c r="T384" s="229"/>
      <c r="U384" s="229"/>
      <c r="V384" s="229"/>
      <c r="W384" s="229"/>
      <c r="X384" s="229"/>
      <c r="Y384" s="229"/>
      <c r="Z384" s="229"/>
    </row>
    <row r="385" spans="1:26" ht="14.25" customHeight="1" x14ac:dyDescent="0.2">
      <c r="A385" s="232"/>
      <c r="B385" s="231"/>
      <c r="C385" s="229"/>
      <c r="D385" s="229"/>
      <c r="E385" s="229"/>
      <c r="F385" s="254"/>
      <c r="G385" s="229"/>
      <c r="H385" s="229"/>
      <c r="I385" s="229"/>
      <c r="J385" s="229"/>
      <c r="K385" s="229"/>
      <c r="L385" s="229"/>
      <c r="M385" s="229"/>
      <c r="N385" s="229"/>
      <c r="O385" s="229"/>
      <c r="P385" s="229"/>
      <c r="Q385" s="229"/>
      <c r="R385" s="229"/>
      <c r="S385" s="229"/>
      <c r="T385" s="229"/>
      <c r="U385" s="229"/>
      <c r="V385" s="229"/>
      <c r="W385" s="229"/>
      <c r="X385" s="229"/>
      <c r="Y385" s="229"/>
      <c r="Z385" s="229"/>
    </row>
    <row r="386" spans="1:26" ht="14.25" customHeight="1" x14ac:dyDescent="0.2">
      <c r="A386" s="232"/>
      <c r="B386" s="231"/>
      <c r="C386" s="229"/>
      <c r="D386" s="229"/>
      <c r="E386" s="229"/>
      <c r="F386" s="254"/>
      <c r="G386" s="229"/>
      <c r="H386" s="229"/>
      <c r="I386" s="229"/>
      <c r="J386" s="229"/>
      <c r="K386" s="229"/>
      <c r="L386" s="229"/>
      <c r="M386" s="229"/>
      <c r="N386" s="229"/>
      <c r="O386" s="229"/>
      <c r="P386" s="229"/>
      <c r="Q386" s="229"/>
      <c r="R386" s="229"/>
      <c r="S386" s="229"/>
      <c r="T386" s="229"/>
      <c r="U386" s="229"/>
      <c r="V386" s="229"/>
      <c r="W386" s="229"/>
      <c r="X386" s="229"/>
      <c r="Y386" s="229"/>
      <c r="Z386" s="229"/>
    </row>
    <row r="387" spans="1:26" ht="14.25" customHeight="1" x14ac:dyDescent="0.2">
      <c r="A387" s="232"/>
      <c r="B387" s="231"/>
      <c r="C387" s="229"/>
      <c r="D387" s="229"/>
      <c r="E387" s="229"/>
      <c r="F387" s="254"/>
      <c r="G387" s="229"/>
      <c r="H387" s="229"/>
      <c r="I387" s="229"/>
      <c r="J387" s="229"/>
      <c r="K387" s="229"/>
      <c r="L387" s="229"/>
      <c r="M387" s="229"/>
      <c r="N387" s="229"/>
      <c r="O387" s="229"/>
      <c r="P387" s="229"/>
      <c r="Q387" s="229"/>
      <c r="R387" s="229"/>
      <c r="S387" s="229"/>
      <c r="T387" s="229"/>
      <c r="U387" s="229"/>
      <c r="V387" s="229"/>
      <c r="W387" s="229"/>
      <c r="X387" s="229"/>
      <c r="Y387" s="229"/>
      <c r="Z387" s="229"/>
    </row>
    <row r="388" spans="1:26" ht="14.25" customHeight="1" x14ac:dyDescent="0.2">
      <c r="A388" s="232"/>
      <c r="B388" s="231"/>
      <c r="C388" s="229"/>
      <c r="D388" s="229"/>
      <c r="E388" s="229"/>
      <c r="F388" s="254"/>
      <c r="G388" s="229"/>
      <c r="H388" s="229"/>
      <c r="I388" s="229"/>
      <c r="J388" s="229"/>
      <c r="K388" s="229"/>
      <c r="L388" s="229"/>
      <c r="M388" s="229"/>
      <c r="N388" s="229"/>
      <c r="O388" s="229"/>
      <c r="P388" s="229"/>
      <c r="Q388" s="229"/>
      <c r="R388" s="229"/>
      <c r="S388" s="229"/>
      <c r="T388" s="229"/>
      <c r="U388" s="229"/>
      <c r="V388" s="229"/>
      <c r="W388" s="229"/>
      <c r="X388" s="229"/>
      <c r="Y388" s="229"/>
      <c r="Z388" s="229"/>
    </row>
    <row r="389" spans="1:26" ht="15.75" customHeight="1" x14ac:dyDescent="0.2">
      <c r="A389" s="227"/>
      <c r="B389" s="227"/>
      <c r="C389" s="227"/>
      <c r="D389" s="227"/>
      <c r="E389" s="227"/>
      <c r="F389" s="227"/>
      <c r="G389" s="227"/>
      <c r="H389" s="227"/>
      <c r="I389" s="227"/>
      <c r="J389" s="227"/>
      <c r="K389" s="227"/>
      <c r="L389" s="227"/>
      <c r="M389" s="227"/>
      <c r="N389" s="227"/>
      <c r="O389" s="227"/>
      <c r="P389" s="227"/>
      <c r="Q389" s="227"/>
      <c r="R389" s="227"/>
      <c r="S389" s="227"/>
      <c r="T389" s="227"/>
      <c r="U389" s="227"/>
      <c r="V389" s="227"/>
      <c r="W389" s="227"/>
      <c r="X389" s="227"/>
      <c r="Y389" s="227"/>
      <c r="Z389" s="227"/>
    </row>
    <row r="390" spans="1:26" ht="15.75" customHeight="1" x14ac:dyDescent="0.2">
      <c r="A390" s="227"/>
      <c r="B390" s="227"/>
      <c r="C390" s="227"/>
      <c r="D390" s="227"/>
      <c r="E390" s="227"/>
      <c r="F390" s="227"/>
      <c r="G390" s="227"/>
      <c r="H390" s="227"/>
      <c r="I390" s="227"/>
      <c r="J390" s="227"/>
      <c r="K390" s="227"/>
      <c r="L390" s="227"/>
      <c r="M390" s="227"/>
      <c r="N390" s="227"/>
      <c r="O390" s="227"/>
      <c r="P390" s="227"/>
      <c r="Q390" s="227"/>
      <c r="R390" s="227"/>
      <c r="S390" s="227"/>
      <c r="T390" s="227"/>
      <c r="U390" s="227"/>
      <c r="V390" s="227"/>
      <c r="W390" s="227"/>
      <c r="X390" s="227"/>
      <c r="Y390" s="227"/>
      <c r="Z390" s="227"/>
    </row>
    <row r="391" spans="1:26" ht="15.75" customHeight="1" x14ac:dyDescent="0.2">
      <c r="A391" s="227"/>
      <c r="B391" s="227"/>
      <c r="C391" s="227"/>
      <c r="D391" s="227"/>
      <c r="E391" s="227"/>
      <c r="F391" s="227"/>
      <c r="G391" s="227"/>
      <c r="H391" s="227"/>
      <c r="I391" s="227"/>
      <c r="J391" s="227"/>
      <c r="K391" s="227"/>
      <c r="L391" s="227"/>
      <c r="M391" s="227"/>
      <c r="N391" s="227"/>
      <c r="O391" s="227"/>
      <c r="P391" s="227"/>
      <c r="Q391" s="227"/>
      <c r="R391" s="227"/>
      <c r="S391" s="227"/>
      <c r="T391" s="227"/>
      <c r="U391" s="227"/>
      <c r="V391" s="227"/>
      <c r="W391" s="227"/>
      <c r="X391" s="227"/>
      <c r="Y391" s="227"/>
      <c r="Z391" s="227"/>
    </row>
    <row r="392" spans="1:26" ht="15.75" customHeight="1" x14ac:dyDescent="0.2">
      <c r="A392" s="227"/>
      <c r="B392" s="227"/>
      <c r="C392" s="227"/>
      <c r="D392" s="227"/>
      <c r="E392" s="227"/>
      <c r="F392" s="227"/>
      <c r="G392" s="227"/>
      <c r="H392" s="227"/>
      <c r="I392" s="227"/>
      <c r="J392" s="227"/>
      <c r="K392" s="227"/>
      <c r="L392" s="227"/>
      <c r="M392" s="227"/>
      <c r="N392" s="227"/>
      <c r="O392" s="227"/>
      <c r="P392" s="227"/>
      <c r="Q392" s="227"/>
      <c r="R392" s="227"/>
      <c r="S392" s="227"/>
      <c r="T392" s="227"/>
      <c r="U392" s="227"/>
      <c r="V392" s="227"/>
      <c r="W392" s="227"/>
      <c r="X392" s="227"/>
      <c r="Y392" s="227"/>
      <c r="Z392" s="227"/>
    </row>
    <row r="393" spans="1:26" ht="15.75" customHeight="1" x14ac:dyDescent="0.2">
      <c r="A393" s="227"/>
      <c r="B393" s="227"/>
      <c r="C393" s="227"/>
      <c r="D393" s="227"/>
      <c r="E393" s="227"/>
      <c r="F393" s="227"/>
      <c r="G393" s="227"/>
      <c r="H393" s="227"/>
      <c r="I393" s="227"/>
      <c r="J393" s="227"/>
      <c r="K393" s="227"/>
      <c r="L393" s="227"/>
      <c r="M393" s="227"/>
      <c r="N393" s="227"/>
      <c r="O393" s="227"/>
      <c r="P393" s="227"/>
      <c r="Q393" s="227"/>
      <c r="R393" s="227"/>
      <c r="S393" s="227"/>
      <c r="T393" s="227"/>
      <c r="U393" s="227"/>
      <c r="V393" s="227"/>
      <c r="W393" s="227"/>
      <c r="X393" s="227"/>
      <c r="Y393" s="227"/>
      <c r="Z393" s="227"/>
    </row>
    <row r="394" spans="1:26" ht="15.75" customHeight="1" x14ac:dyDescent="0.2">
      <c r="A394" s="227"/>
      <c r="B394" s="227"/>
      <c r="C394" s="227"/>
      <c r="D394" s="227"/>
      <c r="E394" s="227"/>
      <c r="F394" s="227"/>
      <c r="G394" s="227"/>
      <c r="H394" s="227"/>
      <c r="I394" s="227"/>
      <c r="J394" s="227"/>
      <c r="K394" s="227"/>
      <c r="L394" s="227"/>
      <c r="M394" s="227"/>
      <c r="N394" s="227"/>
      <c r="O394" s="227"/>
      <c r="P394" s="227"/>
      <c r="Q394" s="227"/>
      <c r="R394" s="227"/>
      <c r="S394" s="227"/>
      <c r="T394" s="227"/>
      <c r="U394" s="227"/>
      <c r="V394" s="227"/>
      <c r="W394" s="227"/>
      <c r="X394" s="227"/>
      <c r="Y394" s="227"/>
      <c r="Z394" s="227"/>
    </row>
    <row r="395" spans="1:26" ht="15.75" customHeight="1" x14ac:dyDescent="0.2">
      <c r="A395" s="227"/>
      <c r="B395" s="227"/>
      <c r="C395" s="227"/>
      <c r="D395" s="227"/>
      <c r="E395" s="227"/>
      <c r="F395" s="227"/>
      <c r="G395" s="227"/>
      <c r="H395" s="227"/>
      <c r="I395" s="227"/>
      <c r="J395" s="227"/>
      <c r="K395" s="227"/>
      <c r="L395" s="227"/>
      <c r="M395" s="227"/>
      <c r="N395" s="227"/>
      <c r="O395" s="227"/>
      <c r="P395" s="227"/>
      <c r="Q395" s="227"/>
      <c r="R395" s="227"/>
      <c r="S395" s="227"/>
      <c r="T395" s="227"/>
      <c r="U395" s="227"/>
      <c r="V395" s="227"/>
      <c r="W395" s="227"/>
      <c r="X395" s="227"/>
      <c r="Y395" s="227"/>
      <c r="Z395" s="227"/>
    </row>
    <row r="396" spans="1:26" ht="15.75" customHeight="1" x14ac:dyDescent="0.2">
      <c r="A396" s="227"/>
      <c r="B396" s="227"/>
      <c r="C396" s="227"/>
      <c r="D396" s="227"/>
      <c r="E396" s="227"/>
      <c r="F396" s="227"/>
      <c r="G396" s="227"/>
      <c r="H396" s="227"/>
      <c r="I396" s="227"/>
      <c r="J396" s="227"/>
      <c r="K396" s="227"/>
      <c r="L396" s="227"/>
      <c r="M396" s="227"/>
      <c r="N396" s="227"/>
      <c r="O396" s="227"/>
      <c r="P396" s="227"/>
      <c r="Q396" s="227"/>
      <c r="R396" s="227"/>
      <c r="S396" s="227"/>
      <c r="T396" s="227"/>
      <c r="U396" s="227"/>
      <c r="V396" s="227"/>
      <c r="W396" s="227"/>
      <c r="X396" s="227"/>
      <c r="Y396" s="227"/>
      <c r="Z396" s="227"/>
    </row>
    <row r="397" spans="1:26" ht="15.75" customHeight="1" x14ac:dyDescent="0.2">
      <c r="A397" s="227"/>
      <c r="B397" s="227"/>
      <c r="C397" s="227"/>
      <c r="D397" s="227"/>
      <c r="E397" s="227"/>
      <c r="F397" s="227"/>
      <c r="G397" s="227"/>
      <c r="H397" s="227"/>
      <c r="I397" s="227"/>
      <c r="J397" s="227"/>
      <c r="K397" s="227"/>
      <c r="L397" s="227"/>
      <c r="M397" s="227"/>
      <c r="N397" s="227"/>
      <c r="O397" s="227"/>
      <c r="P397" s="227"/>
      <c r="Q397" s="227"/>
      <c r="R397" s="227"/>
      <c r="S397" s="227"/>
      <c r="T397" s="227"/>
      <c r="U397" s="227"/>
      <c r="V397" s="227"/>
      <c r="W397" s="227"/>
      <c r="X397" s="227"/>
      <c r="Y397" s="227"/>
      <c r="Z397" s="227"/>
    </row>
    <row r="398" spans="1:26" ht="15.75" customHeight="1" x14ac:dyDescent="0.2">
      <c r="A398" s="227"/>
      <c r="B398" s="227"/>
      <c r="C398" s="227"/>
      <c r="D398" s="227"/>
      <c r="E398" s="227"/>
      <c r="F398" s="227"/>
      <c r="G398" s="227"/>
      <c r="H398" s="227"/>
      <c r="I398" s="227"/>
      <c r="J398" s="227"/>
      <c r="K398" s="227"/>
      <c r="L398" s="227"/>
      <c r="M398" s="227"/>
      <c r="N398" s="227"/>
      <c r="O398" s="227"/>
      <c r="P398" s="227"/>
      <c r="Q398" s="227"/>
      <c r="R398" s="227"/>
      <c r="S398" s="227"/>
      <c r="T398" s="227"/>
      <c r="U398" s="227"/>
      <c r="V398" s="227"/>
      <c r="W398" s="227"/>
      <c r="X398" s="227"/>
      <c r="Y398" s="227"/>
      <c r="Z398" s="227"/>
    </row>
    <row r="399" spans="1:26" ht="15.75" customHeight="1" x14ac:dyDescent="0.2">
      <c r="A399" s="227"/>
      <c r="B399" s="227"/>
      <c r="C399" s="227"/>
      <c r="D399" s="227"/>
      <c r="E399" s="227"/>
      <c r="F399" s="227"/>
      <c r="G399" s="227"/>
      <c r="H399" s="227"/>
      <c r="I399" s="227"/>
      <c r="J399" s="227"/>
      <c r="K399" s="227"/>
      <c r="L399" s="227"/>
      <c r="M399" s="227"/>
      <c r="N399" s="227"/>
      <c r="O399" s="227"/>
      <c r="P399" s="227"/>
      <c r="Q399" s="227"/>
      <c r="R399" s="227"/>
      <c r="S399" s="227"/>
      <c r="T399" s="227"/>
      <c r="U399" s="227"/>
      <c r="V399" s="227"/>
      <c r="W399" s="227"/>
      <c r="X399" s="227"/>
      <c r="Y399" s="227"/>
      <c r="Z399" s="227"/>
    </row>
    <row r="400" spans="1:26" ht="15.75" customHeight="1" x14ac:dyDescent="0.2">
      <c r="A400" s="227"/>
      <c r="B400" s="227"/>
      <c r="C400" s="227"/>
      <c r="D400" s="227"/>
      <c r="E400" s="227"/>
      <c r="F400" s="227"/>
      <c r="G400" s="227"/>
      <c r="H400" s="227"/>
      <c r="I400" s="227"/>
      <c r="J400" s="227"/>
      <c r="K400" s="227"/>
      <c r="L400" s="227"/>
      <c r="M400" s="227"/>
      <c r="N400" s="227"/>
      <c r="O400" s="227"/>
      <c r="P400" s="227"/>
      <c r="Q400" s="227"/>
      <c r="R400" s="227"/>
      <c r="S400" s="227"/>
      <c r="T400" s="227"/>
      <c r="U400" s="227"/>
      <c r="V400" s="227"/>
      <c r="W400" s="227"/>
      <c r="X400" s="227"/>
      <c r="Y400" s="227"/>
      <c r="Z400" s="227"/>
    </row>
    <row r="401" spans="1:26" ht="15.75" customHeight="1" x14ac:dyDescent="0.2">
      <c r="A401" s="227"/>
      <c r="B401" s="227"/>
      <c r="C401" s="227"/>
      <c r="D401" s="227"/>
      <c r="E401" s="227"/>
      <c r="F401" s="227"/>
      <c r="G401" s="227"/>
      <c r="H401" s="227"/>
      <c r="I401" s="227"/>
      <c r="J401" s="227"/>
      <c r="K401" s="227"/>
      <c r="L401" s="227"/>
      <c r="M401" s="227"/>
      <c r="N401" s="227"/>
      <c r="O401" s="227"/>
      <c r="P401" s="227"/>
      <c r="Q401" s="227"/>
      <c r="R401" s="227"/>
      <c r="S401" s="227"/>
      <c r="T401" s="227"/>
      <c r="U401" s="227"/>
      <c r="V401" s="227"/>
      <c r="W401" s="227"/>
      <c r="X401" s="227"/>
      <c r="Y401" s="227"/>
      <c r="Z401" s="227"/>
    </row>
    <row r="402" spans="1:26" ht="15.75" customHeight="1" x14ac:dyDescent="0.2">
      <c r="A402" s="227"/>
      <c r="B402" s="227"/>
      <c r="C402" s="227"/>
      <c r="D402" s="227"/>
      <c r="E402" s="227"/>
      <c r="F402" s="227"/>
      <c r="G402" s="227"/>
      <c r="H402" s="227"/>
      <c r="I402" s="227"/>
      <c r="J402" s="227"/>
      <c r="K402" s="227"/>
      <c r="L402" s="227"/>
      <c r="M402" s="227"/>
      <c r="N402" s="227"/>
      <c r="O402" s="227"/>
      <c r="P402" s="227"/>
      <c r="Q402" s="227"/>
      <c r="R402" s="227"/>
      <c r="S402" s="227"/>
      <c r="T402" s="227"/>
      <c r="U402" s="227"/>
      <c r="V402" s="227"/>
      <c r="W402" s="227"/>
      <c r="X402" s="227"/>
      <c r="Y402" s="227"/>
      <c r="Z402" s="227"/>
    </row>
    <row r="403" spans="1:26" ht="15.75" customHeight="1" x14ac:dyDescent="0.2">
      <c r="A403" s="227"/>
      <c r="B403" s="227"/>
      <c r="C403" s="227"/>
      <c r="D403" s="227"/>
      <c r="E403" s="227"/>
      <c r="F403" s="227"/>
      <c r="G403" s="227"/>
      <c r="H403" s="227"/>
      <c r="I403" s="227"/>
      <c r="J403" s="227"/>
      <c r="K403" s="227"/>
      <c r="L403" s="227"/>
      <c r="M403" s="227"/>
      <c r="N403" s="227"/>
      <c r="O403" s="227"/>
      <c r="P403" s="227"/>
      <c r="Q403" s="227"/>
      <c r="R403" s="227"/>
      <c r="S403" s="227"/>
      <c r="T403" s="227"/>
      <c r="U403" s="227"/>
      <c r="V403" s="227"/>
      <c r="W403" s="227"/>
      <c r="X403" s="227"/>
      <c r="Y403" s="227"/>
      <c r="Z403" s="227"/>
    </row>
    <row r="404" spans="1:26" ht="15.75" customHeight="1" x14ac:dyDescent="0.2">
      <c r="A404" s="227"/>
      <c r="B404" s="227"/>
      <c r="C404" s="227"/>
      <c r="D404" s="227"/>
      <c r="E404" s="227"/>
      <c r="F404" s="227"/>
      <c r="G404" s="227"/>
      <c r="H404" s="227"/>
      <c r="I404" s="227"/>
      <c r="J404" s="227"/>
      <c r="K404" s="227"/>
      <c r="L404" s="227"/>
      <c r="M404" s="227"/>
      <c r="N404" s="227"/>
      <c r="O404" s="227"/>
      <c r="P404" s="227"/>
      <c r="Q404" s="227"/>
      <c r="R404" s="227"/>
      <c r="S404" s="227"/>
      <c r="T404" s="227"/>
      <c r="U404" s="227"/>
      <c r="V404" s="227"/>
      <c r="W404" s="227"/>
      <c r="X404" s="227"/>
      <c r="Y404" s="227"/>
      <c r="Z404" s="227"/>
    </row>
    <row r="405" spans="1:26" ht="15.75" customHeight="1" x14ac:dyDescent="0.2">
      <c r="A405" s="227"/>
      <c r="B405" s="227"/>
      <c r="C405" s="227"/>
      <c r="D405" s="227"/>
      <c r="E405" s="227"/>
      <c r="F405" s="227"/>
      <c r="G405" s="227"/>
      <c r="H405" s="227"/>
      <c r="I405" s="227"/>
      <c r="J405" s="227"/>
      <c r="K405" s="227"/>
      <c r="L405" s="227"/>
      <c r="M405" s="227"/>
      <c r="N405" s="227"/>
      <c r="O405" s="227"/>
      <c r="P405" s="227"/>
      <c r="Q405" s="227"/>
      <c r="R405" s="227"/>
      <c r="S405" s="227"/>
      <c r="T405" s="227"/>
      <c r="U405" s="227"/>
      <c r="V405" s="227"/>
      <c r="W405" s="227"/>
      <c r="X405" s="227"/>
      <c r="Y405" s="227"/>
      <c r="Z405" s="227"/>
    </row>
    <row r="406" spans="1:26" ht="15.75" customHeight="1" x14ac:dyDescent="0.2">
      <c r="A406" s="227"/>
      <c r="B406" s="227"/>
      <c r="C406" s="227"/>
      <c r="D406" s="227"/>
      <c r="E406" s="227"/>
      <c r="F406" s="227"/>
      <c r="G406" s="227"/>
      <c r="H406" s="227"/>
      <c r="I406" s="227"/>
      <c r="J406" s="227"/>
      <c r="K406" s="227"/>
      <c r="L406" s="227"/>
      <c r="M406" s="227"/>
      <c r="N406" s="227"/>
      <c r="O406" s="227"/>
      <c r="P406" s="227"/>
      <c r="Q406" s="227"/>
      <c r="R406" s="227"/>
      <c r="S406" s="227"/>
      <c r="T406" s="227"/>
      <c r="U406" s="227"/>
      <c r="V406" s="227"/>
      <c r="W406" s="227"/>
      <c r="X406" s="227"/>
      <c r="Y406" s="227"/>
      <c r="Z406" s="227"/>
    </row>
    <row r="407" spans="1:26" ht="15.75" customHeight="1" x14ac:dyDescent="0.2">
      <c r="A407" s="227"/>
      <c r="B407" s="227"/>
      <c r="C407" s="227"/>
      <c r="D407" s="227"/>
      <c r="E407" s="227"/>
      <c r="F407" s="227"/>
      <c r="G407" s="227"/>
      <c r="H407" s="227"/>
      <c r="I407" s="227"/>
      <c r="J407" s="227"/>
      <c r="K407" s="227"/>
      <c r="L407" s="227"/>
      <c r="M407" s="227"/>
      <c r="N407" s="227"/>
      <c r="O407" s="227"/>
      <c r="P407" s="227"/>
      <c r="Q407" s="227"/>
      <c r="R407" s="227"/>
      <c r="S407" s="227"/>
      <c r="T407" s="227"/>
      <c r="U407" s="227"/>
      <c r="V407" s="227"/>
      <c r="W407" s="227"/>
      <c r="X407" s="227"/>
      <c r="Y407" s="227"/>
      <c r="Z407" s="227"/>
    </row>
    <row r="408" spans="1:26" ht="15.75" customHeight="1" x14ac:dyDescent="0.2">
      <c r="A408" s="227"/>
      <c r="B408" s="227"/>
      <c r="C408" s="227"/>
      <c r="D408" s="227"/>
      <c r="E408" s="227"/>
      <c r="F408" s="227"/>
      <c r="G408" s="227"/>
      <c r="H408" s="227"/>
      <c r="I408" s="227"/>
      <c r="J408" s="227"/>
      <c r="K408" s="227"/>
      <c r="L408" s="227"/>
      <c r="M408" s="227"/>
      <c r="N408" s="227"/>
      <c r="O408" s="227"/>
      <c r="P408" s="227"/>
      <c r="Q408" s="227"/>
      <c r="R408" s="227"/>
      <c r="S408" s="227"/>
      <c r="T408" s="227"/>
      <c r="U408" s="227"/>
      <c r="V408" s="227"/>
      <c r="W408" s="227"/>
      <c r="X408" s="227"/>
      <c r="Y408" s="227"/>
      <c r="Z408" s="227"/>
    </row>
    <row r="409" spans="1:26" ht="15.75" customHeight="1" x14ac:dyDescent="0.2">
      <c r="A409" s="227"/>
      <c r="B409" s="227"/>
      <c r="C409" s="227"/>
      <c r="D409" s="227"/>
      <c r="E409" s="227"/>
      <c r="F409" s="227"/>
      <c r="G409" s="227"/>
      <c r="H409" s="227"/>
      <c r="I409" s="227"/>
      <c r="J409" s="227"/>
      <c r="K409" s="227"/>
      <c r="L409" s="227"/>
      <c r="M409" s="227"/>
      <c r="N409" s="227"/>
      <c r="O409" s="227"/>
      <c r="P409" s="227"/>
      <c r="Q409" s="227"/>
      <c r="R409" s="227"/>
      <c r="S409" s="227"/>
      <c r="T409" s="227"/>
      <c r="U409" s="227"/>
      <c r="V409" s="227"/>
      <c r="W409" s="227"/>
      <c r="X409" s="227"/>
      <c r="Y409" s="227"/>
      <c r="Z409" s="227"/>
    </row>
    <row r="410" spans="1:26" ht="15.75" customHeight="1" x14ac:dyDescent="0.2">
      <c r="A410" s="227"/>
      <c r="B410" s="227"/>
      <c r="C410" s="227"/>
      <c r="D410" s="227"/>
      <c r="E410" s="227"/>
      <c r="F410" s="227"/>
      <c r="G410" s="227"/>
      <c r="H410" s="227"/>
      <c r="I410" s="227"/>
      <c r="J410" s="227"/>
      <c r="K410" s="227"/>
      <c r="L410" s="227"/>
      <c r="M410" s="227"/>
      <c r="N410" s="227"/>
      <c r="O410" s="227"/>
      <c r="P410" s="227"/>
      <c r="Q410" s="227"/>
      <c r="R410" s="227"/>
      <c r="S410" s="227"/>
      <c r="T410" s="227"/>
      <c r="U410" s="227"/>
      <c r="V410" s="227"/>
      <c r="W410" s="227"/>
      <c r="X410" s="227"/>
      <c r="Y410" s="227"/>
      <c r="Z410" s="227"/>
    </row>
    <row r="411" spans="1:26" ht="15.75" customHeight="1" x14ac:dyDescent="0.2">
      <c r="A411" s="227"/>
      <c r="B411" s="227"/>
      <c r="C411" s="227"/>
      <c r="D411" s="227"/>
      <c r="E411" s="227"/>
      <c r="F411" s="227"/>
      <c r="G411" s="227"/>
      <c r="H411" s="227"/>
      <c r="I411" s="227"/>
      <c r="J411" s="227"/>
      <c r="K411" s="227"/>
      <c r="L411" s="227"/>
      <c r="M411" s="227"/>
      <c r="N411" s="227"/>
      <c r="O411" s="227"/>
      <c r="P411" s="227"/>
      <c r="Q411" s="227"/>
      <c r="R411" s="227"/>
      <c r="S411" s="227"/>
      <c r="T411" s="227"/>
      <c r="U411" s="227"/>
      <c r="V411" s="227"/>
      <c r="W411" s="227"/>
      <c r="X411" s="227"/>
      <c r="Y411" s="227"/>
      <c r="Z411" s="227"/>
    </row>
    <row r="412" spans="1:26" ht="15.75" customHeight="1" x14ac:dyDescent="0.2">
      <c r="A412" s="227"/>
      <c r="B412" s="227"/>
      <c r="C412" s="227"/>
      <c r="D412" s="227"/>
      <c r="E412" s="227"/>
      <c r="F412" s="227"/>
      <c r="G412" s="227"/>
      <c r="H412" s="227"/>
      <c r="I412" s="227"/>
      <c r="J412" s="227"/>
      <c r="K412" s="227"/>
      <c r="L412" s="227"/>
      <c r="M412" s="227"/>
      <c r="N412" s="227"/>
      <c r="O412" s="227"/>
      <c r="P412" s="227"/>
      <c r="Q412" s="227"/>
      <c r="R412" s="227"/>
      <c r="S412" s="227"/>
      <c r="T412" s="227"/>
      <c r="U412" s="227"/>
      <c r="V412" s="227"/>
      <c r="W412" s="227"/>
      <c r="X412" s="227"/>
      <c r="Y412" s="227"/>
      <c r="Z412" s="227"/>
    </row>
    <row r="413" spans="1:26" ht="15.75" customHeight="1" x14ac:dyDescent="0.2">
      <c r="A413" s="227"/>
      <c r="B413" s="227"/>
      <c r="C413" s="227"/>
      <c r="D413" s="227"/>
      <c r="E413" s="227"/>
      <c r="F413" s="227"/>
      <c r="G413" s="227"/>
      <c r="H413" s="227"/>
      <c r="I413" s="227"/>
      <c r="J413" s="227"/>
      <c r="K413" s="227"/>
      <c r="L413" s="227"/>
      <c r="M413" s="227"/>
      <c r="N413" s="227"/>
      <c r="O413" s="227"/>
      <c r="P413" s="227"/>
      <c r="Q413" s="227"/>
      <c r="R413" s="227"/>
      <c r="S413" s="227"/>
      <c r="T413" s="227"/>
      <c r="U413" s="227"/>
      <c r="V413" s="227"/>
      <c r="W413" s="227"/>
      <c r="X413" s="227"/>
      <c r="Y413" s="227"/>
      <c r="Z413" s="227"/>
    </row>
    <row r="414" spans="1:26" ht="15.75" customHeight="1" x14ac:dyDescent="0.2">
      <c r="A414" s="227"/>
      <c r="B414" s="227"/>
      <c r="C414" s="227"/>
      <c r="D414" s="227"/>
      <c r="E414" s="227"/>
      <c r="F414" s="227"/>
      <c r="G414" s="227"/>
      <c r="H414" s="227"/>
      <c r="I414" s="227"/>
      <c r="J414" s="227"/>
      <c r="K414" s="227"/>
      <c r="L414" s="227"/>
      <c r="M414" s="227"/>
      <c r="N414" s="227"/>
      <c r="O414" s="227"/>
      <c r="P414" s="227"/>
      <c r="Q414" s="227"/>
      <c r="R414" s="227"/>
      <c r="S414" s="227"/>
      <c r="T414" s="227"/>
      <c r="U414" s="227"/>
      <c r="V414" s="227"/>
      <c r="W414" s="227"/>
      <c r="X414" s="227"/>
      <c r="Y414" s="227"/>
      <c r="Z414" s="227"/>
    </row>
    <row r="415" spans="1:26" ht="15.75" customHeight="1" x14ac:dyDescent="0.2">
      <c r="A415" s="227"/>
      <c r="B415" s="227"/>
      <c r="C415" s="227"/>
      <c r="D415" s="227"/>
      <c r="E415" s="227"/>
      <c r="F415" s="227"/>
      <c r="G415" s="227"/>
      <c r="H415" s="227"/>
      <c r="I415" s="227"/>
      <c r="J415" s="227"/>
      <c r="K415" s="227"/>
      <c r="L415" s="227"/>
      <c r="M415" s="227"/>
      <c r="N415" s="227"/>
      <c r="O415" s="227"/>
      <c r="P415" s="227"/>
      <c r="Q415" s="227"/>
      <c r="R415" s="227"/>
      <c r="S415" s="227"/>
      <c r="T415" s="227"/>
      <c r="U415" s="227"/>
      <c r="V415" s="227"/>
      <c r="W415" s="227"/>
      <c r="X415" s="227"/>
      <c r="Y415" s="227"/>
      <c r="Z415" s="227"/>
    </row>
    <row r="416" spans="1:26" ht="15.75" customHeight="1" x14ac:dyDescent="0.2">
      <c r="A416" s="227"/>
      <c r="B416" s="227"/>
      <c r="C416" s="227"/>
      <c r="D416" s="227"/>
      <c r="E416" s="227"/>
      <c r="F416" s="227"/>
      <c r="G416" s="227"/>
      <c r="H416" s="227"/>
      <c r="I416" s="227"/>
      <c r="J416" s="227"/>
      <c r="K416" s="227"/>
      <c r="L416" s="227"/>
      <c r="M416" s="227"/>
      <c r="N416" s="227"/>
      <c r="O416" s="227"/>
      <c r="P416" s="227"/>
      <c r="Q416" s="227"/>
      <c r="R416" s="227"/>
      <c r="S416" s="227"/>
      <c r="T416" s="227"/>
      <c r="U416" s="227"/>
      <c r="V416" s="227"/>
      <c r="W416" s="227"/>
      <c r="X416" s="227"/>
      <c r="Y416" s="227"/>
      <c r="Z416" s="227"/>
    </row>
    <row r="417" spans="1:26" ht="15.75" customHeight="1" x14ac:dyDescent="0.2">
      <c r="A417" s="227"/>
      <c r="B417" s="227"/>
      <c r="C417" s="227"/>
      <c r="D417" s="227"/>
      <c r="E417" s="227"/>
      <c r="F417" s="227"/>
      <c r="G417" s="227"/>
      <c r="H417" s="227"/>
      <c r="I417" s="227"/>
      <c r="J417" s="227"/>
      <c r="K417" s="227"/>
      <c r="L417" s="227"/>
      <c r="M417" s="227"/>
      <c r="N417" s="227"/>
      <c r="O417" s="227"/>
      <c r="P417" s="227"/>
      <c r="Q417" s="227"/>
      <c r="R417" s="227"/>
      <c r="S417" s="227"/>
      <c r="T417" s="227"/>
      <c r="U417" s="227"/>
      <c r="V417" s="227"/>
      <c r="W417" s="227"/>
      <c r="X417" s="227"/>
      <c r="Y417" s="227"/>
      <c r="Z417" s="227"/>
    </row>
    <row r="418" spans="1:26" ht="15.75" customHeight="1" x14ac:dyDescent="0.2">
      <c r="A418" s="227"/>
      <c r="B418" s="227"/>
      <c r="C418" s="227"/>
      <c r="D418" s="227"/>
      <c r="E418" s="227"/>
      <c r="F418" s="227"/>
      <c r="G418" s="227"/>
      <c r="H418" s="227"/>
      <c r="I418" s="227"/>
      <c r="J418" s="227"/>
      <c r="K418" s="227"/>
      <c r="L418" s="227"/>
      <c r="M418" s="227"/>
      <c r="N418" s="227"/>
      <c r="O418" s="227"/>
      <c r="P418" s="227"/>
      <c r="Q418" s="227"/>
      <c r="R418" s="227"/>
      <c r="S418" s="227"/>
      <c r="T418" s="227"/>
      <c r="U418" s="227"/>
      <c r="V418" s="227"/>
      <c r="W418" s="227"/>
      <c r="X418" s="227"/>
      <c r="Y418" s="227"/>
      <c r="Z418" s="227"/>
    </row>
    <row r="419" spans="1:26" ht="15.75" customHeight="1" x14ac:dyDescent="0.2">
      <c r="A419" s="227"/>
      <c r="B419" s="227"/>
      <c r="C419" s="227"/>
      <c r="D419" s="227"/>
      <c r="E419" s="227"/>
      <c r="F419" s="227"/>
      <c r="G419" s="227"/>
      <c r="H419" s="227"/>
      <c r="I419" s="227"/>
      <c r="J419" s="227"/>
      <c r="K419" s="227"/>
      <c r="L419" s="227"/>
      <c r="M419" s="227"/>
      <c r="N419" s="227"/>
      <c r="O419" s="227"/>
      <c r="P419" s="227"/>
      <c r="Q419" s="227"/>
      <c r="R419" s="227"/>
      <c r="S419" s="227"/>
      <c r="T419" s="227"/>
      <c r="U419" s="227"/>
      <c r="V419" s="227"/>
      <c r="W419" s="227"/>
      <c r="X419" s="227"/>
      <c r="Y419" s="227"/>
      <c r="Z419" s="227"/>
    </row>
    <row r="420" spans="1:26" ht="15.75" customHeight="1" x14ac:dyDescent="0.2">
      <c r="A420" s="227"/>
      <c r="B420" s="227"/>
      <c r="C420" s="227"/>
      <c r="D420" s="227"/>
      <c r="E420" s="227"/>
      <c r="F420" s="227"/>
      <c r="G420" s="227"/>
      <c r="H420" s="227"/>
      <c r="I420" s="227"/>
      <c r="J420" s="227"/>
      <c r="K420" s="227"/>
      <c r="L420" s="227"/>
      <c r="M420" s="227"/>
      <c r="N420" s="227"/>
      <c r="O420" s="227"/>
      <c r="P420" s="227"/>
      <c r="Q420" s="227"/>
      <c r="R420" s="227"/>
      <c r="S420" s="227"/>
      <c r="T420" s="227"/>
      <c r="U420" s="227"/>
      <c r="V420" s="227"/>
      <c r="W420" s="227"/>
      <c r="X420" s="227"/>
      <c r="Y420" s="227"/>
      <c r="Z420" s="227"/>
    </row>
    <row r="421" spans="1:26" ht="15.75" customHeight="1" x14ac:dyDescent="0.2">
      <c r="A421" s="227"/>
      <c r="B421" s="227"/>
      <c r="C421" s="227"/>
      <c r="D421" s="227"/>
      <c r="E421" s="227"/>
      <c r="F421" s="227"/>
      <c r="G421" s="227"/>
      <c r="H421" s="227"/>
      <c r="I421" s="227"/>
      <c r="J421" s="227"/>
      <c r="K421" s="227"/>
      <c r="L421" s="227"/>
      <c r="M421" s="227"/>
      <c r="N421" s="227"/>
      <c r="O421" s="227"/>
      <c r="P421" s="227"/>
      <c r="Q421" s="227"/>
      <c r="R421" s="227"/>
      <c r="S421" s="227"/>
      <c r="T421" s="227"/>
      <c r="U421" s="227"/>
      <c r="V421" s="227"/>
      <c r="W421" s="227"/>
      <c r="X421" s="227"/>
      <c r="Y421" s="227"/>
      <c r="Z421" s="227"/>
    </row>
    <row r="422" spans="1:26" ht="15.75" customHeight="1" x14ac:dyDescent="0.2">
      <c r="A422" s="227"/>
      <c r="B422" s="227"/>
      <c r="C422" s="227"/>
      <c r="D422" s="227"/>
      <c r="E422" s="227"/>
      <c r="F422" s="227"/>
      <c r="G422" s="227"/>
      <c r="H422" s="227"/>
      <c r="I422" s="227"/>
      <c r="J422" s="227"/>
      <c r="K422" s="227"/>
      <c r="L422" s="227"/>
      <c r="M422" s="227"/>
      <c r="N422" s="227"/>
      <c r="O422" s="227"/>
      <c r="P422" s="227"/>
      <c r="Q422" s="227"/>
      <c r="R422" s="227"/>
      <c r="S422" s="227"/>
      <c r="T422" s="227"/>
      <c r="U422" s="227"/>
      <c r="V422" s="227"/>
      <c r="W422" s="227"/>
      <c r="X422" s="227"/>
      <c r="Y422" s="227"/>
      <c r="Z422" s="227"/>
    </row>
    <row r="423" spans="1:26" ht="15.75" customHeight="1" x14ac:dyDescent="0.2">
      <c r="A423" s="227"/>
      <c r="B423" s="227"/>
      <c r="C423" s="227"/>
      <c r="D423" s="227"/>
      <c r="E423" s="227"/>
      <c r="F423" s="227"/>
      <c r="G423" s="227"/>
      <c r="H423" s="227"/>
      <c r="I423" s="227"/>
      <c r="J423" s="227"/>
      <c r="K423" s="227"/>
      <c r="L423" s="227"/>
      <c r="M423" s="227"/>
      <c r="N423" s="227"/>
      <c r="O423" s="227"/>
      <c r="P423" s="227"/>
      <c r="Q423" s="227"/>
      <c r="R423" s="227"/>
      <c r="S423" s="227"/>
      <c r="T423" s="227"/>
      <c r="U423" s="227"/>
      <c r="V423" s="227"/>
      <c r="W423" s="227"/>
      <c r="X423" s="227"/>
      <c r="Y423" s="227"/>
      <c r="Z423" s="227"/>
    </row>
    <row r="424" spans="1:26" ht="15.75" customHeight="1" x14ac:dyDescent="0.2">
      <c r="A424" s="227"/>
      <c r="B424" s="227"/>
      <c r="C424" s="227"/>
      <c r="D424" s="227"/>
      <c r="E424" s="227"/>
      <c r="F424" s="227"/>
      <c r="G424" s="227"/>
      <c r="H424" s="227"/>
      <c r="I424" s="227"/>
      <c r="J424" s="227"/>
      <c r="K424" s="227"/>
      <c r="L424" s="227"/>
      <c r="M424" s="227"/>
      <c r="N424" s="227"/>
      <c r="O424" s="227"/>
      <c r="P424" s="227"/>
      <c r="Q424" s="227"/>
      <c r="R424" s="227"/>
      <c r="S424" s="227"/>
      <c r="T424" s="227"/>
      <c r="U424" s="227"/>
      <c r="V424" s="227"/>
      <c r="W424" s="227"/>
      <c r="X424" s="227"/>
      <c r="Y424" s="227"/>
      <c r="Z424" s="227"/>
    </row>
    <row r="425" spans="1:26" ht="15.75" customHeight="1" x14ac:dyDescent="0.2">
      <c r="A425" s="227"/>
      <c r="B425" s="227"/>
      <c r="C425" s="227"/>
      <c r="D425" s="227"/>
      <c r="E425" s="227"/>
      <c r="F425" s="227"/>
      <c r="G425" s="227"/>
      <c r="H425" s="227"/>
      <c r="I425" s="227"/>
      <c r="J425" s="227"/>
      <c r="K425" s="227"/>
      <c r="L425" s="227"/>
      <c r="M425" s="227"/>
      <c r="N425" s="227"/>
      <c r="O425" s="227"/>
      <c r="P425" s="227"/>
      <c r="Q425" s="227"/>
      <c r="R425" s="227"/>
      <c r="S425" s="227"/>
      <c r="T425" s="227"/>
      <c r="U425" s="227"/>
      <c r="V425" s="227"/>
      <c r="W425" s="227"/>
      <c r="X425" s="227"/>
      <c r="Y425" s="227"/>
      <c r="Z425" s="227"/>
    </row>
    <row r="426" spans="1:26" ht="15.75" customHeight="1" x14ac:dyDescent="0.2">
      <c r="A426" s="227"/>
      <c r="B426" s="227"/>
      <c r="C426" s="227"/>
      <c r="D426" s="227"/>
      <c r="E426" s="227"/>
      <c r="F426" s="227"/>
      <c r="G426" s="227"/>
      <c r="H426" s="227"/>
      <c r="I426" s="227"/>
      <c r="J426" s="227"/>
      <c r="K426" s="227"/>
      <c r="L426" s="227"/>
      <c r="M426" s="227"/>
      <c r="N426" s="227"/>
      <c r="O426" s="227"/>
      <c r="P426" s="227"/>
      <c r="Q426" s="227"/>
      <c r="R426" s="227"/>
      <c r="S426" s="227"/>
      <c r="T426" s="227"/>
      <c r="U426" s="227"/>
      <c r="V426" s="227"/>
      <c r="W426" s="227"/>
      <c r="X426" s="227"/>
      <c r="Y426" s="227"/>
      <c r="Z426" s="227"/>
    </row>
    <row r="427" spans="1:26" ht="15.75" customHeight="1" x14ac:dyDescent="0.2">
      <c r="A427" s="227"/>
      <c r="B427" s="227"/>
      <c r="C427" s="227"/>
      <c r="D427" s="227"/>
      <c r="E427" s="227"/>
      <c r="F427" s="227"/>
      <c r="G427" s="227"/>
      <c r="H427" s="227"/>
      <c r="I427" s="227"/>
      <c r="J427" s="227"/>
      <c r="K427" s="227"/>
      <c r="L427" s="227"/>
      <c r="M427" s="227"/>
      <c r="N427" s="227"/>
      <c r="O427" s="227"/>
      <c r="P427" s="227"/>
      <c r="Q427" s="227"/>
      <c r="R427" s="227"/>
      <c r="S427" s="227"/>
      <c r="T427" s="227"/>
      <c r="U427" s="227"/>
      <c r="V427" s="227"/>
      <c r="W427" s="227"/>
      <c r="X427" s="227"/>
      <c r="Y427" s="227"/>
      <c r="Z427" s="227"/>
    </row>
    <row r="428" spans="1:26" ht="15.75" customHeight="1" x14ac:dyDescent="0.2">
      <c r="A428" s="227"/>
      <c r="B428" s="227"/>
      <c r="C428" s="227"/>
      <c r="D428" s="227"/>
      <c r="E428" s="227"/>
      <c r="F428" s="227"/>
      <c r="G428" s="227"/>
      <c r="H428" s="227"/>
      <c r="I428" s="227"/>
      <c r="J428" s="227"/>
      <c r="K428" s="227"/>
      <c r="L428" s="227"/>
      <c r="M428" s="227"/>
      <c r="N428" s="227"/>
      <c r="O428" s="227"/>
      <c r="P428" s="227"/>
      <c r="Q428" s="227"/>
      <c r="R428" s="227"/>
      <c r="S428" s="227"/>
      <c r="T428" s="227"/>
      <c r="U428" s="227"/>
      <c r="V428" s="227"/>
      <c r="W428" s="227"/>
      <c r="X428" s="227"/>
      <c r="Y428" s="227"/>
      <c r="Z428" s="227"/>
    </row>
    <row r="429" spans="1:26" ht="15.75" customHeight="1" x14ac:dyDescent="0.2">
      <c r="A429" s="227"/>
      <c r="B429" s="227"/>
      <c r="C429" s="227"/>
      <c r="D429" s="227"/>
      <c r="E429" s="227"/>
      <c r="F429" s="227"/>
      <c r="G429" s="227"/>
      <c r="H429" s="227"/>
      <c r="I429" s="227"/>
      <c r="J429" s="227"/>
      <c r="K429" s="227"/>
      <c r="L429" s="227"/>
      <c r="M429" s="227"/>
      <c r="N429" s="227"/>
      <c r="O429" s="227"/>
      <c r="P429" s="227"/>
      <c r="Q429" s="227"/>
      <c r="R429" s="227"/>
      <c r="S429" s="227"/>
      <c r="T429" s="227"/>
      <c r="U429" s="227"/>
      <c r="V429" s="227"/>
      <c r="W429" s="227"/>
      <c r="X429" s="227"/>
      <c r="Y429" s="227"/>
      <c r="Z429" s="227"/>
    </row>
    <row r="430" spans="1:26" ht="15.75" customHeight="1" x14ac:dyDescent="0.2">
      <c r="A430" s="227"/>
      <c r="B430" s="227"/>
      <c r="C430" s="227"/>
      <c r="D430" s="227"/>
      <c r="E430" s="227"/>
      <c r="F430" s="227"/>
      <c r="G430" s="227"/>
      <c r="H430" s="227"/>
      <c r="I430" s="227"/>
      <c r="J430" s="227"/>
      <c r="K430" s="227"/>
      <c r="L430" s="227"/>
      <c r="M430" s="227"/>
      <c r="N430" s="227"/>
      <c r="O430" s="227"/>
      <c r="P430" s="227"/>
      <c r="Q430" s="227"/>
      <c r="R430" s="227"/>
      <c r="S430" s="227"/>
      <c r="T430" s="227"/>
      <c r="U430" s="227"/>
      <c r="V430" s="227"/>
      <c r="W430" s="227"/>
      <c r="X430" s="227"/>
      <c r="Y430" s="227"/>
      <c r="Z430" s="227"/>
    </row>
    <row r="431" spans="1:26" ht="15.75" customHeight="1" x14ac:dyDescent="0.2">
      <c r="A431" s="227"/>
      <c r="B431" s="227"/>
      <c r="C431" s="227"/>
      <c r="D431" s="227"/>
      <c r="E431" s="227"/>
      <c r="F431" s="227"/>
      <c r="G431" s="227"/>
      <c r="H431" s="227"/>
      <c r="I431" s="227"/>
      <c r="J431" s="227"/>
      <c r="K431" s="227"/>
      <c r="L431" s="227"/>
      <c r="M431" s="227"/>
      <c r="N431" s="227"/>
      <c r="O431" s="227"/>
      <c r="P431" s="227"/>
      <c r="Q431" s="227"/>
      <c r="R431" s="227"/>
      <c r="S431" s="227"/>
      <c r="T431" s="227"/>
      <c r="U431" s="227"/>
      <c r="V431" s="227"/>
      <c r="W431" s="227"/>
      <c r="X431" s="227"/>
      <c r="Y431" s="227"/>
      <c r="Z431" s="227"/>
    </row>
    <row r="432" spans="1:26" ht="15.75" customHeight="1" x14ac:dyDescent="0.2">
      <c r="A432" s="227"/>
      <c r="B432" s="227"/>
      <c r="C432" s="227"/>
      <c r="D432" s="227"/>
      <c r="E432" s="227"/>
      <c r="F432" s="227"/>
      <c r="G432" s="227"/>
      <c r="H432" s="227"/>
      <c r="I432" s="227"/>
      <c r="J432" s="227"/>
      <c r="K432" s="227"/>
      <c r="L432" s="227"/>
      <c r="M432" s="227"/>
      <c r="N432" s="227"/>
      <c r="O432" s="227"/>
      <c r="P432" s="227"/>
      <c r="Q432" s="227"/>
      <c r="R432" s="227"/>
      <c r="S432" s="227"/>
      <c r="T432" s="227"/>
      <c r="U432" s="227"/>
      <c r="V432" s="227"/>
      <c r="W432" s="227"/>
      <c r="X432" s="227"/>
      <c r="Y432" s="227"/>
      <c r="Z432" s="227"/>
    </row>
    <row r="433" spans="1:26" ht="15.75" customHeight="1" x14ac:dyDescent="0.2">
      <c r="A433" s="227"/>
      <c r="B433" s="227"/>
      <c r="C433" s="227"/>
      <c r="D433" s="227"/>
      <c r="E433" s="227"/>
      <c r="F433" s="227"/>
      <c r="G433" s="227"/>
      <c r="H433" s="227"/>
      <c r="I433" s="227"/>
      <c r="J433" s="227"/>
      <c r="K433" s="227"/>
      <c r="L433" s="227"/>
      <c r="M433" s="227"/>
      <c r="N433" s="227"/>
      <c r="O433" s="227"/>
      <c r="P433" s="227"/>
      <c r="Q433" s="227"/>
      <c r="R433" s="227"/>
      <c r="S433" s="227"/>
      <c r="T433" s="227"/>
      <c r="U433" s="227"/>
      <c r="V433" s="227"/>
      <c r="W433" s="227"/>
      <c r="X433" s="227"/>
      <c r="Y433" s="227"/>
      <c r="Z433" s="227"/>
    </row>
    <row r="434" spans="1:26" ht="15.75" customHeight="1" x14ac:dyDescent="0.2">
      <c r="A434" s="227"/>
      <c r="B434" s="227"/>
      <c r="C434" s="227"/>
      <c r="D434" s="227"/>
      <c r="E434" s="227"/>
      <c r="F434" s="227"/>
      <c r="G434" s="227"/>
      <c r="H434" s="227"/>
      <c r="I434" s="227"/>
      <c r="J434" s="227"/>
      <c r="K434" s="227"/>
      <c r="L434" s="227"/>
      <c r="M434" s="227"/>
      <c r="N434" s="227"/>
      <c r="O434" s="227"/>
      <c r="P434" s="227"/>
      <c r="Q434" s="227"/>
      <c r="R434" s="227"/>
      <c r="S434" s="227"/>
      <c r="T434" s="227"/>
      <c r="U434" s="227"/>
      <c r="V434" s="227"/>
      <c r="W434" s="227"/>
      <c r="X434" s="227"/>
      <c r="Y434" s="227"/>
      <c r="Z434" s="227"/>
    </row>
    <row r="435" spans="1:26" ht="15.75" customHeight="1" x14ac:dyDescent="0.2">
      <c r="A435" s="227"/>
      <c r="B435" s="227"/>
      <c r="C435" s="227"/>
      <c r="D435" s="227"/>
      <c r="E435" s="227"/>
      <c r="F435" s="227"/>
      <c r="G435" s="227"/>
      <c r="H435" s="227"/>
      <c r="I435" s="227"/>
      <c r="J435" s="227"/>
      <c r="K435" s="227"/>
      <c r="L435" s="227"/>
      <c r="M435" s="227"/>
      <c r="N435" s="227"/>
      <c r="O435" s="227"/>
      <c r="P435" s="227"/>
      <c r="Q435" s="227"/>
      <c r="R435" s="227"/>
      <c r="S435" s="227"/>
      <c r="T435" s="227"/>
      <c r="U435" s="227"/>
      <c r="V435" s="227"/>
      <c r="W435" s="227"/>
      <c r="X435" s="227"/>
      <c r="Y435" s="227"/>
      <c r="Z435" s="227"/>
    </row>
    <row r="436" spans="1:26" ht="15.75" customHeight="1" x14ac:dyDescent="0.2">
      <c r="A436" s="227"/>
      <c r="B436" s="227"/>
      <c r="C436" s="227"/>
      <c r="D436" s="227"/>
      <c r="E436" s="227"/>
      <c r="F436" s="227"/>
      <c r="G436" s="227"/>
      <c r="H436" s="227"/>
      <c r="I436" s="227"/>
      <c r="J436" s="227"/>
      <c r="K436" s="227"/>
      <c r="L436" s="227"/>
      <c r="M436" s="227"/>
      <c r="N436" s="227"/>
      <c r="O436" s="227"/>
      <c r="P436" s="227"/>
      <c r="Q436" s="227"/>
      <c r="R436" s="227"/>
      <c r="S436" s="227"/>
      <c r="T436" s="227"/>
      <c r="U436" s="227"/>
      <c r="V436" s="227"/>
      <c r="W436" s="227"/>
      <c r="X436" s="227"/>
      <c r="Y436" s="227"/>
      <c r="Z436" s="227"/>
    </row>
    <row r="437" spans="1:26" ht="15.75" customHeight="1" x14ac:dyDescent="0.2">
      <c r="A437" s="227"/>
      <c r="B437" s="227"/>
      <c r="C437" s="227"/>
      <c r="D437" s="227"/>
      <c r="E437" s="227"/>
      <c r="F437" s="227"/>
      <c r="G437" s="227"/>
      <c r="H437" s="227"/>
      <c r="I437" s="227"/>
      <c r="J437" s="227"/>
      <c r="K437" s="227"/>
      <c r="L437" s="227"/>
      <c r="M437" s="227"/>
      <c r="N437" s="227"/>
      <c r="O437" s="227"/>
      <c r="P437" s="227"/>
      <c r="Q437" s="227"/>
      <c r="R437" s="227"/>
      <c r="S437" s="227"/>
      <c r="T437" s="227"/>
      <c r="U437" s="227"/>
      <c r="V437" s="227"/>
      <c r="W437" s="227"/>
      <c r="X437" s="227"/>
      <c r="Y437" s="227"/>
      <c r="Z437" s="227"/>
    </row>
    <row r="438" spans="1:26" ht="15.75" customHeight="1" x14ac:dyDescent="0.2">
      <c r="A438" s="227"/>
      <c r="B438" s="227"/>
      <c r="C438" s="227"/>
      <c r="D438" s="227"/>
      <c r="E438" s="227"/>
      <c r="F438" s="227"/>
      <c r="G438" s="227"/>
      <c r="H438" s="227"/>
      <c r="I438" s="227"/>
      <c r="J438" s="227"/>
      <c r="K438" s="227"/>
      <c r="L438" s="227"/>
      <c r="M438" s="227"/>
      <c r="N438" s="227"/>
      <c r="O438" s="227"/>
      <c r="P438" s="227"/>
      <c r="Q438" s="227"/>
      <c r="R438" s="227"/>
      <c r="S438" s="227"/>
      <c r="T438" s="227"/>
      <c r="U438" s="227"/>
      <c r="V438" s="227"/>
      <c r="W438" s="227"/>
      <c r="X438" s="227"/>
      <c r="Y438" s="227"/>
      <c r="Z438" s="227"/>
    </row>
    <row r="439" spans="1:26" ht="15.75" customHeight="1" x14ac:dyDescent="0.2">
      <c r="A439" s="227"/>
      <c r="B439" s="227"/>
      <c r="C439" s="227"/>
      <c r="D439" s="227"/>
      <c r="E439" s="227"/>
      <c r="F439" s="227"/>
      <c r="G439" s="227"/>
      <c r="H439" s="227"/>
      <c r="I439" s="227"/>
      <c r="J439" s="227"/>
      <c r="K439" s="227"/>
      <c r="L439" s="227"/>
      <c r="M439" s="227"/>
      <c r="N439" s="227"/>
      <c r="O439" s="227"/>
      <c r="P439" s="227"/>
      <c r="Q439" s="227"/>
      <c r="R439" s="227"/>
      <c r="S439" s="227"/>
      <c r="T439" s="227"/>
      <c r="U439" s="227"/>
      <c r="V439" s="227"/>
      <c r="W439" s="227"/>
      <c r="X439" s="227"/>
      <c r="Y439" s="227"/>
      <c r="Z439" s="227"/>
    </row>
    <row r="440" spans="1:26" ht="15.75" customHeight="1" x14ac:dyDescent="0.2">
      <c r="A440" s="227"/>
      <c r="B440" s="227"/>
      <c r="C440" s="227"/>
      <c r="D440" s="227"/>
      <c r="E440" s="227"/>
      <c r="F440" s="227"/>
      <c r="G440" s="227"/>
      <c r="H440" s="227"/>
      <c r="I440" s="227"/>
      <c r="J440" s="227"/>
      <c r="K440" s="227"/>
      <c r="L440" s="227"/>
      <c r="M440" s="227"/>
      <c r="N440" s="227"/>
      <c r="O440" s="227"/>
      <c r="P440" s="227"/>
      <c r="Q440" s="227"/>
      <c r="R440" s="227"/>
      <c r="S440" s="227"/>
      <c r="T440" s="227"/>
      <c r="U440" s="227"/>
      <c r="V440" s="227"/>
      <c r="W440" s="227"/>
      <c r="X440" s="227"/>
      <c r="Y440" s="227"/>
      <c r="Z440" s="227"/>
    </row>
    <row r="441" spans="1:26" ht="15.75" customHeight="1" x14ac:dyDescent="0.2">
      <c r="A441" s="227"/>
      <c r="B441" s="227"/>
      <c r="C441" s="227"/>
      <c r="D441" s="227"/>
      <c r="E441" s="227"/>
      <c r="F441" s="227"/>
      <c r="G441" s="227"/>
      <c r="H441" s="227"/>
      <c r="I441" s="227"/>
      <c r="J441" s="227"/>
      <c r="K441" s="227"/>
      <c r="L441" s="227"/>
      <c r="M441" s="227"/>
      <c r="N441" s="227"/>
      <c r="O441" s="227"/>
      <c r="P441" s="227"/>
      <c r="Q441" s="227"/>
      <c r="R441" s="227"/>
      <c r="S441" s="227"/>
      <c r="T441" s="227"/>
      <c r="U441" s="227"/>
      <c r="V441" s="227"/>
      <c r="W441" s="227"/>
      <c r="X441" s="227"/>
      <c r="Y441" s="227"/>
      <c r="Z441" s="227"/>
    </row>
    <row r="442" spans="1:26" ht="15.75" customHeight="1" x14ac:dyDescent="0.2">
      <c r="A442" s="227"/>
      <c r="B442" s="227"/>
      <c r="C442" s="227"/>
      <c r="D442" s="227"/>
      <c r="E442" s="227"/>
      <c r="F442" s="227"/>
      <c r="G442" s="227"/>
      <c r="H442" s="227"/>
      <c r="I442" s="227"/>
      <c r="J442" s="227"/>
      <c r="K442" s="227"/>
      <c r="L442" s="227"/>
      <c r="M442" s="227"/>
      <c r="N442" s="227"/>
      <c r="O442" s="227"/>
      <c r="P442" s="227"/>
      <c r="Q442" s="227"/>
      <c r="R442" s="227"/>
      <c r="S442" s="227"/>
      <c r="T442" s="227"/>
      <c r="U442" s="227"/>
      <c r="V442" s="227"/>
      <c r="W442" s="227"/>
      <c r="X442" s="227"/>
      <c r="Y442" s="227"/>
      <c r="Z442" s="227"/>
    </row>
    <row r="443" spans="1:26" ht="15.75" customHeight="1" x14ac:dyDescent="0.2">
      <c r="A443" s="227"/>
      <c r="B443" s="227"/>
      <c r="C443" s="227"/>
      <c r="D443" s="227"/>
      <c r="E443" s="227"/>
      <c r="F443" s="227"/>
      <c r="G443" s="227"/>
      <c r="H443" s="227"/>
      <c r="I443" s="227"/>
      <c r="J443" s="227"/>
      <c r="K443" s="227"/>
      <c r="L443" s="227"/>
      <c r="M443" s="227"/>
      <c r="N443" s="227"/>
      <c r="O443" s="227"/>
      <c r="P443" s="227"/>
      <c r="Q443" s="227"/>
      <c r="R443" s="227"/>
      <c r="S443" s="227"/>
      <c r="T443" s="227"/>
      <c r="U443" s="227"/>
      <c r="V443" s="227"/>
      <c r="W443" s="227"/>
      <c r="X443" s="227"/>
      <c r="Y443" s="227"/>
      <c r="Z443" s="227"/>
    </row>
    <row r="444" spans="1:26" ht="15.75" customHeight="1" x14ac:dyDescent="0.2">
      <c r="A444" s="227"/>
      <c r="B444" s="227"/>
      <c r="C444" s="227"/>
      <c r="D444" s="227"/>
      <c r="E444" s="227"/>
      <c r="F444" s="227"/>
      <c r="G444" s="227"/>
      <c r="H444" s="227"/>
      <c r="I444" s="227"/>
      <c r="J444" s="227"/>
      <c r="K444" s="227"/>
      <c r="L444" s="227"/>
      <c r="M444" s="227"/>
      <c r="N444" s="227"/>
      <c r="O444" s="227"/>
      <c r="P444" s="227"/>
      <c r="Q444" s="227"/>
      <c r="R444" s="227"/>
      <c r="S444" s="227"/>
      <c r="T444" s="227"/>
      <c r="U444" s="227"/>
      <c r="V444" s="227"/>
      <c r="W444" s="227"/>
      <c r="X444" s="227"/>
      <c r="Y444" s="227"/>
      <c r="Z444" s="227"/>
    </row>
    <row r="445" spans="1:26" ht="15.75" customHeight="1" x14ac:dyDescent="0.2">
      <c r="A445" s="227"/>
      <c r="B445" s="227"/>
      <c r="C445" s="227"/>
      <c r="D445" s="227"/>
      <c r="E445" s="227"/>
      <c r="F445" s="227"/>
      <c r="G445" s="227"/>
      <c r="H445" s="227"/>
      <c r="I445" s="227"/>
      <c r="J445" s="227"/>
      <c r="K445" s="227"/>
      <c r="L445" s="227"/>
      <c r="M445" s="227"/>
      <c r="N445" s="227"/>
      <c r="O445" s="227"/>
      <c r="P445" s="227"/>
      <c r="Q445" s="227"/>
      <c r="R445" s="227"/>
      <c r="S445" s="227"/>
      <c r="T445" s="227"/>
      <c r="U445" s="227"/>
      <c r="V445" s="227"/>
      <c r="W445" s="227"/>
      <c r="X445" s="227"/>
      <c r="Y445" s="227"/>
      <c r="Z445" s="227"/>
    </row>
    <row r="446" spans="1:26" ht="15.75" customHeight="1" x14ac:dyDescent="0.2">
      <c r="A446" s="227"/>
      <c r="B446" s="227"/>
      <c r="C446" s="227"/>
      <c r="D446" s="227"/>
      <c r="E446" s="227"/>
      <c r="F446" s="227"/>
      <c r="G446" s="227"/>
      <c r="H446" s="227"/>
      <c r="I446" s="227"/>
      <c r="J446" s="227"/>
      <c r="K446" s="227"/>
      <c r="L446" s="227"/>
      <c r="M446" s="227"/>
      <c r="N446" s="227"/>
      <c r="O446" s="227"/>
      <c r="P446" s="227"/>
      <c r="Q446" s="227"/>
      <c r="R446" s="227"/>
      <c r="S446" s="227"/>
      <c r="T446" s="227"/>
      <c r="U446" s="227"/>
      <c r="V446" s="227"/>
      <c r="W446" s="227"/>
      <c r="X446" s="227"/>
      <c r="Y446" s="227"/>
      <c r="Z446" s="227"/>
    </row>
    <row r="447" spans="1:26" ht="15.75" customHeight="1" x14ac:dyDescent="0.2">
      <c r="A447" s="227"/>
      <c r="B447" s="227"/>
      <c r="C447" s="227"/>
      <c r="D447" s="227"/>
      <c r="E447" s="227"/>
      <c r="F447" s="227"/>
      <c r="G447" s="227"/>
      <c r="H447" s="227"/>
      <c r="I447" s="227"/>
      <c r="J447" s="227"/>
      <c r="K447" s="227"/>
      <c r="L447" s="227"/>
      <c r="M447" s="227"/>
      <c r="N447" s="227"/>
      <c r="O447" s="227"/>
      <c r="P447" s="227"/>
      <c r="Q447" s="227"/>
      <c r="R447" s="227"/>
      <c r="S447" s="227"/>
      <c r="T447" s="227"/>
      <c r="U447" s="227"/>
      <c r="V447" s="227"/>
      <c r="W447" s="227"/>
      <c r="X447" s="227"/>
      <c r="Y447" s="227"/>
      <c r="Z447" s="227"/>
    </row>
    <row r="448" spans="1:26" ht="15.75" customHeight="1" x14ac:dyDescent="0.2">
      <c r="A448" s="227"/>
      <c r="B448" s="227"/>
      <c r="C448" s="227"/>
      <c r="D448" s="227"/>
      <c r="E448" s="227"/>
      <c r="F448" s="227"/>
      <c r="G448" s="227"/>
      <c r="H448" s="227"/>
      <c r="I448" s="227"/>
      <c r="J448" s="227"/>
      <c r="K448" s="227"/>
      <c r="L448" s="227"/>
      <c r="M448" s="227"/>
      <c r="N448" s="227"/>
      <c r="O448" s="227"/>
      <c r="P448" s="227"/>
      <c r="Q448" s="227"/>
      <c r="R448" s="227"/>
      <c r="S448" s="227"/>
      <c r="T448" s="227"/>
      <c r="U448" s="227"/>
      <c r="V448" s="227"/>
      <c r="W448" s="227"/>
      <c r="X448" s="227"/>
      <c r="Y448" s="227"/>
      <c r="Z448" s="227"/>
    </row>
    <row r="449" spans="1:26" ht="15.75" customHeight="1" x14ac:dyDescent="0.2">
      <c r="A449" s="227"/>
      <c r="B449" s="227"/>
      <c r="C449" s="227"/>
      <c r="D449" s="227"/>
      <c r="E449" s="227"/>
      <c r="F449" s="227"/>
      <c r="G449" s="227"/>
      <c r="H449" s="227"/>
      <c r="I449" s="227"/>
      <c r="J449" s="227"/>
      <c r="K449" s="227"/>
      <c r="L449" s="227"/>
      <c r="M449" s="227"/>
      <c r="N449" s="227"/>
      <c r="O449" s="227"/>
      <c r="P449" s="227"/>
      <c r="Q449" s="227"/>
      <c r="R449" s="227"/>
      <c r="S449" s="227"/>
      <c r="T449" s="227"/>
      <c r="U449" s="227"/>
      <c r="V449" s="227"/>
      <c r="W449" s="227"/>
      <c r="X449" s="227"/>
      <c r="Y449" s="227"/>
      <c r="Z449" s="227"/>
    </row>
    <row r="450" spans="1:26" ht="15.75" customHeight="1" x14ac:dyDescent="0.2">
      <c r="A450" s="227"/>
      <c r="B450" s="227"/>
      <c r="C450" s="227"/>
      <c r="D450" s="227"/>
      <c r="E450" s="227"/>
      <c r="F450" s="227"/>
      <c r="G450" s="227"/>
      <c r="H450" s="227"/>
      <c r="I450" s="227"/>
      <c r="J450" s="227"/>
      <c r="K450" s="227"/>
      <c r="L450" s="227"/>
      <c r="M450" s="227"/>
      <c r="N450" s="227"/>
      <c r="O450" s="227"/>
      <c r="P450" s="227"/>
      <c r="Q450" s="227"/>
      <c r="R450" s="227"/>
      <c r="S450" s="227"/>
      <c r="T450" s="227"/>
      <c r="U450" s="227"/>
      <c r="V450" s="227"/>
      <c r="W450" s="227"/>
      <c r="X450" s="227"/>
      <c r="Y450" s="227"/>
      <c r="Z450" s="227"/>
    </row>
    <row r="451" spans="1:26" ht="15.75" customHeight="1" x14ac:dyDescent="0.2">
      <c r="A451" s="227"/>
      <c r="B451" s="227"/>
      <c r="C451" s="227"/>
      <c r="D451" s="227"/>
      <c r="E451" s="227"/>
      <c r="F451" s="227"/>
      <c r="G451" s="227"/>
      <c r="H451" s="227"/>
      <c r="I451" s="227"/>
      <c r="J451" s="227"/>
      <c r="K451" s="227"/>
      <c r="L451" s="227"/>
      <c r="M451" s="227"/>
      <c r="N451" s="227"/>
      <c r="O451" s="227"/>
      <c r="P451" s="227"/>
      <c r="Q451" s="227"/>
      <c r="R451" s="227"/>
      <c r="S451" s="227"/>
      <c r="T451" s="227"/>
      <c r="U451" s="227"/>
      <c r="V451" s="227"/>
      <c r="W451" s="227"/>
      <c r="X451" s="227"/>
      <c r="Y451" s="227"/>
      <c r="Z451" s="227"/>
    </row>
    <row r="452" spans="1:26" ht="15.75" customHeight="1" x14ac:dyDescent="0.2">
      <c r="A452" s="227"/>
      <c r="B452" s="227"/>
      <c r="C452" s="227"/>
      <c r="D452" s="227"/>
      <c r="E452" s="227"/>
      <c r="F452" s="227"/>
      <c r="G452" s="227"/>
      <c r="H452" s="227"/>
      <c r="I452" s="227"/>
      <c r="J452" s="227"/>
      <c r="K452" s="227"/>
      <c r="L452" s="227"/>
      <c r="M452" s="227"/>
      <c r="N452" s="227"/>
      <c r="O452" s="227"/>
      <c r="P452" s="227"/>
      <c r="Q452" s="227"/>
      <c r="R452" s="227"/>
      <c r="S452" s="227"/>
      <c r="T452" s="227"/>
      <c r="U452" s="227"/>
      <c r="V452" s="227"/>
      <c r="W452" s="227"/>
      <c r="X452" s="227"/>
      <c r="Y452" s="227"/>
      <c r="Z452" s="227"/>
    </row>
    <row r="453" spans="1:26" ht="15.75" customHeight="1" x14ac:dyDescent="0.2">
      <c r="A453" s="227"/>
      <c r="B453" s="227"/>
      <c r="C453" s="227"/>
      <c r="D453" s="227"/>
      <c r="E453" s="227"/>
      <c r="F453" s="227"/>
      <c r="G453" s="227"/>
      <c r="H453" s="227"/>
      <c r="I453" s="227"/>
      <c r="J453" s="227"/>
      <c r="K453" s="227"/>
      <c r="L453" s="227"/>
      <c r="M453" s="227"/>
      <c r="N453" s="227"/>
      <c r="O453" s="227"/>
      <c r="P453" s="227"/>
      <c r="Q453" s="227"/>
      <c r="R453" s="227"/>
      <c r="S453" s="227"/>
      <c r="T453" s="227"/>
      <c r="U453" s="227"/>
      <c r="V453" s="227"/>
      <c r="W453" s="227"/>
      <c r="X453" s="227"/>
      <c r="Y453" s="227"/>
      <c r="Z453" s="227"/>
    </row>
    <row r="454" spans="1:26" ht="15.75" customHeight="1" x14ac:dyDescent="0.2">
      <c r="A454" s="227"/>
      <c r="B454" s="227"/>
      <c r="C454" s="227"/>
      <c r="D454" s="227"/>
      <c r="E454" s="227"/>
      <c r="F454" s="227"/>
      <c r="G454" s="227"/>
      <c r="H454" s="227"/>
      <c r="I454" s="227"/>
      <c r="J454" s="227"/>
      <c r="K454" s="227"/>
      <c r="L454" s="227"/>
      <c r="M454" s="227"/>
      <c r="N454" s="227"/>
      <c r="O454" s="227"/>
      <c r="P454" s="227"/>
      <c r="Q454" s="227"/>
      <c r="R454" s="227"/>
      <c r="S454" s="227"/>
      <c r="T454" s="227"/>
      <c r="U454" s="227"/>
      <c r="V454" s="227"/>
      <c r="W454" s="227"/>
      <c r="X454" s="227"/>
      <c r="Y454" s="227"/>
      <c r="Z454" s="227"/>
    </row>
    <row r="455" spans="1:26" ht="15.75" customHeight="1" x14ac:dyDescent="0.2">
      <c r="A455" s="227"/>
      <c r="B455" s="227"/>
      <c r="C455" s="227"/>
      <c r="D455" s="227"/>
      <c r="E455" s="227"/>
      <c r="F455" s="227"/>
      <c r="G455" s="227"/>
      <c r="H455" s="227"/>
      <c r="I455" s="227"/>
      <c r="J455" s="227"/>
      <c r="K455" s="227"/>
      <c r="L455" s="227"/>
      <c r="M455" s="227"/>
      <c r="N455" s="227"/>
      <c r="O455" s="227"/>
      <c r="P455" s="227"/>
      <c r="Q455" s="227"/>
      <c r="R455" s="227"/>
      <c r="S455" s="227"/>
      <c r="T455" s="227"/>
      <c r="U455" s="227"/>
      <c r="V455" s="227"/>
      <c r="W455" s="227"/>
      <c r="X455" s="227"/>
      <c r="Y455" s="227"/>
      <c r="Z455" s="227"/>
    </row>
    <row r="456" spans="1:26" ht="15.75" customHeight="1" x14ac:dyDescent="0.2">
      <c r="A456" s="227"/>
      <c r="B456" s="227"/>
      <c r="C456" s="227"/>
      <c r="D456" s="227"/>
      <c r="E456" s="227"/>
      <c r="F456" s="227"/>
      <c r="G456" s="227"/>
      <c r="H456" s="227"/>
      <c r="I456" s="227"/>
      <c r="J456" s="227"/>
      <c r="K456" s="227"/>
      <c r="L456" s="227"/>
      <c r="M456" s="227"/>
      <c r="N456" s="227"/>
      <c r="O456" s="227"/>
      <c r="P456" s="227"/>
      <c r="Q456" s="227"/>
      <c r="R456" s="227"/>
      <c r="S456" s="227"/>
      <c r="T456" s="227"/>
      <c r="U456" s="227"/>
      <c r="V456" s="227"/>
      <c r="W456" s="227"/>
      <c r="X456" s="227"/>
      <c r="Y456" s="227"/>
      <c r="Z456" s="227"/>
    </row>
    <row r="457" spans="1:26" ht="15.75" customHeight="1" x14ac:dyDescent="0.2">
      <c r="A457" s="227"/>
      <c r="B457" s="227"/>
      <c r="C457" s="227"/>
      <c r="D457" s="227"/>
      <c r="E457" s="227"/>
      <c r="F457" s="227"/>
      <c r="G457" s="227"/>
      <c r="H457" s="227"/>
      <c r="I457" s="227"/>
      <c r="J457" s="227"/>
      <c r="K457" s="227"/>
      <c r="L457" s="227"/>
      <c r="M457" s="227"/>
      <c r="N457" s="227"/>
      <c r="O457" s="227"/>
      <c r="P457" s="227"/>
      <c r="Q457" s="227"/>
      <c r="R457" s="227"/>
      <c r="S457" s="227"/>
      <c r="T457" s="227"/>
      <c r="U457" s="227"/>
      <c r="V457" s="227"/>
      <c r="W457" s="227"/>
      <c r="X457" s="227"/>
      <c r="Y457" s="227"/>
      <c r="Z457" s="227"/>
    </row>
    <row r="458" spans="1:26" ht="15.75" customHeight="1" x14ac:dyDescent="0.2">
      <c r="A458" s="227"/>
      <c r="B458" s="227"/>
      <c r="C458" s="227"/>
      <c r="D458" s="227"/>
      <c r="E458" s="227"/>
      <c r="F458" s="227"/>
      <c r="G458" s="227"/>
      <c r="H458" s="227"/>
      <c r="I458" s="227"/>
      <c r="J458" s="227"/>
      <c r="K458" s="227"/>
      <c r="L458" s="227"/>
      <c r="M458" s="227"/>
      <c r="N458" s="227"/>
      <c r="O458" s="227"/>
      <c r="P458" s="227"/>
      <c r="Q458" s="227"/>
      <c r="R458" s="227"/>
      <c r="S458" s="227"/>
      <c r="T458" s="227"/>
      <c r="U458" s="227"/>
      <c r="V458" s="227"/>
      <c r="W458" s="227"/>
      <c r="X458" s="227"/>
      <c r="Y458" s="227"/>
      <c r="Z458" s="227"/>
    </row>
    <row r="459" spans="1:26" ht="15.75" customHeight="1" x14ac:dyDescent="0.2">
      <c r="A459" s="227"/>
      <c r="B459" s="227"/>
      <c r="C459" s="227"/>
      <c r="D459" s="227"/>
      <c r="E459" s="227"/>
      <c r="F459" s="227"/>
      <c r="G459" s="227"/>
      <c r="H459" s="227"/>
      <c r="I459" s="227"/>
      <c r="J459" s="227"/>
      <c r="K459" s="227"/>
      <c r="L459" s="227"/>
      <c r="M459" s="227"/>
      <c r="N459" s="227"/>
      <c r="O459" s="227"/>
      <c r="P459" s="227"/>
      <c r="Q459" s="227"/>
      <c r="R459" s="227"/>
      <c r="S459" s="227"/>
      <c r="T459" s="227"/>
      <c r="U459" s="227"/>
      <c r="V459" s="227"/>
      <c r="W459" s="227"/>
      <c r="X459" s="227"/>
      <c r="Y459" s="227"/>
      <c r="Z459" s="227"/>
    </row>
    <row r="460" spans="1:26" ht="15.75" customHeight="1" x14ac:dyDescent="0.2">
      <c r="A460" s="227"/>
      <c r="B460" s="227"/>
      <c r="C460" s="227"/>
      <c r="D460" s="227"/>
      <c r="E460" s="227"/>
      <c r="F460" s="227"/>
      <c r="G460" s="227"/>
      <c r="H460" s="227"/>
      <c r="I460" s="227"/>
      <c r="J460" s="227"/>
      <c r="K460" s="227"/>
      <c r="L460" s="227"/>
      <c r="M460" s="227"/>
      <c r="N460" s="227"/>
      <c r="O460" s="227"/>
      <c r="P460" s="227"/>
      <c r="Q460" s="227"/>
      <c r="R460" s="227"/>
      <c r="S460" s="227"/>
      <c r="T460" s="227"/>
      <c r="U460" s="227"/>
      <c r="V460" s="227"/>
      <c r="W460" s="227"/>
      <c r="X460" s="227"/>
      <c r="Y460" s="227"/>
      <c r="Z460" s="227"/>
    </row>
    <row r="461" spans="1:26" ht="15.75" customHeight="1" x14ac:dyDescent="0.2">
      <c r="A461" s="227"/>
      <c r="B461" s="227"/>
      <c r="C461" s="227"/>
      <c r="D461" s="227"/>
      <c r="E461" s="227"/>
      <c r="F461" s="227"/>
      <c r="G461" s="227"/>
      <c r="H461" s="227"/>
      <c r="I461" s="227"/>
      <c r="J461" s="227"/>
      <c r="K461" s="227"/>
      <c r="L461" s="227"/>
      <c r="M461" s="227"/>
      <c r="N461" s="227"/>
      <c r="O461" s="227"/>
      <c r="P461" s="227"/>
      <c r="Q461" s="227"/>
      <c r="R461" s="227"/>
      <c r="S461" s="227"/>
      <c r="T461" s="227"/>
      <c r="U461" s="227"/>
      <c r="V461" s="227"/>
      <c r="W461" s="227"/>
      <c r="X461" s="227"/>
      <c r="Y461" s="227"/>
      <c r="Z461" s="227"/>
    </row>
    <row r="462" spans="1:26" ht="15.75" customHeight="1" x14ac:dyDescent="0.2">
      <c r="A462" s="227"/>
      <c r="B462" s="227"/>
      <c r="C462" s="227"/>
      <c r="D462" s="227"/>
      <c r="E462" s="227"/>
      <c r="F462" s="227"/>
      <c r="G462" s="227"/>
      <c r="H462" s="227"/>
      <c r="I462" s="227"/>
      <c r="J462" s="227"/>
      <c r="K462" s="227"/>
      <c r="L462" s="227"/>
      <c r="M462" s="227"/>
      <c r="N462" s="227"/>
      <c r="O462" s="227"/>
      <c r="P462" s="227"/>
      <c r="Q462" s="227"/>
      <c r="R462" s="227"/>
      <c r="S462" s="227"/>
      <c r="T462" s="227"/>
      <c r="U462" s="227"/>
      <c r="V462" s="227"/>
      <c r="W462" s="227"/>
      <c r="X462" s="227"/>
      <c r="Y462" s="227"/>
      <c r="Z462" s="227"/>
    </row>
    <row r="463" spans="1:26" ht="15.75" customHeight="1" x14ac:dyDescent="0.2">
      <c r="A463" s="227"/>
      <c r="B463" s="227"/>
      <c r="C463" s="227"/>
      <c r="D463" s="227"/>
      <c r="E463" s="227"/>
      <c r="F463" s="227"/>
      <c r="G463" s="227"/>
      <c r="H463" s="227"/>
      <c r="I463" s="227"/>
      <c r="J463" s="227"/>
      <c r="K463" s="227"/>
      <c r="L463" s="227"/>
      <c r="M463" s="227"/>
      <c r="N463" s="227"/>
      <c r="O463" s="227"/>
      <c r="P463" s="227"/>
      <c r="Q463" s="227"/>
      <c r="R463" s="227"/>
      <c r="S463" s="227"/>
      <c r="T463" s="227"/>
      <c r="U463" s="227"/>
      <c r="V463" s="227"/>
      <c r="W463" s="227"/>
      <c r="X463" s="227"/>
      <c r="Y463" s="227"/>
      <c r="Z463" s="227"/>
    </row>
    <row r="464" spans="1:26" ht="15.75" customHeight="1" x14ac:dyDescent="0.2">
      <c r="A464" s="227"/>
      <c r="B464" s="227"/>
      <c r="C464" s="227"/>
      <c r="D464" s="227"/>
      <c r="E464" s="227"/>
      <c r="F464" s="227"/>
      <c r="G464" s="227"/>
      <c r="H464" s="227"/>
      <c r="I464" s="227"/>
      <c r="J464" s="227"/>
      <c r="K464" s="227"/>
      <c r="L464" s="227"/>
      <c r="M464" s="227"/>
      <c r="N464" s="227"/>
      <c r="O464" s="227"/>
      <c r="P464" s="227"/>
      <c r="Q464" s="227"/>
      <c r="R464" s="227"/>
      <c r="S464" s="227"/>
      <c r="T464" s="227"/>
      <c r="U464" s="227"/>
      <c r="V464" s="227"/>
      <c r="W464" s="227"/>
      <c r="X464" s="227"/>
      <c r="Y464" s="227"/>
      <c r="Z464" s="227"/>
    </row>
    <row r="465" spans="1:26" ht="15.75" customHeight="1" x14ac:dyDescent="0.2">
      <c r="A465" s="227"/>
      <c r="B465" s="227"/>
      <c r="C465" s="227"/>
      <c r="D465" s="227"/>
      <c r="E465" s="227"/>
      <c r="F465" s="227"/>
      <c r="G465" s="227"/>
      <c r="H465" s="227"/>
      <c r="I465" s="227"/>
      <c r="J465" s="227"/>
      <c r="K465" s="227"/>
      <c r="L465" s="227"/>
      <c r="M465" s="227"/>
      <c r="N465" s="227"/>
      <c r="O465" s="227"/>
      <c r="P465" s="227"/>
      <c r="Q465" s="227"/>
      <c r="R465" s="227"/>
      <c r="S465" s="227"/>
      <c r="T465" s="227"/>
      <c r="U465" s="227"/>
      <c r="V465" s="227"/>
      <c r="W465" s="227"/>
      <c r="X465" s="227"/>
      <c r="Y465" s="227"/>
      <c r="Z465" s="227"/>
    </row>
    <row r="466" spans="1:26" ht="15.75" customHeight="1" x14ac:dyDescent="0.2">
      <c r="A466" s="227"/>
      <c r="B466" s="227"/>
      <c r="C466" s="227"/>
      <c r="D466" s="227"/>
      <c r="E466" s="227"/>
      <c r="F466" s="227"/>
      <c r="G466" s="227"/>
      <c r="H466" s="227"/>
      <c r="I466" s="227"/>
      <c r="J466" s="227"/>
      <c r="K466" s="227"/>
      <c r="L466" s="227"/>
      <c r="M466" s="227"/>
      <c r="N466" s="227"/>
      <c r="O466" s="227"/>
      <c r="P466" s="227"/>
      <c r="Q466" s="227"/>
      <c r="R466" s="227"/>
      <c r="S466" s="227"/>
      <c r="T466" s="227"/>
      <c r="U466" s="227"/>
      <c r="V466" s="227"/>
      <c r="W466" s="227"/>
      <c r="X466" s="227"/>
      <c r="Y466" s="227"/>
      <c r="Z466" s="227"/>
    </row>
    <row r="467" spans="1:26" ht="15.75" customHeight="1" x14ac:dyDescent="0.2">
      <c r="A467" s="227"/>
      <c r="B467" s="227"/>
      <c r="C467" s="227"/>
      <c r="D467" s="227"/>
      <c r="E467" s="227"/>
      <c r="F467" s="227"/>
      <c r="G467" s="227"/>
      <c r="H467" s="227"/>
      <c r="I467" s="227"/>
      <c r="J467" s="227"/>
      <c r="K467" s="227"/>
      <c r="L467" s="227"/>
      <c r="M467" s="227"/>
      <c r="N467" s="227"/>
      <c r="O467" s="227"/>
      <c r="P467" s="227"/>
      <c r="Q467" s="227"/>
      <c r="R467" s="227"/>
      <c r="S467" s="227"/>
      <c r="T467" s="227"/>
      <c r="U467" s="227"/>
      <c r="V467" s="227"/>
      <c r="W467" s="227"/>
      <c r="X467" s="227"/>
      <c r="Y467" s="227"/>
      <c r="Z467" s="227"/>
    </row>
    <row r="468" spans="1:26" ht="15.75" customHeight="1" x14ac:dyDescent="0.2">
      <c r="A468" s="227"/>
      <c r="B468" s="227"/>
      <c r="C468" s="227"/>
      <c r="D468" s="227"/>
      <c r="E468" s="227"/>
      <c r="F468" s="227"/>
      <c r="G468" s="227"/>
      <c r="H468" s="227"/>
      <c r="I468" s="227"/>
      <c r="J468" s="227"/>
      <c r="K468" s="227"/>
      <c r="L468" s="227"/>
      <c r="M468" s="227"/>
      <c r="N468" s="227"/>
      <c r="O468" s="227"/>
      <c r="P468" s="227"/>
      <c r="Q468" s="227"/>
      <c r="R468" s="227"/>
      <c r="S468" s="227"/>
      <c r="T468" s="227"/>
      <c r="U468" s="227"/>
      <c r="V468" s="227"/>
      <c r="W468" s="227"/>
      <c r="X468" s="227"/>
      <c r="Y468" s="227"/>
      <c r="Z468" s="227"/>
    </row>
    <row r="469" spans="1:26" ht="15.75" customHeight="1" x14ac:dyDescent="0.2">
      <c r="A469" s="227"/>
      <c r="B469" s="227"/>
      <c r="C469" s="227"/>
      <c r="D469" s="227"/>
      <c r="E469" s="227"/>
      <c r="F469" s="227"/>
      <c r="G469" s="227"/>
      <c r="H469" s="227"/>
      <c r="I469" s="227"/>
      <c r="J469" s="227"/>
      <c r="K469" s="227"/>
      <c r="L469" s="227"/>
      <c r="M469" s="227"/>
      <c r="N469" s="227"/>
      <c r="O469" s="227"/>
      <c r="P469" s="227"/>
      <c r="Q469" s="227"/>
      <c r="R469" s="227"/>
      <c r="S469" s="227"/>
      <c r="T469" s="227"/>
      <c r="U469" s="227"/>
      <c r="V469" s="227"/>
      <c r="W469" s="227"/>
      <c r="X469" s="227"/>
      <c r="Y469" s="227"/>
      <c r="Z469" s="227"/>
    </row>
    <row r="470" spans="1:26" ht="15.75" customHeight="1" x14ac:dyDescent="0.2">
      <c r="A470" s="227"/>
      <c r="B470" s="227"/>
      <c r="C470" s="227"/>
      <c r="D470" s="227"/>
      <c r="E470" s="227"/>
      <c r="F470" s="227"/>
      <c r="G470" s="227"/>
      <c r="H470" s="227"/>
      <c r="I470" s="227"/>
      <c r="J470" s="227"/>
      <c r="K470" s="227"/>
      <c r="L470" s="227"/>
      <c r="M470" s="227"/>
      <c r="N470" s="227"/>
      <c r="O470" s="227"/>
      <c r="P470" s="227"/>
      <c r="Q470" s="227"/>
      <c r="R470" s="227"/>
      <c r="S470" s="227"/>
      <c r="T470" s="227"/>
      <c r="U470" s="227"/>
      <c r="V470" s="227"/>
      <c r="W470" s="227"/>
      <c r="X470" s="227"/>
      <c r="Y470" s="227"/>
      <c r="Z470" s="227"/>
    </row>
    <row r="471" spans="1:26" ht="15.75" customHeight="1" x14ac:dyDescent="0.2">
      <c r="A471" s="227"/>
      <c r="B471" s="227"/>
      <c r="C471" s="227"/>
      <c r="D471" s="227"/>
      <c r="E471" s="227"/>
      <c r="F471" s="227"/>
      <c r="G471" s="227"/>
      <c r="H471" s="227"/>
      <c r="I471" s="227"/>
      <c r="J471" s="227"/>
      <c r="K471" s="227"/>
      <c r="L471" s="227"/>
      <c r="M471" s="227"/>
      <c r="N471" s="227"/>
      <c r="O471" s="227"/>
      <c r="P471" s="227"/>
      <c r="Q471" s="227"/>
      <c r="R471" s="227"/>
      <c r="S471" s="227"/>
      <c r="T471" s="227"/>
      <c r="U471" s="227"/>
      <c r="V471" s="227"/>
      <c r="W471" s="227"/>
      <c r="X471" s="227"/>
      <c r="Y471" s="227"/>
      <c r="Z471" s="227"/>
    </row>
    <row r="472" spans="1:26" ht="15.75" customHeight="1" x14ac:dyDescent="0.2">
      <c r="A472" s="227"/>
      <c r="B472" s="227"/>
      <c r="C472" s="227"/>
      <c r="D472" s="227"/>
      <c r="E472" s="227"/>
      <c r="F472" s="227"/>
      <c r="G472" s="227"/>
      <c r="H472" s="227"/>
      <c r="I472" s="227"/>
      <c r="J472" s="227"/>
      <c r="K472" s="227"/>
      <c r="L472" s="227"/>
      <c r="M472" s="227"/>
      <c r="N472" s="227"/>
      <c r="O472" s="227"/>
      <c r="P472" s="227"/>
      <c r="Q472" s="227"/>
      <c r="R472" s="227"/>
      <c r="S472" s="227"/>
      <c r="T472" s="227"/>
      <c r="U472" s="227"/>
      <c r="V472" s="227"/>
      <c r="W472" s="227"/>
      <c r="X472" s="227"/>
      <c r="Y472" s="227"/>
      <c r="Z472" s="227"/>
    </row>
    <row r="473" spans="1:26" ht="15.75" customHeight="1" x14ac:dyDescent="0.2">
      <c r="A473" s="227"/>
      <c r="B473" s="227"/>
      <c r="C473" s="227"/>
      <c r="D473" s="227"/>
      <c r="E473" s="227"/>
      <c r="F473" s="227"/>
      <c r="G473" s="227"/>
      <c r="H473" s="227"/>
      <c r="I473" s="227"/>
      <c r="J473" s="227"/>
      <c r="K473" s="227"/>
      <c r="L473" s="227"/>
      <c r="M473" s="227"/>
      <c r="N473" s="227"/>
      <c r="O473" s="227"/>
      <c r="P473" s="227"/>
      <c r="Q473" s="227"/>
      <c r="R473" s="227"/>
      <c r="S473" s="227"/>
      <c r="T473" s="227"/>
      <c r="U473" s="227"/>
      <c r="V473" s="227"/>
      <c r="W473" s="227"/>
      <c r="X473" s="227"/>
      <c r="Y473" s="227"/>
      <c r="Z473" s="227"/>
    </row>
    <row r="474" spans="1:26" ht="15.75" customHeight="1" x14ac:dyDescent="0.2">
      <c r="A474" s="227"/>
      <c r="B474" s="227"/>
      <c r="C474" s="227"/>
      <c r="D474" s="227"/>
      <c r="E474" s="227"/>
      <c r="F474" s="227"/>
      <c r="G474" s="227"/>
      <c r="H474" s="227"/>
      <c r="I474" s="227"/>
      <c r="J474" s="227"/>
      <c r="K474" s="227"/>
      <c r="L474" s="227"/>
      <c r="M474" s="227"/>
      <c r="N474" s="227"/>
      <c r="O474" s="227"/>
      <c r="P474" s="227"/>
      <c r="Q474" s="227"/>
      <c r="R474" s="227"/>
      <c r="S474" s="227"/>
      <c r="T474" s="227"/>
      <c r="U474" s="227"/>
      <c r="V474" s="227"/>
      <c r="W474" s="227"/>
      <c r="X474" s="227"/>
      <c r="Y474" s="227"/>
      <c r="Z474" s="227"/>
    </row>
    <row r="475" spans="1:26" ht="15.75" customHeight="1" x14ac:dyDescent="0.2">
      <c r="A475" s="227"/>
      <c r="B475" s="227"/>
      <c r="C475" s="227"/>
      <c r="D475" s="227"/>
      <c r="E475" s="227"/>
      <c r="F475" s="227"/>
      <c r="G475" s="227"/>
      <c r="H475" s="227"/>
      <c r="I475" s="227"/>
      <c r="J475" s="227"/>
      <c r="K475" s="227"/>
      <c r="L475" s="227"/>
      <c r="M475" s="227"/>
      <c r="N475" s="227"/>
      <c r="O475" s="227"/>
      <c r="P475" s="227"/>
      <c r="Q475" s="227"/>
      <c r="R475" s="227"/>
      <c r="S475" s="227"/>
      <c r="T475" s="227"/>
      <c r="U475" s="227"/>
      <c r="V475" s="227"/>
      <c r="W475" s="227"/>
      <c r="X475" s="227"/>
      <c r="Y475" s="227"/>
      <c r="Z475" s="227"/>
    </row>
    <row r="476" spans="1:26" ht="15.75" customHeight="1" x14ac:dyDescent="0.2">
      <c r="A476" s="227"/>
      <c r="B476" s="227"/>
      <c r="C476" s="227"/>
      <c r="D476" s="227"/>
      <c r="E476" s="227"/>
      <c r="F476" s="227"/>
      <c r="G476" s="227"/>
      <c r="H476" s="227"/>
      <c r="I476" s="227"/>
      <c r="J476" s="227"/>
      <c r="K476" s="227"/>
      <c r="L476" s="227"/>
      <c r="M476" s="227"/>
      <c r="N476" s="227"/>
      <c r="O476" s="227"/>
      <c r="P476" s="227"/>
      <c r="Q476" s="227"/>
      <c r="R476" s="227"/>
      <c r="S476" s="227"/>
      <c r="T476" s="227"/>
      <c r="U476" s="227"/>
      <c r="V476" s="227"/>
      <c r="W476" s="227"/>
      <c r="X476" s="227"/>
      <c r="Y476" s="227"/>
      <c r="Z476" s="227"/>
    </row>
    <row r="477" spans="1:26" ht="15.75" customHeight="1" x14ac:dyDescent="0.2">
      <c r="A477" s="227"/>
      <c r="B477" s="227"/>
      <c r="C477" s="227"/>
      <c r="D477" s="227"/>
      <c r="E477" s="227"/>
      <c r="F477" s="227"/>
      <c r="G477" s="227"/>
      <c r="H477" s="227"/>
      <c r="I477" s="227"/>
      <c r="J477" s="227"/>
      <c r="K477" s="227"/>
      <c r="L477" s="227"/>
      <c r="M477" s="227"/>
      <c r="N477" s="227"/>
      <c r="O477" s="227"/>
      <c r="P477" s="227"/>
      <c r="Q477" s="227"/>
      <c r="R477" s="227"/>
      <c r="S477" s="227"/>
      <c r="T477" s="227"/>
      <c r="U477" s="227"/>
      <c r="V477" s="227"/>
      <c r="W477" s="227"/>
      <c r="X477" s="227"/>
      <c r="Y477" s="227"/>
      <c r="Z477" s="227"/>
    </row>
    <row r="478" spans="1:26" ht="15.75" customHeight="1" x14ac:dyDescent="0.2">
      <c r="A478" s="227"/>
      <c r="B478" s="227"/>
      <c r="C478" s="227"/>
      <c r="D478" s="227"/>
      <c r="E478" s="227"/>
      <c r="F478" s="227"/>
      <c r="G478" s="227"/>
      <c r="H478" s="227"/>
      <c r="I478" s="227"/>
      <c r="J478" s="227"/>
      <c r="K478" s="227"/>
      <c r="L478" s="227"/>
      <c r="M478" s="227"/>
      <c r="N478" s="227"/>
      <c r="O478" s="227"/>
      <c r="P478" s="227"/>
      <c r="Q478" s="227"/>
      <c r="R478" s="227"/>
      <c r="S478" s="227"/>
      <c r="T478" s="227"/>
      <c r="U478" s="227"/>
      <c r="V478" s="227"/>
      <c r="W478" s="227"/>
      <c r="X478" s="227"/>
      <c r="Y478" s="227"/>
      <c r="Z478" s="227"/>
    </row>
    <row r="479" spans="1:26" ht="15.75" customHeight="1" x14ac:dyDescent="0.2">
      <c r="A479" s="227"/>
      <c r="B479" s="227"/>
      <c r="C479" s="227"/>
      <c r="D479" s="227"/>
      <c r="E479" s="227"/>
      <c r="F479" s="227"/>
      <c r="G479" s="227"/>
      <c r="H479" s="227"/>
      <c r="I479" s="227"/>
      <c r="J479" s="227"/>
      <c r="K479" s="227"/>
      <c r="L479" s="227"/>
      <c r="M479" s="227"/>
      <c r="N479" s="227"/>
      <c r="O479" s="227"/>
      <c r="P479" s="227"/>
      <c r="Q479" s="227"/>
      <c r="R479" s="227"/>
      <c r="S479" s="227"/>
      <c r="T479" s="227"/>
      <c r="U479" s="227"/>
      <c r="V479" s="227"/>
      <c r="W479" s="227"/>
      <c r="X479" s="227"/>
      <c r="Y479" s="227"/>
      <c r="Z479" s="227"/>
    </row>
    <row r="480" spans="1:26" ht="15.75" customHeight="1" x14ac:dyDescent="0.2">
      <c r="A480" s="227"/>
      <c r="B480" s="227"/>
      <c r="C480" s="227"/>
      <c r="D480" s="227"/>
      <c r="E480" s="227"/>
      <c r="F480" s="227"/>
      <c r="G480" s="227"/>
      <c r="H480" s="227"/>
      <c r="I480" s="227"/>
      <c r="J480" s="227"/>
      <c r="K480" s="227"/>
      <c r="L480" s="227"/>
      <c r="M480" s="227"/>
      <c r="N480" s="227"/>
      <c r="O480" s="227"/>
      <c r="P480" s="227"/>
      <c r="Q480" s="227"/>
      <c r="R480" s="227"/>
      <c r="S480" s="227"/>
      <c r="T480" s="227"/>
      <c r="U480" s="227"/>
      <c r="V480" s="227"/>
      <c r="W480" s="227"/>
      <c r="X480" s="227"/>
      <c r="Y480" s="227"/>
      <c r="Z480" s="227"/>
    </row>
    <row r="481" spans="1:26" ht="15.75" customHeight="1" x14ac:dyDescent="0.2">
      <c r="A481" s="227"/>
      <c r="B481" s="227"/>
      <c r="C481" s="227"/>
      <c r="D481" s="227"/>
      <c r="E481" s="227"/>
      <c r="F481" s="227"/>
      <c r="G481" s="227"/>
      <c r="H481" s="227"/>
      <c r="I481" s="227"/>
      <c r="J481" s="227"/>
      <c r="K481" s="227"/>
      <c r="L481" s="227"/>
      <c r="M481" s="227"/>
      <c r="N481" s="227"/>
      <c r="O481" s="227"/>
      <c r="P481" s="227"/>
      <c r="Q481" s="227"/>
      <c r="R481" s="227"/>
      <c r="S481" s="227"/>
      <c r="T481" s="227"/>
      <c r="U481" s="227"/>
      <c r="V481" s="227"/>
      <c r="W481" s="227"/>
      <c r="X481" s="227"/>
      <c r="Y481" s="227"/>
      <c r="Z481" s="227"/>
    </row>
    <row r="482" spans="1:26" ht="15.75" customHeight="1" x14ac:dyDescent="0.2">
      <c r="A482" s="227"/>
      <c r="B482" s="227"/>
      <c r="C482" s="227"/>
      <c r="D482" s="227"/>
      <c r="E482" s="227"/>
      <c r="F482" s="227"/>
      <c r="G482" s="227"/>
      <c r="H482" s="227"/>
      <c r="I482" s="227"/>
      <c r="J482" s="227"/>
      <c r="K482" s="227"/>
      <c r="L482" s="227"/>
      <c r="M482" s="227"/>
      <c r="N482" s="227"/>
      <c r="O482" s="227"/>
      <c r="P482" s="227"/>
      <c r="Q482" s="227"/>
      <c r="R482" s="227"/>
      <c r="S482" s="227"/>
      <c r="T482" s="227"/>
      <c r="U482" s="227"/>
      <c r="V482" s="227"/>
      <c r="W482" s="227"/>
      <c r="X482" s="227"/>
      <c r="Y482" s="227"/>
      <c r="Z482" s="227"/>
    </row>
    <row r="483" spans="1:26" ht="15.75" customHeight="1" x14ac:dyDescent="0.2">
      <c r="A483" s="227"/>
      <c r="B483" s="227"/>
      <c r="C483" s="227"/>
      <c r="D483" s="227"/>
      <c r="E483" s="227"/>
      <c r="F483" s="227"/>
      <c r="G483" s="227"/>
      <c r="H483" s="227"/>
      <c r="I483" s="227"/>
      <c r="J483" s="227"/>
      <c r="K483" s="227"/>
      <c r="L483" s="227"/>
      <c r="M483" s="227"/>
      <c r="N483" s="227"/>
      <c r="O483" s="227"/>
      <c r="P483" s="227"/>
      <c r="Q483" s="227"/>
      <c r="R483" s="227"/>
      <c r="S483" s="227"/>
      <c r="T483" s="227"/>
      <c r="U483" s="227"/>
      <c r="V483" s="227"/>
      <c r="W483" s="227"/>
      <c r="X483" s="227"/>
      <c r="Y483" s="227"/>
      <c r="Z483" s="227"/>
    </row>
    <row r="484" spans="1:26" ht="15.75" customHeight="1" x14ac:dyDescent="0.2">
      <c r="A484" s="227"/>
      <c r="B484" s="227"/>
      <c r="C484" s="227"/>
      <c r="D484" s="227"/>
      <c r="E484" s="227"/>
      <c r="F484" s="227"/>
      <c r="G484" s="227"/>
      <c r="H484" s="227"/>
      <c r="I484" s="227"/>
      <c r="J484" s="227"/>
      <c r="K484" s="227"/>
      <c r="L484" s="227"/>
      <c r="M484" s="227"/>
      <c r="N484" s="227"/>
      <c r="O484" s="227"/>
      <c r="P484" s="227"/>
      <c r="Q484" s="227"/>
      <c r="R484" s="227"/>
      <c r="S484" s="227"/>
      <c r="T484" s="227"/>
      <c r="U484" s="227"/>
      <c r="V484" s="227"/>
      <c r="W484" s="227"/>
      <c r="X484" s="227"/>
      <c r="Y484" s="227"/>
      <c r="Z484" s="227"/>
    </row>
    <row r="485" spans="1:26" ht="15.75" customHeight="1" x14ac:dyDescent="0.2">
      <c r="A485" s="227"/>
      <c r="B485" s="227"/>
      <c r="C485" s="227"/>
      <c r="D485" s="227"/>
      <c r="E485" s="227"/>
      <c r="F485" s="227"/>
      <c r="G485" s="227"/>
      <c r="H485" s="227"/>
      <c r="I485" s="227"/>
      <c r="J485" s="227"/>
      <c r="K485" s="227"/>
      <c r="L485" s="227"/>
      <c r="M485" s="227"/>
      <c r="N485" s="227"/>
      <c r="O485" s="227"/>
      <c r="P485" s="227"/>
      <c r="Q485" s="227"/>
      <c r="R485" s="227"/>
      <c r="S485" s="227"/>
      <c r="T485" s="227"/>
      <c r="U485" s="227"/>
      <c r="V485" s="227"/>
      <c r="W485" s="227"/>
      <c r="X485" s="227"/>
      <c r="Y485" s="227"/>
      <c r="Z485" s="227"/>
    </row>
    <row r="486" spans="1:26" ht="15.75" customHeight="1" x14ac:dyDescent="0.2">
      <c r="A486" s="227"/>
      <c r="B486" s="227"/>
      <c r="C486" s="227"/>
      <c r="D486" s="227"/>
      <c r="E486" s="227"/>
      <c r="F486" s="227"/>
      <c r="G486" s="227"/>
      <c r="H486" s="227"/>
      <c r="I486" s="227"/>
      <c r="J486" s="227"/>
      <c r="K486" s="227"/>
      <c r="L486" s="227"/>
      <c r="M486" s="227"/>
      <c r="N486" s="227"/>
      <c r="O486" s="227"/>
      <c r="P486" s="227"/>
      <c r="Q486" s="227"/>
      <c r="R486" s="227"/>
      <c r="S486" s="227"/>
      <c r="T486" s="227"/>
      <c r="U486" s="227"/>
      <c r="V486" s="227"/>
      <c r="W486" s="227"/>
      <c r="X486" s="227"/>
      <c r="Y486" s="227"/>
      <c r="Z486" s="227"/>
    </row>
    <row r="487" spans="1:26" ht="15.75" customHeight="1" x14ac:dyDescent="0.2">
      <c r="A487" s="227"/>
      <c r="B487" s="227"/>
      <c r="C487" s="227"/>
      <c r="D487" s="227"/>
      <c r="E487" s="227"/>
      <c r="F487" s="227"/>
      <c r="G487" s="227"/>
      <c r="H487" s="227"/>
      <c r="I487" s="227"/>
      <c r="J487" s="227"/>
      <c r="K487" s="227"/>
      <c r="L487" s="227"/>
      <c r="M487" s="227"/>
      <c r="N487" s="227"/>
      <c r="O487" s="227"/>
      <c r="P487" s="227"/>
      <c r="Q487" s="227"/>
      <c r="R487" s="227"/>
      <c r="S487" s="227"/>
      <c r="T487" s="227"/>
      <c r="U487" s="227"/>
      <c r="V487" s="227"/>
      <c r="W487" s="227"/>
      <c r="X487" s="227"/>
      <c r="Y487" s="227"/>
      <c r="Z487" s="227"/>
    </row>
    <row r="488" spans="1:26" ht="15.75" customHeight="1" x14ac:dyDescent="0.2">
      <c r="A488" s="227"/>
      <c r="B488" s="227"/>
      <c r="C488" s="227"/>
      <c r="D488" s="227"/>
      <c r="E488" s="227"/>
      <c r="F488" s="227"/>
      <c r="G488" s="227"/>
      <c r="H488" s="227"/>
      <c r="I488" s="227"/>
      <c r="J488" s="227"/>
      <c r="K488" s="227"/>
      <c r="L488" s="227"/>
      <c r="M488" s="227"/>
      <c r="N488" s="227"/>
      <c r="O488" s="227"/>
      <c r="P488" s="227"/>
      <c r="Q488" s="227"/>
      <c r="R488" s="227"/>
      <c r="S488" s="227"/>
      <c r="T488" s="227"/>
      <c r="U488" s="227"/>
      <c r="V488" s="227"/>
      <c r="W488" s="227"/>
      <c r="X488" s="227"/>
      <c r="Y488" s="227"/>
      <c r="Z488" s="227"/>
    </row>
    <row r="489" spans="1:26" ht="15.75" customHeight="1" x14ac:dyDescent="0.2">
      <c r="A489" s="227"/>
      <c r="B489" s="227"/>
      <c r="C489" s="227"/>
      <c r="D489" s="227"/>
      <c r="E489" s="227"/>
      <c r="F489" s="227"/>
      <c r="G489" s="227"/>
      <c r="H489" s="227"/>
      <c r="I489" s="227"/>
      <c r="J489" s="227"/>
      <c r="K489" s="227"/>
      <c r="L489" s="227"/>
      <c r="M489" s="227"/>
      <c r="N489" s="227"/>
      <c r="O489" s="227"/>
      <c r="P489" s="227"/>
      <c r="Q489" s="227"/>
      <c r="R489" s="227"/>
      <c r="S489" s="227"/>
      <c r="T489" s="227"/>
      <c r="U489" s="227"/>
      <c r="V489" s="227"/>
      <c r="W489" s="227"/>
      <c r="X489" s="227"/>
      <c r="Y489" s="227"/>
      <c r="Z489" s="227"/>
    </row>
    <row r="490" spans="1:26" ht="15.75" customHeight="1" x14ac:dyDescent="0.2">
      <c r="A490" s="227"/>
      <c r="B490" s="227"/>
      <c r="C490" s="227"/>
      <c r="D490" s="227"/>
      <c r="E490" s="227"/>
      <c r="F490" s="227"/>
      <c r="G490" s="227"/>
      <c r="H490" s="227"/>
      <c r="I490" s="227"/>
      <c r="J490" s="227"/>
      <c r="K490" s="227"/>
      <c r="L490" s="227"/>
      <c r="M490" s="227"/>
      <c r="N490" s="227"/>
      <c r="O490" s="227"/>
      <c r="P490" s="227"/>
      <c r="Q490" s="227"/>
      <c r="R490" s="227"/>
      <c r="S490" s="227"/>
      <c r="T490" s="227"/>
      <c r="U490" s="227"/>
      <c r="V490" s="227"/>
      <c r="W490" s="227"/>
      <c r="X490" s="227"/>
      <c r="Y490" s="227"/>
      <c r="Z490" s="227"/>
    </row>
    <row r="491" spans="1:26" ht="15.75" customHeight="1" x14ac:dyDescent="0.2">
      <c r="A491" s="227"/>
      <c r="B491" s="227"/>
      <c r="C491" s="227"/>
      <c r="D491" s="227"/>
      <c r="E491" s="227"/>
      <c r="F491" s="227"/>
      <c r="G491" s="227"/>
      <c r="H491" s="227"/>
      <c r="I491" s="227"/>
      <c r="J491" s="227"/>
      <c r="K491" s="227"/>
      <c r="L491" s="227"/>
      <c r="M491" s="227"/>
      <c r="N491" s="227"/>
      <c r="O491" s="227"/>
      <c r="P491" s="227"/>
      <c r="Q491" s="227"/>
      <c r="R491" s="227"/>
      <c r="S491" s="227"/>
      <c r="T491" s="227"/>
      <c r="U491" s="227"/>
      <c r="V491" s="227"/>
      <c r="W491" s="227"/>
      <c r="X491" s="227"/>
      <c r="Y491" s="227"/>
      <c r="Z491" s="227"/>
    </row>
    <row r="492" spans="1:26" ht="15.75" customHeight="1" x14ac:dyDescent="0.2">
      <c r="A492" s="227"/>
      <c r="B492" s="227"/>
      <c r="C492" s="227"/>
      <c r="D492" s="227"/>
      <c r="E492" s="227"/>
      <c r="F492" s="227"/>
      <c r="G492" s="227"/>
      <c r="H492" s="227"/>
      <c r="I492" s="227"/>
      <c r="J492" s="227"/>
      <c r="K492" s="227"/>
      <c r="L492" s="227"/>
      <c r="M492" s="227"/>
      <c r="N492" s="227"/>
      <c r="O492" s="227"/>
      <c r="P492" s="227"/>
      <c r="Q492" s="227"/>
      <c r="R492" s="227"/>
      <c r="S492" s="227"/>
      <c r="T492" s="227"/>
      <c r="U492" s="227"/>
      <c r="V492" s="227"/>
      <c r="W492" s="227"/>
      <c r="X492" s="227"/>
      <c r="Y492" s="227"/>
      <c r="Z492" s="227"/>
    </row>
    <row r="493" spans="1:26" ht="15.75" customHeight="1" x14ac:dyDescent="0.2">
      <c r="A493" s="227"/>
      <c r="B493" s="227"/>
      <c r="C493" s="227"/>
      <c r="D493" s="227"/>
      <c r="E493" s="227"/>
      <c r="F493" s="227"/>
      <c r="G493" s="227"/>
      <c r="H493" s="227"/>
      <c r="I493" s="227"/>
      <c r="J493" s="227"/>
      <c r="K493" s="227"/>
      <c r="L493" s="227"/>
      <c r="M493" s="227"/>
      <c r="N493" s="227"/>
      <c r="O493" s="227"/>
      <c r="P493" s="227"/>
      <c r="Q493" s="227"/>
      <c r="R493" s="227"/>
      <c r="S493" s="227"/>
      <c r="T493" s="227"/>
      <c r="U493" s="227"/>
      <c r="V493" s="227"/>
      <c r="W493" s="227"/>
      <c r="X493" s="227"/>
      <c r="Y493" s="227"/>
      <c r="Z493" s="227"/>
    </row>
    <row r="494" spans="1:26" ht="15.75" customHeight="1" x14ac:dyDescent="0.2">
      <c r="A494" s="227"/>
      <c r="B494" s="227"/>
      <c r="C494" s="227"/>
      <c r="D494" s="227"/>
      <c r="E494" s="227"/>
      <c r="F494" s="227"/>
      <c r="G494" s="227"/>
      <c r="H494" s="227"/>
      <c r="I494" s="227"/>
      <c r="J494" s="227"/>
      <c r="K494" s="227"/>
      <c r="L494" s="227"/>
      <c r="M494" s="227"/>
      <c r="N494" s="227"/>
      <c r="O494" s="227"/>
      <c r="P494" s="227"/>
      <c r="Q494" s="227"/>
      <c r="R494" s="227"/>
      <c r="S494" s="227"/>
      <c r="T494" s="227"/>
      <c r="U494" s="227"/>
      <c r="V494" s="227"/>
      <c r="W494" s="227"/>
      <c r="X494" s="227"/>
      <c r="Y494" s="227"/>
      <c r="Z494" s="227"/>
    </row>
    <row r="495" spans="1:26" ht="15.75" customHeight="1" x14ac:dyDescent="0.2">
      <c r="A495" s="227"/>
      <c r="B495" s="227"/>
      <c r="C495" s="227"/>
      <c r="D495" s="227"/>
      <c r="E495" s="227"/>
      <c r="F495" s="227"/>
      <c r="G495" s="227"/>
      <c r="H495" s="227"/>
      <c r="I495" s="227"/>
      <c r="J495" s="227"/>
      <c r="K495" s="227"/>
      <c r="L495" s="227"/>
      <c r="M495" s="227"/>
      <c r="N495" s="227"/>
      <c r="O495" s="227"/>
      <c r="P495" s="227"/>
      <c r="Q495" s="227"/>
      <c r="R495" s="227"/>
      <c r="S495" s="227"/>
      <c r="T495" s="227"/>
      <c r="U495" s="227"/>
      <c r="V495" s="227"/>
      <c r="W495" s="227"/>
      <c r="X495" s="227"/>
      <c r="Y495" s="227"/>
      <c r="Z495" s="227"/>
    </row>
    <row r="496" spans="1:26" ht="15.75" customHeight="1" x14ac:dyDescent="0.2">
      <c r="A496" s="227"/>
      <c r="B496" s="227"/>
      <c r="C496" s="227"/>
      <c r="D496" s="227"/>
      <c r="E496" s="227"/>
      <c r="F496" s="227"/>
      <c r="G496" s="227"/>
      <c r="H496" s="227"/>
      <c r="I496" s="227"/>
      <c r="J496" s="227"/>
      <c r="K496" s="227"/>
      <c r="L496" s="227"/>
      <c r="M496" s="227"/>
      <c r="N496" s="227"/>
      <c r="O496" s="227"/>
      <c r="P496" s="227"/>
      <c r="Q496" s="227"/>
      <c r="R496" s="227"/>
      <c r="S496" s="227"/>
      <c r="T496" s="227"/>
      <c r="U496" s="227"/>
      <c r="V496" s="227"/>
      <c r="W496" s="227"/>
      <c r="X496" s="227"/>
      <c r="Y496" s="227"/>
      <c r="Z496" s="227"/>
    </row>
    <row r="497" spans="1:26" ht="15.75" customHeight="1" x14ac:dyDescent="0.2">
      <c r="A497" s="227"/>
      <c r="B497" s="227"/>
      <c r="C497" s="227"/>
      <c r="D497" s="227"/>
      <c r="E497" s="227"/>
      <c r="F497" s="227"/>
      <c r="G497" s="227"/>
      <c r="H497" s="227"/>
      <c r="I497" s="227"/>
      <c r="J497" s="227"/>
      <c r="K497" s="227"/>
      <c r="L497" s="227"/>
      <c r="M497" s="227"/>
      <c r="N497" s="227"/>
      <c r="O497" s="227"/>
      <c r="P497" s="227"/>
      <c r="Q497" s="227"/>
      <c r="R497" s="227"/>
      <c r="S497" s="227"/>
      <c r="T497" s="227"/>
      <c r="U497" s="227"/>
      <c r="V497" s="227"/>
      <c r="W497" s="227"/>
      <c r="X497" s="227"/>
      <c r="Y497" s="227"/>
      <c r="Z497" s="227"/>
    </row>
    <row r="498" spans="1:26" ht="15.75" customHeight="1" x14ac:dyDescent="0.2">
      <c r="A498" s="227"/>
      <c r="B498" s="227"/>
      <c r="C498" s="227"/>
      <c r="D498" s="227"/>
      <c r="E498" s="227"/>
      <c r="F498" s="227"/>
      <c r="G498" s="227"/>
      <c r="H498" s="227"/>
      <c r="I498" s="227"/>
      <c r="J498" s="227"/>
      <c r="K498" s="227"/>
      <c r="L498" s="227"/>
      <c r="M498" s="227"/>
      <c r="N498" s="227"/>
      <c r="O498" s="227"/>
      <c r="P498" s="227"/>
      <c r="Q498" s="227"/>
      <c r="R498" s="227"/>
      <c r="S498" s="227"/>
      <c r="T498" s="227"/>
      <c r="U498" s="227"/>
      <c r="V498" s="227"/>
      <c r="W498" s="227"/>
      <c r="X498" s="227"/>
      <c r="Y498" s="227"/>
      <c r="Z498" s="227"/>
    </row>
    <row r="499" spans="1:26" ht="15.75" customHeight="1" x14ac:dyDescent="0.2">
      <c r="A499" s="227"/>
      <c r="B499" s="227"/>
      <c r="C499" s="227"/>
      <c r="D499" s="227"/>
      <c r="E499" s="227"/>
      <c r="F499" s="227"/>
      <c r="G499" s="227"/>
      <c r="H499" s="227"/>
      <c r="I499" s="227"/>
      <c r="J499" s="227"/>
      <c r="K499" s="227"/>
      <c r="L499" s="227"/>
      <c r="M499" s="227"/>
      <c r="N499" s="227"/>
      <c r="O499" s="227"/>
      <c r="P499" s="227"/>
      <c r="Q499" s="227"/>
      <c r="R499" s="227"/>
      <c r="S499" s="227"/>
      <c r="T499" s="227"/>
      <c r="U499" s="227"/>
      <c r="V499" s="227"/>
      <c r="W499" s="227"/>
      <c r="X499" s="227"/>
      <c r="Y499" s="227"/>
      <c r="Z499" s="227"/>
    </row>
    <row r="500" spans="1:26" ht="15.75" customHeight="1" x14ac:dyDescent="0.2">
      <c r="A500" s="227"/>
      <c r="B500" s="227"/>
      <c r="C500" s="227"/>
      <c r="D500" s="227"/>
      <c r="E500" s="227"/>
      <c r="F500" s="227"/>
      <c r="G500" s="227"/>
      <c r="H500" s="227"/>
      <c r="I500" s="227"/>
      <c r="J500" s="227"/>
      <c r="K500" s="227"/>
      <c r="L500" s="227"/>
      <c r="M500" s="227"/>
      <c r="N500" s="227"/>
      <c r="O500" s="227"/>
      <c r="P500" s="227"/>
      <c r="Q500" s="227"/>
      <c r="R500" s="227"/>
      <c r="S500" s="227"/>
      <c r="T500" s="227"/>
      <c r="U500" s="227"/>
      <c r="V500" s="227"/>
      <c r="W500" s="227"/>
      <c r="X500" s="227"/>
      <c r="Y500" s="227"/>
      <c r="Z500" s="227"/>
    </row>
    <row r="501" spans="1:26" ht="15.75" customHeight="1" x14ac:dyDescent="0.2">
      <c r="A501" s="227"/>
      <c r="B501" s="227"/>
      <c r="C501" s="227"/>
      <c r="D501" s="227"/>
      <c r="E501" s="227"/>
      <c r="F501" s="227"/>
      <c r="G501" s="227"/>
      <c r="H501" s="227"/>
      <c r="I501" s="227"/>
      <c r="J501" s="227"/>
      <c r="K501" s="227"/>
      <c r="L501" s="227"/>
      <c r="M501" s="227"/>
      <c r="N501" s="227"/>
      <c r="O501" s="227"/>
      <c r="P501" s="227"/>
      <c r="Q501" s="227"/>
      <c r="R501" s="227"/>
      <c r="S501" s="227"/>
      <c r="T501" s="227"/>
      <c r="U501" s="227"/>
      <c r="V501" s="227"/>
      <c r="W501" s="227"/>
      <c r="X501" s="227"/>
      <c r="Y501" s="227"/>
      <c r="Z501" s="227"/>
    </row>
    <row r="502" spans="1:26" ht="15.75" customHeight="1" x14ac:dyDescent="0.2">
      <c r="A502" s="227"/>
      <c r="B502" s="227"/>
      <c r="C502" s="227"/>
      <c r="D502" s="227"/>
      <c r="E502" s="227"/>
      <c r="F502" s="227"/>
      <c r="G502" s="227"/>
      <c r="H502" s="227"/>
      <c r="I502" s="227"/>
      <c r="J502" s="227"/>
      <c r="K502" s="227"/>
      <c r="L502" s="227"/>
      <c r="M502" s="227"/>
      <c r="N502" s="227"/>
      <c r="O502" s="227"/>
      <c r="P502" s="227"/>
      <c r="Q502" s="227"/>
      <c r="R502" s="227"/>
      <c r="S502" s="227"/>
      <c r="T502" s="227"/>
      <c r="U502" s="227"/>
      <c r="V502" s="227"/>
      <c r="W502" s="227"/>
      <c r="X502" s="227"/>
      <c r="Y502" s="227"/>
      <c r="Z502" s="227"/>
    </row>
    <row r="503" spans="1:26" ht="15.75" customHeight="1" x14ac:dyDescent="0.2">
      <c r="A503" s="227"/>
      <c r="B503" s="227"/>
      <c r="C503" s="227"/>
      <c r="D503" s="227"/>
      <c r="E503" s="227"/>
      <c r="F503" s="227"/>
      <c r="G503" s="227"/>
      <c r="H503" s="227"/>
      <c r="I503" s="227"/>
      <c r="J503" s="227"/>
      <c r="K503" s="227"/>
      <c r="L503" s="227"/>
      <c r="M503" s="227"/>
      <c r="N503" s="227"/>
      <c r="O503" s="227"/>
      <c r="P503" s="227"/>
      <c r="Q503" s="227"/>
      <c r="R503" s="227"/>
      <c r="S503" s="227"/>
      <c r="T503" s="227"/>
      <c r="U503" s="227"/>
      <c r="V503" s="227"/>
      <c r="W503" s="227"/>
      <c r="X503" s="227"/>
      <c r="Y503" s="227"/>
      <c r="Z503" s="227"/>
    </row>
    <row r="504" spans="1:26" ht="15.75" customHeight="1" x14ac:dyDescent="0.2">
      <c r="A504" s="227"/>
      <c r="B504" s="227"/>
      <c r="C504" s="227"/>
      <c r="D504" s="227"/>
      <c r="E504" s="227"/>
      <c r="F504" s="227"/>
      <c r="G504" s="227"/>
      <c r="H504" s="227"/>
      <c r="I504" s="227"/>
      <c r="J504" s="227"/>
      <c r="K504" s="227"/>
      <c r="L504" s="227"/>
      <c r="M504" s="227"/>
      <c r="N504" s="227"/>
      <c r="O504" s="227"/>
      <c r="P504" s="227"/>
      <c r="Q504" s="227"/>
      <c r="R504" s="227"/>
      <c r="S504" s="227"/>
      <c r="T504" s="227"/>
      <c r="U504" s="227"/>
      <c r="V504" s="227"/>
      <c r="W504" s="227"/>
      <c r="X504" s="227"/>
      <c r="Y504" s="227"/>
      <c r="Z504" s="227"/>
    </row>
    <row r="505" spans="1:26" ht="15.75" customHeight="1" x14ac:dyDescent="0.2">
      <c r="A505" s="227"/>
      <c r="B505" s="227"/>
      <c r="C505" s="227"/>
      <c r="D505" s="227"/>
      <c r="E505" s="227"/>
      <c r="F505" s="227"/>
      <c r="G505" s="227"/>
      <c r="H505" s="227"/>
      <c r="I505" s="227"/>
      <c r="J505" s="227"/>
      <c r="K505" s="227"/>
      <c r="L505" s="227"/>
      <c r="M505" s="227"/>
      <c r="N505" s="227"/>
      <c r="O505" s="227"/>
      <c r="P505" s="227"/>
      <c r="Q505" s="227"/>
      <c r="R505" s="227"/>
      <c r="S505" s="227"/>
      <c r="T505" s="227"/>
      <c r="U505" s="227"/>
      <c r="V505" s="227"/>
      <c r="W505" s="227"/>
      <c r="X505" s="227"/>
      <c r="Y505" s="227"/>
      <c r="Z505" s="227"/>
    </row>
    <row r="506" spans="1:26" ht="15.75" customHeight="1" x14ac:dyDescent="0.2">
      <c r="A506" s="227"/>
      <c r="B506" s="227"/>
      <c r="C506" s="227"/>
      <c r="D506" s="227"/>
      <c r="E506" s="227"/>
      <c r="F506" s="227"/>
      <c r="G506" s="227"/>
      <c r="H506" s="227"/>
      <c r="I506" s="227"/>
      <c r="J506" s="227"/>
      <c r="K506" s="227"/>
      <c r="L506" s="227"/>
      <c r="M506" s="227"/>
      <c r="N506" s="227"/>
      <c r="O506" s="227"/>
      <c r="P506" s="227"/>
      <c r="Q506" s="227"/>
      <c r="R506" s="227"/>
      <c r="S506" s="227"/>
      <c r="T506" s="227"/>
      <c r="U506" s="227"/>
      <c r="V506" s="227"/>
      <c r="W506" s="227"/>
      <c r="X506" s="227"/>
      <c r="Y506" s="227"/>
      <c r="Z506" s="227"/>
    </row>
    <row r="507" spans="1:26" ht="15.75" customHeight="1" x14ac:dyDescent="0.2">
      <c r="A507" s="227"/>
      <c r="B507" s="227"/>
      <c r="C507" s="227"/>
      <c r="D507" s="227"/>
      <c r="E507" s="227"/>
      <c r="F507" s="227"/>
      <c r="G507" s="227"/>
      <c r="H507" s="227"/>
      <c r="I507" s="227"/>
      <c r="J507" s="227"/>
      <c r="K507" s="227"/>
      <c r="L507" s="227"/>
      <c r="M507" s="227"/>
      <c r="N507" s="227"/>
      <c r="O507" s="227"/>
      <c r="P507" s="227"/>
      <c r="Q507" s="227"/>
      <c r="R507" s="227"/>
      <c r="S507" s="227"/>
      <c r="T507" s="227"/>
      <c r="U507" s="227"/>
      <c r="V507" s="227"/>
      <c r="W507" s="227"/>
      <c r="X507" s="227"/>
      <c r="Y507" s="227"/>
      <c r="Z507" s="227"/>
    </row>
    <row r="508" spans="1:26" ht="15.75" customHeight="1" x14ac:dyDescent="0.2">
      <c r="A508" s="227"/>
      <c r="B508" s="227"/>
      <c r="C508" s="227"/>
      <c r="D508" s="227"/>
      <c r="E508" s="227"/>
      <c r="F508" s="227"/>
      <c r="G508" s="227"/>
      <c r="H508" s="227"/>
      <c r="I508" s="227"/>
      <c r="J508" s="227"/>
      <c r="K508" s="227"/>
      <c r="L508" s="227"/>
      <c r="M508" s="227"/>
      <c r="N508" s="227"/>
      <c r="O508" s="227"/>
      <c r="P508" s="227"/>
      <c r="Q508" s="227"/>
      <c r="R508" s="227"/>
      <c r="S508" s="227"/>
      <c r="T508" s="227"/>
      <c r="U508" s="227"/>
      <c r="V508" s="227"/>
      <c r="W508" s="227"/>
      <c r="X508" s="227"/>
      <c r="Y508" s="227"/>
      <c r="Z508" s="227"/>
    </row>
    <row r="509" spans="1:26" ht="15.75" customHeight="1" x14ac:dyDescent="0.2">
      <c r="A509" s="227"/>
      <c r="B509" s="227"/>
      <c r="C509" s="227"/>
      <c r="D509" s="227"/>
      <c r="E509" s="227"/>
      <c r="F509" s="227"/>
      <c r="G509" s="227"/>
      <c r="H509" s="227"/>
      <c r="I509" s="227"/>
      <c r="J509" s="227"/>
      <c r="K509" s="227"/>
      <c r="L509" s="227"/>
      <c r="M509" s="227"/>
      <c r="N509" s="227"/>
      <c r="O509" s="227"/>
      <c r="P509" s="227"/>
      <c r="Q509" s="227"/>
      <c r="R509" s="227"/>
      <c r="S509" s="227"/>
      <c r="T509" s="227"/>
      <c r="U509" s="227"/>
      <c r="V509" s="227"/>
      <c r="W509" s="227"/>
      <c r="X509" s="227"/>
      <c r="Y509" s="227"/>
      <c r="Z509" s="227"/>
    </row>
    <row r="510" spans="1:26" ht="15.75" customHeight="1" x14ac:dyDescent="0.2">
      <c r="A510" s="227"/>
      <c r="B510" s="227"/>
      <c r="C510" s="227"/>
      <c r="D510" s="227"/>
      <c r="E510" s="227"/>
      <c r="F510" s="227"/>
      <c r="G510" s="227"/>
      <c r="H510" s="227"/>
      <c r="I510" s="227"/>
      <c r="J510" s="227"/>
      <c r="K510" s="227"/>
      <c r="L510" s="227"/>
      <c r="M510" s="227"/>
      <c r="N510" s="227"/>
      <c r="O510" s="227"/>
      <c r="P510" s="227"/>
      <c r="Q510" s="227"/>
      <c r="R510" s="227"/>
      <c r="S510" s="227"/>
      <c r="T510" s="227"/>
      <c r="U510" s="227"/>
      <c r="V510" s="227"/>
      <c r="W510" s="227"/>
      <c r="X510" s="227"/>
      <c r="Y510" s="227"/>
      <c r="Z510" s="227"/>
    </row>
    <row r="511" spans="1:26" ht="15.75" customHeight="1" x14ac:dyDescent="0.2">
      <c r="A511" s="227"/>
      <c r="B511" s="227"/>
      <c r="C511" s="227"/>
      <c r="D511" s="227"/>
      <c r="E511" s="227"/>
      <c r="F511" s="227"/>
      <c r="G511" s="227"/>
      <c r="H511" s="227"/>
      <c r="I511" s="227"/>
      <c r="J511" s="227"/>
      <c r="K511" s="227"/>
      <c r="L511" s="227"/>
      <c r="M511" s="227"/>
      <c r="N511" s="227"/>
      <c r="O511" s="227"/>
      <c r="P511" s="227"/>
      <c r="Q511" s="227"/>
      <c r="R511" s="227"/>
      <c r="S511" s="227"/>
      <c r="T511" s="227"/>
      <c r="U511" s="227"/>
      <c r="V511" s="227"/>
      <c r="W511" s="227"/>
      <c r="X511" s="227"/>
      <c r="Y511" s="227"/>
      <c r="Z511" s="227"/>
    </row>
    <row r="512" spans="1:26" ht="15.75" customHeight="1" x14ac:dyDescent="0.2">
      <c r="A512" s="227"/>
      <c r="B512" s="227"/>
      <c r="C512" s="227"/>
      <c r="D512" s="227"/>
      <c r="E512" s="227"/>
      <c r="F512" s="227"/>
      <c r="G512" s="227"/>
      <c r="H512" s="227"/>
      <c r="I512" s="227"/>
      <c r="J512" s="227"/>
      <c r="K512" s="227"/>
      <c r="L512" s="227"/>
      <c r="M512" s="227"/>
      <c r="N512" s="227"/>
      <c r="O512" s="227"/>
      <c r="P512" s="227"/>
      <c r="Q512" s="227"/>
      <c r="R512" s="227"/>
      <c r="S512" s="227"/>
      <c r="T512" s="227"/>
      <c r="U512" s="227"/>
      <c r="V512" s="227"/>
      <c r="W512" s="227"/>
      <c r="X512" s="227"/>
      <c r="Y512" s="227"/>
      <c r="Z512" s="227"/>
    </row>
    <row r="513" spans="1:26" ht="15.75" customHeight="1" x14ac:dyDescent="0.2">
      <c r="A513" s="227"/>
      <c r="B513" s="227"/>
      <c r="C513" s="227"/>
      <c r="D513" s="227"/>
      <c r="E513" s="227"/>
      <c r="F513" s="227"/>
      <c r="G513" s="227"/>
      <c r="H513" s="227"/>
      <c r="I513" s="227"/>
      <c r="J513" s="227"/>
      <c r="K513" s="227"/>
      <c r="L513" s="227"/>
      <c r="M513" s="227"/>
      <c r="N513" s="227"/>
      <c r="O513" s="227"/>
      <c r="P513" s="227"/>
      <c r="Q513" s="227"/>
      <c r="R513" s="227"/>
      <c r="S513" s="227"/>
      <c r="T513" s="227"/>
      <c r="U513" s="227"/>
      <c r="V513" s="227"/>
      <c r="W513" s="227"/>
      <c r="X513" s="227"/>
      <c r="Y513" s="227"/>
      <c r="Z513" s="227"/>
    </row>
    <row r="514" spans="1:26" ht="15.75" customHeight="1" x14ac:dyDescent="0.2">
      <c r="A514" s="227"/>
      <c r="B514" s="227"/>
      <c r="C514" s="227"/>
      <c r="D514" s="227"/>
      <c r="E514" s="227"/>
      <c r="F514" s="227"/>
      <c r="G514" s="227"/>
      <c r="H514" s="227"/>
      <c r="I514" s="227"/>
      <c r="J514" s="227"/>
      <c r="K514" s="227"/>
      <c r="L514" s="227"/>
      <c r="M514" s="227"/>
      <c r="N514" s="227"/>
      <c r="O514" s="227"/>
      <c r="P514" s="227"/>
      <c r="Q514" s="227"/>
      <c r="R514" s="227"/>
      <c r="S514" s="227"/>
      <c r="T514" s="227"/>
      <c r="U514" s="227"/>
      <c r="V514" s="227"/>
      <c r="W514" s="227"/>
      <c r="X514" s="227"/>
      <c r="Y514" s="227"/>
      <c r="Z514" s="227"/>
    </row>
    <row r="515" spans="1:26" ht="15.75" customHeight="1" x14ac:dyDescent="0.2">
      <c r="A515" s="227"/>
      <c r="B515" s="227"/>
      <c r="C515" s="227"/>
      <c r="D515" s="227"/>
      <c r="E515" s="227"/>
      <c r="F515" s="227"/>
      <c r="G515" s="227"/>
      <c r="H515" s="227"/>
      <c r="I515" s="227"/>
      <c r="J515" s="227"/>
      <c r="K515" s="227"/>
      <c r="L515" s="227"/>
      <c r="M515" s="227"/>
      <c r="N515" s="227"/>
      <c r="O515" s="227"/>
      <c r="P515" s="227"/>
      <c r="Q515" s="227"/>
      <c r="R515" s="227"/>
      <c r="S515" s="227"/>
      <c r="T515" s="227"/>
      <c r="U515" s="227"/>
      <c r="V515" s="227"/>
      <c r="W515" s="227"/>
      <c r="X515" s="227"/>
      <c r="Y515" s="227"/>
      <c r="Z515" s="227"/>
    </row>
    <row r="516" spans="1:26" ht="15.75" customHeight="1" x14ac:dyDescent="0.2">
      <c r="A516" s="227"/>
      <c r="B516" s="227"/>
      <c r="C516" s="227"/>
      <c r="D516" s="227"/>
      <c r="E516" s="227"/>
      <c r="F516" s="227"/>
      <c r="G516" s="227"/>
      <c r="H516" s="227"/>
      <c r="I516" s="227"/>
      <c r="J516" s="227"/>
      <c r="K516" s="227"/>
      <c r="L516" s="227"/>
      <c r="M516" s="227"/>
      <c r="N516" s="227"/>
      <c r="O516" s="227"/>
      <c r="P516" s="227"/>
      <c r="Q516" s="227"/>
      <c r="R516" s="227"/>
      <c r="S516" s="227"/>
      <c r="T516" s="227"/>
      <c r="U516" s="227"/>
      <c r="V516" s="227"/>
      <c r="W516" s="227"/>
      <c r="X516" s="227"/>
      <c r="Y516" s="227"/>
      <c r="Z516" s="227"/>
    </row>
    <row r="517" spans="1:26" ht="15.75" customHeight="1" x14ac:dyDescent="0.2">
      <c r="A517" s="227"/>
      <c r="B517" s="227"/>
      <c r="C517" s="227"/>
      <c r="D517" s="227"/>
      <c r="E517" s="227"/>
      <c r="F517" s="227"/>
      <c r="G517" s="227"/>
      <c r="H517" s="227"/>
      <c r="I517" s="227"/>
      <c r="J517" s="227"/>
      <c r="K517" s="227"/>
      <c r="L517" s="227"/>
      <c r="M517" s="227"/>
      <c r="N517" s="227"/>
      <c r="O517" s="227"/>
      <c r="P517" s="227"/>
      <c r="Q517" s="227"/>
      <c r="R517" s="227"/>
      <c r="S517" s="227"/>
      <c r="T517" s="227"/>
      <c r="U517" s="227"/>
      <c r="V517" s="227"/>
      <c r="W517" s="227"/>
      <c r="X517" s="227"/>
      <c r="Y517" s="227"/>
      <c r="Z517" s="227"/>
    </row>
    <row r="518" spans="1:26" ht="15.75" customHeight="1" x14ac:dyDescent="0.2">
      <c r="A518" s="227"/>
      <c r="B518" s="227"/>
      <c r="C518" s="227"/>
      <c r="D518" s="227"/>
      <c r="E518" s="227"/>
      <c r="F518" s="227"/>
      <c r="G518" s="227"/>
      <c r="H518" s="227"/>
      <c r="I518" s="227"/>
      <c r="J518" s="227"/>
      <c r="K518" s="227"/>
      <c r="L518" s="227"/>
      <c r="M518" s="227"/>
      <c r="N518" s="227"/>
      <c r="O518" s="227"/>
      <c r="P518" s="227"/>
      <c r="Q518" s="227"/>
      <c r="R518" s="227"/>
      <c r="S518" s="227"/>
      <c r="T518" s="227"/>
      <c r="U518" s="227"/>
      <c r="V518" s="227"/>
      <c r="W518" s="227"/>
      <c r="X518" s="227"/>
      <c r="Y518" s="227"/>
      <c r="Z518" s="227"/>
    </row>
    <row r="519" spans="1:26" ht="15.75" customHeight="1" x14ac:dyDescent="0.2">
      <c r="A519" s="227"/>
      <c r="B519" s="227"/>
      <c r="C519" s="227"/>
      <c r="D519" s="227"/>
      <c r="E519" s="227"/>
      <c r="F519" s="227"/>
      <c r="G519" s="227"/>
      <c r="H519" s="227"/>
      <c r="I519" s="227"/>
      <c r="J519" s="227"/>
      <c r="K519" s="227"/>
      <c r="L519" s="227"/>
      <c r="M519" s="227"/>
      <c r="N519" s="227"/>
      <c r="O519" s="227"/>
      <c r="P519" s="227"/>
      <c r="Q519" s="227"/>
      <c r="R519" s="227"/>
      <c r="S519" s="227"/>
      <c r="T519" s="227"/>
      <c r="U519" s="227"/>
      <c r="V519" s="227"/>
      <c r="W519" s="227"/>
      <c r="X519" s="227"/>
      <c r="Y519" s="227"/>
      <c r="Z519" s="227"/>
    </row>
    <row r="520" spans="1:26" ht="15.75" customHeight="1" x14ac:dyDescent="0.2">
      <c r="A520" s="227"/>
      <c r="B520" s="227"/>
      <c r="C520" s="227"/>
      <c r="D520" s="227"/>
      <c r="E520" s="227"/>
      <c r="F520" s="227"/>
      <c r="G520" s="227"/>
      <c r="H520" s="227"/>
      <c r="I520" s="227"/>
      <c r="J520" s="227"/>
      <c r="K520" s="227"/>
      <c r="L520" s="227"/>
      <c r="M520" s="227"/>
      <c r="N520" s="227"/>
      <c r="O520" s="227"/>
      <c r="P520" s="227"/>
      <c r="Q520" s="227"/>
      <c r="R520" s="227"/>
      <c r="S520" s="227"/>
      <c r="T520" s="227"/>
      <c r="U520" s="227"/>
      <c r="V520" s="227"/>
      <c r="W520" s="227"/>
      <c r="X520" s="227"/>
      <c r="Y520" s="227"/>
      <c r="Z520" s="227"/>
    </row>
    <row r="521" spans="1:26" ht="15.75" customHeight="1" x14ac:dyDescent="0.2">
      <c r="A521" s="227"/>
      <c r="B521" s="227"/>
      <c r="C521" s="227"/>
      <c r="D521" s="227"/>
      <c r="E521" s="227"/>
      <c r="F521" s="227"/>
      <c r="G521" s="227"/>
      <c r="H521" s="227"/>
      <c r="I521" s="227"/>
      <c r="J521" s="227"/>
      <c r="K521" s="227"/>
      <c r="L521" s="227"/>
      <c r="M521" s="227"/>
      <c r="N521" s="227"/>
      <c r="O521" s="227"/>
      <c r="P521" s="227"/>
      <c r="Q521" s="227"/>
      <c r="R521" s="227"/>
      <c r="S521" s="227"/>
      <c r="T521" s="227"/>
      <c r="U521" s="227"/>
      <c r="V521" s="227"/>
      <c r="W521" s="227"/>
      <c r="X521" s="227"/>
      <c r="Y521" s="227"/>
      <c r="Z521" s="227"/>
    </row>
    <row r="522" spans="1:26" ht="15.75" customHeight="1" x14ac:dyDescent="0.2">
      <c r="A522" s="227"/>
      <c r="B522" s="227"/>
      <c r="C522" s="227"/>
      <c r="D522" s="227"/>
      <c r="E522" s="227"/>
      <c r="F522" s="227"/>
      <c r="G522" s="227"/>
      <c r="H522" s="227"/>
      <c r="I522" s="227"/>
      <c r="J522" s="227"/>
      <c r="K522" s="227"/>
      <c r="L522" s="227"/>
      <c r="M522" s="227"/>
      <c r="N522" s="227"/>
      <c r="O522" s="227"/>
      <c r="P522" s="227"/>
      <c r="Q522" s="227"/>
      <c r="R522" s="227"/>
      <c r="S522" s="227"/>
      <c r="T522" s="227"/>
      <c r="U522" s="227"/>
      <c r="V522" s="227"/>
      <c r="W522" s="227"/>
      <c r="X522" s="227"/>
      <c r="Y522" s="227"/>
      <c r="Z522" s="227"/>
    </row>
    <row r="523" spans="1:26" ht="15.75" customHeight="1" x14ac:dyDescent="0.2">
      <c r="A523" s="227"/>
      <c r="B523" s="227"/>
      <c r="C523" s="227"/>
      <c r="D523" s="227"/>
      <c r="E523" s="227"/>
      <c r="F523" s="227"/>
      <c r="G523" s="227"/>
      <c r="H523" s="227"/>
      <c r="I523" s="227"/>
      <c r="J523" s="227"/>
      <c r="K523" s="227"/>
      <c r="L523" s="227"/>
      <c r="M523" s="227"/>
      <c r="N523" s="227"/>
      <c r="O523" s="227"/>
      <c r="P523" s="227"/>
      <c r="Q523" s="227"/>
      <c r="R523" s="227"/>
      <c r="S523" s="227"/>
      <c r="T523" s="227"/>
      <c r="U523" s="227"/>
      <c r="V523" s="227"/>
      <c r="W523" s="227"/>
      <c r="X523" s="227"/>
      <c r="Y523" s="227"/>
      <c r="Z523" s="227"/>
    </row>
    <row r="524" spans="1:26" ht="15.75" customHeight="1" x14ac:dyDescent="0.2">
      <c r="A524" s="227"/>
      <c r="B524" s="227"/>
      <c r="C524" s="227"/>
      <c r="D524" s="227"/>
      <c r="E524" s="227"/>
      <c r="F524" s="227"/>
      <c r="G524" s="227"/>
      <c r="H524" s="227"/>
      <c r="I524" s="227"/>
      <c r="J524" s="227"/>
      <c r="K524" s="227"/>
      <c r="L524" s="227"/>
      <c r="M524" s="227"/>
      <c r="N524" s="227"/>
      <c r="O524" s="227"/>
      <c r="P524" s="227"/>
      <c r="Q524" s="227"/>
      <c r="R524" s="227"/>
      <c r="S524" s="227"/>
      <c r="T524" s="227"/>
      <c r="U524" s="227"/>
      <c r="V524" s="227"/>
      <c r="W524" s="227"/>
      <c r="X524" s="227"/>
      <c r="Y524" s="227"/>
      <c r="Z524" s="227"/>
    </row>
    <row r="525" spans="1:26" ht="15.75" customHeight="1" x14ac:dyDescent="0.2">
      <c r="A525" s="227"/>
      <c r="B525" s="227"/>
      <c r="C525" s="227"/>
      <c r="D525" s="227"/>
      <c r="E525" s="227"/>
      <c r="F525" s="227"/>
      <c r="G525" s="227"/>
      <c r="H525" s="227"/>
      <c r="I525" s="227"/>
      <c r="J525" s="227"/>
      <c r="K525" s="227"/>
      <c r="L525" s="227"/>
      <c r="M525" s="227"/>
      <c r="N525" s="227"/>
      <c r="O525" s="227"/>
      <c r="P525" s="227"/>
      <c r="Q525" s="227"/>
      <c r="R525" s="227"/>
      <c r="S525" s="227"/>
      <c r="T525" s="227"/>
      <c r="U525" s="227"/>
      <c r="V525" s="227"/>
      <c r="W525" s="227"/>
      <c r="X525" s="227"/>
      <c r="Y525" s="227"/>
      <c r="Z525" s="227"/>
    </row>
    <row r="526" spans="1:26" ht="15.75" customHeight="1" x14ac:dyDescent="0.2">
      <c r="A526" s="227"/>
      <c r="B526" s="227"/>
      <c r="C526" s="227"/>
      <c r="D526" s="227"/>
      <c r="E526" s="227"/>
      <c r="F526" s="227"/>
      <c r="G526" s="227"/>
      <c r="H526" s="227"/>
      <c r="I526" s="227"/>
      <c r="J526" s="227"/>
      <c r="K526" s="227"/>
      <c r="L526" s="227"/>
      <c r="M526" s="227"/>
      <c r="N526" s="227"/>
      <c r="O526" s="227"/>
      <c r="P526" s="227"/>
      <c r="Q526" s="227"/>
      <c r="R526" s="227"/>
      <c r="S526" s="227"/>
      <c r="T526" s="227"/>
      <c r="U526" s="227"/>
      <c r="V526" s="227"/>
      <c r="W526" s="227"/>
      <c r="X526" s="227"/>
      <c r="Y526" s="227"/>
      <c r="Z526" s="227"/>
    </row>
    <row r="527" spans="1:26" ht="15.75" customHeight="1" x14ac:dyDescent="0.2">
      <c r="A527" s="227"/>
      <c r="B527" s="227"/>
      <c r="C527" s="227"/>
      <c r="D527" s="227"/>
      <c r="E527" s="227"/>
      <c r="F527" s="227"/>
      <c r="G527" s="227"/>
      <c r="H527" s="227"/>
      <c r="I527" s="227"/>
      <c r="J527" s="227"/>
      <c r="K527" s="227"/>
      <c r="L527" s="227"/>
      <c r="M527" s="227"/>
      <c r="N527" s="227"/>
      <c r="O527" s="227"/>
      <c r="P527" s="227"/>
      <c r="Q527" s="227"/>
      <c r="R527" s="227"/>
      <c r="S527" s="227"/>
      <c r="T527" s="227"/>
      <c r="U527" s="227"/>
      <c r="V527" s="227"/>
      <c r="W527" s="227"/>
      <c r="X527" s="227"/>
      <c r="Y527" s="227"/>
      <c r="Z527" s="227"/>
    </row>
    <row r="528" spans="1:26" ht="15.75" customHeight="1" x14ac:dyDescent="0.2">
      <c r="A528" s="227"/>
      <c r="B528" s="227"/>
      <c r="C528" s="227"/>
      <c r="D528" s="227"/>
      <c r="E528" s="227"/>
      <c r="F528" s="227"/>
      <c r="G528" s="227"/>
      <c r="H528" s="227"/>
      <c r="I528" s="227"/>
      <c r="J528" s="227"/>
      <c r="K528" s="227"/>
      <c r="L528" s="227"/>
      <c r="M528" s="227"/>
      <c r="N528" s="227"/>
      <c r="O528" s="227"/>
      <c r="P528" s="227"/>
      <c r="Q528" s="227"/>
      <c r="R528" s="227"/>
      <c r="S528" s="227"/>
      <c r="T528" s="227"/>
      <c r="U528" s="227"/>
      <c r="V528" s="227"/>
      <c r="W528" s="227"/>
      <c r="X528" s="227"/>
      <c r="Y528" s="227"/>
      <c r="Z528" s="227"/>
    </row>
    <row r="529" spans="1:26" ht="15.75" customHeight="1" x14ac:dyDescent="0.2">
      <c r="A529" s="227"/>
      <c r="B529" s="227"/>
      <c r="C529" s="227"/>
      <c r="D529" s="227"/>
      <c r="E529" s="227"/>
      <c r="F529" s="227"/>
      <c r="G529" s="227"/>
      <c r="H529" s="227"/>
      <c r="I529" s="227"/>
      <c r="J529" s="227"/>
      <c r="K529" s="227"/>
      <c r="L529" s="227"/>
      <c r="M529" s="227"/>
      <c r="N529" s="227"/>
      <c r="O529" s="227"/>
      <c r="P529" s="227"/>
      <c r="Q529" s="227"/>
      <c r="R529" s="227"/>
      <c r="S529" s="227"/>
      <c r="T529" s="227"/>
      <c r="U529" s="227"/>
      <c r="V529" s="227"/>
      <c r="W529" s="227"/>
      <c r="X529" s="227"/>
      <c r="Y529" s="227"/>
      <c r="Z529" s="227"/>
    </row>
    <row r="530" spans="1:26" ht="15.75" customHeight="1" x14ac:dyDescent="0.2">
      <c r="A530" s="227"/>
      <c r="B530" s="227"/>
      <c r="C530" s="227"/>
      <c r="D530" s="227"/>
      <c r="E530" s="227"/>
      <c r="F530" s="227"/>
      <c r="G530" s="227"/>
      <c r="H530" s="227"/>
      <c r="I530" s="227"/>
      <c r="J530" s="227"/>
      <c r="K530" s="227"/>
      <c r="L530" s="227"/>
      <c r="M530" s="227"/>
      <c r="N530" s="227"/>
      <c r="O530" s="227"/>
      <c r="P530" s="227"/>
      <c r="Q530" s="227"/>
      <c r="R530" s="227"/>
      <c r="S530" s="227"/>
      <c r="T530" s="227"/>
      <c r="U530" s="227"/>
      <c r="V530" s="227"/>
      <c r="W530" s="227"/>
      <c r="X530" s="227"/>
      <c r="Y530" s="227"/>
      <c r="Z530" s="227"/>
    </row>
    <row r="531" spans="1:26" ht="15.75" customHeight="1" x14ac:dyDescent="0.2">
      <c r="A531" s="227"/>
      <c r="B531" s="227"/>
      <c r="C531" s="227"/>
      <c r="D531" s="227"/>
      <c r="E531" s="227"/>
      <c r="F531" s="227"/>
      <c r="G531" s="227"/>
      <c r="H531" s="227"/>
      <c r="I531" s="227"/>
      <c r="J531" s="227"/>
      <c r="K531" s="227"/>
      <c r="L531" s="227"/>
      <c r="M531" s="227"/>
      <c r="N531" s="227"/>
      <c r="O531" s="227"/>
      <c r="P531" s="227"/>
      <c r="Q531" s="227"/>
      <c r="R531" s="227"/>
      <c r="S531" s="227"/>
      <c r="T531" s="227"/>
      <c r="U531" s="227"/>
      <c r="V531" s="227"/>
      <c r="W531" s="227"/>
      <c r="X531" s="227"/>
      <c r="Y531" s="227"/>
      <c r="Z531" s="227"/>
    </row>
    <row r="532" spans="1:26" ht="15.75" customHeight="1" x14ac:dyDescent="0.2">
      <c r="A532" s="227"/>
      <c r="B532" s="227"/>
      <c r="C532" s="227"/>
      <c r="D532" s="227"/>
      <c r="E532" s="227"/>
      <c r="F532" s="227"/>
      <c r="G532" s="227"/>
      <c r="H532" s="227"/>
      <c r="I532" s="227"/>
      <c r="J532" s="227"/>
      <c r="K532" s="227"/>
      <c r="L532" s="227"/>
      <c r="M532" s="227"/>
      <c r="N532" s="227"/>
      <c r="O532" s="227"/>
      <c r="P532" s="227"/>
      <c r="Q532" s="227"/>
      <c r="R532" s="227"/>
      <c r="S532" s="227"/>
      <c r="T532" s="227"/>
      <c r="U532" s="227"/>
      <c r="V532" s="227"/>
      <c r="W532" s="227"/>
      <c r="X532" s="227"/>
      <c r="Y532" s="227"/>
      <c r="Z532" s="227"/>
    </row>
    <row r="533" spans="1:26" ht="15.75" customHeight="1" x14ac:dyDescent="0.2">
      <c r="A533" s="227"/>
      <c r="B533" s="227"/>
      <c r="C533" s="227"/>
      <c r="D533" s="227"/>
      <c r="E533" s="227"/>
      <c r="F533" s="227"/>
      <c r="G533" s="227"/>
      <c r="H533" s="227"/>
      <c r="I533" s="227"/>
      <c r="J533" s="227"/>
      <c r="K533" s="227"/>
      <c r="L533" s="227"/>
      <c r="M533" s="227"/>
      <c r="N533" s="227"/>
      <c r="O533" s="227"/>
      <c r="P533" s="227"/>
      <c r="Q533" s="227"/>
      <c r="R533" s="227"/>
      <c r="S533" s="227"/>
      <c r="T533" s="227"/>
      <c r="U533" s="227"/>
      <c r="V533" s="227"/>
      <c r="W533" s="227"/>
      <c r="X533" s="227"/>
      <c r="Y533" s="227"/>
      <c r="Z533" s="227"/>
    </row>
    <row r="534" spans="1:26" ht="15.75" customHeight="1" x14ac:dyDescent="0.2">
      <c r="A534" s="227"/>
      <c r="B534" s="227"/>
      <c r="C534" s="227"/>
      <c r="D534" s="227"/>
      <c r="E534" s="227"/>
      <c r="F534" s="227"/>
      <c r="G534" s="227"/>
      <c r="H534" s="227"/>
      <c r="I534" s="227"/>
      <c r="J534" s="227"/>
      <c r="K534" s="227"/>
      <c r="L534" s="227"/>
      <c r="M534" s="227"/>
      <c r="N534" s="227"/>
      <c r="O534" s="227"/>
      <c r="P534" s="227"/>
      <c r="Q534" s="227"/>
      <c r="R534" s="227"/>
      <c r="S534" s="227"/>
      <c r="T534" s="227"/>
      <c r="U534" s="227"/>
      <c r="V534" s="227"/>
      <c r="W534" s="227"/>
      <c r="X534" s="227"/>
      <c r="Y534" s="227"/>
      <c r="Z534" s="227"/>
    </row>
    <row r="535" spans="1:26" ht="15.75" customHeight="1" x14ac:dyDescent="0.2">
      <c r="A535" s="227"/>
      <c r="B535" s="227"/>
      <c r="C535" s="227"/>
      <c r="D535" s="227"/>
      <c r="E535" s="227"/>
      <c r="F535" s="227"/>
      <c r="G535" s="227"/>
      <c r="H535" s="227"/>
      <c r="I535" s="227"/>
      <c r="J535" s="227"/>
      <c r="K535" s="227"/>
      <c r="L535" s="227"/>
      <c r="M535" s="227"/>
      <c r="N535" s="227"/>
      <c r="O535" s="227"/>
      <c r="P535" s="227"/>
      <c r="Q535" s="227"/>
      <c r="R535" s="227"/>
      <c r="S535" s="227"/>
      <c r="T535" s="227"/>
      <c r="U535" s="227"/>
      <c r="V535" s="227"/>
      <c r="W535" s="227"/>
      <c r="X535" s="227"/>
      <c r="Y535" s="227"/>
      <c r="Z535" s="227"/>
    </row>
    <row r="536" spans="1:26" ht="15.75" customHeight="1" x14ac:dyDescent="0.2">
      <c r="A536" s="227"/>
      <c r="B536" s="227"/>
      <c r="C536" s="227"/>
      <c r="D536" s="227"/>
      <c r="E536" s="227"/>
      <c r="F536" s="227"/>
      <c r="G536" s="227"/>
      <c r="H536" s="227"/>
      <c r="I536" s="227"/>
      <c r="J536" s="227"/>
      <c r="K536" s="227"/>
      <c r="L536" s="227"/>
      <c r="M536" s="227"/>
      <c r="N536" s="227"/>
      <c r="O536" s="227"/>
      <c r="P536" s="227"/>
      <c r="Q536" s="227"/>
      <c r="R536" s="227"/>
      <c r="S536" s="227"/>
      <c r="T536" s="227"/>
      <c r="U536" s="227"/>
      <c r="V536" s="227"/>
      <c r="W536" s="227"/>
      <c r="X536" s="227"/>
      <c r="Y536" s="227"/>
      <c r="Z536" s="227"/>
    </row>
    <row r="537" spans="1:26" ht="15.75" customHeight="1" x14ac:dyDescent="0.2">
      <c r="A537" s="227"/>
      <c r="B537" s="227"/>
      <c r="C537" s="227"/>
      <c r="D537" s="227"/>
      <c r="E537" s="227"/>
      <c r="F537" s="227"/>
      <c r="G537" s="227"/>
      <c r="H537" s="227"/>
      <c r="I537" s="227"/>
      <c r="J537" s="227"/>
      <c r="K537" s="227"/>
      <c r="L537" s="227"/>
      <c r="M537" s="227"/>
      <c r="N537" s="227"/>
      <c r="O537" s="227"/>
      <c r="P537" s="227"/>
      <c r="Q537" s="227"/>
      <c r="R537" s="227"/>
      <c r="S537" s="227"/>
      <c r="T537" s="227"/>
      <c r="U537" s="227"/>
      <c r="V537" s="227"/>
      <c r="W537" s="227"/>
      <c r="X537" s="227"/>
      <c r="Y537" s="227"/>
      <c r="Z537" s="227"/>
    </row>
    <row r="538" spans="1:26" ht="15.75" customHeight="1" x14ac:dyDescent="0.2">
      <c r="A538" s="227"/>
      <c r="B538" s="227"/>
      <c r="C538" s="227"/>
      <c r="D538" s="227"/>
      <c r="E538" s="227"/>
      <c r="F538" s="227"/>
      <c r="G538" s="227"/>
      <c r="H538" s="227"/>
      <c r="I538" s="227"/>
      <c r="J538" s="227"/>
      <c r="K538" s="227"/>
      <c r="L538" s="227"/>
      <c r="M538" s="227"/>
      <c r="N538" s="227"/>
      <c r="O538" s="227"/>
      <c r="P538" s="227"/>
      <c r="Q538" s="227"/>
      <c r="R538" s="227"/>
      <c r="S538" s="227"/>
      <c r="T538" s="227"/>
      <c r="U538" s="227"/>
      <c r="V538" s="227"/>
      <c r="W538" s="227"/>
      <c r="X538" s="227"/>
      <c r="Y538" s="227"/>
      <c r="Z538" s="227"/>
    </row>
    <row r="539" spans="1:26" ht="15.75" customHeight="1" x14ac:dyDescent="0.2">
      <c r="A539" s="227"/>
      <c r="B539" s="227"/>
      <c r="C539" s="227"/>
      <c r="D539" s="227"/>
      <c r="E539" s="227"/>
      <c r="F539" s="227"/>
      <c r="G539" s="227"/>
      <c r="H539" s="227"/>
      <c r="I539" s="227"/>
      <c r="J539" s="227"/>
      <c r="K539" s="227"/>
      <c r="L539" s="227"/>
      <c r="M539" s="227"/>
      <c r="N539" s="227"/>
      <c r="O539" s="227"/>
      <c r="P539" s="227"/>
      <c r="Q539" s="227"/>
      <c r="R539" s="227"/>
      <c r="S539" s="227"/>
      <c r="T539" s="227"/>
      <c r="U539" s="227"/>
      <c r="V539" s="227"/>
      <c r="W539" s="227"/>
      <c r="X539" s="227"/>
      <c r="Y539" s="227"/>
      <c r="Z539" s="227"/>
    </row>
    <row r="540" spans="1:26" ht="15.75" customHeight="1" x14ac:dyDescent="0.2">
      <c r="A540" s="227"/>
      <c r="B540" s="227"/>
      <c r="C540" s="227"/>
      <c r="D540" s="227"/>
      <c r="E540" s="227"/>
      <c r="F540" s="227"/>
      <c r="G540" s="227"/>
      <c r="H540" s="227"/>
      <c r="I540" s="227"/>
      <c r="J540" s="227"/>
      <c r="K540" s="227"/>
      <c r="L540" s="227"/>
      <c r="M540" s="227"/>
      <c r="N540" s="227"/>
      <c r="O540" s="227"/>
      <c r="P540" s="227"/>
      <c r="Q540" s="227"/>
      <c r="R540" s="227"/>
      <c r="S540" s="227"/>
      <c r="T540" s="227"/>
      <c r="U540" s="227"/>
      <c r="V540" s="227"/>
      <c r="W540" s="227"/>
      <c r="X540" s="227"/>
      <c r="Y540" s="227"/>
      <c r="Z540" s="227"/>
    </row>
    <row r="541" spans="1:26" ht="15.75" customHeight="1" x14ac:dyDescent="0.2">
      <c r="A541" s="227"/>
      <c r="B541" s="227"/>
      <c r="C541" s="227"/>
      <c r="D541" s="227"/>
      <c r="E541" s="227"/>
      <c r="F541" s="227"/>
      <c r="G541" s="227"/>
      <c r="H541" s="227"/>
      <c r="I541" s="227"/>
      <c r="J541" s="227"/>
      <c r="K541" s="227"/>
      <c r="L541" s="227"/>
      <c r="M541" s="227"/>
      <c r="N541" s="227"/>
      <c r="O541" s="227"/>
      <c r="P541" s="227"/>
      <c r="Q541" s="227"/>
      <c r="R541" s="227"/>
      <c r="S541" s="227"/>
      <c r="T541" s="227"/>
      <c r="U541" s="227"/>
      <c r="V541" s="227"/>
      <c r="W541" s="227"/>
      <c r="X541" s="227"/>
      <c r="Y541" s="227"/>
      <c r="Z541" s="227"/>
    </row>
    <row r="542" spans="1:26" ht="15.75" customHeight="1" x14ac:dyDescent="0.2">
      <c r="A542" s="227"/>
      <c r="B542" s="227"/>
      <c r="C542" s="227"/>
      <c r="D542" s="227"/>
      <c r="E542" s="227"/>
      <c r="F542" s="227"/>
      <c r="G542" s="227"/>
      <c r="H542" s="227"/>
      <c r="I542" s="227"/>
      <c r="J542" s="227"/>
      <c r="K542" s="227"/>
      <c r="L542" s="227"/>
      <c r="M542" s="227"/>
      <c r="N542" s="227"/>
      <c r="O542" s="227"/>
      <c r="P542" s="227"/>
      <c r="Q542" s="227"/>
      <c r="R542" s="227"/>
      <c r="S542" s="227"/>
      <c r="T542" s="227"/>
      <c r="U542" s="227"/>
      <c r="V542" s="227"/>
      <c r="W542" s="227"/>
      <c r="X542" s="227"/>
      <c r="Y542" s="227"/>
      <c r="Z542" s="227"/>
    </row>
    <row r="543" spans="1:26" ht="15.75" customHeight="1" x14ac:dyDescent="0.2">
      <c r="A543" s="227"/>
      <c r="B543" s="227"/>
      <c r="C543" s="227"/>
      <c r="D543" s="227"/>
      <c r="E543" s="227"/>
      <c r="F543" s="227"/>
      <c r="G543" s="227"/>
      <c r="H543" s="227"/>
      <c r="I543" s="227"/>
      <c r="J543" s="227"/>
      <c r="K543" s="227"/>
      <c r="L543" s="227"/>
      <c r="M543" s="227"/>
      <c r="N543" s="227"/>
      <c r="O543" s="227"/>
      <c r="P543" s="227"/>
      <c r="Q543" s="227"/>
      <c r="R543" s="227"/>
      <c r="S543" s="227"/>
      <c r="T543" s="227"/>
      <c r="U543" s="227"/>
      <c r="V543" s="227"/>
      <c r="W543" s="227"/>
      <c r="X543" s="227"/>
      <c r="Y543" s="227"/>
      <c r="Z543" s="227"/>
    </row>
    <row r="544" spans="1:26" ht="15.75" customHeight="1" x14ac:dyDescent="0.2">
      <c r="A544" s="227"/>
      <c r="B544" s="227"/>
      <c r="C544" s="227"/>
      <c r="D544" s="227"/>
      <c r="E544" s="227"/>
      <c r="F544" s="227"/>
      <c r="G544" s="227"/>
      <c r="H544" s="227"/>
      <c r="I544" s="227"/>
      <c r="J544" s="227"/>
      <c r="K544" s="227"/>
      <c r="L544" s="227"/>
      <c r="M544" s="227"/>
      <c r="N544" s="227"/>
      <c r="O544" s="227"/>
      <c r="P544" s="227"/>
      <c r="Q544" s="227"/>
      <c r="R544" s="227"/>
      <c r="S544" s="227"/>
      <c r="T544" s="227"/>
      <c r="U544" s="227"/>
      <c r="V544" s="227"/>
      <c r="W544" s="227"/>
      <c r="X544" s="227"/>
      <c r="Y544" s="227"/>
      <c r="Z544" s="227"/>
    </row>
    <row r="545" spans="1:26" ht="15.75" customHeight="1" x14ac:dyDescent="0.2">
      <c r="A545" s="227"/>
      <c r="B545" s="227"/>
      <c r="C545" s="227"/>
      <c r="D545" s="227"/>
      <c r="E545" s="227"/>
      <c r="F545" s="227"/>
      <c r="G545" s="227"/>
      <c r="H545" s="227"/>
      <c r="I545" s="227"/>
      <c r="J545" s="227"/>
      <c r="K545" s="227"/>
      <c r="L545" s="227"/>
      <c r="M545" s="227"/>
      <c r="N545" s="227"/>
      <c r="O545" s="227"/>
      <c r="P545" s="227"/>
      <c r="Q545" s="227"/>
      <c r="R545" s="227"/>
      <c r="S545" s="227"/>
      <c r="T545" s="227"/>
      <c r="U545" s="227"/>
      <c r="V545" s="227"/>
      <c r="W545" s="227"/>
      <c r="X545" s="227"/>
      <c r="Y545" s="227"/>
      <c r="Z545" s="227"/>
    </row>
    <row r="546" spans="1:26" ht="15.75" customHeight="1" x14ac:dyDescent="0.2">
      <c r="A546" s="227"/>
      <c r="B546" s="227"/>
      <c r="C546" s="227"/>
      <c r="D546" s="227"/>
      <c r="E546" s="227"/>
      <c r="F546" s="227"/>
      <c r="G546" s="227"/>
      <c r="H546" s="227"/>
      <c r="I546" s="227"/>
      <c r="J546" s="227"/>
      <c r="K546" s="227"/>
      <c r="L546" s="227"/>
      <c r="M546" s="227"/>
      <c r="N546" s="227"/>
      <c r="O546" s="227"/>
      <c r="P546" s="227"/>
      <c r="Q546" s="227"/>
      <c r="R546" s="227"/>
      <c r="S546" s="227"/>
      <c r="T546" s="227"/>
      <c r="U546" s="227"/>
      <c r="V546" s="227"/>
      <c r="W546" s="227"/>
      <c r="X546" s="227"/>
      <c r="Y546" s="227"/>
      <c r="Z546" s="227"/>
    </row>
    <row r="547" spans="1:26" ht="15.75" customHeight="1" x14ac:dyDescent="0.2">
      <c r="A547" s="227"/>
      <c r="B547" s="227"/>
      <c r="C547" s="227"/>
      <c r="D547" s="227"/>
      <c r="E547" s="227"/>
      <c r="F547" s="227"/>
      <c r="G547" s="227"/>
      <c r="H547" s="227"/>
      <c r="I547" s="227"/>
      <c r="J547" s="227"/>
      <c r="K547" s="227"/>
      <c r="L547" s="227"/>
      <c r="M547" s="227"/>
      <c r="N547" s="227"/>
      <c r="O547" s="227"/>
      <c r="P547" s="227"/>
      <c r="Q547" s="227"/>
      <c r="R547" s="227"/>
      <c r="S547" s="227"/>
      <c r="T547" s="227"/>
      <c r="U547" s="227"/>
      <c r="V547" s="227"/>
      <c r="W547" s="227"/>
      <c r="X547" s="227"/>
      <c r="Y547" s="227"/>
      <c r="Z547" s="227"/>
    </row>
    <row r="548" spans="1:26" ht="15.75" customHeight="1" x14ac:dyDescent="0.2">
      <c r="A548" s="227"/>
      <c r="B548" s="227"/>
      <c r="C548" s="227"/>
      <c r="D548" s="227"/>
      <c r="E548" s="227"/>
      <c r="F548" s="227"/>
      <c r="G548" s="227"/>
      <c r="H548" s="227"/>
      <c r="I548" s="227"/>
      <c r="J548" s="227"/>
      <c r="K548" s="227"/>
      <c r="L548" s="227"/>
      <c r="M548" s="227"/>
      <c r="N548" s="227"/>
      <c r="O548" s="227"/>
      <c r="P548" s="227"/>
      <c r="Q548" s="227"/>
      <c r="R548" s="227"/>
      <c r="S548" s="227"/>
      <c r="T548" s="227"/>
      <c r="U548" s="227"/>
      <c r="V548" s="227"/>
      <c r="W548" s="227"/>
      <c r="X548" s="227"/>
      <c r="Y548" s="227"/>
      <c r="Z548" s="227"/>
    </row>
    <row r="549" spans="1:26" ht="15.75" customHeight="1" x14ac:dyDescent="0.2">
      <c r="A549" s="227"/>
      <c r="B549" s="227"/>
      <c r="C549" s="227"/>
      <c r="D549" s="227"/>
      <c r="E549" s="227"/>
      <c r="F549" s="227"/>
      <c r="G549" s="227"/>
      <c r="H549" s="227"/>
      <c r="I549" s="227"/>
      <c r="J549" s="227"/>
      <c r="K549" s="227"/>
      <c r="L549" s="227"/>
      <c r="M549" s="227"/>
      <c r="N549" s="227"/>
      <c r="O549" s="227"/>
      <c r="P549" s="227"/>
      <c r="Q549" s="227"/>
      <c r="R549" s="227"/>
      <c r="S549" s="227"/>
      <c r="T549" s="227"/>
      <c r="U549" s="227"/>
      <c r="V549" s="227"/>
      <c r="W549" s="227"/>
      <c r="X549" s="227"/>
      <c r="Y549" s="227"/>
      <c r="Z549" s="227"/>
    </row>
    <row r="550" spans="1:26" ht="15.75" customHeight="1" x14ac:dyDescent="0.2">
      <c r="A550" s="227"/>
      <c r="B550" s="227"/>
      <c r="C550" s="227"/>
      <c r="D550" s="227"/>
      <c r="E550" s="227"/>
      <c r="F550" s="227"/>
      <c r="G550" s="227"/>
      <c r="H550" s="227"/>
      <c r="I550" s="227"/>
      <c r="J550" s="227"/>
      <c r="K550" s="227"/>
      <c r="L550" s="227"/>
      <c r="M550" s="227"/>
      <c r="N550" s="227"/>
      <c r="O550" s="227"/>
      <c r="P550" s="227"/>
      <c r="Q550" s="227"/>
      <c r="R550" s="227"/>
      <c r="S550" s="227"/>
      <c r="T550" s="227"/>
      <c r="U550" s="227"/>
      <c r="V550" s="227"/>
      <c r="W550" s="227"/>
      <c r="X550" s="227"/>
      <c r="Y550" s="227"/>
      <c r="Z550" s="227"/>
    </row>
    <row r="551" spans="1:26" ht="15.75" customHeight="1" x14ac:dyDescent="0.2">
      <c r="A551" s="227"/>
      <c r="B551" s="227"/>
      <c r="C551" s="227"/>
      <c r="D551" s="227"/>
      <c r="E551" s="227"/>
      <c r="F551" s="227"/>
      <c r="G551" s="227"/>
      <c r="H551" s="227"/>
      <c r="I551" s="227"/>
      <c r="J551" s="227"/>
      <c r="K551" s="227"/>
      <c r="L551" s="227"/>
      <c r="M551" s="227"/>
      <c r="N551" s="227"/>
      <c r="O551" s="227"/>
      <c r="P551" s="227"/>
      <c r="Q551" s="227"/>
      <c r="R551" s="227"/>
      <c r="S551" s="227"/>
      <c r="T551" s="227"/>
      <c r="U551" s="227"/>
      <c r="V551" s="227"/>
      <c r="W551" s="227"/>
      <c r="X551" s="227"/>
      <c r="Y551" s="227"/>
      <c r="Z551" s="227"/>
    </row>
    <row r="552" spans="1:26" ht="15.75" customHeight="1" x14ac:dyDescent="0.2">
      <c r="A552" s="227"/>
      <c r="B552" s="227"/>
      <c r="C552" s="227"/>
      <c r="D552" s="227"/>
      <c r="E552" s="227"/>
      <c r="F552" s="227"/>
      <c r="G552" s="227"/>
      <c r="H552" s="227"/>
      <c r="I552" s="227"/>
      <c r="J552" s="227"/>
      <c r="K552" s="227"/>
      <c r="L552" s="227"/>
      <c r="M552" s="227"/>
      <c r="N552" s="227"/>
      <c r="O552" s="227"/>
      <c r="P552" s="227"/>
      <c r="Q552" s="227"/>
      <c r="R552" s="227"/>
      <c r="S552" s="227"/>
      <c r="T552" s="227"/>
      <c r="U552" s="227"/>
      <c r="V552" s="227"/>
      <c r="W552" s="227"/>
      <c r="X552" s="227"/>
      <c r="Y552" s="227"/>
      <c r="Z552" s="227"/>
    </row>
    <row r="553" spans="1:26" ht="15.75" customHeight="1" x14ac:dyDescent="0.2">
      <c r="A553" s="227"/>
      <c r="B553" s="227"/>
      <c r="C553" s="227"/>
      <c r="D553" s="227"/>
      <c r="E553" s="227"/>
      <c r="F553" s="227"/>
      <c r="G553" s="227"/>
      <c r="H553" s="227"/>
      <c r="I553" s="227"/>
      <c r="J553" s="227"/>
      <c r="K553" s="227"/>
      <c r="L553" s="227"/>
      <c r="M553" s="227"/>
      <c r="N553" s="227"/>
      <c r="O553" s="227"/>
      <c r="P553" s="227"/>
      <c r="Q553" s="227"/>
      <c r="R553" s="227"/>
      <c r="S553" s="227"/>
      <c r="T553" s="227"/>
      <c r="U553" s="227"/>
      <c r="V553" s="227"/>
      <c r="W553" s="227"/>
      <c r="X553" s="227"/>
      <c r="Y553" s="227"/>
      <c r="Z553" s="227"/>
    </row>
    <row r="554" spans="1:26" ht="15.75" customHeight="1" x14ac:dyDescent="0.2">
      <c r="A554" s="227"/>
      <c r="B554" s="227"/>
      <c r="C554" s="227"/>
      <c r="D554" s="227"/>
      <c r="E554" s="227"/>
      <c r="F554" s="227"/>
      <c r="G554" s="227"/>
      <c r="H554" s="227"/>
      <c r="I554" s="227"/>
      <c r="J554" s="227"/>
      <c r="K554" s="227"/>
      <c r="L554" s="227"/>
      <c r="M554" s="227"/>
      <c r="N554" s="227"/>
      <c r="O554" s="227"/>
      <c r="P554" s="227"/>
      <c r="Q554" s="227"/>
      <c r="R554" s="227"/>
      <c r="S554" s="227"/>
      <c r="T554" s="227"/>
      <c r="U554" s="227"/>
      <c r="V554" s="227"/>
      <c r="W554" s="227"/>
      <c r="X554" s="227"/>
      <c r="Y554" s="227"/>
      <c r="Z554" s="227"/>
    </row>
    <row r="555" spans="1:26" ht="15.75" customHeight="1" x14ac:dyDescent="0.2">
      <c r="A555" s="227"/>
      <c r="B555" s="227"/>
      <c r="C555" s="227"/>
      <c r="D555" s="227"/>
      <c r="E555" s="227"/>
      <c r="F555" s="227"/>
      <c r="G555" s="227"/>
      <c r="H555" s="227"/>
      <c r="I555" s="227"/>
      <c r="J555" s="227"/>
      <c r="K555" s="227"/>
      <c r="L555" s="227"/>
      <c r="M555" s="227"/>
      <c r="N555" s="227"/>
      <c r="O555" s="227"/>
      <c r="P555" s="227"/>
      <c r="Q555" s="227"/>
      <c r="R555" s="227"/>
      <c r="S555" s="227"/>
      <c r="T555" s="227"/>
      <c r="U555" s="227"/>
      <c r="V555" s="227"/>
      <c r="W555" s="227"/>
      <c r="X555" s="227"/>
      <c r="Y555" s="227"/>
      <c r="Z555" s="227"/>
    </row>
    <row r="556" spans="1:26" ht="15.75" customHeight="1" x14ac:dyDescent="0.2">
      <c r="A556" s="227"/>
      <c r="B556" s="227"/>
      <c r="C556" s="227"/>
      <c r="D556" s="227"/>
      <c r="E556" s="227"/>
      <c r="F556" s="227"/>
      <c r="G556" s="227"/>
      <c r="H556" s="227"/>
      <c r="I556" s="227"/>
      <c r="J556" s="227"/>
      <c r="K556" s="227"/>
      <c r="L556" s="227"/>
      <c r="M556" s="227"/>
      <c r="N556" s="227"/>
      <c r="O556" s="227"/>
      <c r="P556" s="227"/>
      <c r="Q556" s="227"/>
      <c r="R556" s="227"/>
      <c r="S556" s="227"/>
      <c r="T556" s="227"/>
      <c r="U556" s="227"/>
      <c r="V556" s="227"/>
      <c r="W556" s="227"/>
      <c r="X556" s="227"/>
      <c r="Y556" s="227"/>
      <c r="Z556" s="227"/>
    </row>
    <row r="557" spans="1:26" ht="15.75" customHeight="1" x14ac:dyDescent="0.2">
      <c r="A557" s="227"/>
      <c r="B557" s="227"/>
      <c r="C557" s="227"/>
      <c r="D557" s="227"/>
      <c r="E557" s="227"/>
      <c r="F557" s="227"/>
      <c r="G557" s="227"/>
      <c r="H557" s="227"/>
      <c r="I557" s="227"/>
      <c r="J557" s="227"/>
      <c r="K557" s="227"/>
      <c r="L557" s="227"/>
      <c r="M557" s="227"/>
      <c r="N557" s="227"/>
      <c r="O557" s="227"/>
      <c r="P557" s="227"/>
      <c r="Q557" s="227"/>
      <c r="R557" s="227"/>
      <c r="S557" s="227"/>
      <c r="T557" s="227"/>
      <c r="U557" s="227"/>
      <c r="V557" s="227"/>
      <c r="W557" s="227"/>
      <c r="X557" s="227"/>
      <c r="Y557" s="227"/>
      <c r="Z557" s="227"/>
    </row>
    <row r="558" spans="1:26" ht="15.75" customHeight="1" x14ac:dyDescent="0.2">
      <c r="A558" s="227"/>
      <c r="B558" s="227"/>
      <c r="C558" s="227"/>
      <c r="D558" s="227"/>
      <c r="E558" s="227"/>
      <c r="F558" s="227"/>
      <c r="G558" s="227"/>
      <c r="H558" s="227"/>
      <c r="I558" s="227"/>
      <c r="J558" s="227"/>
      <c r="K558" s="227"/>
      <c r="L558" s="227"/>
      <c r="M558" s="227"/>
      <c r="N558" s="227"/>
      <c r="O558" s="227"/>
      <c r="P558" s="227"/>
      <c r="Q558" s="227"/>
      <c r="R558" s="227"/>
      <c r="S558" s="227"/>
      <c r="T558" s="227"/>
      <c r="U558" s="227"/>
      <c r="V558" s="227"/>
      <c r="W558" s="227"/>
      <c r="X558" s="227"/>
      <c r="Y558" s="227"/>
      <c r="Z558" s="227"/>
    </row>
    <row r="559" spans="1:26" ht="15.75" customHeight="1" x14ac:dyDescent="0.2">
      <c r="A559" s="227"/>
      <c r="B559" s="227"/>
      <c r="C559" s="227"/>
      <c r="D559" s="227"/>
      <c r="E559" s="227"/>
      <c r="F559" s="227"/>
      <c r="G559" s="227"/>
      <c r="H559" s="227"/>
      <c r="I559" s="227"/>
      <c r="J559" s="227"/>
      <c r="K559" s="227"/>
      <c r="L559" s="227"/>
      <c r="M559" s="227"/>
      <c r="N559" s="227"/>
      <c r="O559" s="227"/>
      <c r="P559" s="227"/>
      <c r="Q559" s="227"/>
      <c r="R559" s="227"/>
      <c r="S559" s="227"/>
      <c r="T559" s="227"/>
      <c r="U559" s="227"/>
      <c r="V559" s="227"/>
      <c r="W559" s="227"/>
      <c r="X559" s="227"/>
      <c r="Y559" s="227"/>
      <c r="Z559" s="227"/>
    </row>
    <row r="560" spans="1:26" ht="15.75" customHeight="1" x14ac:dyDescent="0.2">
      <c r="A560" s="227"/>
      <c r="B560" s="227"/>
      <c r="C560" s="227"/>
      <c r="D560" s="227"/>
      <c r="E560" s="227"/>
      <c r="F560" s="227"/>
      <c r="G560" s="227"/>
      <c r="H560" s="227"/>
      <c r="I560" s="227"/>
      <c r="J560" s="227"/>
      <c r="K560" s="227"/>
      <c r="L560" s="227"/>
      <c r="M560" s="227"/>
      <c r="N560" s="227"/>
      <c r="O560" s="227"/>
      <c r="P560" s="227"/>
      <c r="Q560" s="227"/>
      <c r="R560" s="227"/>
      <c r="S560" s="227"/>
      <c r="T560" s="227"/>
      <c r="U560" s="227"/>
      <c r="V560" s="227"/>
      <c r="W560" s="227"/>
      <c r="X560" s="227"/>
      <c r="Y560" s="227"/>
      <c r="Z560" s="227"/>
    </row>
    <row r="561" spans="1:26" ht="15.75" customHeight="1" x14ac:dyDescent="0.2">
      <c r="A561" s="227"/>
      <c r="B561" s="227"/>
      <c r="C561" s="227"/>
      <c r="D561" s="227"/>
      <c r="E561" s="227"/>
      <c r="F561" s="227"/>
      <c r="G561" s="227"/>
      <c r="H561" s="227"/>
      <c r="I561" s="227"/>
      <c r="J561" s="227"/>
      <c r="K561" s="227"/>
      <c r="L561" s="227"/>
      <c r="M561" s="227"/>
      <c r="N561" s="227"/>
      <c r="O561" s="227"/>
      <c r="P561" s="227"/>
      <c r="Q561" s="227"/>
      <c r="R561" s="227"/>
      <c r="S561" s="227"/>
      <c r="T561" s="227"/>
      <c r="U561" s="227"/>
      <c r="V561" s="227"/>
      <c r="W561" s="227"/>
      <c r="X561" s="227"/>
      <c r="Y561" s="227"/>
      <c r="Z561" s="227"/>
    </row>
    <row r="562" spans="1:26" ht="15.75" customHeight="1" x14ac:dyDescent="0.2">
      <c r="A562" s="227"/>
      <c r="B562" s="227"/>
      <c r="C562" s="227"/>
      <c r="D562" s="227"/>
      <c r="E562" s="227"/>
      <c r="F562" s="227"/>
      <c r="G562" s="227"/>
      <c r="H562" s="227"/>
      <c r="I562" s="227"/>
      <c r="J562" s="227"/>
      <c r="K562" s="227"/>
      <c r="L562" s="227"/>
      <c r="M562" s="227"/>
      <c r="N562" s="227"/>
      <c r="O562" s="227"/>
      <c r="P562" s="227"/>
      <c r="Q562" s="227"/>
      <c r="R562" s="227"/>
      <c r="S562" s="227"/>
      <c r="T562" s="227"/>
      <c r="U562" s="227"/>
      <c r="V562" s="227"/>
      <c r="W562" s="227"/>
      <c r="X562" s="227"/>
      <c r="Y562" s="227"/>
      <c r="Z562" s="227"/>
    </row>
    <row r="563" spans="1:26" ht="15.75" customHeight="1" x14ac:dyDescent="0.2">
      <c r="A563" s="227"/>
      <c r="B563" s="227"/>
      <c r="C563" s="227"/>
      <c r="D563" s="227"/>
      <c r="E563" s="227"/>
      <c r="F563" s="227"/>
      <c r="G563" s="227"/>
      <c r="H563" s="227"/>
      <c r="I563" s="227"/>
      <c r="J563" s="227"/>
      <c r="K563" s="227"/>
      <c r="L563" s="227"/>
      <c r="M563" s="227"/>
      <c r="N563" s="227"/>
      <c r="O563" s="227"/>
      <c r="P563" s="227"/>
      <c r="Q563" s="227"/>
      <c r="R563" s="227"/>
      <c r="S563" s="227"/>
      <c r="T563" s="227"/>
      <c r="U563" s="227"/>
      <c r="V563" s="227"/>
      <c r="W563" s="227"/>
      <c r="X563" s="227"/>
      <c r="Y563" s="227"/>
      <c r="Z563" s="227"/>
    </row>
    <row r="564" spans="1:26" ht="15.75" customHeight="1" x14ac:dyDescent="0.2">
      <c r="A564" s="227"/>
      <c r="B564" s="227"/>
      <c r="C564" s="227"/>
      <c r="D564" s="227"/>
      <c r="E564" s="227"/>
      <c r="F564" s="227"/>
      <c r="G564" s="227"/>
      <c r="H564" s="227"/>
      <c r="I564" s="227"/>
      <c r="J564" s="227"/>
      <c r="K564" s="227"/>
      <c r="L564" s="227"/>
      <c r="M564" s="227"/>
      <c r="N564" s="227"/>
      <c r="O564" s="227"/>
      <c r="P564" s="227"/>
      <c r="Q564" s="227"/>
      <c r="R564" s="227"/>
      <c r="S564" s="227"/>
      <c r="T564" s="227"/>
      <c r="U564" s="227"/>
      <c r="V564" s="227"/>
      <c r="W564" s="227"/>
      <c r="X564" s="227"/>
      <c r="Y564" s="227"/>
      <c r="Z564" s="227"/>
    </row>
    <row r="565" spans="1:26" ht="15.75" customHeight="1" x14ac:dyDescent="0.2">
      <c r="A565" s="227"/>
      <c r="B565" s="227"/>
      <c r="C565" s="227"/>
      <c r="D565" s="227"/>
      <c r="E565" s="227"/>
      <c r="F565" s="227"/>
      <c r="G565" s="227"/>
      <c r="H565" s="227"/>
      <c r="I565" s="227"/>
      <c r="J565" s="227"/>
      <c r="K565" s="227"/>
      <c r="L565" s="227"/>
      <c r="M565" s="227"/>
      <c r="N565" s="227"/>
      <c r="O565" s="227"/>
      <c r="P565" s="227"/>
      <c r="Q565" s="227"/>
      <c r="R565" s="227"/>
      <c r="S565" s="227"/>
      <c r="T565" s="227"/>
      <c r="U565" s="227"/>
      <c r="V565" s="227"/>
      <c r="W565" s="227"/>
      <c r="X565" s="227"/>
      <c r="Y565" s="227"/>
      <c r="Z565" s="227"/>
    </row>
    <row r="566" spans="1:26" ht="15.75" customHeight="1" x14ac:dyDescent="0.2">
      <c r="A566" s="227"/>
      <c r="B566" s="227"/>
      <c r="C566" s="227"/>
      <c r="D566" s="227"/>
      <c r="E566" s="227"/>
      <c r="F566" s="227"/>
      <c r="G566" s="227"/>
      <c r="H566" s="227"/>
      <c r="I566" s="227"/>
      <c r="J566" s="227"/>
      <c r="K566" s="227"/>
      <c r="L566" s="227"/>
      <c r="M566" s="227"/>
      <c r="N566" s="227"/>
      <c r="O566" s="227"/>
      <c r="P566" s="227"/>
      <c r="Q566" s="227"/>
      <c r="R566" s="227"/>
      <c r="S566" s="227"/>
      <c r="T566" s="227"/>
      <c r="U566" s="227"/>
      <c r="V566" s="227"/>
      <c r="W566" s="227"/>
      <c r="X566" s="227"/>
      <c r="Y566" s="227"/>
      <c r="Z566" s="227"/>
    </row>
    <row r="567" spans="1:26" ht="15.75" customHeight="1" x14ac:dyDescent="0.2">
      <c r="A567" s="227"/>
      <c r="B567" s="227"/>
      <c r="C567" s="227"/>
      <c r="D567" s="227"/>
      <c r="E567" s="227"/>
      <c r="F567" s="227"/>
      <c r="G567" s="227"/>
      <c r="H567" s="227"/>
      <c r="I567" s="227"/>
      <c r="J567" s="227"/>
      <c r="K567" s="227"/>
      <c r="L567" s="227"/>
      <c r="M567" s="227"/>
      <c r="N567" s="227"/>
      <c r="O567" s="227"/>
      <c r="P567" s="227"/>
      <c r="Q567" s="227"/>
      <c r="R567" s="227"/>
      <c r="S567" s="227"/>
      <c r="T567" s="227"/>
      <c r="U567" s="227"/>
      <c r="V567" s="227"/>
      <c r="W567" s="227"/>
      <c r="X567" s="227"/>
      <c r="Y567" s="227"/>
      <c r="Z567" s="227"/>
    </row>
    <row r="568" spans="1:26" ht="15.75" customHeight="1" x14ac:dyDescent="0.2">
      <c r="A568" s="227"/>
      <c r="B568" s="227"/>
      <c r="C568" s="227"/>
      <c r="D568" s="227"/>
      <c r="E568" s="227"/>
      <c r="F568" s="227"/>
      <c r="G568" s="227"/>
      <c r="H568" s="227"/>
      <c r="I568" s="227"/>
      <c r="J568" s="227"/>
      <c r="K568" s="227"/>
      <c r="L568" s="227"/>
      <c r="M568" s="227"/>
      <c r="N568" s="227"/>
      <c r="O568" s="227"/>
      <c r="P568" s="227"/>
      <c r="Q568" s="227"/>
      <c r="R568" s="227"/>
      <c r="S568" s="227"/>
      <c r="T568" s="227"/>
      <c r="U568" s="227"/>
      <c r="V568" s="227"/>
      <c r="W568" s="227"/>
      <c r="X568" s="227"/>
      <c r="Y568" s="227"/>
      <c r="Z568" s="227"/>
    </row>
    <row r="569" spans="1:26" ht="15.75" customHeight="1" x14ac:dyDescent="0.2">
      <c r="A569" s="227"/>
      <c r="B569" s="227"/>
      <c r="C569" s="227"/>
      <c r="D569" s="227"/>
      <c r="E569" s="227"/>
      <c r="F569" s="227"/>
      <c r="G569" s="227"/>
      <c r="H569" s="227"/>
      <c r="I569" s="227"/>
      <c r="J569" s="227"/>
      <c r="K569" s="227"/>
      <c r="L569" s="227"/>
      <c r="M569" s="227"/>
      <c r="N569" s="227"/>
      <c r="O569" s="227"/>
      <c r="P569" s="227"/>
      <c r="Q569" s="227"/>
      <c r="R569" s="227"/>
      <c r="S569" s="227"/>
      <c r="T569" s="227"/>
      <c r="U569" s="227"/>
      <c r="V569" s="227"/>
      <c r="W569" s="227"/>
      <c r="X569" s="227"/>
      <c r="Y569" s="227"/>
      <c r="Z569" s="227"/>
    </row>
    <row r="570" spans="1:26" ht="15.75" customHeight="1" x14ac:dyDescent="0.2">
      <c r="A570" s="227"/>
      <c r="B570" s="227"/>
      <c r="C570" s="227"/>
      <c r="D570" s="227"/>
      <c r="E570" s="227"/>
      <c r="F570" s="227"/>
      <c r="G570" s="227"/>
      <c r="H570" s="227"/>
      <c r="I570" s="227"/>
      <c r="J570" s="227"/>
      <c r="K570" s="227"/>
      <c r="L570" s="227"/>
      <c r="M570" s="227"/>
      <c r="N570" s="227"/>
      <c r="O570" s="227"/>
      <c r="P570" s="227"/>
      <c r="Q570" s="227"/>
      <c r="R570" s="227"/>
      <c r="S570" s="227"/>
      <c r="T570" s="227"/>
      <c r="U570" s="227"/>
      <c r="V570" s="227"/>
      <c r="W570" s="227"/>
      <c r="X570" s="227"/>
      <c r="Y570" s="227"/>
      <c r="Z570" s="227"/>
    </row>
    <row r="571" spans="1:26" ht="15.75" customHeight="1" x14ac:dyDescent="0.2">
      <c r="A571" s="227"/>
      <c r="B571" s="227"/>
      <c r="C571" s="227"/>
      <c r="D571" s="227"/>
      <c r="E571" s="227"/>
      <c r="F571" s="227"/>
      <c r="G571" s="227"/>
      <c r="H571" s="227"/>
      <c r="I571" s="227"/>
      <c r="J571" s="227"/>
      <c r="K571" s="227"/>
      <c r="L571" s="227"/>
      <c r="M571" s="227"/>
      <c r="N571" s="227"/>
      <c r="O571" s="227"/>
      <c r="P571" s="227"/>
      <c r="Q571" s="227"/>
      <c r="R571" s="227"/>
      <c r="S571" s="227"/>
      <c r="T571" s="227"/>
      <c r="U571" s="227"/>
      <c r="V571" s="227"/>
      <c r="W571" s="227"/>
      <c r="X571" s="227"/>
      <c r="Y571" s="227"/>
      <c r="Z571" s="227"/>
    </row>
    <row r="572" spans="1:26" ht="15.75" customHeight="1" x14ac:dyDescent="0.2">
      <c r="A572" s="227"/>
      <c r="B572" s="227"/>
      <c r="C572" s="227"/>
      <c r="D572" s="227"/>
      <c r="E572" s="227"/>
      <c r="F572" s="227"/>
      <c r="G572" s="227"/>
      <c r="H572" s="227"/>
      <c r="I572" s="227"/>
      <c r="J572" s="227"/>
      <c r="K572" s="227"/>
      <c r="L572" s="227"/>
      <c r="M572" s="227"/>
      <c r="N572" s="227"/>
      <c r="O572" s="227"/>
      <c r="P572" s="227"/>
      <c r="Q572" s="227"/>
      <c r="R572" s="227"/>
      <c r="S572" s="227"/>
      <c r="T572" s="227"/>
      <c r="U572" s="227"/>
      <c r="V572" s="227"/>
      <c r="W572" s="227"/>
      <c r="X572" s="227"/>
      <c r="Y572" s="227"/>
      <c r="Z572" s="227"/>
    </row>
    <row r="573" spans="1:26" ht="15.75" customHeight="1" x14ac:dyDescent="0.2">
      <c r="A573" s="227"/>
      <c r="B573" s="227"/>
      <c r="C573" s="227"/>
      <c r="D573" s="227"/>
      <c r="E573" s="227"/>
      <c r="F573" s="227"/>
      <c r="G573" s="227"/>
      <c r="H573" s="227"/>
      <c r="I573" s="227"/>
      <c r="J573" s="227"/>
      <c r="K573" s="227"/>
      <c r="L573" s="227"/>
      <c r="M573" s="227"/>
      <c r="N573" s="227"/>
      <c r="O573" s="227"/>
      <c r="P573" s="227"/>
      <c r="Q573" s="227"/>
      <c r="R573" s="227"/>
      <c r="S573" s="227"/>
      <c r="T573" s="227"/>
      <c r="U573" s="227"/>
      <c r="V573" s="227"/>
      <c r="W573" s="227"/>
      <c r="X573" s="227"/>
      <c r="Y573" s="227"/>
      <c r="Z573" s="227"/>
    </row>
    <row r="574" spans="1:26" ht="15.75" customHeight="1" x14ac:dyDescent="0.2">
      <c r="A574" s="227"/>
      <c r="B574" s="227"/>
      <c r="C574" s="227"/>
      <c r="D574" s="227"/>
      <c r="E574" s="227"/>
      <c r="F574" s="227"/>
      <c r="G574" s="227"/>
      <c r="H574" s="227"/>
      <c r="I574" s="227"/>
      <c r="J574" s="227"/>
      <c r="K574" s="227"/>
      <c r="L574" s="227"/>
      <c r="M574" s="227"/>
      <c r="N574" s="227"/>
      <c r="O574" s="227"/>
      <c r="P574" s="227"/>
      <c r="Q574" s="227"/>
      <c r="R574" s="227"/>
      <c r="S574" s="227"/>
      <c r="T574" s="227"/>
      <c r="U574" s="227"/>
      <c r="V574" s="227"/>
      <c r="W574" s="227"/>
      <c r="X574" s="227"/>
      <c r="Y574" s="227"/>
      <c r="Z574" s="227"/>
    </row>
    <row r="575" spans="1:26" ht="15.75" customHeight="1" x14ac:dyDescent="0.2">
      <c r="A575" s="227"/>
      <c r="B575" s="227"/>
      <c r="C575" s="227"/>
      <c r="D575" s="227"/>
      <c r="E575" s="227"/>
      <c r="F575" s="227"/>
      <c r="G575" s="227"/>
      <c r="H575" s="227"/>
      <c r="I575" s="227"/>
      <c r="J575" s="227"/>
      <c r="K575" s="227"/>
      <c r="L575" s="227"/>
      <c r="M575" s="227"/>
      <c r="N575" s="227"/>
      <c r="O575" s="227"/>
      <c r="P575" s="227"/>
      <c r="Q575" s="227"/>
      <c r="R575" s="227"/>
      <c r="S575" s="227"/>
      <c r="T575" s="227"/>
      <c r="U575" s="227"/>
      <c r="V575" s="227"/>
      <c r="W575" s="227"/>
      <c r="X575" s="227"/>
      <c r="Y575" s="227"/>
      <c r="Z575" s="227"/>
    </row>
    <row r="576" spans="1:26" ht="15.75" customHeight="1" x14ac:dyDescent="0.2">
      <c r="A576" s="227"/>
      <c r="B576" s="227"/>
      <c r="C576" s="227"/>
      <c r="D576" s="227"/>
      <c r="E576" s="227"/>
      <c r="F576" s="227"/>
      <c r="G576" s="227"/>
      <c r="H576" s="227"/>
      <c r="I576" s="227"/>
      <c r="J576" s="227"/>
      <c r="K576" s="227"/>
      <c r="L576" s="227"/>
      <c r="M576" s="227"/>
      <c r="N576" s="227"/>
      <c r="O576" s="227"/>
      <c r="P576" s="227"/>
      <c r="Q576" s="227"/>
      <c r="R576" s="227"/>
      <c r="S576" s="227"/>
      <c r="T576" s="227"/>
      <c r="U576" s="227"/>
      <c r="V576" s="227"/>
      <c r="W576" s="227"/>
      <c r="X576" s="227"/>
      <c r="Y576" s="227"/>
      <c r="Z576" s="227"/>
    </row>
    <row r="577" spans="1:26" ht="15.75" customHeight="1" x14ac:dyDescent="0.2">
      <c r="A577" s="227"/>
      <c r="B577" s="227"/>
      <c r="C577" s="227"/>
      <c r="D577" s="227"/>
      <c r="E577" s="227"/>
      <c r="F577" s="227"/>
      <c r="G577" s="227"/>
      <c r="H577" s="227"/>
      <c r="I577" s="227"/>
      <c r="J577" s="227"/>
      <c r="K577" s="227"/>
      <c r="L577" s="227"/>
      <c r="M577" s="227"/>
      <c r="N577" s="227"/>
      <c r="O577" s="227"/>
      <c r="P577" s="227"/>
      <c r="Q577" s="227"/>
      <c r="R577" s="227"/>
      <c r="S577" s="227"/>
      <c r="T577" s="227"/>
      <c r="U577" s="227"/>
      <c r="V577" s="227"/>
      <c r="W577" s="227"/>
      <c r="X577" s="227"/>
      <c r="Y577" s="227"/>
      <c r="Z577" s="227"/>
    </row>
    <row r="578" spans="1:26" ht="15.75" customHeight="1" x14ac:dyDescent="0.2">
      <c r="A578" s="227"/>
      <c r="B578" s="227"/>
      <c r="C578" s="227"/>
      <c r="D578" s="227"/>
      <c r="E578" s="227"/>
      <c r="F578" s="227"/>
      <c r="G578" s="227"/>
      <c r="H578" s="227"/>
      <c r="I578" s="227"/>
      <c r="J578" s="227"/>
      <c r="K578" s="227"/>
      <c r="L578" s="227"/>
      <c r="M578" s="227"/>
      <c r="N578" s="227"/>
      <c r="O578" s="227"/>
      <c r="P578" s="227"/>
      <c r="Q578" s="227"/>
      <c r="R578" s="227"/>
      <c r="S578" s="227"/>
      <c r="T578" s="227"/>
      <c r="U578" s="227"/>
      <c r="V578" s="227"/>
      <c r="W578" s="227"/>
      <c r="X578" s="227"/>
      <c r="Y578" s="227"/>
      <c r="Z578" s="227"/>
    </row>
    <row r="579" spans="1:26" ht="15.75" customHeight="1" x14ac:dyDescent="0.2">
      <c r="A579" s="227"/>
      <c r="B579" s="227"/>
      <c r="C579" s="227"/>
      <c r="D579" s="227"/>
      <c r="E579" s="227"/>
      <c r="F579" s="227"/>
      <c r="G579" s="227"/>
      <c r="H579" s="227"/>
      <c r="I579" s="227"/>
      <c r="J579" s="227"/>
      <c r="K579" s="227"/>
      <c r="L579" s="227"/>
      <c r="M579" s="227"/>
      <c r="N579" s="227"/>
      <c r="O579" s="227"/>
      <c r="P579" s="227"/>
      <c r="Q579" s="227"/>
      <c r="R579" s="227"/>
      <c r="S579" s="227"/>
      <c r="T579" s="227"/>
      <c r="U579" s="227"/>
      <c r="V579" s="227"/>
      <c r="W579" s="227"/>
      <c r="X579" s="227"/>
      <c r="Y579" s="227"/>
      <c r="Z579" s="227"/>
    </row>
    <row r="580" spans="1:26" ht="15.75" customHeight="1" x14ac:dyDescent="0.2">
      <c r="A580" s="227"/>
      <c r="B580" s="227"/>
      <c r="C580" s="227"/>
      <c r="D580" s="227"/>
      <c r="E580" s="227"/>
      <c r="F580" s="227"/>
      <c r="G580" s="227"/>
      <c r="H580" s="227"/>
      <c r="I580" s="227"/>
      <c r="J580" s="227"/>
      <c r="K580" s="227"/>
      <c r="L580" s="227"/>
      <c r="M580" s="227"/>
      <c r="N580" s="227"/>
      <c r="O580" s="227"/>
      <c r="P580" s="227"/>
      <c r="Q580" s="227"/>
      <c r="R580" s="227"/>
      <c r="S580" s="227"/>
      <c r="T580" s="227"/>
      <c r="U580" s="227"/>
      <c r="V580" s="227"/>
      <c r="W580" s="227"/>
      <c r="X580" s="227"/>
      <c r="Y580" s="227"/>
      <c r="Z580" s="227"/>
    </row>
    <row r="581" spans="1:26" ht="15.75" customHeight="1" x14ac:dyDescent="0.2">
      <c r="A581" s="227"/>
      <c r="B581" s="227"/>
      <c r="C581" s="227"/>
      <c r="D581" s="227"/>
      <c r="E581" s="227"/>
      <c r="F581" s="227"/>
      <c r="G581" s="227"/>
      <c r="H581" s="227"/>
      <c r="I581" s="227"/>
      <c r="J581" s="227"/>
      <c r="K581" s="227"/>
      <c r="L581" s="227"/>
      <c r="M581" s="227"/>
      <c r="N581" s="227"/>
      <c r="O581" s="227"/>
      <c r="P581" s="227"/>
      <c r="Q581" s="227"/>
      <c r="R581" s="227"/>
      <c r="S581" s="227"/>
      <c r="T581" s="227"/>
      <c r="U581" s="227"/>
      <c r="V581" s="227"/>
      <c r="W581" s="227"/>
      <c r="X581" s="227"/>
      <c r="Y581" s="227"/>
      <c r="Z581" s="227"/>
    </row>
    <row r="582" spans="1:26" ht="15.75" customHeight="1" x14ac:dyDescent="0.2">
      <c r="A582" s="227"/>
      <c r="B582" s="227"/>
      <c r="C582" s="227"/>
      <c r="D582" s="227"/>
      <c r="E582" s="227"/>
      <c r="F582" s="227"/>
      <c r="G582" s="227"/>
      <c r="H582" s="227"/>
      <c r="I582" s="227"/>
      <c r="J582" s="227"/>
      <c r="K582" s="227"/>
      <c r="L582" s="227"/>
      <c r="M582" s="227"/>
      <c r="N582" s="227"/>
      <c r="O582" s="227"/>
      <c r="P582" s="227"/>
      <c r="Q582" s="227"/>
      <c r="R582" s="227"/>
      <c r="S582" s="227"/>
      <c r="T582" s="227"/>
      <c r="U582" s="227"/>
      <c r="V582" s="227"/>
      <c r="W582" s="227"/>
      <c r="X582" s="227"/>
      <c r="Y582" s="227"/>
      <c r="Z582" s="227"/>
    </row>
    <row r="583" spans="1:26" ht="15.75" customHeight="1" x14ac:dyDescent="0.2">
      <c r="A583" s="227"/>
      <c r="B583" s="227"/>
      <c r="C583" s="227"/>
      <c r="D583" s="227"/>
      <c r="E583" s="227"/>
      <c r="F583" s="227"/>
      <c r="G583" s="227"/>
      <c r="H583" s="227"/>
      <c r="I583" s="227"/>
      <c r="J583" s="227"/>
      <c r="K583" s="227"/>
      <c r="L583" s="227"/>
      <c r="M583" s="227"/>
      <c r="N583" s="227"/>
      <c r="O583" s="227"/>
      <c r="P583" s="227"/>
      <c r="Q583" s="227"/>
      <c r="R583" s="227"/>
      <c r="S583" s="227"/>
      <c r="T583" s="227"/>
      <c r="U583" s="227"/>
      <c r="V583" s="227"/>
      <c r="W583" s="227"/>
      <c r="X583" s="227"/>
      <c r="Y583" s="227"/>
      <c r="Z583" s="227"/>
    </row>
    <row r="584" spans="1:26" ht="15.75" customHeight="1" x14ac:dyDescent="0.2">
      <c r="A584" s="227"/>
      <c r="B584" s="227"/>
      <c r="C584" s="227"/>
      <c r="D584" s="227"/>
      <c r="E584" s="227"/>
      <c r="F584" s="227"/>
      <c r="G584" s="227"/>
      <c r="H584" s="227"/>
      <c r="I584" s="227"/>
      <c r="J584" s="227"/>
      <c r="K584" s="227"/>
      <c r="L584" s="227"/>
      <c r="M584" s="227"/>
      <c r="N584" s="227"/>
      <c r="O584" s="227"/>
      <c r="P584" s="227"/>
      <c r="Q584" s="227"/>
      <c r="R584" s="227"/>
      <c r="S584" s="227"/>
      <c r="T584" s="227"/>
      <c r="U584" s="227"/>
      <c r="V584" s="227"/>
      <c r="W584" s="227"/>
      <c r="X584" s="227"/>
      <c r="Y584" s="227"/>
      <c r="Z584" s="227"/>
    </row>
    <row r="585" spans="1:26" ht="15.75" customHeight="1" x14ac:dyDescent="0.2">
      <c r="A585" s="227"/>
      <c r="B585" s="227"/>
      <c r="C585" s="227"/>
      <c r="D585" s="227"/>
      <c r="E585" s="227"/>
      <c r="F585" s="227"/>
      <c r="G585" s="227"/>
      <c r="H585" s="227"/>
      <c r="I585" s="227"/>
      <c r="J585" s="227"/>
      <c r="K585" s="227"/>
      <c r="L585" s="227"/>
      <c r="M585" s="227"/>
      <c r="N585" s="227"/>
      <c r="O585" s="227"/>
      <c r="P585" s="227"/>
      <c r="Q585" s="227"/>
      <c r="R585" s="227"/>
      <c r="S585" s="227"/>
      <c r="T585" s="227"/>
      <c r="U585" s="227"/>
      <c r="V585" s="227"/>
      <c r="W585" s="227"/>
      <c r="X585" s="227"/>
      <c r="Y585" s="227"/>
      <c r="Z585" s="227"/>
    </row>
    <row r="586" spans="1:26" ht="15.75" customHeight="1" x14ac:dyDescent="0.2">
      <c r="A586" s="227"/>
      <c r="B586" s="227"/>
      <c r="C586" s="227"/>
      <c r="D586" s="227"/>
      <c r="E586" s="227"/>
      <c r="F586" s="227"/>
      <c r="G586" s="227"/>
      <c r="H586" s="227"/>
      <c r="I586" s="227"/>
      <c r="J586" s="227"/>
      <c r="K586" s="227"/>
      <c r="L586" s="227"/>
      <c r="M586" s="227"/>
      <c r="N586" s="227"/>
      <c r="O586" s="227"/>
      <c r="P586" s="227"/>
      <c r="Q586" s="227"/>
      <c r="R586" s="227"/>
      <c r="S586" s="227"/>
      <c r="T586" s="227"/>
      <c r="U586" s="227"/>
      <c r="V586" s="227"/>
      <c r="W586" s="227"/>
      <c r="X586" s="227"/>
      <c r="Y586" s="227"/>
      <c r="Z586" s="227"/>
    </row>
    <row r="587" spans="1:26" ht="15.75" customHeight="1" x14ac:dyDescent="0.2">
      <c r="A587" s="227"/>
      <c r="B587" s="227"/>
      <c r="C587" s="227"/>
      <c r="D587" s="227"/>
      <c r="E587" s="227"/>
      <c r="F587" s="227"/>
      <c r="G587" s="227"/>
      <c r="H587" s="227"/>
      <c r="I587" s="227"/>
      <c r="J587" s="227"/>
      <c r="K587" s="227"/>
      <c r="L587" s="227"/>
      <c r="M587" s="227"/>
      <c r="N587" s="227"/>
      <c r="O587" s="227"/>
      <c r="P587" s="227"/>
      <c r="Q587" s="227"/>
      <c r="R587" s="227"/>
      <c r="S587" s="227"/>
      <c r="T587" s="227"/>
      <c r="U587" s="227"/>
      <c r="V587" s="227"/>
      <c r="W587" s="227"/>
      <c r="X587" s="227"/>
      <c r="Y587" s="227"/>
      <c r="Z587" s="227"/>
    </row>
    <row r="588" spans="1:26" ht="15.75" customHeight="1" x14ac:dyDescent="0.2">
      <c r="A588" s="227"/>
      <c r="B588" s="227"/>
      <c r="C588" s="227"/>
      <c r="D588" s="227"/>
      <c r="E588" s="227"/>
      <c r="F588" s="227"/>
      <c r="G588" s="227"/>
      <c r="H588" s="227"/>
      <c r="I588" s="227"/>
      <c r="J588" s="227"/>
      <c r="K588" s="227"/>
      <c r="L588" s="227"/>
      <c r="M588" s="227"/>
      <c r="N588" s="227"/>
      <c r="O588" s="227"/>
      <c r="P588" s="227"/>
      <c r="Q588" s="227"/>
      <c r="R588" s="227"/>
      <c r="S588" s="227"/>
      <c r="T588" s="227"/>
      <c r="U588" s="227"/>
      <c r="V588" s="227"/>
      <c r="W588" s="227"/>
      <c r="X588" s="227"/>
      <c r="Y588" s="227"/>
      <c r="Z588" s="227"/>
    </row>
    <row r="589" spans="1:26" ht="15.75" customHeight="1" x14ac:dyDescent="0.2">
      <c r="A589" s="227"/>
      <c r="B589" s="227"/>
      <c r="C589" s="227"/>
      <c r="D589" s="227"/>
      <c r="E589" s="227"/>
      <c r="F589" s="227"/>
      <c r="G589" s="227"/>
      <c r="H589" s="227"/>
      <c r="I589" s="227"/>
      <c r="J589" s="227"/>
      <c r="K589" s="227"/>
      <c r="L589" s="227"/>
      <c r="M589" s="227"/>
      <c r="N589" s="227"/>
      <c r="O589" s="227"/>
      <c r="P589" s="227"/>
      <c r="Q589" s="227"/>
      <c r="R589" s="227"/>
      <c r="S589" s="227"/>
      <c r="T589" s="227"/>
      <c r="U589" s="227"/>
      <c r="V589" s="227"/>
      <c r="W589" s="227"/>
      <c r="X589" s="227"/>
      <c r="Y589" s="227"/>
      <c r="Z589" s="227"/>
    </row>
    <row r="590" spans="1:26" ht="15.75" customHeight="1" x14ac:dyDescent="0.2">
      <c r="A590" s="227"/>
      <c r="B590" s="227"/>
      <c r="C590" s="227"/>
      <c r="D590" s="227"/>
      <c r="E590" s="227"/>
      <c r="F590" s="227"/>
      <c r="G590" s="227"/>
      <c r="H590" s="227"/>
      <c r="I590" s="227"/>
      <c r="J590" s="227"/>
      <c r="K590" s="227"/>
      <c r="L590" s="227"/>
      <c r="M590" s="227"/>
      <c r="N590" s="227"/>
      <c r="O590" s="227"/>
      <c r="P590" s="227"/>
      <c r="Q590" s="227"/>
      <c r="R590" s="227"/>
      <c r="S590" s="227"/>
      <c r="T590" s="227"/>
      <c r="U590" s="227"/>
      <c r="V590" s="227"/>
      <c r="W590" s="227"/>
      <c r="X590" s="227"/>
      <c r="Y590" s="227"/>
      <c r="Z590" s="227"/>
    </row>
    <row r="591" spans="1:26" ht="15.75" customHeight="1" x14ac:dyDescent="0.2">
      <c r="A591" s="227"/>
      <c r="B591" s="227"/>
      <c r="C591" s="227"/>
      <c r="D591" s="227"/>
      <c r="E591" s="227"/>
      <c r="F591" s="227"/>
      <c r="G591" s="227"/>
      <c r="H591" s="227"/>
      <c r="I591" s="227"/>
      <c r="J591" s="227"/>
      <c r="K591" s="227"/>
      <c r="L591" s="227"/>
      <c r="M591" s="227"/>
      <c r="N591" s="227"/>
      <c r="O591" s="227"/>
      <c r="P591" s="227"/>
      <c r="Q591" s="227"/>
      <c r="R591" s="227"/>
      <c r="S591" s="227"/>
      <c r="T591" s="227"/>
      <c r="U591" s="227"/>
      <c r="V591" s="227"/>
      <c r="W591" s="227"/>
      <c r="X591" s="227"/>
      <c r="Y591" s="227"/>
      <c r="Z591" s="227"/>
    </row>
    <row r="592" spans="1:26" ht="15.75" customHeight="1" x14ac:dyDescent="0.2">
      <c r="A592" s="227"/>
      <c r="B592" s="227"/>
      <c r="C592" s="227"/>
      <c r="D592" s="227"/>
      <c r="E592" s="227"/>
      <c r="F592" s="227"/>
      <c r="G592" s="227"/>
      <c r="H592" s="227"/>
      <c r="I592" s="227"/>
      <c r="J592" s="227"/>
      <c r="K592" s="227"/>
      <c r="L592" s="227"/>
      <c r="M592" s="227"/>
      <c r="N592" s="227"/>
      <c r="O592" s="227"/>
      <c r="P592" s="227"/>
      <c r="Q592" s="227"/>
      <c r="R592" s="227"/>
      <c r="S592" s="227"/>
      <c r="T592" s="227"/>
      <c r="U592" s="227"/>
      <c r="V592" s="227"/>
      <c r="W592" s="227"/>
      <c r="X592" s="227"/>
      <c r="Y592" s="227"/>
      <c r="Z592" s="227"/>
    </row>
    <row r="593" spans="1:26" ht="15.75" customHeight="1" x14ac:dyDescent="0.2">
      <c r="A593" s="227"/>
      <c r="B593" s="227"/>
      <c r="C593" s="227"/>
      <c r="D593" s="227"/>
      <c r="E593" s="227"/>
      <c r="F593" s="227"/>
      <c r="G593" s="227"/>
      <c r="H593" s="227"/>
      <c r="I593" s="227"/>
      <c r="J593" s="227"/>
      <c r="K593" s="227"/>
      <c r="L593" s="227"/>
      <c r="M593" s="227"/>
      <c r="N593" s="227"/>
      <c r="O593" s="227"/>
      <c r="P593" s="227"/>
      <c r="Q593" s="227"/>
      <c r="R593" s="227"/>
      <c r="S593" s="227"/>
      <c r="T593" s="227"/>
      <c r="U593" s="227"/>
      <c r="V593" s="227"/>
      <c r="W593" s="227"/>
      <c r="X593" s="227"/>
      <c r="Y593" s="227"/>
      <c r="Z593" s="227"/>
    </row>
    <row r="594" spans="1:26" ht="15.75" customHeight="1" x14ac:dyDescent="0.2">
      <c r="A594" s="227"/>
      <c r="B594" s="227"/>
      <c r="C594" s="227"/>
      <c r="D594" s="227"/>
      <c r="E594" s="227"/>
      <c r="F594" s="227"/>
      <c r="G594" s="227"/>
      <c r="H594" s="227"/>
      <c r="I594" s="227"/>
      <c r="J594" s="227"/>
      <c r="K594" s="227"/>
      <c r="L594" s="227"/>
      <c r="M594" s="227"/>
      <c r="N594" s="227"/>
      <c r="O594" s="227"/>
      <c r="P594" s="227"/>
      <c r="Q594" s="227"/>
      <c r="R594" s="227"/>
      <c r="S594" s="227"/>
      <c r="T594" s="227"/>
      <c r="U594" s="227"/>
      <c r="V594" s="227"/>
      <c r="W594" s="227"/>
      <c r="X594" s="227"/>
      <c r="Y594" s="227"/>
      <c r="Z594" s="227"/>
    </row>
    <row r="595" spans="1:26" ht="15.75" customHeight="1" x14ac:dyDescent="0.2">
      <c r="A595" s="227"/>
      <c r="B595" s="227"/>
      <c r="C595" s="227"/>
      <c r="D595" s="227"/>
      <c r="E595" s="227"/>
      <c r="F595" s="227"/>
      <c r="G595" s="227"/>
      <c r="H595" s="227"/>
      <c r="I595" s="227"/>
      <c r="J595" s="227"/>
      <c r="K595" s="227"/>
      <c r="L595" s="227"/>
      <c r="M595" s="227"/>
      <c r="N595" s="227"/>
      <c r="O595" s="227"/>
      <c r="P595" s="227"/>
      <c r="Q595" s="227"/>
      <c r="R595" s="227"/>
      <c r="S595" s="227"/>
      <c r="T595" s="227"/>
      <c r="U595" s="227"/>
      <c r="V595" s="227"/>
      <c r="W595" s="227"/>
      <c r="X595" s="227"/>
      <c r="Y595" s="227"/>
      <c r="Z595" s="227"/>
    </row>
    <row r="596" spans="1:26" ht="15.75" customHeight="1" x14ac:dyDescent="0.2">
      <c r="A596" s="227"/>
      <c r="B596" s="227"/>
      <c r="C596" s="227"/>
      <c r="D596" s="227"/>
      <c r="E596" s="227"/>
      <c r="F596" s="227"/>
      <c r="G596" s="227"/>
      <c r="H596" s="227"/>
      <c r="I596" s="227"/>
      <c r="J596" s="227"/>
      <c r="K596" s="227"/>
      <c r="L596" s="227"/>
      <c r="M596" s="227"/>
      <c r="N596" s="227"/>
      <c r="O596" s="227"/>
      <c r="P596" s="227"/>
      <c r="Q596" s="227"/>
      <c r="R596" s="227"/>
      <c r="S596" s="227"/>
      <c r="T596" s="227"/>
      <c r="U596" s="227"/>
      <c r="V596" s="227"/>
      <c r="W596" s="227"/>
      <c r="X596" s="227"/>
      <c r="Y596" s="227"/>
      <c r="Z596" s="227"/>
    </row>
    <row r="597" spans="1:26" ht="15.75" customHeight="1" x14ac:dyDescent="0.2">
      <c r="A597" s="227"/>
      <c r="B597" s="227"/>
      <c r="C597" s="227"/>
      <c r="D597" s="227"/>
      <c r="E597" s="227"/>
      <c r="F597" s="227"/>
      <c r="G597" s="227"/>
      <c r="H597" s="227"/>
      <c r="I597" s="227"/>
      <c r="J597" s="227"/>
      <c r="K597" s="227"/>
      <c r="L597" s="227"/>
      <c r="M597" s="227"/>
      <c r="N597" s="227"/>
      <c r="O597" s="227"/>
      <c r="P597" s="227"/>
      <c r="Q597" s="227"/>
      <c r="R597" s="227"/>
      <c r="S597" s="227"/>
      <c r="T597" s="227"/>
      <c r="U597" s="227"/>
      <c r="V597" s="227"/>
      <c r="W597" s="227"/>
      <c r="X597" s="227"/>
      <c r="Y597" s="227"/>
      <c r="Z597" s="227"/>
    </row>
    <row r="598" spans="1:26" ht="15.75" customHeight="1" x14ac:dyDescent="0.2">
      <c r="A598" s="227"/>
      <c r="B598" s="227"/>
      <c r="C598" s="227"/>
      <c r="D598" s="227"/>
      <c r="E598" s="227"/>
      <c r="F598" s="227"/>
      <c r="G598" s="227"/>
      <c r="H598" s="227"/>
      <c r="I598" s="227"/>
      <c r="J598" s="227"/>
      <c r="K598" s="227"/>
      <c r="L598" s="227"/>
      <c r="M598" s="227"/>
      <c r="N598" s="227"/>
      <c r="O598" s="227"/>
      <c r="P598" s="227"/>
      <c r="Q598" s="227"/>
      <c r="R598" s="227"/>
      <c r="S598" s="227"/>
      <c r="T598" s="227"/>
      <c r="U598" s="227"/>
      <c r="V598" s="227"/>
      <c r="W598" s="227"/>
      <c r="X598" s="227"/>
      <c r="Y598" s="227"/>
      <c r="Z598" s="227"/>
    </row>
    <row r="599" spans="1:26" ht="15.75" customHeight="1" x14ac:dyDescent="0.2">
      <c r="A599" s="227"/>
      <c r="B599" s="227"/>
      <c r="C599" s="227"/>
      <c r="D599" s="227"/>
      <c r="E599" s="227"/>
      <c r="F599" s="227"/>
      <c r="G599" s="227"/>
      <c r="H599" s="227"/>
      <c r="I599" s="227"/>
      <c r="J599" s="227"/>
      <c r="K599" s="227"/>
      <c r="L599" s="227"/>
      <c r="M599" s="227"/>
      <c r="N599" s="227"/>
      <c r="O599" s="227"/>
      <c r="P599" s="227"/>
      <c r="Q599" s="227"/>
      <c r="R599" s="227"/>
      <c r="S599" s="227"/>
      <c r="T599" s="227"/>
      <c r="U599" s="227"/>
      <c r="V599" s="227"/>
      <c r="W599" s="227"/>
      <c r="X599" s="227"/>
      <c r="Y599" s="227"/>
      <c r="Z599" s="227"/>
    </row>
    <row r="600" spans="1:26" ht="15.75" customHeight="1" x14ac:dyDescent="0.2">
      <c r="A600" s="227"/>
      <c r="B600" s="227"/>
      <c r="C600" s="227"/>
      <c r="D600" s="227"/>
      <c r="E600" s="227"/>
      <c r="F600" s="227"/>
      <c r="G600" s="227"/>
      <c r="H600" s="227"/>
      <c r="I600" s="227"/>
      <c r="J600" s="227"/>
      <c r="K600" s="227"/>
      <c r="L600" s="227"/>
      <c r="M600" s="227"/>
      <c r="N600" s="227"/>
      <c r="O600" s="227"/>
      <c r="P600" s="227"/>
      <c r="Q600" s="227"/>
      <c r="R600" s="227"/>
      <c r="S600" s="227"/>
      <c r="T600" s="227"/>
      <c r="U600" s="227"/>
      <c r="V600" s="227"/>
      <c r="W600" s="227"/>
      <c r="X600" s="227"/>
      <c r="Y600" s="227"/>
      <c r="Z600" s="227"/>
    </row>
    <row r="601" spans="1:26" ht="15.75" customHeight="1" x14ac:dyDescent="0.2">
      <c r="A601" s="227"/>
      <c r="B601" s="227"/>
      <c r="C601" s="227"/>
      <c r="D601" s="227"/>
      <c r="E601" s="227"/>
      <c r="F601" s="227"/>
      <c r="G601" s="227"/>
      <c r="H601" s="227"/>
      <c r="I601" s="227"/>
      <c r="J601" s="227"/>
      <c r="K601" s="227"/>
      <c r="L601" s="227"/>
      <c r="M601" s="227"/>
      <c r="N601" s="227"/>
      <c r="O601" s="227"/>
      <c r="P601" s="227"/>
      <c r="Q601" s="227"/>
      <c r="R601" s="227"/>
      <c r="S601" s="227"/>
      <c r="T601" s="227"/>
      <c r="U601" s="227"/>
      <c r="V601" s="227"/>
      <c r="W601" s="227"/>
      <c r="X601" s="227"/>
      <c r="Y601" s="227"/>
      <c r="Z601" s="227"/>
    </row>
    <row r="602" spans="1:26" ht="15.75" customHeight="1" x14ac:dyDescent="0.2">
      <c r="A602" s="227"/>
      <c r="B602" s="227"/>
      <c r="C602" s="227"/>
      <c r="D602" s="227"/>
      <c r="E602" s="227"/>
      <c r="F602" s="227"/>
      <c r="G602" s="227"/>
      <c r="H602" s="227"/>
      <c r="I602" s="227"/>
      <c r="J602" s="227"/>
      <c r="K602" s="227"/>
      <c r="L602" s="227"/>
      <c r="M602" s="227"/>
      <c r="N602" s="227"/>
      <c r="O602" s="227"/>
      <c r="P602" s="227"/>
      <c r="Q602" s="227"/>
      <c r="R602" s="227"/>
      <c r="S602" s="227"/>
      <c r="T602" s="227"/>
      <c r="U602" s="227"/>
      <c r="V602" s="227"/>
      <c r="W602" s="227"/>
      <c r="X602" s="227"/>
      <c r="Y602" s="227"/>
      <c r="Z602" s="227"/>
    </row>
    <row r="603" spans="1:26" ht="15.75" customHeight="1" x14ac:dyDescent="0.2">
      <c r="A603" s="227"/>
      <c r="B603" s="227"/>
      <c r="C603" s="227"/>
      <c r="D603" s="227"/>
      <c r="E603" s="227"/>
      <c r="F603" s="227"/>
      <c r="G603" s="227"/>
      <c r="H603" s="227"/>
      <c r="I603" s="227"/>
      <c r="J603" s="227"/>
      <c r="K603" s="227"/>
      <c r="L603" s="227"/>
      <c r="M603" s="227"/>
      <c r="N603" s="227"/>
      <c r="O603" s="227"/>
      <c r="P603" s="227"/>
      <c r="Q603" s="227"/>
      <c r="R603" s="227"/>
      <c r="S603" s="227"/>
      <c r="T603" s="227"/>
      <c r="U603" s="227"/>
      <c r="V603" s="227"/>
      <c r="W603" s="227"/>
      <c r="X603" s="227"/>
      <c r="Y603" s="227"/>
      <c r="Z603" s="227"/>
    </row>
    <row r="604" spans="1:26" ht="15.75" customHeight="1" x14ac:dyDescent="0.2">
      <c r="A604" s="227"/>
      <c r="B604" s="227"/>
      <c r="C604" s="227"/>
      <c r="D604" s="227"/>
      <c r="E604" s="227"/>
      <c r="F604" s="227"/>
      <c r="G604" s="227"/>
      <c r="H604" s="227"/>
      <c r="I604" s="227"/>
      <c r="J604" s="227"/>
      <c r="K604" s="227"/>
      <c r="L604" s="227"/>
      <c r="M604" s="227"/>
      <c r="N604" s="227"/>
      <c r="O604" s="227"/>
      <c r="P604" s="227"/>
      <c r="Q604" s="227"/>
      <c r="R604" s="227"/>
      <c r="S604" s="227"/>
      <c r="T604" s="227"/>
      <c r="U604" s="227"/>
      <c r="V604" s="227"/>
      <c r="W604" s="227"/>
      <c r="X604" s="227"/>
      <c r="Y604" s="227"/>
      <c r="Z604" s="227"/>
    </row>
    <row r="605" spans="1:26" ht="15.75" customHeight="1" x14ac:dyDescent="0.2">
      <c r="A605" s="227"/>
      <c r="B605" s="227"/>
      <c r="C605" s="227"/>
      <c r="D605" s="227"/>
      <c r="E605" s="227"/>
      <c r="F605" s="227"/>
      <c r="G605" s="227"/>
      <c r="H605" s="227"/>
      <c r="I605" s="227"/>
      <c r="J605" s="227"/>
      <c r="K605" s="227"/>
      <c r="L605" s="227"/>
      <c r="M605" s="227"/>
      <c r="N605" s="227"/>
      <c r="O605" s="227"/>
      <c r="P605" s="227"/>
      <c r="Q605" s="227"/>
      <c r="R605" s="227"/>
      <c r="S605" s="227"/>
      <c r="T605" s="227"/>
      <c r="U605" s="227"/>
      <c r="V605" s="227"/>
      <c r="W605" s="227"/>
      <c r="X605" s="227"/>
      <c r="Y605" s="227"/>
      <c r="Z605" s="227"/>
    </row>
    <row r="606" spans="1:26" ht="15.75" customHeight="1" x14ac:dyDescent="0.2">
      <c r="A606" s="227"/>
      <c r="B606" s="227"/>
      <c r="C606" s="227"/>
      <c r="D606" s="227"/>
      <c r="E606" s="227"/>
      <c r="F606" s="227"/>
      <c r="G606" s="227"/>
      <c r="H606" s="227"/>
      <c r="I606" s="227"/>
      <c r="J606" s="227"/>
      <c r="K606" s="227"/>
      <c r="L606" s="227"/>
      <c r="M606" s="227"/>
      <c r="N606" s="227"/>
      <c r="O606" s="227"/>
      <c r="P606" s="227"/>
      <c r="Q606" s="227"/>
      <c r="R606" s="227"/>
      <c r="S606" s="227"/>
      <c r="T606" s="227"/>
      <c r="U606" s="227"/>
      <c r="V606" s="227"/>
      <c r="W606" s="227"/>
      <c r="X606" s="227"/>
      <c r="Y606" s="227"/>
      <c r="Z606" s="227"/>
    </row>
    <row r="607" spans="1:26" ht="15.75" customHeight="1" x14ac:dyDescent="0.2">
      <c r="A607" s="227"/>
      <c r="B607" s="227"/>
      <c r="C607" s="227"/>
      <c r="D607" s="227"/>
      <c r="E607" s="227"/>
      <c r="F607" s="227"/>
      <c r="G607" s="227"/>
      <c r="H607" s="227"/>
      <c r="I607" s="227"/>
      <c r="J607" s="227"/>
      <c r="K607" s="227"/>
      <c r="L607" s="227"/>
      <c r="M607" s="227"/>
      <c r="N607" s="227"/>
      <c r="O607" s="227"/>
      <c r="P607" s="227"/>
      <c r="Q607" s="227"/>
      <c r="R607" s="227"/>
      <c r="S607" s="227"/>
      <c r="T607" s="227"/>
      <c r="U607" s="227"/>
      <c r="V607" s="227"/>
      <c r="W607" s="227"/>
      <c r="X607" s="227"/>
      <c r="Y607" s="227"/>
      <c r="Z607" s="227"/>
    </row>
    <row r="608" spans="1:26" ht="15.75" customHeight="1" x14ac:dyDescent="0.2">
      <c r="A608" s="227"/>
      <c r="B608" s="227"/>
      <c r="C608" s="227"/>
      <c r="D608" s="227"/>
      <c r="E608" s="227"/>
      <c r="F608" s="227"/>
      <c r="G608" s="227"/>
      <c r="H608" s="227"/>
      <c r="I608" s="227"/>
      <c r="J608" s="227"/>
      <c r="K608" s="227"/>
      <c r="L608" s="227"/>
      <c r="M608" s="227"/>
      <c r="N608" s="227"/>
      <c r="O608" s="227"/>
      <c r="P608" s="227"/>
      <c r="Q608" s="227"/>
      <c r="R608" s="227"/>
      <c r="S608" s="227"/>
      <c r="T608" s="227"/>
      <c r="U608" s="227"/>
      <c r="V608" s="227"/>
      <c r="W608" s="227"/>
      <c r="X608" s="227"/>
      <c r="Y608" s="227"/>
      <c r="Z608" s="227"/>
    </row>
    <row r="609" spans="1:26" ht="15.75" customHeight="1" x14ac:dyDescent="0.2">
      <c r="A609" s="227"/>
      <c r="B609" s="227"/>
      <c r="C609" s="227"/>
      <c r="D609" s="227"/>
      <c r="E609" s="227"/>
      <c r="F609" s="227"/>
      <c r="G609" s="227"/>
      <c r="H609" s="227"/>
      <c r="I609" s="227"/>
      <c r="J609" s="227"/>
      <c r="K609" s="227"/>
      <c r="L609" s="227"/>
      <c r="M609" s="227"/>
      <c r="N609" s="227"/>
      <c r="O609" s="227"/>
      <c r="P609" s="227"/>
      <c r="Q609" s="227"/>
      <c r="R609" s="227"/>
      <c r="S609" s="227"/>
      <c r="T609" s="227"/>
      <c r="U609" s="227"/>
      <c r="V609" s="227"/>
      <c r="W609" s="227"/>
      <c r="X609" s="227"/>
      <c r="Y609" s="227"/>
      <c r="Z609" s="227"/>
    </row>
    <row r="610" spans="1:26" ht="15.75" customHeight="1" x14ac:dyDescent="0.2">
      <c r="A610" s="227"/>
      <c r="B610" s="227"/>
      <c r="C610" s="227"/>
      <c r="D610" s="227"/>
      <c r="E610" s="227"/>
      <c r="F610" s="227"/>
      <c r="G610" s="227"/>
      <c r="H610" s="227"/>
      <c r="I610" s="227"/>
      <c r="J610" s="227"/>
      <c r="K610" s="227"/>
      <c r="L610" s="227"/>
      <c r="M610" s="227"/>
      <c r="N610" s="227"/>
      <c r="O610" s="227"/>
      <c r="P610" s="227"/>
      <c r="Q610" s="227"/>
      <c r="R610" s="227"/>
      <c r="S610" s="227"/>
      <c r="T610" s="227"/>
      <c r="U610" s="227"/>
      <c r="V610" s="227"/>
      <c r="W610" s="227"/>
      <c r="X610" s="227"/>
      <c r="Y610" s="227"/>
      <c r="Z610" s="227"/>
    </row>
    <row r="611" spans="1:26" ht="15.75" customHeight="1" x14ac:dyDescent="0.2">
      <c r="A611" s="227"/>
      <c r="B611" s="227"/>
      <c r="C611" s="227"/>
      <c r="D611" s="227"/>
      <c r="E611" s="227"/>
      <c r="F611" s="227"/>
      <c r="G611" s="227"/>
      <c r="H611" s="227"/>
      <c r="I611" s="227"/>
      <c r="J611" s="227"/>
      <c r="K611" s="227"/>
      <c r="L611" s="227"/>
      <c r="M611" s="227"/>
      <c r="N611" s="227"/>
      <c r="O611" s="227"/>
      <c r="P611" s="227"/>
      <c r="Q611" s="227"/>
      <c r="R611" s="227"/>
      <c r="S611" s="227"/>
      <c r="T611" s="227"/>
      <c r="U611" s="227"/>
      <c r="V611" s="227"/>
      <c r="W611" s="227"/>
      <c r="X611" s="227"/>
      <c r="Y611" s="227"/>
      <c r="Z611" s="227"/>
    </row>
    <row r="612" spans="1:26" ht="15.75" customHeight="1" x14ac:dyDescent="0.2">
      <c r="A612" s="227"/>
      <c r="B612" s="227"/>
      <c r="C612" s="227"/>
      <c r="D612" s="227"/>
      <c r="E612" s="227"/>
      <c r="F612" s="227"/>
      <c r="G612" s="227"/>
      <c r="H612" s="227"/>
      <c r="I612" s="227"/>
      <c r="J612" s="227"/>
      <c r="K612" s="227"/>
      <c r="L612" s="227"/>
      <c r="M612" s="227"/>
      <c r="N612" s="227"/>
      <c r="O612" s="227"/>
      <c r="P612" s="227"/>
      <c r="Q612" s="227"/>
      <c r="R612" s="227"/>
      <c r="S612" s="227"/>
      <c r="T612" s="227"/>
      <c r="U612" s="227"/>
      <c r="V612" s="227"/>
      <c r="W612" s="227"/>
      <c r="X612" s="227"/>
      <c r="Y612" s="227"/>
      <c r="Z612" s="227"/>
    </row>
    <row r="613" spans="1:26" ht="15.75" customHeight="1" x14ac:dyDescent="0.2">
      <c r="A613" s="227"/>
      <c r="B613" s="227"/>
      <c r="C613" s="227"/>
      <c r="D613" s="227"/>
      <c r="E613" s="227"/>
      <c r="F613" s="227"/>
      <c r="G613" s="227"/>
      <c r="H613" s="227"/>
      <c r="I613" s="227"/>
      <c r="J613" s="227"/>
      <c r="K613" s="227"/>
      <c r="L613" s="227"/>
      <c r="M613" s="227"/>
      <c r="N613" s="227"/>
      <c r="O613" s="227"/>
      <c r="P613" s="227"/>
      <c r="Q613" s="227"/>
      <c r="R613" s="227"/>
      <c r="S613" s="227"/>
      <c r="T613" s="227"/>
      <c r="U613" s="227"/>
      <c r="V613" s="227"/>
      <c r="W613" s="227"/>
      <c r="X613" s="227"/>
      <c r="Y613" s="227"/>
      <c r="Z613" s="227"/>
    </row>
    <row r="614" spans="1:26" ht="15.75" customHeight="1" x14ac:dyDescent="0.2">
      <c r="A614" s="227"/>
      <c r="B614" s="227"/>
      <c r="C614" s="227"/>
      <c r="D614" s="227"/>
      <c r="E614" s="227"/>
      <c r="F614" s="227"/>
      <c r="G614" s="227"/>
      <c r="H614" s="227"/>
      <c r="I614" s="227"/>
      <c r="J614" s="227"/>
      <c r="K614" s="227"/>
      <c r="L614" s="227"/>
      <c r="M614" s="227"/>
      <c r="N614" s="227"/>
      <c r="O614" s="227"/>
      <c r="P614" s="227"/>
      <c r="Q614" s="227"/>
      <c r="R614" s="227"/>
      <c r="S614" s="227"/>
      <c r="T614" s="227"/>
      <c r="U614" s="227"/>
      <c r="V614" s="227"/>
      <c r="W614" s="227"/>
      <c r="X614" s="227"/>
      <c r="Y614" s="227"/>
      <c r="Z614" s="227"/>
    </row>
    <row r="615" spans="1:26" ht="15.75" customHeight="1" x14ac:dyDescent="0.2">
      <c r="A615" s="227"/>
      <c r="B615" s="227"/>
      <c r="C615" s="227"/>
      <c r="D615" s="227"/>
      <c r="E615" s="227"/>
      <c r="F615" s="227"/>
      <c r="G615" s="227"/>
      <c r="H615" s="227"/>
      <c r="I615" s="227"/>
      <c r="J615" s="227"/>
      <c r="K615" s="227"/>
      <c r="L615" s="227"/>
      <c r="M615" s="227"/>
      <c r="N615" s="227"/>
      <c r="O615" s="227"/>
      <c r="P615" s="227"/>
      <c r="Q615" s="227"/>
      <c r="R615" s="227"/>
      <c r="S615" s="227"/>
      <c r="T615" s="227"/>
      <c r="U615" s="227"/>
      <c r="V615" s="227"/>
      <c r="W615" s="227"/>
      <c r="X615" s="227"/>
      <c r="Y615" s="227"/>
      <c r="Z615" s="227"/>
    </row>
    <row r="616" spans="1:26" ht="15.75" customHeight="1" x14ac:dyDescent="0.2">
      <c r="A616" s="227"/>
      <c r="B616" s="227"/>
      <c r="C616" s="227"/>
      <c r="D616" s="227"/>
      <c r="E616" s="227"/>
      <c r="F616" s="227"/>
      <c r="G616" s="227"/>
      <c r="H616" s="227"/>
      <c r="I616" s="227"/>
      <c r="J616" s="227"/>
      <c r="K616" s="227"/>
      <c r="L616" s="227"/>
      <c r="M616" s="227"/>
      <c r="N616" s="227"/>
      <c r="O616" s="227"/>
      <c r="P616" s="227"/>
      <c r="Q616" s="227"/>
      <c r="R616" s="227"/>
      <c r="S616" s="227"/>
      <c r="T616" s="227"/>
      <c r="U616" s="227"/>
      <c r="V616" s="227"/>
      <c r="W616" s="227"/>
      <c r="X616" s="227"/>
      <c r="Y616" s="227"/>
      <c r="Z616" s="227"/>
    </row>
    <row r="617" spans="1:26" ht="15.75" customHeight="1" x14ac:dyDescent="0.2">
      <c r="A617" s="227"/>
      <c r="B617" s="227"/>
      <c r="C617" s="227"/>
      <c r="D617" s="227"/>
      <c r="E617" s="227"/>
      <c r="F617" s="227"/>
      <c r="G617" s="227"/>
      <c r="H617" s="227"/>
      <c r="I617" s="227"/>
      <c r="J617" s="227"/>
      <c r="K617" s="227"/>
      <c r="L617" s="227"/>
      <c r="M617" s="227"/>
      <c r="N617" s="227"/>
      <c r="O617" s="227"/>
      <c r="P617" s="227"/>
      <c r="Q617" s="227"/>
      <c r="R617" s="227"/>
      <c r="S617" s="227"/>
      <c r="T617" s="227"/>
      <c r="U617" s="227"/>
      <c r="V617" s="227"/>
      <c r="W617" s="227"/>
      <c r="X617" s="227"/>
      <c r="Y617" s="227"/>
      <c r="Z617" s="227"/>
    </row>
    <row r="618" spans="1:26" ht="15.75" customHeight="1" x14ac:dyDescent="0.2">
      <c r="A618" s="227"/>
      <c r="B618" s="227"/>
      <c r="C618" s="227"/>
      <c r="D618" s="227"/>
      <c r="E618" s="227"/>
      <c r="F618" s="227"/>
      <c r="G618" s="227"/>
      <c r="H618" s="227"/>
      <c r="I618" s="227"/>
      <c r="J618" s="227"/>
      <c r="K618" s="227"/>
      <c r="L618" s="227"/>
      <c r="M618" s="227"/>
      <c r="N618" s="227"/>
      <c r="O618" s="227"/>
      <c r="P618" s="227"/>
      <c r="Q618" s="227"/>
      <c r="R618" s="227"/>
      <c r="S618" s="227"/>
      <c r="T618" s="227"/>
      <c r="U618" s="227"/>
      <c r="V618" s="227"/>
      <c r="W618" s="227"/>
      <c r="X618" s="227"/>
      <c r="Y618" s="227"/>
      <c r="Z618" s="227"/>
    </row>
    <row r="619" spans="1:26" ht="15.75" customHeight="1" x14ac:dyDescent="0.2">
      <c r="A619" s="227"/>
      <c r="B619" s="227"/>
      <c r="C619" s="227"/>
      <c r="D619" s="227"/>
      <c r="E619" s="227"/>
      <c r="F619" s="227"/>
      <c r="G619" s="227"/>
      <c r="H619" s="227"/>
      <c r="I619" s="227"/>
      <c r="J619" s="227"/>
      <c r="K619" s="227"/>
      <c r="L619" s="227"/>
      <c r="M619" s="227"/>
      <c r="N619" s="227"/>
      <c r="O619" s="227"/>
      <c r="P619" s="227"/>
      <c r="Q619" s="227"/>
      <c r="R619" s="227"/>
      <c r="S619" s="227"/>
      <c r="T619" s="227"/>
      <c r="U619" s="227"/>
      <c r="V619" s="227"/>
      <c r="W619" s="227"/>
      <c r="X619" s="227"/>
      <c r="Y619" s="227"/>
      <c r="Z619" s="227"/>
    </row>
    <row r="620" spans="1:26" ht="15.75" customHeight="1" x14ac:dyDescent="0.2">
      <c r="A620" s="227"/>
      <c r="B620" s="227"/>
      <c r="C620" s="227"/>
      <c r="D620" s="227"/>
      <c r="E620" s="227"/>
      <c r="F620" s="227"/>
      <c r="G620" s="227"/>
      <c r="H620" s="227"/>
      <c r="I620" s="227"/>
      <c r="J620" s="227"/>
      <c r="K620" s="227"/>
      <c r="L620" s="227"/>
      <c r="M620" s="227"/>
      <c r="N620" s="227"/>
      <c r="O620" s="227"/>
      <c r="P620" s="227"/>
      <c r="Q620" s="227"/>
      <c r="R620" s="227"/>
      <c r="S620" s="227"/>
      <c r="T620" s="227"/>
      <c r="U620" s="227"/>
      <c r="V620" s="227"/>
      <c r="W620" s="227"/>
      <c r="X620" s="227"/>
      <c r="Y620" s="227"/>
      <c r="Z620" s="227"/>
    </row>
    <row r="621" spans="1:26" ht="15.75" customHeight="1" x14ac:dyDescent="0.2">
      <c r="A621" s="227"/>
      <c r="B621" s="227"/>
      <c r="C621" s="227"/>
      <c r="D621" s="227"/>
      <c r="E621" s="227"/>
      <c r="F621" s="227"/>
      <c r="G621" s="227"/>
      <c r="H621" s="227"/>
      <c r="I621" s="227"/>
      <c r="J621" s="227"/>
      <c r="K621" s="227"/>
      <c r="L621" s="227"/>
      <c r="M621" s="227"/>
      <c r="N621" s="227"/>
      <c r="O621" s="227"/>
      <c r="P621" s="227"/>
      <c r="Q621" s="227"/>
      <c r="R621" s="227"/>
      <c r="S621" s="227"/>
      <c r="T621" s="227"/>
      <c r="U621" s="227"/>
      <c r="V621" s="227"/>
      <c r="W621" s="227"/>
      <c r="X621" s="227"/>
      <c r="Y621" s="227"/>
      <c r="Z621" s="227"/>
    </row>
    <row r="622" spans="1:26" ht="15.75" customHeight="1" x14ac:dyDescent="0.2">
      <c r="A622" s="227"/>
      <c r="B622" s="227"/>
      <c r="C622" s="227"/>
      <c r="D622" s="227"/>
      <c r="E622" s="227"/>
      <c r="F622" s="227"/>
      <c r="G622" s="227"/>
      <c r="H622" s="227"/>
      <c r="I622" s="227"/>
      <c r="J622" s="227"/>
      <c r="K622" s="227"/>
      <c r="L622" s="227"/>
      <c r="M622" s="227"/>
      <c r="N622" s="227"/>
      <c r="O622" s="227"/>
      <c r="P622" s="227"/>
      <c r="Q622" s="227"/>
      <c r="R622" s="227"/>
      <c r="S622" s="227"/>
      <c r="T622" s="227"/>
      <c r="U622" s="227"/>
      <c r="V622" s="227"/>
      <c r="W622" s="227"/>
      <c r="X622" s="227"/>
      <c r="Y622" s="227"/>
      <c r="Z622" s="227"/>
    </row>
    <row r="623" spans="1:26" ht="15.75" customHeight="1" x14ac:dyDescent="0.2">
      <c r="A623" s="227"/>
      <c r="B623" s="227"/>
      <c r="C623" s="227"/>
      <c r="D623" s="227"/>
      <c r="E623" s="227"/>
      <c r="F623" s="227"/>
      <c r="G623" s="227"/>
      <c r="H623" s="227"/>
      <c r="I623" s="227"/>
      <c r="J623" s="227"/>
      <c r="K623" s="227"/>
      <c r="L623" s="227"/>
      <c r="M623" s="227"/>
      <c r="N623" s="227"/>
      <c r="O623" s="227"/>
      <c r="P623" s="227"/>
      <c r="Q623" s="227"/>
      <c r="R623" s="227"/>
      <c r="S623" s="227"/>
      <c r="T623" s="227"/>
      <c r="U623" s="227"/>
      <c r="V623" s="227"/>
      <c r="W623" s="227"/>
      <c r="X623" s="227"/>
      <c r="Y623" s="227"/>
      <c r="Z623" s="227"/>
    </row>
    <row r="624" spans="1:26" ht="15.75" customHeight="1" x14ac:dyDescent="0.2">
      <c r="A624" s="227"/>
      <c r="B624" s="227"/>
      <c r="C624" s="227"/>
      <c r="D624" s="227"/>
      <c r="E624" s="227"/>
      <c r="F624" s="227"/>
      <c r="G624" s="227"/>
      <c r="H624" s="227"/>
      <c r="I624" s="227"/>
      <c r="J624" s="227"/>
      <c r="K624" s="227"/>
      <c r="L624" s="227"/>
      <c r="M624" s="227"/>
      <c r="N624" s="227"/>
      <c r="O624" s="227"/>
      <c r="P624" s="227"/>
      <c r="Q624" s="227"/>
      <c r="R624" s="227"/>
      <c r="S624" s="227"/>
      <c r="T624" s="227"/>
      <c r="U624" s="227"/>
      <c r="V624" s="227"/>
      <c r="W624" s="227"/>
      <c r="X624" s="227"/>
      <c r="Y624" s="227"/>
      <c r="Z624" s="227"/>
    </row>
    <row r="625" spans="1:26" ht="15.75" customHeight="1" x14ac:dyDescent="0.2">
      <c r="A625" s="227"/>
      <c r="B625" s="227"/>
      <c r="C625" s="227"/>
      <c r="D625" s="227"/>
      <c r="E625" s="227"/>
      <c r="F625" s="227"/>
      <c r="G625" s="227"/>
      <c r="H625" s="227"/>
      <c r="I625" s="227"/>
      <c r="J625" s="227"/>
      <c r="K625" s="227"/>
      <c r="L625" s="227"/>
      <c r="M625" s="227"/>
      <c r="N625" s="227"/>
      <c r="O625" s="227"/>
      <c r="P625" s="227"/>
      <c r="Q625" s="227"/>
      <c r="R625" s="227"/>
      <c r="S625" s="227"/>
      <c r="T625" s="227"/>
      <c r="U625" s="227"/>
      <c r="V625" s="227"/>
      <c r="W625" s="227"/>
      <c r="X625" s="227"/>
      <c r="Y625" s="227"/>
      <c r="Z625" s="227"/>
    </row>
    <row r="626" spans="1:26" ht="15.75" customHeight="1" x14ac:dyDescent="0.2">
      <c r="A626" s="227"/>
      <c r="B626" s="227"/>
      <c r="C626" s="227"/>
      <c r="D626" s="227"/>
      <c r="E626" s="227"/>
      <c r="F626" s="227"/>
      <c r="G626" s="227"/>
      <c r="H626" s="227"/>
      <c r="I626" s="227"/>
      <c r="J626" s="227"/>
      <c r="K626" s="227"/>
      <c r="L626" s="227"/>
      <c r="M626" s="227"/>
      <c r="N626" s="227"/>
      <c r="O626" s="227"/>
      <c r="P626" s="227"/>
      <c r="Q626" s="227"/>
      <c r="R626" s="227"/>
      <c r="S626" s="227"/>
      <c r="T626" s="227"/>
      <c r="U626" s="227"/>
      <c r="V626" s="227"/>
      <c r="W626" s="227"/>
      <c r="X626" s="227"/>
      <c r="Y626" s="227"/>
      <c r="Z626" s="227"/>
    </row>
    <row r="627" spans="1:26" ht="15.75" customHeight="1" x14ac:dyDescent="0.2">
      <c r="A627" s="227"/>
      <c r="B627" s="227"/>
      <c r="C627" s="227"/>
      <c r="D627" s="227"/>
      <c r="E627" s="227"/>
      <c r="F627" s="227"/>
      <c r="G627" s="227"/>
      <c r="H627" s="227"/>
      <c r="I627" s="227"/>
      <c r="J627" s="227"/>
      <c r="K627" s="227"/>
      <c r="L627" s="227"/>
      <c r="M627" s="227"/>
      <c r="N627" s="227"/>
      <c r="O627" s="227"/>
      <c r="P627" s="227"/>
      <c r="Q627" s="227"/>
      <c r="R627" s="227"/>
      <c r="S627" s="227"/>
      <c r="T627" s="227"/>
      <c r="U627" s="227"/>
      <c r="V627" s="227"/>
      <c r="W627" s="227"/>
      <c r="X627" s="227"/>
      <c r="Y627" s="227"/>
      <c r="Z627" s="227"/>
    </row>
    <row r="628" spans="1:26" ht="15.75" customHeight="1" x14ac:dyDescent="0.2">
      <c r="A628" s="227"/>
      <c r="B628" s="227"/>
      <c r="C628" s="227"/>
      <c r="D628" s="227"/>
      <c r="E628" s="227"/>
      <c r="F628" s="227"/>
      <c r="G628" s="227"/>
      <c r="H628" s="227"/>
      <c r="I628" s="227"/>
      <c r="J628" s="227"/>
      <c r="K628" s="227"/>
      <c r="L628" s="227"/>
      <c r="M628" s="227"/>
      <c r="N628" s="227"/>
      <c r="O628" s="227"/>
      <c r="P628" s="227"/>
      <c r="Q628" s="227"/>
      <c r="R628" s="227"/>
      <c r="S628" s="227"/>
      <c r="T628" s="227"/>
      <c r="U628" s="227"/>
      <c r="V628" s="227"/>
      <c r="W628" s="227"/>
      <c r="X628" s="227"/>
      <c r="Y628" s="227"/>
      <c r="Z628" s="227"/>
    </row>
    <row r="629" spans="1:26" ht="15.75" customHeight="1" x14ac:dyDescent="0.2">
      <c r="A629" s="227"/>
      <c r="B629" s="227"/>
      <c r="C629" s="227"/>
      <c r="D629" s="227"/>
      <c r="E629" s="227"/>
      <c r="F629" s="227"/>
      <c r="G629" s="227"/>
      <c r="H629" s="227"/>
      <c r="I629" s="227"/>
      <c r="J629" s="227"/>
      <c r="K629" s="227"/>
      <c r="L629" s="227"/>
      <c r="M629" s="227"/>
      <c r="N629" s="227"/>
      <c r="O629" s="227"/>
      <c r="P629" s="227"/>
      <c r="Q629" s="227"/>
      <c r="R629" s="227"/>
      <c r="S629" s="227"/>
      <c r="T629" s="227"/>
      <c r="U629" s="227"/>
      <c r="V629" s="227"/>
      <c r="W629" s="227"/>
      <c r="X629" s="227"/>
      <c r="Y629" s="227"/>
      <c r="Z629" s="227"/>
    </row>
    <row r="630" spans="1:26" ht="15.75" customHeight="1" x14ac:dyDescent="0.2">
      <c r="A630" s="227"/>
      <c r="B630" s="227"/>
      <c r="C630" s="227"/>
      <c r="D630" s="227"/>
      <c r="E630" s="227"/>
      <c r="F630" s="227"/>
      <c r="G630" s="227"/>
      <c r="H630" s="227"/>
      <c r="I630" s="227"/>
      <c r="J630" s="227"/>
      <c r="K630" s="227"/>
      <c r="L630" s="227"/>
      <c r="M630" s="227"/>
      <c r="N630" s="227"/>
      <c r="O630" s="227"/>
      <c r="P630" s="227"/>
      <c r="Q630" s="227"/>
      <c r="R630" s="227"/>
      <c r="S630" s="227"/>
      <c r="T630" s="227"/>
      <c r="U630" s="227"/>
      <c r="V630" s="227"/>
      <c r="W630" s="227"/>
      <c r="X630" s="227"/>
      <c r="Y630" s="227"/>
      <c r="Z630" s="227"/>
    </row>
    <row r="631" spans="1:26" ht="15.75" customHeight="1" x14ac:dyDescent="0.2">
      <c r="A631" s="227"/>
      <c r="B631" s="227"/>
      <c r="C631" s="227"/>
      <c r="D631" s="227"/>
      <c r="E631" s="227"/>
      <c r="F631" s="227"/>
      <c r="G631" s="227"/>
      <c r="H631" s="227"/>
      <c r="I631" s="227"/>
      <c r="J631" s="227"/>
      <c r="K631" s="227"/>
      <c r="L631" s="227"/>
      <c r="M631" s="227"/>
      <c r="N631" s="227"/>
      <c r="O631" s="227"/>
      <c r="P631" s="227"/>
      <c r="Q631" s="227"/>
      <c r="R631" s="227"/>
      <c r="S631" s="227"/>
      <c r="T631" s="227"/>
      <c r="U631" s="227"/>
      <c r="V631" s="227"/>
      <c r="W631" s="227"/>
      <c r="X631" s="227"/>
      <c r="Y631" s="227"/>
      <c r="Z631" s="227"/>
    </row>
    <row r="632" spans="1:26" ht="15.75" customHeight="1" x14ac:dyDescent="0.2">
      <c r="A632" s="227"/>
      <c r="B632" s="227"/>
      <c r="C632" s="227"/>
      <c r="D632" s="227"/>
      <c r="E632" s="227"/>
      <c r="F632" s="227"/>
      <c r="G632" s="227"/>
      <c r="H632" s="227"/>
      <c r="I632" s="227"/>
      <c r="J632" s="227"/>
      <c r="K632" s="227"/>
      <c r="L632" s="227"/>
      <c r="M632" s="227"/>
      <c r="N632" s="227"/>
      <c r="O632" s="227"/>
      <c r="P632" s="227"/>
      <c r="Q632" s="227"/>
      <c r="R632" s="227"/>
      <c r="S632" s="227"/>
      <c r="T632" s="227"/>
      <c r="U632" s="227"/>
      <c r="V632" s="227"/>
      <c r="W632" s="227"/>
      <c r="X632" s="227"/>
      <c r="Y632" s="227"/>
      <c r="Z632" s="227"/>
    </row>
    <row r="633" spans="1:26" ht="15.75" customHeight="1" x14ac:dyDescent="0.2">
      <c r="A633" s="227"/>
      <c r="B633" s="227"/>
      <c r="C633" s="227"/>
      <c r="D633" s="227"/>
      <c r="E633" s="227"/>
      <c r="F633" s="227"/>
      <c r="G633" s="227"/>
      <c r="H633" s="227"/>
      <c r="I633" s="227"/>
      <c r="J633" s="227"/>
      <c r="K633" s="227"/>
      <c r="L633" s="227"/>
      <c r="M633" s="227"/>
      <c r="N633" s="227"/>
      <c r="O633" s="227"/>
      <c r="P633" s="227"/>
      <c r="Q633" s="227"/>
      <c r="R633" s="227"/>
      <c r="S633" s="227"/>
      <c r="T633" s="227"/>
      <c r="U633" s="227"/>
      <c r="V633" s="227"/>
      <c r="W633" s="227"/>
      <c r="X633" s="227"/>
      <c r="Y633" s="227"/>
      <c r="Z633" s="227"/>
    </row>
    <row r="634" spans="1:26" ht="15.75" customHeight="1" x14ac:dyDescent="0.2">
      <c r="A634" s="227"/>
      <c r="B634" s="227"/>
      <c r="C634" s="227"/>
      <c r="D634" s="227"/>
      <c r="E634" s="227"/>
      <c r="F634" s="227"/>
      <c r="G634" s="227"/>
      <c r="H634" s="227"/>
      <c r="I634" s="227"/>
      <c r="J634" s="227"/>
      <c r="K634" s="227"/>
      <c r="L634" s="227"/>
      <c r="M634" s="227"/>
      <c r="N634" s="227"/>
      <c r="O634" s="227"/>
      <c r="P634" s="227"/>
      <c r="Q634" s="227"/>
      <c r="R634" s="227"/>
      <c r="S634" s="227"/>
      <c r="T634" s="227"/>
      <c r="U634" s="227"/>
      <c r="V634" s="227"/>
      <c r="W634" s="227"/>
      <c r="X634" s="227"/>
      <c r="Y634" s="227"/>
      <c r="Z634" s="227"/>
    </row>
    <row r="635" spans="1:26" ht="15.75" customHeight="1" x14ac:dyDescent="0.2">
      <c r="A635" s="227"/>
      <c r="B635" s="227"/>
      <c r="C635" s="227"/>
      <c r="D635" s="227"/>
      <c r="E635" s="227"/>
      <c r="F635" s="227"/>
      <c r="G635" s="227"/>
      <c r="H635" s="227"/>
      <c r="I635" s="227"/>
      <c r="J635" s="227"/>
      <c r="K635" s="227"/>
      <c r="L635" s="227"/>
      <c r="M635" s="227"/>
      <c r="N635" s="227"/>
      <c r="O635" s="227"/>
      <c r="P635" s="227"/>
      <c r="Q635" s="227"/>
      <c r="R635" s="227"/>
      <c r="S635" s="227"/>
      <c r="T635" s="227"/>
      <c r="U635" s="227"/>
      <c r="V635" s="227"/>
      <c r="W635" s="227"/>
      <c r="X635" s="227"/>
      <c r="Y635" s="227"/>
      <c r="Z635" s="227"/>
    </row>
    <row r="636" spans="1:26" ht="15.75" customHeight="1" x14ac:dyDescent="0.2">
      <c r="A636" s="227"/>
      <c r="B636" s="227"/>
      <c r="C636" s="227"/>
      <c r="D636" s="227"/>
      <c r="E636" s="227"/>
      <c r="F636" s="227"/>
      <c r="G636" s="227"/>
      <c r="H636" s="227"/>
      <c r="I636" s="227"/>
      <c r="J636" s="227"/>
      <c r="K636" s="227"/>
      <c r="L636" s="227"/>
      <c r="M636" s="227"/>
      <c r="N636" s="227"/>
      <c r="O636" s="227"/>
      <c r="P636" s="227"/>
      <c r="Q636" s="227"/>
      <c r="R636" s="227"/>
      <c r="S636" s="227"/>
      <c r="T636" s="227"/>
      <c r="U636" s="227"/>
      <c r="V636" s="227"/>
      <c r="W636" s="227"/>
      <c r="X636" s="227"/>
      <c r="Y636" s="227"/>
      <c r="Z636" s="227"/>
    </row>
    <row r="637" spans="1:26" ht="15.75" customHeight="1" x14ac:dyDescent="0.2">
      <c r="A637" s="227"/>
      <c r="B637" s="227"/>
      <c r="C637" s="227"/>
      <c r="D637" s="227"/>
      <c r="E637" s="227"/>
      <c r="F637" s="227"/>
      <c r="G637" s="227"/>
      <c r="H637" s="227"/>
      <c r="I637" s="227"/>
      <c r="J637" s="227"/>
      <c r="K637" s="227"/>
      <c r="L637" s="227"/>
      <c r="M637" s="227"/>
      <c r="N637" s="227"/>
      <c r="O637" s="227"/>
      <c r="P637" s="227"/>
      <c r="Q637" s="227"/>
      <c r="R637" s="227"/>
      <c r="S637" s="227"/>
      <c r="T637" s="227"/>
      <c r="U637" s="227"/>
      <c r="V637" s="227"/>
      <c r="W637" s="227"/>
      <c r="X637" s="227"/>
      <c r="Y637" s="227"/>
      <c r="Z637" s="227"/>
    </row>
    <row r="638" spans="1:26" ht="15.75" customHeight="1" x14ac:dyDescent="0.2">
      <c r="A638" s="227"/>
      <c r="B638" s="227"/>
      <c r="C638" s="227"/>
      <c r="D638" s="227"/>
      <c r="E638" s="227"/>
      <c r="F638" s="227"/>
      <c r="G638" s="227"/>
      <c r="H638" s="227"/>
      <c r="I638" s="227"/>
      <c r="J638" s="227"/>
      <c r="K638" s="227"/>
      <c r="L638" s="227"/>
      <c r="M638" s="227"/>
      <c r="N638" s="227"/>
      <c r="O638" s="227"/>
      <c r="P638" s="227"/>
      <c r="Q638" s="227"/>
      <c r="R638" s="227"/>
      <c r="S638" s="227"/>
      <c r="T638" s="227"/>
      <c r="U638" s="227"/>
      <c r="V638" s="227"/>
      <c r="W638" s="227"/>
      <c r="X638" s="227"/>
      <c r="Y638" s="227"/>
      <c r="Z638" s="227"/>
    </row>
    <row r="639" spans="1:26" ht="15.75" customHeight="1" x14ac:dyDescent="0.2">
      <c r="A639" s="227"/>
      <c r="B639" s="227"/>
      <c r="C639" s="227"/>
      <c r="D639" s="227"/>
      <c r="E639" s="227"/>
      <c r="F639" s="227"/>
      <c r="G639" s="227"/>
      <c r="H639" s="227"/>
      <c r="I639" s="227"/>
      <c r="J639" s="227"/>
      <c r="K639" s="227"/>
      <c r="L639" s="227"/>
      <c r="M639" s="227"/>
      <c r="N639" s="227"/>
      <c r="O639" s="227"/>
      <c r="P639" s="227"/>
      <c r="Q639" s="227"/>
      <c r="R639" s="227"/>
      <c r="S639" s="227"/>
      <c r="T639" s="227"/>
      <c r="U639" s="227"/>
      <c r="V639" s="227"/>
      <c r="W639" s="227"/>
      <c r="X639" s="227"/>
      <c r="Y639" s="227"/>
      <c r="Z639" s="227"/>
    </row>
    <row r="640" spans="1:26" ht="15.75" customHeight="1" x14ac:dyDescent="0.2">
      <c r="A640" s="227"/>
      <c r="B640" s="227"/>
      <c r="C640" s="227"/>
      <c r="D640" s="227"/>
      <c r="E640" s="227"/>
      <c r="F640" s="227"/>
      <c r="G640" s="227"/>
      <c r="H640" s="227"/>
      <c r="I640" s="227"/>
      <c r="J640" s="227"/>
      <c r="K640" s="227"/>
      <c r="L640" s="227"/>
      <c r="M640" s="227"/>
      <c r="N640" s="227"/>
      <c r="O640" s="227"/>
      <c r="P640" s="227"/>
      <c r="Q640" s="227"/>
      <c r="R640" s="227"/>
      <c r="S640" s="227"/>
      <c r="T640" s="227"/>
      <c r="U640" s="227"/>
      <c r="V640" s="227"/>
      <c r="W640" s="227"/>
      <c r="X640" s="227"/>
      <c r="Y640" s="227"/>
      <c r="Z640" s="227"/>
    </row>
    <row r="641" spans="1:26" ht="15.75" customHeight="1" x14ac:dyDescent="0.2">
      <c r="A641" s="227"/>
      <c r="B641" s="227"/>
      <c r="C641" s="227"/>
      <c r="D641" s="227"/>
      <c r="E641" s="227"/>
      <c r="F641" s="227"/>
      <c r="G641" s="227"/>
      <c r="H641" s="227"/>
      <c r="I641" s="227"/>
      <c r="J641" s="227"/>
      <c r="K641" s="227"/>
      <c r="L641" s="227"/>
      <c r="M641" s="227"/>
      <c r="N641" s="227"/>
      <c r="O641" s="227"/>
      <c r="P641" s="227"/>
      <c r="Q641" s="227"/>
      <c r="R641" s="227"/>
      <c r="S641" s="227"/>
      <c r="T641" s="227"/>
      <c r="U641" s="227"/>
      <c r="V641" s="227"/>
      <c r="W641" s="227"/>
      <c r="X641" s="227"/>
      <c r="Y641" s="227"/>
      <c r="Z641" s="227"/>
    </row>
    <row r="642" spans="1:26" ht="15.75" customHeight="1" x14ac:dyDescent="0.2">
      <c r="A642" s="227"/>
      <c r="B642" s="227"/>
      <c r="C642" s="227"/>
      <c r="D642" s="227"/>
      <c r="E642" s="227"/>
      <c r="F642" s="227"/>
      <c r="G642" s="227"/>
      <c r="H642" s="227"/>
      <c r="I642" s="227"/>
      <c r="J642" s="227"/>
      <c r="K642" s="227"/>
      <c r="L642" s="227"/>
      <c r="M642" s="227"/>
      <c r="N642" s="227"/>
      <c r="O642" s="227"/>
      <c r="P642" s="227"/>
      <c r="Q642" s="227"/>
      <c r="R642" s="227"/>
      <c r="S642" s="227"/>
      <c r="T642" s="227"/>
      <c r="U642" s="227"/>
      <c r="V642" s="227"/>
      <c r="W642" s="227"/>
      <c r="X642" s="227"/>
      <c r="Y642" s="227"/>
      <c r="Z642" s="227"/>
    </row>
    <row r="643" spans="1:26" ht="15.75" customHeight="1" x14ac:dyDescent="0.2">
      <c r="A643" s="227"/>
      <c r="B643" s="227"/>
      <c r="C643" s="227"/>
      <c r="D643" s="227"/>
      <c r="E643" s="227"/>
      <c r="F643" s="227"/>
      <c r="G643" s="227"/>
      <c r="H643" s="227"/>
      <c r="I643" s="227"/>
      <c r="J643" s="227"/>
      <c r="K643" s="227"/>
      <c r="L643" s="227"/>
      <c r="M643" s="227"/>
      <c r="N643" s="227"/>
      <c r="O643" s="227"/>
      <c r="P643" s="227"/>
      <c r="Q643" s="227"/>
      <c r="R643" s="227"/>
      <c r="S643" s="227"/>
      <c r="T643" s="227"/>
      <c r="U643" s="227"/>
      <c r="V643" s="227"/>
      <c r="W643" s="227"/>
      <c r="X643" s="227"/>
      <c r="Y643" s="227"/>
      <c r="Z643" s="227"/>
    </row>
    <row r="644" spans="1:26" ht="15.75" customHeight="1" x14ac:dyDescent="0.2">
      <c r="A644" s="227"/>
      <c r="B644" s="227"/>
      <c r="C644" s="227"/>
      <c r="D644" s="227"/>
      <c r="E644" s="227"/>
      <c r="F644" s="227"/>
      <c r="G644" s="227"/>
      <c r="H644" s="227"/>
      <c r="I644" s="227"/>
      <c r="J644" s="227"/>
      <c r="K644" s="227"/>
      <c r="L644" s="227"/>
      <c r="M644" s="227"/>
      <c r="N644" s="227"/>
      <c r="O644" s="227"/>
      <c r="P644" s="227"/>
      <c r="Q644" s="227"/>
      <c r="R644" s="227"/>
      <c r="S644" s="227"/>
      <c r="T644" s="227"/>
      <c r="U644" s="227"/>
      <c r="V644" s="227"/>
      <c r="W644" s="227"/>
      <c r="X644" s="227"/>
      <c r="Y644" s="227"/>
      <c r="Z644" s="227"/>
    </row>
    <row r="645" spans="1:26" ht="15.75" customHeight="1" x14ac:dyDescent="0.2">
      <c r="A645" s="227"/>
      <c r="B645" s="227"/>
      <c r="C645" s="227"/>
      <c r="D645" s="227"/>
      <c r="E645" s="227"/>
      <c r="F645" s="227"/>
      <c r="G645" s="227"/>
      <c r="H645" s="227"/>
      <c r="I645" s="227"/>
      <c r="J645" s="227"/>
      <c r="K645" s="227"/>
      <c r="L645" s="227"/>
      <c r="M645" s="227"/>
      <c r="N645" s="227"/>
      <c r="O645" s="227"/>
      <c r="P645" s="227"/>
      <c r="Q645" s="227"/>
      <c r="R645" s="227"/>
      <c r="S645" s="227"/>
      <c r="T645" s="227"/>
      <c r="U645" s="227"/>
      <c r="V645" s="227"/>
      <c r="W645" s="227"/>
      <c r="X645" s="227"/>
      <c r="Y645" s="227"/>
      <c r="Z645" s="227"/>
    </row>
    <row r="646" spans="1:26" ht="15.75" customHeight="1" x14ac:dyDescent="0.2">
      <c r="A646" s="227"/>
      <c r="B646" s="227"/>
      <c r="C646" s="227"/>
      <c r="D646" s="227"/>
      <c r="E646" s="227"/>
      <c r="F646" s="227"/>
      <c r="G646" s="227"/>
      <c r="H646" s="227"/>
      <c r="I646" s="227"/>
      <c r="J646" s="227"/>
      <c r="K646" s="227"/>
      <c r="L646" s="227"/>
      <c r="M646" s="227"/>
      <c r="N646" s="227"/>
      <c r="O646" s="227"/>
      <c r="P646" s="227"/>
      <c r="Q646" s="227"/>
      <c r="R646" s="227"/>
      <c r="S646" s="227"/>
      <c r="T646" s="227"/>
      <c r="U646" s="227"/>
      <c r="V646" s="227"/>
      <c r="W646" s="227"/>
      <c r="X646" s="227"/>
      <c r="Y646" s="227"/>
      <c r="Z646" s="227"/>
    </row>
    <row r="647" spans="1:26" ht="15.75" customHeight="1" x14ac:dyDescent="0.2">
      <c r="A647" s="227"/>
      <c r="B647" s="227"/>
      <c r="C647" s="227"/>
      <c r="D647" s="227"/>
      <c r="E647" s="227"/>
      <c r="F647" s="227"/>
      <c r="G647" s="227"/>
      <c r="H647" s="227"/>
      <c r="I647" s="227"/>
      <c r="J647" s="227"/>
      <c r="K647" s="227"/>
      <c r="L647" s="227"/>
      <c r="M647" s="227"/>
      <c r="N647" s="227"/>
      <c r="O647" s="227"/>
      <c r="P647" s="227"/>
      <c r="Q647" s="227"/>
      <c r="R647" s="227"/>
      <c r="S647" s="227"/>
      <c r="T647" s="227"/>
      <c r="U647" s="227"/>
      <c r="V647" s="227"/>
      <c r="W647" s="227"/>
      <c r="X647" s="227"/>
      <c r="Y647" s="227"/>
      <c r="Z647" s="227"/>
    </row>
    <row r="648" spans="1:26" ht="15.75" customHeight="1" x14ac:dyDescent="0.2">
      <c r="A648" s="227"/>
      <c r="B648" s="227"/>
      <c r="C648" s="227"/>
      <c r="D648" s="227"/>
      <c r="E648" s="227"/>
      <c r="F648" s="227"/>
      <c r="G648" s="227"/>
      <c r="H648" s="227"/>
      <c r="I648" s="227"/>
      <c r="J648" s="227"/>
      <c r="K648" s="227"/>
      <c r="L648" s="227"/>
      <c r="M648" s="227"/>
      <c r="N648" s="227"/>
      <c r="O648" s="227"/>
      <c r="P648" s="227"/>
      <c r="Q648" s="227"/>
      <c r="R648" s="227"/>
      <c r="S648" s="227"/>
      <c r="T648" s="227"/>
      <c r="U648" s="227"/>
      <c r="V648" s="227"/>
      <c r="W648" s="227"/>
      <c r="X648" s="227"/>
      <c r="Y648" s="227"/>
      <c r="Z648" s="227"/>
    </row>
    <row r="649" spans="1:26" ht="15.75" customHeight="1" x14ac:dyDescent="0.2">
      <c r="A649" s="227"/>
      <c r="B649" s="227"/>
      <c r="C649" s="227"/>
      <c r="D649" s="227"/>
      <c r="E649" s="227"/>
      <c r="F649" s="227"/>
      <c r="G649" s="227"/>
      <c r="H649" s="227"/>
      <c r="I649" s="227"/>
      <c r="J649" s="227"/>
      <c r="K649" s="227"/>
      <c r="L649" s="227"/>
      <c r="M649" s="227"/>
      <c r="N649" s="227"/>
      <c r="O649" s="227"/>
      <c r="P649" s="227"/>
      <c r="Q649" s="227"/>
      <c r="R649" s="227"/>
      <c r="S649" s="227"/>
      <c r="T649" s="227"/>
      <c r="U649" s="227"/>
      <c r="V649" s="227"/>
      <c r="W649" s="227"/>
      <c r="X649" s="227"/>
      <c r="Y649" s="227"/>
      <c r="Z649" s="227"/>
    </row>
    <row r="650" spans="1:26" ht="15.75" customHeight="1" x14ac:dyDescent="0.2">
      <c r="A650" s="227"/>
      <c r="B650" s="227"/>
      <c r="C650" s="227"/>
      <c r="D650" s="227"/>
      <c r="E650" s="227"/>
      <c r="F650" s="227"/>
      <c r="G650" s="227"/>
      <c r="H650" s="227"/>
      <c r="I650" s="227"/>
      <c r="J650" s="227"/>
      <c r="K650" s="227"/>
      <c r="L650" s="227"/>
      <c r="M650" s="227"/>
      <c r="N650" s="227"/>
      <c r="O650" s="227"/>
      <c r="P650" s="227"/>
      <c r="Q650" s="227"/>
      <c r="R650" s="227"/>
      <c r="S650" s="227"/>
      <c r="T650" s="227"/>
      <c r="U650" s="227"/>
      <c r="V650" s="227"/>
      <c r="W650" s="227"/>
      <c r="X650" s="227"/>
      <c r="Y650" s="227"/>
      <c r="Z650" s="227"/>
    </row>
    <row r="651" spans="1:26" ht="15.75" customHeight="1" x14ac:dyDescent="0.2">
      <c r="A651" s="227"/>
      <c r="B651" s="227"/>
      <c r="C651" s="227"/>
      <c r="D651" s="227"/>
      <c r="E651" s="227"/>
      <c r="F651" s="227"/>
      <c r="G651" s="227"/>
      <c r="H651" s="227"/>
      <c r="I651" s="227"/>
      <c r="J651" s="227"/>
      <c r="K651" s="227"/>
      <c r="L651" s="227"/>
      <c r="M651" s="227"/>
      <c r="N651" s="227"/>
      <c r="O651" s="227"/>
      <c r="P651" s="227"/>
      <c r="Q651" s="227"/>
      <c r="R651" s="227"/>
      <c r="S651" s="227"/>
      <c r="T651" s="227"/>
      <c r="U651" s="227"/>
      <c r="V651" s="227"/>
      <c r="W651" s="227"/>
      <c r="X651" s="227"/>
      <c r="Y651" s="227"/>
      <c r="Z651" s="227"/>
    </row>
    <row r="652" spans="1:26" ht="15.75" customHeight="1" x14ac:dyDescent="0.2">
      <c r="A652" s="227"/>
      <c r="B652" s="227"/>
      <c r="C652" s="227"/>
      <c r="D652" s="227"/>
      <c r="E652" s="227"/>
      <c r="F652" s="227"/>
      <c r="G652" s="227"/>
      <c r="H652" s="227"/>
      <c r="I652" s="227"/>
      <c r="J652" s="227"/>
      <c r="K652" s="227"/>
      <c r="L652" s="227"/>
      <c r="M652" s="227"/>
      <c r="N652" s="227"/>
      <c r="O652" s="227"/>
      <c r="P652" s="227"/>
      <c r="Q652" s="227"/>
      <c r="R652" s="227"/>
      <c r="S652" s="227"/>
      <c r="T652" s="227"/>
      <c r="U652" s="227"/>
      <c r="V652" s="227"/>
      <c r="W652" s="227"/>
      <c r="X652" s="227"/>
      <c r="Y652" s="227"/>
      <c r="Z652" s="227"/>
    </row>
    <row r="653" spans="1:26" ht="15.75" customHeight="1" x14ac:dyDescent="0.2">
      <c r="A653" s="227"/>
      <c r="B653" s="227"/>
      <c r="C653" s="227"/>
      <c r="D653" s="227"/>
      <c r="E653" s="227"/>
      <c r="F653" s="227"/>
      <c r="G653" s="227"/>
      <c r="H653" s="227"/>
      <c r="I653" s="227"/>
      <c r="J653" s="227"/>
      <c r="K653" s="227"/>
      <c r="L653" s="227"/>
      <c r="M653" s="227"/>
      <c r="N653" s="227"/>
      <c r="O653" s="227"/>
      <c r="P653" s="227"/>
      <c r="Q653" s="227"/>
      <c r="R653" s="227"/>
      <c r="S653" s="227"/>
      <c r="T653" s="227"/>
      <c r="U653" s="227"/>
      <c r="V653" s="227"/>
      <c r="W653" s="227"/>
      <c r="X653" s="227"/>
      <c r="Y653" s="227"/>
      <c r="Z653" s="227"/>
    </row>
    <row r="654" spans="1:26" ht="15.75" customHeight="1" x14ac:dyDescent="0.2">
      <c r="A654" s="227"/>
      <c r="B654" s="227"/>
      <c r="C654" s="227"/>
      <c r="D654" s="227"/>
      <c r="E654" s="227"/>
      <c r="F654" s="227"/>
      <c r="G654" s="227"/>
      <c r="H654" s="227"/>
      <c r="I654" s="227"/>
      <c r="J654" s="227"/>
      <c r="K654" s="227"/>
      <c r="L654" s="227"/>
      <c r="M654" s="227"/>
      <c r="N654" s="227"/>
      <c r="O654" s="227"/>
      <c r="P654" s="227"/>
      <c r="Q654" s="227"/>
      <c r="R654" s="227"/>
      <c r="S654" s="227"/>
      <c r="T654" s="227"/>
      <c r="U654" s="227"/>
      <c r="V654" s="227"/>
      <c r="W654" s="227"/>
      <c r="X654" s="227"/>
      <c r="Y654" s="227"/>
      <c r="Z654" s="227"/>
    </row>
    <row r="655" spans="1:26" ht="15.75" customHeight="1" x14ac:dyDescent="0.2">
      <c r="A655" s="227"/>
      <c r="B655" s="227"/>
      <c r="C655" s="227"/>
      <c r="D655" s="227"/>
      <c r="E655" s="227"/>
      <c r="F655" s="227"/>
      <c r="G655" s="227"/>
      <c r="H655" s="227"/>
      <c r="I655" s="227"/>
      <c r="J655" s="227"/>
      <c r="K655" s="227"/>
      <c r="L655" s="227"/>
      <c r="M655" s="227"/>
      <c r="N655" s="227"/>
      <c r="O655" s="227"/>
      <c r="P655" s="227"/>
      <c r="Q655" s="227"/>
      <c r="R655" s="227"/>
      <c r="S655" s="227"/>
      <c r="T655" s="227"/>
      <c r="U655" s="227"/>
      <c r="V655" s="227"/>
      <c r="W655" s="227"/>
      <c r="X655" s="227"/>
      <c r="Y655" s="227"/>
      <c r="Z655" s="227"/>
    </row>
    <row r="656" spans="1:26" ht="15.75" customHeight="1" x14ac:dyDescent="0.2">
      <c r="A656" s="227"/>
      <c r="B656" s="227"/>
      <c r="C656" s="227"/>
      <c r="D656" s="227"/>
      <c r="E656" s="227"/>
      <c r="F656" s="227"/>
      <c r="G656" s="227"/>
      <c r="H656" s="227"/>
      <c r="I656" s="227"/>
      <c r="J656" s="227"/>
      <c r="K656" s="227"/>
      <c r="L656" s="227"/>
      <c r="M656" s="227"/>
      <c r="N656" s="227"/>
      <c r="O656" s="227"/>
      <c r="P656" s="227"/>
      <c r="Q656" s="227"/>
      <c r="R656" s="227"/>
      <c r="S656" s="227"/>
      <c r="T656" s="227"/>
      <c r="U656" s="227"/>
      <c r="V656" s="227"/>
      <c r="W656" s="227"/>
      <c r="X656" s="227"/>
      <c r="Y656" s="227"/>
      <c r="Z656" s="227"/>
    </row>
    <row r="657" spans="1:26" ht="15.75" customHeight="1" x14ac:dyDescent="0.2">
      <c r="A657" s="227"/>
      <c r="B657" s="227"/>
      <c r="C657" s="227"/>
      <c r="D657" s="227"/>
      <c r="E657" s="227"/>
      <c r="F657" s="227"/>
      <c r="G657" s="227"/>
      <c r="H657" s="227"/>
      <c r="I657" s="227"/>
      <c r="J657" s="227"/>
      <c r="K657" s="227"/>
      <c r="L657" s="227"/>
      <c r="M657" s="227"/>
      <c r="N657" s="227"/>
      <c r="O657" s="227"/>
      <c r="P657" s="227"/>
      <c r="Q657" s="227"/>
      <c r="R657" s="227"/>
      <c r="S657" s="227"/>
      <c r="T657" s="227"/>
      <c r="U657" s="227"/>
      <c r="V657" s="227"/>
      <c r="W657" s="227"/>
      <c r="X657" s="227"/>
      <c r="Y657" s="227"/>
      <c r="Z657" s="227"/>
    </row>
    <row r="658" spans="1:26" ht="15.75" customHeight="1" x14ac:dyDescent="0.2">
      <c r="A658" s="227"/>
      <c r="B658" s="227"/>
      <c r="C658" s="227"/>
      <c r="D658" s="227"/>
      <c r="E658" s="227"/>
      <c r="F658" s="227"/>
      <c r="G658" s="227"/>
      <c r="H658" s="227"/>
      <c r="I658" s="227"/>
      <c r="J658" s="227"/>
      <c r="K658" s="227"/>
      <c r="L658" s="227"/>
      <c r="M658" s="227"/>
      <c r="N658" s="227"/>
      <c r="O658" s="227"/>
      <c r="P658" s="227"/>
      <c r="Q658" s="227"/>
      <c r="R658" s="227"/>
      <c r="S658" s="227"/>
      <c r="T658" s="227"/>
      <c r="U658" s="227"/>
      <c r="V658" s="227"/>
      <c r="W658" s="227"/>
      <c r="X658" s="227"/>
      <c r="Y658" s="227"/>
      <c r="Z658" s="227"/>
    </row>
    <row r="659" spans="1:26" ht="15.75" customHeight="1" x14ac:dyDescent="0.2">
      <c r="A659" s="227"/>
      <c r="B659" s="227"/>
      <c r="C659" s="227"/>
      <c r="D659" s="227"/>
      <c r="E659" s="227"/>
      <c r="F659" s="227"/>
      <c r="G659" s="227"/>
      <c r="H659" s="227"/>
      <c r="I659" s="227"/>
      <c r="J659" s="227"/>
      <c r="K659" s="227"/>
      <c r="L659" s="227"/>
      <c r="M659" s="227"/>
      <c r="N659" s="227"/>
      <c r="O659" s="227"/>
      <c r="P659" s="227"/>
      <c r="Q659" s="227"/>
      <c r="R659" s="227"/>
      <c r="S659" s="227"/>
      <c r="T659" s="227"/>
      <c r="U659" s="227"/>
      <c r="V659" s="227"/>
      <c r="W659" s="227"/>
      <c r="X659" s="227"/>
      <c r="Y659" s="227"/>
      <c r="Z659" s="227"/>
    </row>
    <row r="660" spans="1:26" ht="15.75" customHeight="1" x14ac:dyDescent="0.2">
      <c r="A660" s="227"/>
      <c r="B660" s="227"/>
      <c r="C660" s="227"/>
      <c r="D660" s="227"/>
      <c r="E660" s="227"/>
      <c r="F660" s="227"/>
      <c r="G660" s="227"/>
      <c r="H660" s="227"/>
      <c r="I660" s="227"/>
      <c r="J660" s="227"/>
      <c r="K660" s="227"/>
      <c r="L660" s="227"/>
      <c r="M660" s="227"/>
      <c r="N660" s="227"/>
      <c r="O660" s="227"/>
      <c r="P660" s="227"/>
      <c r="Q660" s="227"/>
      <c r="R660" s="227"/>
      <c r="S660" s="227"/>
      <c r="T660" s="227"/>
      <c r="U660" s="227"/>
      <c r="V660" s="227"/>
      <c r="W660" s="227"/>
      <c r="X660" s="227"/>
      <c r="Y660" s="227"/>
      <c r="Z660" s="227"/>
    </row>
    <row r="661" spans="1:26" ht="15.75" customHeight="1" x14ac:dyDescent="0.2">
      <c r="A661" s="227"/>
      <c r="B661" s="227"/>
      <c r="C661" s="227"/>
      <c r="D661" s="227"/>
      <c r="E661" s="227"/>
      <c r="F661" s="227"/>
      <c r="G661" s="227"/>
      <c r="H661" s="227"/>
      <c r="I661" s="227"/>
      <c r="J661" s="227"/>
      <c r="K661" s="227"/>
      <c r="L661" s="227"/>
      <c r="M661" s="227"/>
      <c r="N661" s="227"/>
      <c r="O661" s="227"/>
      <c r="P661" s="227"/>
      <c r="Q661" s="227"/>
      <c r="R661" s="227"/>
      <c r="S661" s="227"/>
      <c r="T661" s="227"/>
      <c r="U661" s="227"/>
      <c r="V661" s="227"/>
      <c r="W661" s="227"/>
      <c r="X661" s="227"/>
      <c r="Y661" s="227"/>
      <c r="Z661" s="227"/>
    </row>
    <row r="662" spans="1:26" ht="15.75" customHeight="1" x14ac:dyDescent="0.2">
      <c r="A662" s="227"/>
      <c r="B662" s="227"/>
      <c r="C662" s="227"/>
      <c r="D662" s="227"/>
      <c r="E662" s="227"/>
      <c r="F662" s="227"/>
      <c r="G662" s="227"/>
      <c r="H662" s="227"/>
      <c r="I662" s="227"/>
      <c r="J662" s="227"/>
      <c r="K662" s="227"/>
      <c r="L662" s="227"/>
      <c r="M662" s="227"/>
      <c r="N662" s="227"/>
      <c r="O662" s="227"/>
      <c r="P662" s="227"/>
      <c r="Q662" s="227"/>
      <c r="R662" s="227"/>
      <c r="S662" s="227"/>
      <c r="T662" s="227"/>
      <c r="U662" s="227"/>
      <c r="V662" s="227"/>
      <c r="W662" s="227"/>
      <c r="X662" s="227"/>
      <c r="Y662" s="227"/>
      <c r="Z662" s="227"/>
    </row>
    <row r="663" spans="1:26" ht="15.75" customHeight="1" x14ac:dyDescent="0.2">
      <c r="A663" s="227"/>
      <c r="B663" s="227"/>
      <c r="C663" s="227"/>
      <c r="D663" s="227"/>
      <c r="E663" s="227"/>
      <c r="F663" s="227"/>
      <c r="G663" s="227"/>
      <c r="H663" s="227"/>
      <c r="I663" s="227"/>
      <c r="J663" s="227"/>
      <c r="K663" s="227"/>
      <c r="L663" s="227"/>
      <c r="M663" s="227"/>
      <c r="N663" s="227"/>
      <c r="O663" s="227"/>
      <c r="P663" s="227"/>
      <c r="Q663" s="227"/>
      <c r="R663" s="227"/>
      <c r="S663" s="227"/>
      <c r="T663" s="227"/>
      <c r="U663" s="227"/>
      <c r="V663" s="227"/>
      <c r="W663" s="227"/>
      <c r="X663" s="227"/>
      <c r="Y663" s="227"/>
      <c r="Z663" s="227"/>
    </row>
    <row r="664" spans="1:26" ht="15.75" customHeight="1" x14ac:dyDescent="0.2">
      <c r="A664" s="227"/>
      <c r="B664" s="227"/>
      <c r="C664" s="227"/>
      <c r="D664" s="227"/>
      <c r="E664" s="227"/>
      <c r="F664" s="227"/>
      <c r="G664" s="227"/>
      <c r="H664" s="227"/>
      <c r="I664" s="227"/>
      <c r="J664" s="227"/>
      <c r="K664" s="227"/>
      <c r="L664" s="227"/>
      <c r="M664" s="227"/>
      <c r="N664" s="227"/>
      <c r="O664" s="227"/>
      <c r="P664" s="227"/>
      <c r="Q664" s="227"/>
      <c r="R664" s="227"/>
      <c r="S664" s="227"/>
      <c r="T664" s="227"/>
      <c r="U664" s="227"/>
      <c r="V664" s="227"/>
      <c r="W664" s="227"/>
      <c r="X664" s="227"/>
      <c r="Y664" s="227"/>
      <c r="Z664" s="227"/>
    </row>
    <row r="665" spans="1:26" ht="15.75" customHeight="1" x14ac:dyDescent="0.2">
      <c r="A665" s="227"/>
      <c r="B665" s="227"/>
      <c r="C665" s="227"/>
      <c r="D665" s="227"/>
      <c r="E665" s="227"/>
      <c r="F665" s="227"/>
      <c r="G665" s="227"/>
      <c r="H665" s="227"/>
      <c r="I665" s="227"/>
      <c r="J665" s="227"/>
      <c r="K665" s="227"/>
      <c r="L665" s="227"/>
      <c r="M665" s="227"/>
      <c r="N665" s="227"/>
      <c r="O665" s="227"/>
      <c r="P665" s="227"/>
      <c r="Q665" s="227"/>
      <c r="R665" s="227"/>
      <c r="S665" s="227"/>
      <c r="T665" s="227"/>
      <c r="U665" s="227"/>
      <c r="V665" s="227"/>
      <c r="W665" s="227"/>
      <c r="X665" s="227"/>
      <c r="Y665" s="227"/>
      <c r="Z665" s="227"/>
    </row>
    <row r="666" spans="1:26" ht="15.75" customHeight="1" x14ac:dyDescent="0.2">
      <c r="A666" s="227"/>
      <c r="B666" s="227"/>
      <c r="C666" s="227"/>
      <c r="D666" s="227"/>
      <c r="E666" s="227"/>
      <c r="F666" s="227"/>
      <c r="G666" s="227"/>
      <c r="H666" s="227"/>
      <c r="I666" s="227"/>
      <c r="J666" s="227"/>
      <c r="K666" s="227"/>
      <c r="L666" s="227"/>
      <c r="M666" s="227"/>
      <c r="N666" s="227"/>
      <c r="O666" s="227"/>
      <c r="P666" s="227"/>
      <c r="Q666" s="227"/>
      <c r="R666" s="227"/>
      <c r="S666" s="227"/>
      <c r="T666" s="227"/>
      <c r="U666" s="227"/>
      <c r="V666" s="227"/>
      <c r="W666" s="227"/>
      <c r="X666" s="227"/>
      <c r="Y666" s="227"/>
      <c r="Z666" s="227"/>
    </row>
    <row r="667" spans="1:26" ht="15.75" customHeight="1" x14ac:dyDescent="0.2">
      <c r="A667" s="227"/>
      <c r="B667" s="227"/>
      <c r="C667" s="227"/>
      <c r="D667" s="227"/>
      <c r="E667" s="227"/>
      <c r="F667" s="227"/>
      <c r="G667" s="227"/>
      <c r="H667" s="227"/>
      <c r="I667" s="227"/>
      <c r="J667" s="227"/>
      <c r="K667" s="227"/>
      <c r="L667" s="227"/>
      <c r="M667" s="227"/>
      <c r="N667" s="227"/>
      <c r="O667" s="227"/>
      <c r="P667" s="227"/>
      <c r="Q667" s="227"/>
      <c r="R667" s="227"/>
      <c r="S667" s="227"/>
      <c r="T667" s="227"/>
      <c r="U667" s="227"/>
      <c r="V667" s="227"/>
      <c r="W667" s="227"/>
      <c r="X667" s="227"/>
      <c r="Y667" s="227"/>
      <c r="Z667" s="227"/>
    </row>
    <row r="668" spans="1:26" ht="15.75" customHeight="1" x14ac:dyDescent="0.2">
      <c r="A668" s="227"/>
      <c r="B668" s="227"/>
      <c r="C668" s="227"/>
      <c r="D668" s="227"/>
      <c r="E668" s="227"/>
      <c r="F668" s="227"/>
      <c r="G668" s="227"/>
      <c r="H668" s="227"/>
      <c r="I668" s="227"/>
      <c r="J668" s="227"/>
      <c r="K668" s="227"/>
      <c r="L668" s="227"/>
      <c r="M668" s="227"/>
      <c r="N668" s="227"/>
      <c r="O668" s="227"/>
      <c r="P668" s="227"/>
      <c r="Q668" s="227"/>
      <c r="R668" s="227"/>
      <c r="S668" s="227"/>
      <c r="T668" s="227"/>
      <c r="U668" s="227"/>
      <c r="V668" s="227"/>
      <c r="W668" s="227"/>
      <c r="X668" s="227"/>
      <c r="Y668" s="227"/>
      <c r="Z668" s="227"/>
    </row>
    <row r="669" spans="1:26" ht="15.75" customHeight="1" x14ac:dyDescent="0.2">
      <c r="A669" s="227"/>
      <c r="B669" s="227"/>
      <c r="C669" s="227"/>
      <c r="D669" s="227"/>
      <c r="E669" s="227"/>
      <c r="F669" s="227"/>
      <c r="G669" s="227"/>
      <c r="H669" s="227"/>
      <c r="I669" s="227"/>
      <c r="J669" s="227"/>
      <c r="K669" s="227"/>
      <c r="L669" s="227"/>
      <c r="M669" s="227"/>
      <c r="N669" s="227"/>
      <c r="O669" s="227"/>
      <c r="P669" s="227"/>
      <c r="Q669" s="227"/>
      <c r="R669" s="227"/>
      <c r="S669" s="227"/>
      <c r="T669" s="227"/>
      <c r="U669" s="227"/>
      <c r="V669" s="227"/>
      <c r="W669" s="227"/>
      <c r="X669" s="227"/>
      <c r="Y669" s="227"/>
      <c r="Z669" s="227"/>
    </row>
    <row r="670" spans="1:26" ht="15.75" customHeight="1" x14ac:dyDescent="0.2">
      <c r="A670" s="227"/>
      <c r="B670" s="227"/>
      <c r="C670" s="227"/>
      <c r="D670" s="227"/>
      <c r="E670" s="227"/>
      <c r="F670" s="227"/>
      <c r="G670" s="227"/>
      <c r="H670" s="227"/>
      <c r="I670" s="227"/>
      <c r="J670" s="227"/>
      <c r="K670" s="227"/>
      <c r="L670" s="227"/>
      <c r="M670" s="227"/>
      <c r="N670" s="227"/>
      <c r="O670" s="227"/>
      <c r="P670" s="227"/>
      <c r="Q670" s="227"/>
      <c r="R670" s="227"/>
      <c r="S670" s="227"/>
      <c r="T670" s="227"/>
      <c r="U670" s="227"/>
      <c r="V670" s="227"/>
      <c r="W670" s="227"/>
      <c r="X670" s="227"/>
      <c r="Y670" s="227"/>
      <c r="Z670" s="227"/>
    </row>
    <row r="671" spans="1:26" ht="15.75" customHeight="1" x14ac:dyDescent="0.2">
      <c r="A671" s="227"/>
      <c r="B671" s="227"/>
      <c r="C671" s="227"/>
      <c r="D671" s="227"/>
      <c r="E671" s="227"/>
      <c r="F671" s="227"/>
      <c r="G671" s="227"/>
      <c r="H671" s="227"/>
      <c r="I671" s="227"/>
      <c r="J671" s="227"/>
      <c r="K671" s="227"/>
      <c r="L671" s="227"/>
      <c r="M671" s="227"/>
      <c r="N671" s="227"/>
      <c r="O671" s="227"/>
      <c r="P671" s="227"/>
      <c r="Q671" s="227"/>
      <c r="R671" s="227"/>
      <c r="S671" s="227"/>
      <c r="T671" s="227"/>
      <c r="U671" s="227"/>
      <c r="V671" s="227"/>
      <c r="W671" s="227"/>
      <c r="X671" s="227"/>
      <c r="Y671" s="227"/>
      <c r="Z671" s="227"/>
    </row>
    <row r="672" spans="1:26" ht="15.75" customHeight="1" x14ac:dyDescent="0.2">
      <c r="A672" s="227"/>
      <c r="B672" s="227"/>
      <c r="C672" s="227"/>
      <c r="D672" s="227"/>
      <c r="E672" s="227"/>
      <c r="F672" s="227"/>
      <c r="G672" s="227"/>
      <c r="H672" s="227"/>
      <c r="I672" s="227"/>
      <c r="J672" s="227"/>
      <c r="K672" s="227"/>
      <c r="L672" s="227"/>
      <c r="M672" s="227"/>
      <c r="N672" s="227"/>
      <c r="O672" s="227"/>
      <c r="P672" s="227"/>
      <c r="Q672" s="227"/>
      <c r="R672" s="227"/>
      <c r="S672" s="227"/>
      <c r="T672" s="227"/>
      <c r="U672" s="227"/>
      <c r="V672" s="227"/>
      <c r="W672" s="227"/>
      <c r="X672" s="227"/>
      <c r="Y672" s="227"/>
      <c r="Z672" s="227"/>
    </row>
    <row r="673" spans="1:26" ht="15.75" customHeight="1" x14ac:dyDescent="0.2">
      <c r="A673" s="227"/>
      <c r="B673" s="227"/>
      <c r="C673" s="227"/>
      <c r="D673" s="227"/>
      <c r="E673" s="227"/>
      <c r="F673" s="227"/>
      <c r="G673" s="227"/>
      <c r="H673" s="227"/>
      <c r="I673" s="227"/>
      <c r="J673" s="227"/>
      <c r="K673" s="227"/>
      <c r="L673" s="227"/>
      <c r="M673" s="227"/>
      <c r="N673" s="227"/>
      <c r="O673" s="227"/>
      <c r="P673" s="227"/>
      <c r="Q673" s="227"/>
      <c r="R673" s="227"/>
      <c r="S673" s="227"/>
      <c r="T673" s="227"/>
      <c r="U673" s="227"/>
      <c r="V673" s="227"/>
      <c r="W673" s="227"/>
      <c r="X673" s="227"/>
      <c r="Y673" s="227"/>
      <c r="Z673" s="227"/>
    </row>
    <row r="674" spans="1:26" ht="15.75" customHeight="1" x14ac:dyDescent="0.2">
      <c r="A674" s="227"/>
      <c r="B674" s="227"/>
      <c r="C674" s="227"/>
      <c r="D674" s="227"/>
      <c r="E674" s="227"/>
      <c r="F674" s="227"/>
      <c r="G674" s="227"/>
      <c r="H674" s="227"/>
      <c r="I674" s="227"/>
      <c r="J674" s="227"/>
      <c r="K674" s="227"/>
      <c r="L674" s="227"/>
      <c r="M674" s="227"/>
      <c r="N674" s="227"/>
      <c r="O674" s="227"/>
      <c r="P674" s="227"/>
      <c r="Q674" s="227"/>
      <c r="R674" s="227"/>
      <c r="S674" s="227"/>
      <c r="T674" s="227"/>
      <c r="U674" s="227"/>
      <c r="V674" s="227"/>
      <c r="W674" s="227"/>
      <c r="X674" s="227"/>
      <c r="Y674" s="227"/>
      <c r="Z674" s="227"/>
    </row>
    <row r="675" spans="1:26" ht="15.75" customHeight="1" x14ac:dyDescent="0.2">
      <c r="A675" s="227"/>
      <c r="B675" s="227"/>
      <c r="C675" s="227"/>
      <c r="D675" s="227"/>
      <c r="E675" s="227"/>
      <c r="F675" s="227"/>
      <c r="G675" s="227"/>
      <c r="H675" s="227"/>
      <c r="I675" s="227"/>
      <c r="J675" s="227"/>
      <c r="K675" s="227"/>
      <c r="L675" s="227"/>
      <c r="M675" s="227"/>
      <c r="N675" s="227"/>
      <c r="O675" s="227"/>
      <c r="P675" s="227"/>
      <c r="Q675" s="227"/>
      <c r="R675" s="227"/>
      <c r="S675" s="227"/>
      <c r="T675" s="227"/>
      <c r="U675" s="227"/>
      <c r="V675" s="227"/>
      <c r="W675" s="227"/>
      <c r="X675" s="227"/>
      <c r="Y675" s="227"/>
      <c r="Z675" s="227"/>
    </row>
    <row r="676" spans="1:26" ht="15.75" customHeight="1" x14ac:dyDescent="0.2">
      <c r="A676" s="227"/>
      <c r="B676" s="227"/>
      <c r="C676" s="227"/>
      <c r="D676" s="227"/>
      <c r="E676" s="227"/>
      <c r="F676" s="227"/>
      <c r="G676" s="227"/>
      <c r="H676" s="227"/>
      <c r="I676" s="227"/>
      <c r="J676" s="227"/>
      <c r="K676" s="227"/>
      <c r="L676" s="227"/>
      <c r="M676" s="227"/>
      <c r="N676" s="227"/>
      <c r="O676" s="227"/>
      <c r="P676" s="227"/>
      <c r="Q676" s="227"/>
      <c r="R676" s="227"/>
      <c r="S676" s="227"/>
      <c r="T676" s="227"/>
      <c r="U676" s="227"/>
      <c r="V676" s="227"/>
      <c r="W676" s="227"/>
      <c r="X676" s="227"/>
      <c r="Y676" s="227"/>
      <c r="Z676" s="227"/>
    </row>
    <row r="677" spans="1:26" ht="15.75" customHeight="1" x14ac:dyDescent="0.2">
      <c r="A677" s="227"/>
      <c r="B677" s="227"/>
      <c r="C677" s="227"/>
      <c r="D677" s="227"/>
      <c r="E677" s="227"/>
      <c r="F677" s="227"/>
      <c r="G677" s="227"/>
      <c r="H677" s="227"/>
      <c r="I677" s="227"/>
      <c r="J677" s="227"/>
      <c r="K677" s="227"/>
      <c r="L677" s="227"/>
      <c r="M677" s="227"/>
      <c r="N677" s="227"/>
      <c r="O677" s="227"/>
      <c r="P677" s="227"/>
      <c r="Q677" s="227"/>
      <c r="R677" s="227"/>
      <c r="S677" s="227"/>
      <c r="T677" s="227"/>
      <c r="U677" s="227"/>
      <c r="V677" s="227"/>
      <c r="W677" s="227"/>
      <c r="X677" s="227"/>
      <c r="Y677" s="227"/>
      <c r="Z677" s="227"/>
    </row>
    <row r="678" spans="1:26" ht="15.75" customHeight="1" x14ac:dyDescent="0.2">
      <c r="A678" s="227"/>
      <c r="B678" s="227"/>
      <c r="C678" s="227"/>
      <c r="D678" s="227"/>
      <c r="E678" s="227"/>
      <c r="F678" s="227"/>
      <c r="G678" s="227"/>
      <c r="H678" s="227"/>
      <c r="I678" s="227"/>
      <c r="J678" s="227"/>
      <c r="K678" s="227"/>
      <c r="L678" s="227"/>
      <c r="M678" s="227"/>
      <c r="N678" s="227"/>
      <c r="O678" s="227"/>
      <c r="P678" s="227"/>
      <c r="Q678" s="227"/>
      <c r="R678" s="227"/>
      <c r="S678" s="227"/>
      <c r="T678" s="227"/>
      <c r="U678" s="227"/>
      <c r="V678" s="227"/>
      <c r="W678" s="227"/>
      <c r="X678" s="227"/>
      <c r="Y678" s="227"/>
      <c r="Z678" s="227"/>
    </row>
    <row r="679" spans="1:26" ht="15.75" customHeight="1" x14ac:dyDescent="0.2">
      <c r="A679" s="227"/>
      <c r="B679" s="227"/>
      <c r="C679" s="227"/>
      <c r="D679" s="227"/>
      <c r="E679" s="227"/>
      <c r="F679" s="227"/>
      <c r="G679" s="227"/>
      <c r="H679" s="227"/>
      <c r="I679" s="227"/>
      <c r="J679" s="227"/>
      <c r="K679" s="227"/>
      <c r="L679" s="227"/>
      <c r="M679" s="227"/>
      <c r="N679" s="227"/>
      <c r="O679" s="227"/>
      <c r="P679" s="227"/>
      <c r="Q679" s="227"/>
      <c r="R679" s="227"/>
      <c r="S679" s="227"/>
      <c r="T679" s="227"/>
      <c r="U679" s="227"/>
      <c r="V679" s="227"/>
      <c r="W679" s="227"/>
      <c r="X679" s="227"/>
      <c r="Y679" s="227"/>
      <c r="Z679" s="227"/>
    </row>
    <row r="680" spans="1:26" ht="15.75" customHeight="1" x14ac:dyDescent="0.2">
      <c r="A680" s="227"/>
      <c r="B680" s="227"/>
      <c r="C680" s="227"/>
      <c r="D680" s="227"/>
      <c r="E680" s="227"/>
      <c r="F680" s="227"/>
      <c r="G680" s="227"/>
      <c r="H680" s="227"/>
      <c r="I680" s="227"/>
      <c r="J680" s="227"/>
      <c r="K680" s="227"/>
      <c r="L680" s="227"/>
      <c r="M680" s="227"/>
      <c r="N680" s="227"/>
      <c r="O680" s="227"/>
      <c r="P680" s="227"/>
      <c r="Q680" s="227"/>
      <c r="R680" s="227"/>
      <c r="S680" s="227"/>
      <c r="T680" s="227"/>
      <c r="U680" s="227"/>
      <c r="V680" s="227"/>
      <c r="W680" s="227"/>
      <c r="X680" s="227"/>
      <c r="Y680" s="227"/>
      <c r="Z680" s="227"/>
    </row>
    <row r="681" spans="1:26" ht="15.75" customHeight="1" x14ac:dyDescent="0.2">
      <c r="A681" s="227"/>
      <c r="B681" s="227"/>
      <c r="C681" s="227"/>
      <c r="D681" s="227"/>
      <c r="E681" s="227"/>
      <c r="F681" s="227"/>
      <c r="G681" s="227"/>
      <c r="H681" s="227"/>
      <c r="I681" s="227"/>
      <c r="J681" s="227"/>
      <c r="K681" s="227"/>
      <c r="L681" s="227"/>
      <c r="M681" s="227"/>
      <c r="N681" s="227"/>
      <c r="O681" s="227"/>
      <c r="P681" s="227"/>
      <c r="Q681" s="227"/>
      <c r="R681" s="227"/>
      <c r="S681" s="227"/>
      <c r="T681" s="227"/>
      <c r="U681" s="227"/>
      <c r="V681" s="227"/>
      <c r="W681" s="227"/>
      <c r="X681" s="227"/>
      <c r="Y681" s="227"/>
      <c r="Z681" s="227"/>
    </row>
    <row r="682" spans="1:26" ht="15.75" customHeight="1" x14ac:dyDescent="0.2">
      <c r="A682" s="227"/>
      <c r="B682" s="227"/>
      <c r="C682" s="227"/>
      <c r="D682" s="227"/>
      <c r="E682" s="227"/>
      <c r="F682" s="227"/>
      <c r="G682" s="227"/>
      <c r="H682" s="227"/>
      <c r="I682" s="227"/>
      <c r="J682" s="227"/>
      <c r="K682" s="227"/>
      <c r="L682" s="227"/>
      <c r="M682" s="227"/>
      <c r="N682" s="227"/>
      <c r="O682" s="227"/>
      <c r="P682" s="227"/>
      <c r="Q682" s="227"/>
      <c r="R682" s="227"/>
      <c r="S682" s="227"/>
      <c r="T682" s="227"/>
      <c r="U682" s="227"/>
      <c r="V682" s="227"/>
      <c r="W682" s="227"/>
      <c r="X682" s="227"/>
      <c r="Y682" s="227"/>
      <c r="Z682" s="227"/>
    </row>
    <row r="683" spans="1:26" ht="15.75" customHeight="1" x14ac:dyDescent="0.2">
      <c r="A683" s="227"/>
      <c r="B683" s="227"/>
      <c r="C683" s="227"/>
      <c r="D683" s="227"/>
      <c r="E683" s="227"/>
      <c r="F683" s="227"/>
      <c r="G683" s="227"/>
      <c r="H683" s="227"/>
      <c r="I683" s="227"/>
      <c r="J683" s="227"/>
      <c r="K683" s="227"/>
      <c r="L683" s="227"/>
      <c r="M683" s="227"/>
      <c r="N683" s="227"/>
      <c r="O683" s="227"/>
      <c r="P683" s="227"/>
      <c r="Q683" s="227"/>
      <c r="R683" s="227"/>
      <c r="S683" s="227"/>
      <c r="T683" s="227"/>
      <c r="U683" s="227"/>
      <c r="V683" s="227"/>
      <c r="W683" s="227"/>
      <c r="X683" s="227"/>
      <c r="Y683" s="227"/>
      <c r="Z683" s="227"/>
    </row>
    <row r="684" spans="1:26" ht="15.75" customHeight="1" x14ac:dyDescent="0.2">
      <c r="A684" s="227"/>
      <c r="B684" s="227"/>
      <c r="C684" s="227"/>
      <c r="D684" s="227"/>
      <c r="E684" s="227"/>
      <c r="F684" s="227"/>
      <c r="G684" s="227"/>
      <c r="H684" s="227"/>
      <c r="I684" s="227"/>
      <c r="J684" s="227"/>
      <c r="K684" s="227"/>
      <c r="L684" s="227"/>
      <c r="M684" s="227"/>
      <c r="N684" s="227"/>
      <c r="O684" s="227"/>
      <c r="P684" s="227"/>
      <c r="Q684" s="227"/>
      <c r="R684" s="227"/>
      <c r="S684" s="227"/>
      <c r="T684" s="227"/>
      <c r="U684" s="227"/>
      <c r="V684" s="227"/>
      <c r="W684" s="227"/>
      <c r="X684" s="227"/>
      <c r="Y684" s="227"/>
      <c r="Z684" s="227"/>
    </row>
    <row r="685" spans="1:26" ht="15.75" customHeight="1" x14ac:dyDescent="0.2">
      <c r="A685" s="227"/>
      <c r="B685" s="227"/>
      <c r="C685" s="227"/>
      <c r="D685" s="227"/>
      <c r="E685" s="227"/>
      <c r="F685" s="227"/>
      <c r="G685" s="227"/>
      <c r="H685" s="227"/>
      <c r="I685" s="227"/>
      <c r="J685" s="227"/>
      <c r="K685" s="227"/>
      <c r="L685" s="227"/>
      <c r="M685" s="227"/>
      <c r="N685" s="227"/>
      <c r="O685" s="227"/>
      <c r="P685" s="227"/>
      <c r="Q685" s="227"/>
      <c r="R685" s="227"/>
      <c r="S685" s="227"/>
      <c r="T685" s="227"/>
      <c r="U685" s="227"/>
      <c r="V685" s="227"/>
      <c r="W685" s="227"/>
      <c r="X685" s="227"/>
      <c r="Y685" s="227"/>
      <c r="Z685" s="227"/>
    </row>
    <row r="686" spans="1:26" ht="15.75" customHeight="1" x14ac:dyDescent="0.2">
      <c r="A686" s="227"/>
      <c r="B686" s="227"/>
      <c r="C686" s="227"/>
      <c r="D686" s="227"/>
      <c r="E686" s="227"/>
      <c r="F686" s="227"/>
      <c r="G686" s="227"/>
      <c r="H686" s="227"/>
      <c r="I686" s="227"/>
      <c r="J686" s="227"/>
      <c r="K686" s="227"/>
      <c r="L686" s="227"/>
      <c r="M686" s="227"/>
      <c r="N686" s="227"/>
      <c r="O686" s="227"/>
      <c r="P686" s="227"/>
      <c r="Q686" s="227"/>
      <c r="R686" s="227"/>
      <c r="S686" s="227"/>
      <c r="T686" s="227"/>
      <c r="U686" s="227"/>
      <c r="V686" s="227"/>
      <c r="W686" s="227"/>
      <c r="X686" s="227"/>
      <c r="Y686" s="227"/>
      <c r="Z686" s="227"/>
    </row>
    <row r="687" spans="1:26" ht="15.75" customHeight="1" x14ac:dyDescent="0.2">
      <c r="A687" s="227"/>
      <c r="B687" s="227"/>
      <c r="C687" s="227"/>
      <c r="D687" s="227"/>
      <c r="E687" s="227"/>
      <c r="F687" s="227"/>
      <c r="G687" s="227"/>
      <c r="H687" s="227"/>
      <c r="I687" s="227"/>
      <c r="J687" s="227"/>
      <c r="K687" s="227"/>
      <c r="L687" s="227"/>
      <c r="M687" s="227"/>
      <c r="N687" s="227"/>
      <c r="O687" s="227"/>
      <c r="P687" s="227"/>
      <c r="Q687" s="227"/>
      <c r="R687" s="227"/>
      <c r="S687" s="227"/>
      <c r="T687" s="227"/>
      <c r="U687" s="227"/>
      <c r="V687" s="227"/>
      <c r="W687" s="227"/>
      <c r="X687" s="227"/>
      <c r="Y687" s="227"/>
      <c r="Z687" s="227"/>
    </row>
    <row r="688" spans="1:26" ht="15.75" customHeight="1" x14ac:dyDescent="0.2">
      <c r="A688" s="227"/>
      <c r="B688" s="227"/>
      <c r="C688" s="227"/>
      <c r="D688" s="227"/>
      <c r="E688" s="227"/>
      <c r="F688" s="227"/>
      <c r="G688" s="227"/>
      <c r="H688" s="227"/>
      <c r="I688" s="227"/>
      <c r="J688" s="227"/>
      <c r="K688" s="227"/>
      <c r="L688" s="227"/>
      <c r="M688" s="227"/>
      <c r="N688" s="227"/>
      <c r="O688" s="227"/>
      <c r="P688" s="227"/>
      <c r="Q688" s="227"/>
      <c r="R688" s="227"/>
      <c r="S688" s="227"/>
      <c r="T688" s="227"/>
      <c r="U688" s="227"/>
      <c r="V688" s="227"/>
      <c r="W688" s="227"/>
      <c r="X688" s="227"/>
      <c r="Y688" s="227"/>
      <c r="Z688" s="227"/>
    </row>
    <row r="689" spans="1:26" ht="15.75" customHeight="1" x14ac:dyDescent="0.2">
      <c r="A689" s="227"/>
      <c r="B689" s="227"/>
      <c r="C689" s="227"/>
      <c r="D689" s="227"/>
      <c r="E689" s="227"/>
      <c r="F689" s="227"/>
      <c r="G689" s="227"/>
      <c r="H689" s="227"/>
      <c r="I689" s="227"/>
      <c r="J689" s="227"/>
      <c r="K689" s="227"/>
      <c r="L689" s="227"/>
      <c r="M689" s="227"/>
      <c r="N689" s="227"/>
      <c r="O689" s="227"/>
      <c r="P689" s="227"/>
      <c r="Q689" s="227"/>
      <c r="R689" s="227"/>
      <c r="S689" s="227"/>
      <c r="T689" s="227"/>
      <c r="U689" s="227"/>
      <c r="V689" s="227"/>
      <c r="W689" s="227"/>
      <c r="X689" s="227"/>
      <c r="Y689" s="227"/>
      <c r="Z689" s="227"/>
    </row>
    <row r="690" spans="1:26" ht="15.75" customHeight="1" x14ac:dyDescent="0.2">
      <c r="A690" s="227"/>
      <c r="B690" s="227"/>
      <c r="C690" s="227"/>
      <c r="D690" s="227"/>
      <c r="E690" s="227"/>
      <c r="F690" s="227"/>
      <c r="G690" s="227"/>
      <c r="H690" s="227"/>
      <c r="I690" s="227"/>
      <c r="J690" s="227"/>
      <c r="K690" s="227"/>
      <c r="L690" s="227"/>
      <c r="M690" s="227"/>
      <c r="N690" s="227"/>
      <c r="O690" s="227"/>
      <c r="P690" s="227"/>
      <c r="Q690" s="227"/>
      <c r="R690" s="227"/>
      <c r="S690" s="227"/>
      <c r="T690" s="227"/>
      <c r="U690" s="227"/>
      <c r="V690" s="227"/>
      <c r="W690" s="227"/>
      <c r="X690" s="227"/>
      <c r="Y690" s="227"/>
      <c r="Z690" s="227"/>
    </row>
    <row r="691" spans="1:26" ht="15.75" customHeight="1" x14ac:dyDescent="0.2">
      <c r="A691" s="227"/>
      <c r="B691" s="227"/>
      <c r="C691" s="227"/>
      <c r="D691" s="227"/>
      <c r="E691" s="227"/>
      <c r="F691" s="227"/>
      <c r="G691" s="227"/>
      <c r="H691" s="227"/>
      <c r="I691" s="227"/>
      <c r="J691" s="227"/>
      <c r="K691" s="227"/>
      <c r="L691" s="227"/>
      <c r="M691" s="227"/>
      <c r="N691" s="227"/>
      <c r="O691" s="227"/>
      <c r="P691" s="227"/>
      <c r="Q691" s="227"/>
      <c r="R691" s="227"/>
      <c r="S691" s="227"/>
      <c r="T691" s="227"/>
      <c r="U691" s="227"/>
      <c r="V691" s="227"/>
      <c r="W691" s="227"/>
      <c r="X691" s="227"/>
      <c r="Y691" s="227"/>
      <c r="Z691" s="227"/>
    </row>
    <row r="692" spans="1:26" ht="15.75" customHeight="1" x14ac:dyDescent="0.2">
      <c r="A692" s="227"/>
      <c r="B692" s="227"/>
      <c r="C692" s="227"/>
      <c r="D692" s="227"/>
      <c r="E692" s="227"/>
      <c r="F692" s="227"/>
      <c r="G692" s="227"/>
      <c r="H692" s="227"/>
      <c r="I692" s="227"/>
      <c r="J692" s="227"/>
      <c r="K692" s="227"/>
      <c r="L692" s="227"/>
      <c r="M692" s="227"/>
      <c r="N692" s="227"/>
      <c r="O692" s="227"/>
      <c r="P692" s="227"/>
      <c r="Q692" s="227"/>
      <c r="R692" s="227"/>
      <c r="S692" s="227"/>
      <c r="T692" s="227"/>
      <c r="U692" s="227"/>
      <c r="V692" s="227"/>
      <c r="W692" s="227"/>
      <c r="X692" s="227"/>
      <c r="Y692" s="227"/>
      <c r="Z692" s="227"/>
    </row>
    <row r="693" spans="1:26" ht="15.75" customHeight="1" x14ac:dyDescent="0.2">
      <c r="A693" s="227"/>
      <c r="B693" s="227"/>
      <c r="C693" s="227"/>
      <c r="D693" s="227"/>
      <c r="E693" s="227"/>
      <c r="F693" s="227"/>
      <c r="G693" s="227"/>
      <c r="H693" s="227"/>
      <c r="I693" s="227"/>
      <c r="J693" s="227"/>
      <c r="K693" s="227"/>
      <c r="L693" s="227"/>
      <c r="M693" s="227"/>
      <c r="N693" s="227"/>
      <c r="O693" s="227"/>
      <c r="P693" s="227"/>
      <c r="Q693" s="227"/>
      <c r="R693" s="227"/>
      <c r="S693" s="227"/>
      <c r="T693" s="227"/>
      <c r="U693" s="227"/>
      <c r="V693" s="227"/>
      <c r="W693" s="227"/>
      <c r="X693" s="227"/>
      <c r="Y693" s="227"/>
      <c r="Z693" s="227"/>
    </row>
    <row r="694" spans="1:26" ht="15.75" customHeight="1" x14ac:dyDescent="0.2">
      <c r="A694" s="227"/>
      <c r="B694" s="227"/>
      <c r="C694" s="227"/>
      <c r="D694" s="227"/>
      <c r="E694" s="227"/>
      <c r="F694" s="227"/>
      <c r="G694" s="227"/>
      <c r="H694" s="227"/>
      <c r="I694" s="227"/>
      <c r="J694" s="227"/>
      <c r="K694" s="227"/>
      <c r="L694" s="227"/>
      <c r="M694" s="227"/>
      <c r="N694" s="227"/>
      <c r="O694" s="227"/>
      <c r="P694" s="227"/>
      <c r="Q694" s="227"/>
      <c r="R694" s="227"/>
      <c r="S694" s="227"/>
      <c r="T694" s="227"/>
      <c r="U694" s="227"/>
      <c r="V694" s="227"/>
      <c r="W694" s="227"/>
      <c r="X694" s="227"/>
      <c r="Y694" s="227"/>
      <c r="Z694" s="227"/>
    </row>
    <row r="695" spans="1:26" ht="15.75" customHeight="1" x14ac:dyDescent="0.2">
      <c r="A695" s="227"/>
      <c r="B695" s="227"/>
      <c r="C695" s="227"/>
      <c r="D695" s="227"/>
      <c r="E695" s="227"/>
      <c r="F695" s="227"/>
      <c r="G695" s="227"/>
      <c r="H695" s="227"/>
      <c r="I695" s="227"/>
      <c r="J695" s="227"/>
      <c r="K695" s="227"/>
      <c r="L695" s="227"/>
      <c r="M695" s="227"/>
      <c r="N695" s="227"/>
      <c r="O695" s="227"/>
      <c r="P695" s="227"/>
      <c r="Q695" s="227"/>
      <c r="R695" s="227"/>
      <c r="S695" s="227"/>
      <c r="T695" s="227"/>
      <c r="U695" s="227"/>
      <c r="V695" s="227"/>
      <c r="W695" s="227"/>
      <c r="X695" s="227"/>
      <c r="Y695" s="227"/>
      <c r="Z695" s="227"/>
    </row>
    <row r="696" spans="1:26" ht="15.75" customHeight="1" x14ac:dyDescent="0.2">
      <c r="A696" s="227"/>
      <c r="B696" s="227"/>
      <c r="C696" s="227"/>
      <c r="D696" s="227"/>
      <c r="E696" s="227"/>
      <c r="F696" s="227"/>
      <c r="G696" s="227"/>
      <c r="H696" s="227"/>
      <c r="I696" s="227"/>
      <c r="J696" s="227"/>
      <c r="K696" s="227"/>
      <c r="L696" s="227"/>
      <c r="M696" s="227"/>
      <c r="N696" s="227"/>
      <c r="O696" s="227"/>
      <c r="P696" s="227"/>
      <c r="Q696" s="227"/>
      <c r="R696" s="227"/>
      <c r="S696" s="227"/>
      <c r="T696" s="227"/>
      <c r="U696" s="227"/>
      <c r="V696" s="227"/>
      <c r="W696" s="227"/>
      <c r="X696" s="227"/>
      <c r="Y696" s="227"/>
      <c r="Z696" s="227"/>
    </row>
    <row r="697" spans="1:26" ht="15.75" customHeight="1" x14ac:dyDescent="0.2">
      <c r="A697" s="227"/>
      <c r="B697" s="227"/>
      <c r="C697" s="227"/>
      <c r="D697" s="227"/>
      <c r="E697" s="227"/>
      <c r="F697" s="227"/>
      <c r="G697" s="227"/>
      <c r="H697" s="227"/>
      <c r="I697" s="227"/>
      <c r="J697" s="227"/>
      <c r="K697" s="227"/>
      <c r="L697" s="227"/>
      <c r="M697" s="227"/>
      <c r="N697" s="227"/>
      <c r="O697" s="227"/>
      <c r="P697" s="227"/>
      <c r="Q697" s="227"/>
      <c r="R697" s="227"/>
      <c r="S697" s="227"/>
      <c r="T697" s="227"/>
      <c r="U697" s="227"/>
      <c r="V697" s="227"/>
      <c r="W697" s="227"/>
      <c r="X697" s="227"/>
      <c r="Y697" s="227"/>
      <c r="Z697" s="227"/>
    </row>
    <row r="698" spans="1:26" ht="15.75" customHeight="1" x14ac:dyDescent="0.2">
      <c r="A698" s="227"/>
      <c r="B698" s="227"/>
      <c r="C698" s="227"/>
      <c r="D698" s="227"/>
      <c r="E698" s="227"/>
      <c r="F698" s="227"/>
      <c r="G698" s="227"/>
      <c r="H698" s="227"/>
      <c r="I698" s="227"/>
      <c r="J698" s="227"/>
      <c r="K698" s="227"/>
      <c r="L698" s="227"/>
      <c r="M698" s="227"/>
      <c r="N698" s="227"/>
      <c r="O698" s="227"/>
      <c r="P698" s="227"/>
      <c r="Q698" s="227"/>
      <c r="R698" s="227"/>
      <c r="S698" s="227"/>
      <c r="T698" s="227"/>
      <c r="U698" s="227"/>
      <c r="V698" s="227"/>
      <c r="W698" s="227"/>
      <c r="X698" s="227"/>
      <c r="Y698" s="227"/>
      <c r="Z698" s="227"/>
    </row>
    <row r="699" spans="1:26" ht="15.75" customHeight="1" x14ac:dyDescent="0.2">
      <c r="A699" s="227"/>
      <c r="B699" s="227"/>
      <c r="C699" s="227"/>
      <c r="D699" s="227"/>
      <c r="E699" s="227"/>
      <c r="F699" s="227"/>
      <c r="G699" s="227"/>
      <c r="H699" s="227"/>
      <c r="I699" s="227"/>
      <c r="J699" s="227"/>
      <c r="K699" s="227"/>
      <c r="L699" s="227"/>
      <c r="M699" s="227"/>
      <c r="N699" s="227"/>
      <c r="O699" s="227"/>
      <c r="P699" s="227"/>
      <c r="Q699" s="227"/>
      <c r="R699" s="227"/>
      <c r="S699" s="227"/>
      <c r="T699" s="227"/>
      <c r="U699" s="227"/>
      <c r="V699" s="227"/>
      <c r="W699" s="227"/>
      <c r="X699" s="227"/>
      <c r="Y699" s="227"/>
      <c r="Z699" s="227"/>
    </row>
    <row r="700" spans="1:26" ht="15.75" customHeight="1" x14ac:dyDescent="0.2">
      <c r="A700" s="227"/>
      <c r="B700" s="227"/>
      <c r="C700" s="227"/>
      <c r="D700" s="227"/>
      <c r="E700" s="227"/>
      <c r="F700" s="227"/>
      <c r="G700" s="227"/>
      <c r="H700" s="227"/>
      <c r="I700" s="227"/>
      <c r="J700" s="227"/>
      <c r="K700" s="227"/>
      <c r="L700" s="227"/>
      <c r="M700" s="227"/>
      <c r="N700" s="227"/>
      <c r="O700" s="227"/>
      <c r="P700" s="227"/>
      <c r="Q700" s="227"/>
      <c r="R700" s="227"/>
      <c r="S700" s="227"/>
      <c r="T700" s="227"/>
      <c r="U700" s="227"/>
      <c r="V700" s="227"/>
      <c r="W700" s="227"/>
      <c r="X700" s="227"/>
      <c r="Y700" s="227"/>
      <c r="Z700" s="227"/>
    </row>
    <row r="701" spans="1:26" ht="15.75" customHeight="1" x14ac:dyDescent="0.2">
      <c r="A701" s="227"/>
      <c r="B701" s="227"/>
      <c r="C701" s="227"/>
      <c r="D701" s="227"/>
      <c r="E701" s="227"/>
      <c r="F701" s="227"/>
      <c r="G701" s="227"/>
      <c r="H701" s="227"/>
      <c r="I701" s="227"/>
      <c r="J701" s="227"/>
      <c r="K701" s="227"/>
      <c r="L701" s="227"/>
      <c r="M701" s="227"/>
      <c r="N701" s="227"/>
      <c r="O701" s="227"/>
      <c r="P701" s="227"/>
      <c r="Q701" s="227"/>
      <c r="R701" s="227"/>
      <c r="S701" s="227"/>
      <c r="T701" s="227"/>
      <c r="U701" s="227"/>
      <c r="V701" s="227"/>
      <c r="W701" s="227"/>
      <c r="X701" s="227"/>
      <c r="Y701" s="227"/>
      <c r="Z701" s="227"/>
    </row>
    <row r="702" spans="1:26" ht="15.75" customHeight="1" x14ac:dyDescent="0.2">
      <c r="A702" s="227"/>
      <c r="B702" s="227"/>
      <c r="C702" s="227"/>
      <c r="D702" s="227"/>
      <c r="E702" s="227"/>
      <c r="F702" s="227"/>
      <c r="G702" s="227"/>
      <c r="H702" s="227"/>
      <c r="I702" s="227"/>
      <c r="J702" s="227"/>
      <c r="K702" s="227"/>
      <c r="L702" s="227"/>
      <c r="M702" s="227"/>
      <c r="N702" s="227"/>
      <c r="O702" s="227"/>
      <c r="P702" s="227"/>
      <c r="Q702" s="227"/>
      <c r="R702" s="227"/>
      <c r="S702" s="227"/>
      <c r="T702" s="227"/>
      <c r="U702" s="227"/>
      <c r="V702" s="227"/>
      <c r="W702" s="227"/>
      <c r="X702" s="227"/>
      <c r="Y702" s="227"/>
      <c r="Z702" s="227"/>
    </row>
    <row r="703" spans="1:26" ht="15.75" customHeight="1" x14ac:dyDescent="0.2">
      <c r="A703" s="227"/>
      <c r="B703" s="227"/>
      <c r="C703" s="227"/>
      <c r="D703" s="227"/>
      <c r="E703" s="227"/>
      <c r="F703" s="227"/>
      <c r="G703" s="227"/>
      <c r="H703" s="227"/>
      <c r="I703" s="227"/>
      <c r="J703" s="227"/>
      <c r="K703" s="227"/>
      <c r="L703" s="227"/>
      <c r="M703" s="227"/>
      <c r="N703" s="227"/>
      <c r="O703" s="227"/>
      <c r="P703" s="227"/>
      <c r="Q703" s="227"/>
      <c r="R703" s="227"/>
      <c r="S703" s="227"/>
      <c r="T703" s="227"/>
      <c r="U703" s="227"/>
      <c r="V703" s="227"/>
      <c r="W703" s="227"/>
      <c r="X703" s="227"/>
      <c r="Y703" s="227"/>
      <c r="Z703" s="227"/>
    </row>
    <row r="704" spans="1:26" ht="15.75" customHeight="1" x14ac:dyDescent="0.2">
      <c r="A704" s="227"/>
      <c r="B704" s="227"/>
      <c r="C704" s="227"/>
      <c r="D704" s="227"/>
      <c r="E704" s="227"/>
      <c r="F704" s="227"/>
      <c r="G704" s="227"/>
      <c r="H704" s="227"/>
      <c r="I704" s="227"/>
      <c r="J704" s="227"/>
      <c r="K704" s="227"/>
      <c r="L704" s="227"/>
      <c r="M704" s="227"/>
      <c r="N704" s="227"/>
      <c r="O704" s="227"/>
      <c r="P704" s="227"/>
      <c r="Q704" s="227"/>
      <c r="R704" s="227"/>
      <c r="S704" s="227"/>
      <c r="T704" s="227"/>
      <c r="U704" s="227"/>
      <c r="V704" s="227"/>
      <c r="W704" s="227"/>
      <c r="X704" s="227"/>
      <c r="Y704" s="227"/>
      <c r="Z704" s="227"/>
    </row>
    <row r="705" spans="1:26" ht="15.75" customHeight="1" x14ac:dyDescent="0.2">
      <c r="A705" s="227"/>
      <c r="B705" s="227"/>
      <c r="C705" s="227"/>
      <c r="D705" s="227"/>
      <c r="E705" s="227"/>
      <c r="F705" s="227"/>
      <c r="G705" s="227"/>
      <c r="H705" s="227"/>
      <c r="I705" s="227"/>
      <c r="J705" s="227"/>
      <c r="K705" s="227"/>
      <c r="L705" s="227"/>
      <c r="M705" s="227"/>
      <c r="N705" s="227"/>
      <c r="O705" s="227"/>
      <c r="P705" s="227"/>
      <c r="Q705" s="227"/>
      <c r="R705" s="227"/>
      <c r="S705" s="227"/>
      <c r="T705" s="227"/>
      <c r="U705" s="227"/>
      <c r="V705" s="227"/>
      <c r="W705" s="227"/>
      <c r="X705" s="227"/>
      <c r="Y705" s="227"/>
      <c r="Z705" s="227"/>
    </row>
    <row r="706" spans="1:26" ht="15.75" customHeight="1" x14ac:dyDescent="0.2">
      <c r="A706" s="227"/>
      <c r="B706" s="227"/>
      <c r="C706" s="227"/>
      <c r="D706" s="227"/>
      <c r="E706" s="227"/>
      <c r="F706" s="227"/>
      <c r="G706" s="227"/>
      <c r="H706" s="227"/>
      <c r="I706" s="227"/>
      <c r="J706" s="227"/>
      <c r="K706" s="227"/>
      <c r="L706" s="227"/>
      <c r="M706" s="227"/>
      <c r="N706" s="227"/>
      <c r="O706" s="227"/>
      <c r="P706" s="227"/>
      <c r="Q706" s="227"/>
      <c r="R706" s="227"/>
      <c r="S706" s="227"/>
      <c r="T706" s="227"/>
      <c r="U706" s="227"/>
      <c r="V706" s="227"/>
      <c r="W706" s="227"/>
      <c r="X706" s="227"/>
      <c r="Y706" s="227"/>
      <c r="Z706" s="227"/>
    </row>
    <row r="707" spans="1:26" ht="15.75" customHeight="1" x14ac:dyDescent="0.2">
      <c r="A707" s="227"/>
      <c r="B707" s="227"/>
      <c r="C707" s="227"/>
      <c r="D707" s="227"/>
      <c r="E707" s="227"/>
      <c r="F707" s="227"/>
      <c r="G707" s="227"/>
      <c r="H707" s="227"/>
      <c r="I707" s="227"/>
      <c r="J707" s="227"/>
      <c r="K707" s="227"/>
      <c r="L707" s="227"/>
      <c r="M707" s="227"/>
      <c r="N707" s="227"/>
      <c r="O707" s="227"/>
      <c r="P707" s="227"/>
      <c r="Q707" s="227"/>
      <c r="R707" s="227"/>
      <c r="S707" s="227"/>
      <c r="T707" s="227"/>
      <c r="U707" s="227"/>
      <c r="V707" s="227"/>
      <c r="W707" s="227"/>
      <c r="X707" s="227"/>
      <c r="Y707" s="227"/>
      <c r="Z707" s="227"/>
    </row>
    <row r="708" spans="1:26" ht="15.75" customHeight="1" x14ac:dyDescent="0.2">
      <c r="A708" s="227"/>
      <c r="B708" s="227"/>
      <c r="C708" s="227"/>
      <c r="D708" s="227"/>
      <c r="E708" s="227"/>
      <c r="F708" s="227"/>
      <c r="G708" s="227"/>
      <c r="H708" s="227"/>
      <c r="I708" s="227"/>
      <c r="J708" s="227"/>
      <c r="K708" s="227"/>
      <c r="L708" s="227"/>
      <c r="M708" s="227"/>
      <c r="N708" s="227"/>
      <c r="O708" s="227"/>
      <c r="P708" s="227"/>
      <c r="Q708" s="227"/>
      <c r="R708" s="227"/>
      <c r="S708" s="227"/>
      <c r="T708" s="227"/>
      <c r="U708" s="227"/>
      <c r="V708" s="227"/>
      <c r="W708" s="227"/>
      <c r="X708" s="227"/>
      <c r="Y708" s="227"/>
      <c r="Z708" s="227"/>
    </row>
    <row r="709" spans="1:26" ht="15.75" customHeight="1" x14ac:dyDescent="0.2">
      <c r="A709" s="227"/>
      <c r="B709" s="227"/>
      <c r="C709" s="227"/>
      <c r="D709" s="227"/>
      <c r="E709" s="227"/>
      <c r="F709" s="227"/>
      <c r="G709" s="227"/>
      <c r="H709" s="227"/>
      <c r="I709" s="227"/>
      <c r="J709" s="227"/>
      <c r="K709" s="227"/>
      <c r="L709" s="227"/>
      <c r="M709" s="227"/>
      <c r="N709" s="227"/>
      <c r="O709" s="227"/>
      <c r="P709" s="227"/>
      <c r="Q709" s="227"/>
      <c r="R709" s="227"/>
      <c r="S709" s="227"/>
      <c r="T709" s="227"/>
      <c r="U709" s="227"/>
      <c r="V709" s="227"/>
      <c r="W709" s="227"/>
      <c r="X709" s="227"/>
      <c r="Y709" s="227"/>
      <c r="Z709" s="227"/>
    </row>
    <row r="710" spans="1:26" ht="15.75" customHeight="1" x14ac:dyDescent="0.2">
      <c r="A710" s="227"/>
      <c r="B710" s="227"/>
      <c r="C710" s="227"/>
      <c r="D710" s="227"/>
      <c r="E710" s="227"/>
      <c r="F710" s="227"/>
      <c r="G710" s="227"/>
      <c r="H710" s="227"/>
      <c r="I710" s="227"/>
      <c r="J710" s="227"/>
      <c r="K710" s="227"/>
      <c r="L710" s="227"/>
      <c r="M710" s="227"/>
      <c r="N710" s="227"/>
      <c r="O710" s="227"/>
      <c r="P710" s="227"/>
      <c r="Q710" s="227"/>
      <c r="R710" s="227"/>
      <c r="S710" s="227"/>
      <c r="T710" s="227"/>
      <c r="U710" s="227"/>
      <c r="V710" s="227"/>
      <c r="W710" s="227"/>
      <c r="X710" s="227"/>
      <c r="Y710" s="227"/>
      <c r="Z710" s="227"/>
    </row>
    <row r="711" spans="1:26" ht="15.75" customHeight="1" x14ac:dyDescent="0.2">
      <c r="A711" s="227"/>
      <c r="B711" s="227"/>
      <c r="C711" s="227"/>
      <c r="D711" s="227"/>
      <c r="E711" s="227"/>
      <c r="F711" s="227"/>
      <c r="G711" s="227"/>
      <c r="H711" s="227"/>
      <c r="I711" s="227"/>
      <c r="J711" s="227"/>
      <c r="K711" s="227"/>
      <c r="L711" s="227"/>
      <c r="M711" s="227"/>
      <c r="N711" s="227"/>
      <c r="O711" s="227"/>
      <c r="P711" s="227"/>
      <c r="Q711" s="227"/>
      <c r="R711" s="227"/>
      <c r="S711" s="227"/>
      <c r="T711" s="227"/>
      <c r="U711" s="227"/>
      <c r="V711" s="227"/>
      <c r="W711" s="227"/>
      <c r="X711" s="227"/>
      <c r="Y711" s="227"/>
      <c r="Z711" s="227"/>
    </row>
    <row r="712" spans="1:26" ht="15.75" customHeight="1" x14ac:dyDescent="0.2">
      <c r="A712" s="227"/>
      <c r="B712" s="227"/>
      <c r="C712" s="227"/>
      <c r="D712" s="227"/>
      <c r="E712" s="227"/>
      <c r="F712" s="227"/>
      <c r="G712" s="227"/>
      <c r="H712" s="227"/>
      <c r="I712" s="227"/>
      <c r="J712" s="227"/>
      <c r="K712" s="227"/>
      <c r="L712" s="227"/>
      <c r="M712" s="227"/>
      <c r="N712" s="227"/>
      <c r="O712" s="227"/>
      <c r="P712" s="227"/>
      <c r="Q712" s="227"/>
      <c r="R712" s="227"/>
      <c r="S712" s="227"/>
      <c r="T712" s="227"/>
      <c r="U712" s="227"/>
      <c r="V712" s="227"/>
      <c r="W712" s="227"/>
      <c r="X712" s="227"/>
      <c r="Y712" s="227"/>
      <c r="Z712" s="227"/>
    </row>
    <row r="713" spans="1:26" ht="15.75" customHeight="1" x14ac:dyDescent="0.2">
      <c r="A713" s="227"/>
      <c r="B713" s="227"/>
      <c r="C713" s="227"/>
      <c r="D713" s="227"/>
      <c r="E713" s="227"/>
      <c r="F713" s="227"/>
      <c r="G713" s="227"/>
      <c r="H713" s="227"/>
      <c r="I713" s="227"/>
      <c r="J713" s="227"/>
      <c r="K713" s="227"/>
      <c r="L713" s="227"/>
      <c r="M713" s="227"/>
      <c r="N713" s="227"/>
      <c r="O713" s="227"/>
      <c r="P713" s="227"/>
      <c r="Q713" s="227"/>
      <c r="R713" s="227"/>
      <c r="S713" s="227"/>
      <c r="T713" s="227"/>
      <c r="U713" s="227"/>
      <c r="V713" s="227"/>
      <c r="W713" s="227"/>
      <c r="X713" s="227"/>
      <c r="Y713" s="227"/>
      <c r="Z713" s="227"/>
    </row>
    <row r="714" spans="1:26" ht="15.75" customHeight="1" x14ac:dyDescent="0.2">
      <c r="A714" s="227"/>
      <c r="B714" s="227"/>
      <c r="C714" s="227"/>
      <c r="D714" s="227"/>
      <c r="E714" s="227"/>
      <c r="F714" s="227"/>
      <c r="G714" s="227"/>
      <c r="H714" s="227"/>
      <c r="I714" s="227"/>
      <c r="J714" s="227"/>
      <c r="K714" s="227"/>
      <c r="L714" s="227"/>
      <c r="M714" s="227"/>
      <c r="N714" s="227"/>
      <c r="O714" s="227"/>
      <c r="P714" s="227"/>
      <c r="Q714" s="227"/>
      <c r="R714" s="227"/>
      <c r="S714" s="227"/>
      <c r="T714" s="227"/>
      <c r="U714" s="227"/>
      <c r="V714" s="227"/>
      <c r="W714" s="227"/>
      <c r="X714" s="227"/>
      <c r="Y714" s="227"/>
      <c r="Z714" s="227"/>
    </row>
    <row r="715" spans="1:26" ht="15.75" customHeight="1" x14ac:dyDescent="0.2">
      <c r="A715" s="227"/>
      <c r="B715" s="227"/>
      <c r="C715" s="227"/>
      <c r="D715" s="227"/>
      <c r="E715" s="227"/>
      <c r="F715" s="227"/>
      <c r="G715" s="227"/>
      <c r="H715" s="227"/>
      <c r="I715" s="227"/>
      <c r="J715" s="227"/>
      <c r="K715" s="227"/>
      <c r="L715" s="227"/>
      <c r="M715" s="227"/>
      <c r="N715" s="227"/>
      <c r="O715" s="227"/>
      <c r="P715" s="227"/>
      <c r="Q715" s="227"/>
      <c r="R715" s="227"/>
      <c r="S715" s="227"/>
      <c r="T715" s="227"/>
      <c r="U715" s="227"/>
      <c r="V715" s="227"/>
      <c r="W715" s="227"/>
      <c r="X715" s="227"/>
      <c r="Y715" s="227"/>
      <c r="Z715" s="227"/>
    </row>
    <row r="716" spans="1:26" ht="15.75" customHeight="1" x14ac:dyDescent="0.2">
      <c r="A716" s="227"/>
      <c r="B716" s="227"/>
      <c r="C716" s="227"/>
      <c r="D716" s="227"/>
      <c r="E716" s="227"/>
      <c r="F716" s="227"/>
      <c r="G716" s="227"/>
      <c r="H716" s="227"/>
      <c r="I716" s="227"/>
      <c r="J716" s="227"/>
      <c r="K716" s="227"/>
      <c r="L716" s="227"/>
      <c r="M716" s="227"/>
      <c r="N716" s="227"/>
      <c r="O716" s="227"/>
      <c r="P716" s="227"/>
      <c r="Q716" s="227"/>
      <c r="R716" s="227"/>
      <c r="S716" s="227"/>
      <c r="T716" s="227"/>
      <c r="U716" s="227"/>
      <c r="V716" s="227"/>
      <c r="W716" s="227"/>
      <c r="X716" s="227"/>
      <c r="Y716" s="227"/>
      <c r="Z716" s="227"/>
    </row>
    <row r="717" spans="1:26" ht="15.75" customHeight="1" x14ac:dyDescent="0.2">
      <c r="A717" s="227"/>
      <c r="B717" s="227"/>
      <c r="C717" s="227"/>
      <c r="D717" s="227"/>
      <c r="E717" s="227"/>
      <c r="F717" s="227"/>
      <c r="G717" s="227"/>
      <c r="H717" s="227"/>
      <c r="I717" s="227"/>
      <c r="J717" s="227"/>
      <c r="K717" s="227"/>
      <c r="L717" s="227"/>
      <c r="M717" s="227"/>
      <c r="N717" s="227"/>
      <c r="O717" s="227"/>
      <c r="P717" s="227"/>
      <c r="Q717" s="227"/>
      <c r="R717" s="227"/>
      <c r="S717" s="227"/>
      <c r="T717" s="227"/>
      <c r="U717" s="227"/>
      <c r="V717" s="227"/>
      <c r="W717" s="227"/>
      <c r="X717" s="227"/>
      <c r="Y717" s="227"/>
      <c r="Z717" s="227"/>
    </row>
    <row r="718" spans="1:26" ht="15.75" customHeight="1" x14ac:dyDescent="0.2">
      <c r="A718" s="227"/>
      <c r="B718" s="227"/>
      <c r="C718" s="227"/>
      <c r="D718" s="227"/>
      <c r="E718" s="227"/>
      <c r="F718" s="227"/>
      <c r="G718" s="227"/>
      <c r="H718" s="227"/>
      <c r="I718" s="227"/>
      <c r="J718" s="227"/>
      <c r="K718" s="227"/>
      <c r="L718" s="227"/>
      <c r="M718" s="227"/>
      <c r="N718" s="227"/>
      <c r="O718" s="227"/>
      <c r="P718" s="227"/>
      <c r="Q718" s="227"/>
      <c r="R718" s="227"/>
      <c r="S718" s="227"/>
      <c r="T718" s="227"/>
      <c r="U718" s="227"/>
      <c r="V718" s="227"/>
      <c r="W718" s="227"/>
      <c r="X718" s="227"/>
      <c r="Y718" s="227"/>
      <c r="Z718" s="227"/>
    </row>
    <row r="719" spans="1:26" ht="15.75" customHeight="1" x14ac:dyDescent="0.2">
      <c r="A719" s="227"/>
      <c r="B719" s="227"/>
      <c r="C719" s="227"/>
      <c r="D719" s="227"/>
      <c r="E719" s="227"/>
      <c r="F719" s="227"/>
      <c r="G719" s="227"/>
      <c r="H719" s="227"/>
      <c r="I719" s="227"/>
      <c r="J719" s="227"/>
      <c r="K719" s="227"/>
      <c r="L719" s="227"/>
      <c r="M719" s="227"/>
      <c r="N719" s="227"/>
      <c r="O719" s="227"/>
      <c r="P719" s="227"/>
      <c r="Q719" s="227"/>
      <c r="R719" s="227"/>
      <c r="S719" s="227"/>
      <c r="T719" s="227"/>
      <c r="U719" s="227"/>
      <c r="V719" s="227"/>
      <c r="W719" s="227"/>
      <c r="X719" s="227"/>
      <c r="Y719" s="227"/>
      <c r="Z719" s="227"/>
    </row>
    <row r="720" spans="1:26" ht="15.75" customHeight="1" x14ac:dyDescent="0.2">
      <c r="A720" s="227"/>
      <c r="B720" s="227"/>
      <c r="C720" s="227"/>
      <c r="D720" s="227"/>
      <c r="E720" s="227"/>
      <c r="F720" s="227"/>
      <c r="G720" s="227"/>
      <c r="H720" s="227"/>
      <c r="I720" s="227"/>
      <c r="J720" s="227"/>
      <c r="K720" s="227"/>
      <c r="L720" s="227"/>
      <c r="M720" s="227"/>
      <c r="N720" s="227"/>
      <c r="O720" s="227"/>
      <c r="P720" s="227"/>
      <c r="Q720" s="227"/>
      <c r="R720" s="227"/>
      <c r="S720" s="227"/>
      <c r="T720" s="227"/>
      <c r="U720" s="227"/>
      <c r="V720" s="227"/>
      <c r="W720" s="227"/>
      <c r="X720" s="227"/>
      <c r="Y720" s="227"/>
      <c r="Z720" s="227"/>
    </row>
    <row r="721" spans="1:26" ht="15.75" customHeight="1" x14ac:dyDescent="0.2">
      <c r="A721" s="227"/>
      <c r="B721" s="227"/>
      <c r="C721" s="227"/>
      <c r="D721" s="227"/>
      <c r="E721" s="227"/>
      <c r="F721" s="227"/>
      <c r="G721" s="227"/>
      <c r="H721" s="227"/>
      <c r="I721" s="227"/>
      <c r="J721" s="227"/>
      <c r="K721" s="227"/>
      <c r="L721" s="227"/>
      <c r="M721" s="227"/>
      <c r="N721" s="227"/>
      <c r="O721" s="227"/>
      <c r="P721" s="227"/>
      <c r="Q721" s="227"/>
      <c r="R721" s="227"/>
      <c r="S721" s="227"/>
      <c r="T721" s="227"/>
      <c r="U721" s="227"/>
      <c r="V721" s="227"/>
      <c r="W721" s="227"/>
      <c r="X721" s="227"/>
      <c r="Y721" s="227"/>
      <c r="Z721" s="227"/>
    </row>
    <row r="722" spans="1:26" ht="15.75" customHeight="1" x14ac:dyDescent="0.2">
      <c r="A722" s="227"/>
      <c r="B722" s="227"/>
      <c r="C722" s="227"/>
      <c r="D722" s="227"/>
      <c r="E722" s="227"/>
      <c r="F722" s="227"/>
      <c r="G722" s="227"/>
      <c r="H722" s="227"/>
      <c r="I722" s="227"/>
      <c r="J722" s="227"/>
      <c r="K722" s="227"/>
      <c r="L722" s="227"/>
      <c r="M722" s="227"/>
      <c r="N722" s="227"/>
      <c r="O722" s="227"/>
      <c r="P722" s="227"/>
      <c r="Q722" s="227"/>
      <c r="R722" s="227"/>
      <c r="S722" s="227"/>
      <c r="T722" s="227"/>
      <c r="U722" s="227"/>
      <c r="V722" s="227"/>
      <c r="W722" s="227"/>
      <c r="X722" s="227"/>
      <c r="Y722" s="227"/>
      <c r="Z722" s="227"/>
    </row>
    <row r="723" spans="1:26" ht="15.75" customHeight="1" x14ac:dyDescent="0.2">
      <c r="A723" s="227"/>
      <c r="B723" s="227"/>
      <c r="C723" s="227"/>
      <c r="D723" s="227"/>
      <c r="E723" s="227"/>
      <c r="F723" s="227"/>
      <c r="G723" s="227"/>
      <c r="H723" s="227"/>
      <c r="I723" s="227"/>
      <c r="J723" s="227"/>
      <c r="K723" s="227"/>
      <c r="L723" s="227"/>
      <c r="M723" s="227"/>
      <c r="N723" s="227"/>
      <c r="O723" s="227"/>
      <c r="P723" s="227"/>
      <c r="Q723" s="227"/>
      <c r="R723" s="227"/>
      <c r="S723" s="227"/>
      <c r="T723" s="227"/>
      <c r="U723" s="227"/>
      <c r="V723" s="227"/>
      <c r="W723" s="227"/>
      <c r="X723" s="227"/>
      <c r="Y723" s="227"/>
      <c r="Z723" s="227"/>
    </row>
    <row r="724" spans="1:26" ht="15.75" customHeight="1" x14ac:dyDescent="0.2">
      <c r="A724" s="227"/>
      <c r="B724" s="227"/>
      <c r="C724" s="227"/>
      <c r="D724" s="227"/>
      <c r="E724" s="227"/>
      <c r="F724" s="227"/>
      <c r="G724" s="227"/>
      <c r="H724" s="227"/>
      <c r="I724" s="227"/>
      <c r="J724" s="227"/>
      <c r="K724" s="227"/>
      <c r="L724" s="227"/>
      <c r="M724" s="227"/>
      <c r="N724" s="227"/>
      <c r="O724" s="227"/>
      <c r="P724" s="227"/>
      <c r="Q724" s="227"/>
      <c r="R724" s="227"/>
      <c r="S724" s="227"/>
      <c r="T724" s="227"/>
      <c r="U724" s="227"/>
      <c r="V724" s="227"/>
      <c r="W724" s="227"/>
      <c r="X724" s="227"/>
      <c r="Y724" s="227"/>
      <c r="Z724" s="227"/>
    </row>
    <row r="725" spans="1:26" ht="15.75" customHeight="1" x14ac:dyDescent="0.2">
      <c r="A725" s="227"/>
      <c r="B725" s="227"/>
      <c r="C725" s="227"/>
      <c r="D725" s="227"/>
      <c r="E725" s="227"/>
      <c r="F725" s="227"/>
      <c r="G725" s="227"/>
      <c r="H725" s="227"/>
      <c r="I725" s="227"/>
      <c r="J725" s="227"/>
      <c r="K725" s="227"/>
      <c r="L725" s="227"/>
      <c r="M725" s="227"/>
      <c r="N725" s="227"/>
      <c r="O725" s="227"/>
      <c r="P725" s="227"/>
      <c r="Q725" s="227"/>
      <c r="R725" s="227"/>
      <c r="S725" s="227"/>
      <c r="T725" s="227"/>
      <c r="U725" s="227"/>
      <c r="V725" s="227"/>
      <c r="W725" s="227"/>
      <c r="X725" s="227"/>
      <c r="Y725" s="227"/>
      <c r="Z725" s="227"/>
    </row>
    <row r="726" spans="1:26" ht="15.75" customHeight="1" x14ac:dyDescent="0.2">
      <c r="A726" s="227"/>
      <c r="B726" s="227"/>
      <c r="C726" s="227"/>
      <c r="D726" s="227"/>
      <c r="E726" s="227"/>
      <c r="F726" s="227"/>
      <c r="G726" s="227"/>
      <c r="H726" s="227"/>
      <c r="I726" s="227"/>
      <c r="J726" s="227"/>
      <c r="K726" s="227"/>
      <c r="L726" s="227"/>
      <c r="M726" s="227"/>
      <c r="N726" s="227"/>
      <c r="O726" s="227"/>
      <c r="P726" s="227"/>
      <c r="Q726" s="227"/>
      <c r="R726" s="227"/>
      <c r="S726" s="227"/>
      <c r="T726" s="227"/>
      <c r="U726" s="227"/>
      <c r="V726" s="227"/>
      <c r="W726" s="227"/>
      <c r="X726" s="227"/>
      <c r="Y726" s="227"/>
      <c r="Z726" s="227"/>
    </row>
    <row r="727" spans="1:26" ht="15.75" customHeight="1" x14ac:dyDescent="0.2">
      <c r="A727" s="227"/>
      <c r="B727" s="227"/>
      <c r="C727" s="227"/>
      <c r="D727" s="227"/>
      <c r="E727" s="227"/>
      <c r="F727" s="227"/>
      <c r="G727" s="227"/>
      <c r="H727" s="227"/>
      <c r="I727" s="227"/>
      <c r="J727" s="227"/>
      <c r="K727" s="227"/>
      <c r="L727" s="227"/>
      <c r="M727" s="227"/>
      <c r="N727" s="227"/>
      <c r="O727" s="227"/>
      <c r="P727" s="227"/>
      <c r="Q727" s="227"/>
      <c r="R727" s="227"/>
      <c r="S727" s="227"/>
      <c r="T727" s="227"/>
      <c r="U727" s="227"/>
      <c r="V727" s="227"/>
      <c r="W727" s="227"/>
      <c r="X727" s="227"/>
      <c r="Y727" s="227"/>
      <c r="Z727" s="227"/>
    </row>
    <row r="728" spans="1:26" ht="15.75" customHeight="1" x14ac:dyDescent="0.2">
      <c r="A728" s="227"/>
      <c r="B728" s="227"/>
      <c r="C728" s="227"/>
      <c r="D728" s="227"/>
      <c r="E728" s="227"/>
      <c r="F728" s="227"/>
      <c r="G728" s="227"/>
      <c r="H728" s="227"/>
      <c r="I728" s="227"/>
      <c r="J728" s="227"/>
      <c r="K728" s="227"/>
      <c r="L728" s="227"/>
      <c r="M728" s="227"/>
      <c r="N728" s="227"/>
      <c r="O728" s="227"/>
      <c r="P728" s="227"/>
      <c r="Q728" s="227"/>
      <c r="R728" s="227"/>
      <c r="S728" s="227"/>
      <c r="T728" s="227"/>
      <c r="U728" s="227"/>
      <c r="V728" s="227"/>
      <c r="W728" s="227"/>
      <c r="X728" s="227"/>
      <c r="Y728" s="227"/>
      <c r="Z728" s="227"/>
    </row>
    <row r="729" spans="1:26" ht="15.75" customHeight="1" x14ac:dyDescent="0.2">
      <c r="A729" s="227"/>
      <c r="B729" s="227"/>
      <c r="C729" s="227"/>
      <c r="D729" s="227"/>
      <c r="E729" s="227"/>
      <c r="F729" s="227"/>
      <c r="G729" s="227"/>
      <c r="H729" s="227"/>
      <c r="I729" s="227"/>
      <c r="J729" s="227"/>
      <c r="K729" s="227"/>
      <c r="L729" s="227"/>
      <c r="M729" s="227"/>
      <c r="N729" s="227"/>
      <c r="O729" s="227"/>
      <c r="P729" s="227"/>
      <c r="Q729" s="227"/>
      <c r="R729" s="227"/>
      <c r="S729" s="227"/>
      <c r="T729" s="227"/>
      <c r="U729" s="227"/>
      <c r="V729" s="227"/>
      <c r="W729" s="227"/>
      <c r="X729" s="227"/>
      <c r="Y729" s="227"/>
      <c r="Z729" s="227"/>
    </row>
    <row r="730" spans="1:26" ht="15.75" customHeight="1" x14ac:dyDescent="0.2">
      <c r="A730" s="227"/>
      <c r="B730" s="227"/>
      <c r="C730" s="227"/>
      <c r="D730" s="227"/>
      <c r="E730" s="227"/>
      <c r="F730" s="227"/>
      <c r="G730" s="227"/>
      <c r="H730" s="227"/>
      <c r="I730" s="227"/>
      <c r="J730" s="227"/>
      <c r="K730" s="227"/>
      <c r="L730" s="227"/>
      <c r="M730" s="227"/>
      <c r="N730" s="227"/>
      <c r="O730" s="227"/>
      <c r="P730" s="227"/>
      <c r="Q730" s="227"/>
      <c r="R730" s="227"/>
      <c r="S730" s="227"/>
      <c r="T730" s="227"/>
      <c r="U730" s="227"/>
      <c r="V730" s="227"/>
      <c r="W730" s="227"/>
      <c r="X730" s="227"/>
      <c r="Y730" s="227"/>
      <c r="Z730" s="227"/>
    </row>
    <row r="731" spans="1:26" ht="15.75" customHeight="1" x14ac:dyDescent="0.2">
      <c r="A731" s="227"/>
      <c r="B731" s="227"/>
      <c r="C731" s="227"/>
      <c r="D731" s="227"/>
      <c r="E731" s="227"/>
      <c r="F731" s="227"/>
      <c r="G731" s="227"/>
      <c r="H731" s="227"/>
      <c r="I731" s="227"/>
      <c r="J731" s="227"/>
      <c r="K731" s="227"/>
      <c r="L731" s="227"/>
      <c r="M731" s="227"/>
      <c r="N731" s="227"/>
      <c r="O731" s="227"/>
      <c r="P731" s="227"/>
      <c r="Q731" s="227"/>
      <c r="R731" s="227"/>
      <c r="S731" s="227"/>
      <c r="T731" s="227"/>
      <c r="U731" s="227"/>
      <c r="V731" s="227"/>
      <c r="W731" s="227"/>
      <c r="X731" s="227"/>
      <c r="Y731" s="227"/>
      <c r="Z731" s="227"/>
    </row>
    <row r="732" spans="1:26" ht="15.75" customHeight="1" x14ac:dyDescent="0.2">
      <c r="A732" s="227"/>
      <c r="B732" s="227"/>
      <c r="C732" s="227"/>
      <c r="D732" s="227"/>
      <c r="E732" s="227"/>
      <c r="F732" s="227"/>
      <c r="G732" s="227"/>
      <c r="H732" s="227"/>
      <c r="I732" s="227"/>
      <c r="J732" s="227"/>
      <c r="K732" s="227"/>
      <c r="L732" s="227"/>
      <c r="M732" s="227"/>
      <c r="N732" s="227"/>
      <c r="O732" s="227"/>
      <c r="P732" s="227"/>
      <c r="Q732" s="227"/>
      <c r="R732" s="227"/>
      <c r="S732" s="227"/>
      <c r="T732" s="227"/>
      <c r="U732" s="227"/>
      <c r="V732" s="227"/>
      <c r="W732" s="227"/>
      <c r="X732" s="227"/>
      <c r="Y732" s="227"/>
      <c r="Z732" s="227"/>
    </row>
    <row r="733" spans="1:26" ht="15.75" customHeight="1" x14ac:dyDescent="0.2">
      <c r="A733" s="227"/>
      <c r="B733" s="227"/>
      <c r="C733" s="227"/>
      <c r="D733" s="227"/>
      <c r="E733" s="227"/>
      <c r="F733" s="227"/>
      <c r="G733" s="227"/>
      <c r="H733" s="227"/>
      <c r="I733" s="227"/>
      <c r="J733" s="227"/>
      <c r="K733" s="227"/>
      <c r="L733" s="227"/>
      <c r="M733" s="227"/>
      <c r="N733" s="227"/>
      <c r="O733" s="227"/>
      <c r="P733" s="227"/>
      <c r="Q733" s="227"/>
      <c r="R733" s="227"/>
      <c r="S733" s="227"/>
      <c r="T733" s="227"/>
      <c r="U733" s="227"/>
      <c r="V733" s="227"/>
      <c r="W733" s="227"/>
      <c r="X733" s="227"/>
      <c r="Y733" s="227"/>
      <c r="Z733" s="227"/>
    </row>
    <row r="734" spans="1:26" ht="15.75" customHeight="1" x14ac:dyDescent="0.2">
      <c r="A734" s="227"/>
      <c r="B734" s="227"/>
      <c r="C734" s="227"/>
      <c r="D734" s="227"/>
      <c r="E734" s="227"/>
      <c r="F734" s="227"/>
      <c r="G734" s="227"/>
      <c r="H734" s="227"/>
      <c r="I734" s="227"/>
      <c r="J734" s="227"/>
      <c r="K734" s="227"/>
      <c r="L734" s="227"/>
      <c r="M734" s="227"/>
      <c r="N734" s="227"/>
      <c r="O734" s="227"/>
      <c r="P734" s="227"/>
      <c r="Q734" s="227"/>
      <c r="R734" s="227"/>
      <c r="S734" s="227"/>
      <c r="T734" s="227"/>
      <c r="U734" s="227"/>
      <c r="V734" s="227"/>
      <c r="W734" s="227"/>
      <c r="X734" s="227"/>
      <c r="Y734" s="227"/>
      <c r="Z734" s="227"/>
    </row>
    <row r="735" spans="1:26" ht="15.75" customHeight="1" x14ac:dyDescent="0.2">
      <c r="A735" s="227"/>
      <c r="B735" s="227"/>
      <c r="C735" s="227"/>
      <c r="D735" s="227"/>
      <c r="E735" s="227"/>
      <c r="F735" s="227"/>
      <c r="G735" s="227"/>
      <c r="H735" s="227"/>
      <c r="I735" s="227"/>
      <c r="J735" s="227"/>
      <c r="K735" s="227"/>
      <c r="L735" s="227"/>
      <c r="M735" s="227"/>
      <c r="N735" s="227"/>
      <c r="O735" s="227"/>
      <c r="P735" s="227"/>
      <c r="Q735" s="227"/>
      <c r="R735" s="227"/>
      <c r="S735" s="227"/>
      <c r="T735" s="227"/>
      <c r="U735" s="227"/>
      <c r="V735" s="227"/>
      <c r="W735" s="227"/>
      <c r="X735" s="227"/>
      <c r="Y735" s="227"/>
      <c r="Z735" s="227"/>
    </row>
    <row r="736" spans="1:26" ht="15.75" customHeight="1" x14ac:dyDescent="0.2">
      <c r="A736" s="227"/>
      <c r="B736" s="227"/>
      <c r="C736" s="227"/>
      <c r="D736" s="227"/>
      <c r="E736" s="227"/>
      <c r="F736" s="227"/>
      <c r="G736" s="227"/>
      <c r="H736" s="227"/>
      <c r="I736" s="227"/>
      <c r="J736" s="227"/>
      <c r="K736" s="227"/>
      <c r="L736" s="227"/>
      <c r="M736" s="227"/>
      <c r="N736" s="227"/>
      <c r="O736" s="227"/>
      <c r="P736" s="227"/>
      <c r="Q736" s="227"/>
      <c r="R736" s="227"/>
      <c r="S736" s="227"/>
      <c r="T736" s="227"/>
      <c r="U736" s="227"/>
      <c r="V736" s="227"/>
      <c r="W736" s="227"/>
      <c r="X736" s="227"/>
      <c r="Y736" s="227"/>
      <c r="Z736" s="227"/>
    </row>
    <row r="737" spans="1:26" ht="15.75" customHeight="1" x14ac:dyDescent="0.2">
      <c r="A737" s="227"/>
      <c r="B737" s="227"/>
      <c r="C737" s="227"/>
      <c r="D737" s="227"/>
      <c r="E737" s="227"/>
      <c r="F737" s="227"/>
      <c r="G737" s="227"/>
      <c r="H737" s="227"/>
      <c r="I737" s="227"/>
      <c r="J737" s="227"/>
      <c r="K737" s="227"/>
      <c r="L737" s="227"/>
      <c r="M737" s="227"/>
      <c r="N737" s="227"/>
      <c r="O737" s="227"/>
      <c r="P737" s="227"/>
      <c r="Q737" s="227"/>
      <c r="R737" s="227"/>
      <c r="S737" s="227"/>
      <c r="T737" s="227"/>
      <c r="U737" s="227"/>
      <c r="V737" s="227"/>
      <c r="W737" s="227"/>
      <c r="X737" s="227"/>
      <c r="Y737" s="227"/>
      <c r="Z737" s="227"/>
    </row>
    <row r="738" spans="1:26" ht="15.75" customHeight="1" x14ac:dyDescent="0.2">
      <c r="A738" s="227"/>
      <c r="B738" s="227"/>
      <c r="C738" s="227"/>
      <c r="D738" s="227"/>
      <c r="E738" s="227"/>
      <c r="F738" s="227"/>
      <c r="G738" s="227"/>
      <c r="H738" s="227"/>
      <c r="I738" s="227"/>
      <c r="J738" s="227"/>
      <c r="K738" s="227"/>
      <c r="L738" s="227"/>
      <c r="M738" s="227"/>
      <c r="N738" s="227"/>
      <c r="O738" s="227"/>
      <c r="P738" s="227"/>
      <c r="Q738" s="227"/>
      <c r="R738" s="227"/>
      <c r="S738" s="227"/>
      <c r="T738" s="227"/>
      <c r="U738" s="227"/>
      <c r="V738" s="227"/>
      <c r="W738" s="227"/>
      <c r="X738" s="227"/>
      <c r="Y738" s="227"/>
      <c r="Z738" s="227"/>
    </row>
    <row r="739" spans="1:26" ht="15.75" customHeight="1" x14ac:dyDescent="0.2">
      <c r="A739" s="227"/>
      <c r="B739" s="227"/>
      <c r="C739" s="227"/>
      <c r="D739" s="227"/>
      <c r="E739" s="227"/>
      <c r="F739" s="227"/>
      <c r="G739" s="227"/>
      <c r="H739" s="227"/>
      <c r="I739" s="227"/>
      <c r="J739" s="227"/>
      <c r="K739" s="227"/>
      <c r="L739" s="227"/>
      <c r="M739" s="227"/>
      <c r="N739" s="227"/>
      <c r="O739" s="227"/>
      <c r="P739" s="227"/>
      <c r="Q739" s="227"/>
      <c r="R739" s="227"/>
      <c r="S739" s="227"/>
      <c r="T739" s="227"/>
      <c r="U739" s="227"/>
      <c r="V739" s="227"/>
      <c r="W739" s="227"/>
      <c r="X739" s="227"/>
      <c r="Y739" s="227"/>
      <c r="Z739" s="227"/>
    </row>
    <row r="740" spans="1:26" ht="15.75" customHeight="1" x14ac:dyDescent="0.2">
      <c r="A740" s="227"/>
      <c r="B740" s="227"/>
      <c r="C740" s="227"/>
      <c r="D740" s="227"/>
      <c r="E740" s="227"/>
      <c r="F740" s="227"/>
      <c r="G740" s="227"/>
      <c r="H740" s="227"/>
      <c r="I740" s="227"/>
      <c r="J740" s="227"/>
      <c r="K740" s="227"/>
      <c r="L740" s="227"/>
      <c r="M740" s="227"/>
      <c r="N740" s="227"/>
      <c r="O740" s="227"/>
      <c r="P740" s="227"/>
      <c r="Q740" s="227"/>
      <c r="R740" s="227"/>
      <c r="S740" s="227"/>
      <c r="T740" s="227"/>
      <c r="U740" s="227"/>
      <c r="V740" s="227"/>
      <c r="W740" s="227"/>
      <c r="X740" s="227"/>
      <c r="Y740" s="227"/>
      <c r="Z740" s="227"/>
    </row>
    <row r="741" spans="1:26" ht="15.75" customHeight="1" x14ac:dyDescent="0.2">
      <c r="A741" s="227"/>
      <c r="B741" s="227"/>
      <c r="C741" s="227"/>
      <c r="D741" s="227"/>
      <c r="E741" s="227"/>
      <c r="F741" s="227"/>
      <c r="G741" s="227"/>
      <c r="H741" s="227"/>
      <c r="I741" s="227"/>
      <c r="J741" s="227"/>
      <c r="K741" s="227"/>
      <c r="L741" s="227"/>
      <c r="M741" s="227"/>
      <c r="N741" s="227"/>
      <c r="O741" s="227"/>
      <c r="P741" s="227"/>
      <c r="Q741" s="227"/>
      <c r="R741" s="227"/>
      <c r="S741" s="227"/>
      <c r="T741" s="227"/>
      <c r="U741" s="227"/>
      <c r="V741" s="227"/>
      <c r="W741" s="227"/>
      <c r="X741" s="227"/>
      <c r="Y741" s="227"/>
      <c r="Z741" s="227"/>
    </row>
    <row r="742" spans="1:26" ht="15.75" customHeight="1" x14ac:dyDescent="0.2">
      <c r="A742" s="227"/>
      <c r="B742" s="227"/>
      <c r="C742" s="227"/>
      <c r="D742" s="227"/>
      <c r="E742" s="227"/>
      <c r="F742" s="227"/>
      <c r="G742" s="227"/>
      <c r="H742" s="227"/>
      <c r="I742" s="227"/>
      <c r="J742" s="227"/>
      <c r="K742" s="227"/>
      <c r="L742" s="227"/>
      <c r="M742" s="227"/>
      <c r="N742" s="227"/>
      <c r="O742" s="227"/>
      <c r="P742" s="227"/>
      <c r="Q742" s="227"/>
      <c r="R742" s="227"/>
      <c r="S742" s="227"/>
      <c r="T742" s="227"/>
      <c r="U742" s="227"/>
      <c r="V742" s="227"/>
      <c r="W742" s="227"/>
      <c r="X742" s="227"/>
      <c r="Y742" s="227"/>
      <c r="Z742" s="227"/>
    </row>
    <row r="743" spans="1:26" ht="15.75" customHeight="1" x14ac:dyDescent="0.2">
      <c r="A743" s="227"/>
      <c r="B743" s="227"/>
      <c r="C743" s="227"/>
      <c r="D743" s="227"/>
      <c r="E743" s="227"/>
      <c r="F743" s="227"/>
      <c r="G743" s="227"/>
      <c r="H743" s="227"/>
      <c r="I743" s="227"/>
      <c r="J743" s="227"/>
      <c r="K743" s="227"/>
      <c r="L743" s="227"/>
      <c r="M743" s="227"/>
      <c r="N743" s="227"/>
      <c r="O743" s="227"/>
      <c r="P743" s="227"/>
      <c r="Q743" s="227"/>
      <c r="R743" s="227"/>
      <c r="S743" s="227"/>
      <c r="T743" s="227"/>
      <c r="U743" s="227"/>
      <c r="V743" s="227"/>
      <c r="W743" s="227"/>
      <c r="X743" s="227"/>
      <c r="Y743" s="227"/>
      <c r="Z743" s="227"/>
    </row>
    <row r="744" spans="1:26" ht="15.75" customHeight="1" x14ac:dyDescent="0.2">
      <c r="A744" s="227"/>
      <c r="B744" s="227"/>
      <c r="C744" s="227"/>
      <c r="D744" s="227"/>
      <c r="E744" s="227"/>
      <c r="F744" s="227"/>
      <c r="G744" s="227"/>
      <c r="H744" s="227"/>
      <c r="I744" s="227"/>
      <c r="J744" s="227"/>
      <c r="K744" s="227"/>
      <c r="L744" s="227"/>
      <c r="M744" s="227"/>
      <c r="N744" s="227"/>
      <c r="O744" s="227"/>
      <c r="P744" s="227"/>
      <c r="Q744" s="227"/>
      <c r="R744" s="227"/>
      <c r="S744" s="227"/>
      <c r="T744" s="227"/>
      <c r="U744" s="227"/>
      <c r="V744" s="227"/>
      <c r="W744" s="227"/>
      <c r="X744" s="227"/>
      <c r="Y744" s="227"/>
      <c r="Z744" s="227"/>
    </row>
    <row r="745" spans="1:26" ht="15.75" customHeight="1" x14ac:dyDescent="0.2">
      <c r="A745" s="227"/>
      <c r="B745" s="227"/>
      <c r="C745" s="227"/>
      <c r="D745" s="227"/>
      <c r="E745" s="227"/>
      <c r="F745" s="227"/>
      <c r="G745" s="227"/>
      <c r="H745" s="227"/>
      <c r="I745" s="227"/>
      <c r="J745" s="227"/>
      <c r="K745" s="227"/>
      <c r="L745" s="227"/>
      <c r="M745" s="227"/>
      <c r="N745" s="227"/>
      <c r="O745" s="227"/>
      <c r="P745" s="227"/>
      <c r="Q745" s="227"/>
      <c r="R745" s="227"/>
      <c r="S745" s="227"/>
      <c r="T745" s="227"/>
      <c r="U745" s="227"/>
      <c r="V745" s="227"/>
      <c r="W745" s="227"/>
      <c r="X745" s="227"/>
      <c r="Y745" s="227"/>
      <c r="Z745" s="227"/>
    </row>
    <row r="746" spans="1:26" ht="15.75" customHeight="1" x14ac:dyDescent="0.2">
      <c r="A746" s="227"/>
      <c r="B746" s="227"/>
      <c r="C746" s="227"/>
      <c r="D746" s="227"/>
      <c r="E746" s="227"/>
      <c r="F746" s="227"/>
      <c r="G746" s="227"/>
      <c r="H746" s="227"/>
      <c r="I746" s="227"/>
      <c r="J746" s="227"/>
      <c r="K746" s="227"/>
      <c r="L746" s="227"/>
      <c r="M746" s="227"/>
      <c r="N746" s="227"/>
      <c r="O746" s="227"/>
      <c r="P746" s="227"/>
      <c r="Q746" s="227"/>
      <c r="R746" s="227"/>
      <c r="S746" s="227"/>
      <c r="T746" s="227"/>
      <c r="U746" s="227"/>
      <c r="V746" s="227"/>
      <c r="W746" s="227"/>
      <c r="X746" s="227"/>
      <c r="Y746" s="227"/>
      <c r="Z746" s="227"/>
    </row>
    <row r="747" spans="1:26" ht="15.75" customHeight="1" x14ac:dyDescent="0.2">
      <c r="A747" s="227"/>
      <c r="B747" s="227"/>
      <c r="C747" s="227"/>
      <c r="D747" s="227"/>
      <c r="E747" s="227"/>
      <c r="F747" s="227"/>
      <c r="G747" s="227"/>
      <c r="H747" s="227"/>
      <c r="I747" s="227"/>
      <c r="J747" s="227"/>
      <c r="K747" s="227"/>
      <c r="L747" s="227"/>
      <c r="M747" s="227"/>
      <c r="N747" s="227"/>
      <c r="O747" s="227"/>
      <c r="P747" s="227"/>
      <c r="Q747" s="227"/>
      <c r="R747" s="227"/>
      <c r="S747" s="227"/>
      <c r="T747" s="227"/>
      <c r="U747" s="227"/>
      <c r="V747" s="227"/>
      <c r="W747" s="227"/>
      <c r="X747" s="227"/>
      <c r="Y747" s="227"/>
      <c r="Z747" s="227"/>
    </row>
    <row r="748" spans="1:26" ht="15.75" customHeight="1" x14ac:dyDescent="0.2">
      <c r="A748" s="227"/>
      <c r="B748" s="227"/>
      <c r="C748" s="227"/>
      <c r="D748" s="227"/>
      <c r="E748" s="227"/>
      <c r="F748" s="227"/>
      <c r="G748" s="227"/>
      <c r="H748" s="227"/>
      <c r="I748" s="227"/>
      <c r="J748" s="227"/>
      <c r="K748" s="227"/>
      <c r="L748" s="227"/>
      <c r="M748" s="227"/>
      <c r="N748" s="227"/>
      <c r="O748" s="227"/>
      <c r="P748" s="227"/>
      <c r="Q748" s="227"/>
      <c r="R748" s="227"/>
      <c r="S748" s="227"/>
      <c r="T748" s="227"/>
      <c r="U748" s="227"/>
      <c r="V748" s="227"/>
      <c r="W748" s="227"/>
      <c r="X748" s="227"/>
      <c r="Y748" s="227"/>
      <c r="Z748" s="227"/>
    </row>
    <row r="749" spans="1:26" ht="15.75" customHeight="1" x14ac:dyDescent="0.2">
      <c r="A749" s="227"/>
      <c r="B749" s="227"/>
      <c r="C749" s="227"/>
      <c r="D749" s="227"/>
      <c r="E749" s="227"/>
      <c r="F749" s="227"/>
      <c r="G749" s="227"/>
      <c r="H749" s="227"/>
      <c r="I749" s="227"/>
      <c r="J749" s="227"/>
      <c r="K749" s="227"/>
      <c r="L749" s="227"/>
      <c r="M749" s="227"/>
      <c r="N749" s="227"/>
      <c r="O749" s="227"/>
      <c r="P749" s="227"/>
      <c r="Q749" s="227"/>
      <c r="R749" s="227"/>
      <c r="S749" s="227"/>
      <c r="T749" s="227"/>
      <c r="U749" s="227"/>
      <c r="V749" s="227"/>
      <c r="W749" s="227"/>
      <c r="X749" s="227"/>
      <c r="Y749" s="227"/>
      <c r="Z749" s="227"/>
    </row>
    <row r="750" spans="1:26" ht="15.75" customHeight="1" x14ac:dyDescent="0.2">
      <c r="A750" s="227"/>
      <c r="B750" s="227"/>
      <c r="C750" s="227"/>
      <c r="D750" s="227"/>
      <c r="E750" s="227"/>
      <c r="F750" s="227"/>
      <c r="G750" s="227"/>
      <c r="H750" s="227"/>
      <c r="I750" s="227"/>
      <c r="J750" s="227"/>
      <c r="K750" s="227"/>
      <c r="L750" s="227"/>
      <c r="M750" s="227"/>
      <c r="N750" s="227"/>
      <c r="O750" s="227"/>
      <c r="P750" s="227"/>
      <c r="Q750" s="227"/>
      <c r="R750" s="227"/>
      <c r="S750" s="227"/>
      <c r="T750" s="227"/>
      <c r="U750" s="227"/>
      <c r="V750" s="227"/>
      <c r="W750" s="227"/>
      <c r="X750" s="227"/>
      <c r="Y750" s="227"/>
      <c r="Z750" s="227"/>
    </row>
    <row r="751" spans="1:26" ht="15.75" customHeight="1" x14ac:dyDescent="0.2">
      <c r="A751" s="227"/>
      <c r="B751" s="227"/>
      <c r="C751" s="227"/>
      <c r="D751" s="227"/>
      <c r="E751" s="227"/>
      <c r="F751" s="227"/>
      <c r="G751" s="227"/>
      <c r="H751" s="227"/>
      <c r="I751" s="227"/>
      <c r="J751" s="227"/>
      <c r="K751" s="227"/>
      <c r="L751" s="227"/>
      <c r="M751" s="227"/>
      <c r="N751" s="227"/>
      <c r="O751" s="227"/>
      <c r="P751" s="227"/>
      <c r="Q751" s="227"/>
      <c r="R751" s="227"/>
      <c r="S751" s="227"/>
      <c r="T751" s="227"/>
      <c r="U751" s="227"/>
      <c r="V751" s="227"/>
      <c r="W751" s="227"/>
      <c r="X751" s="227"/>
      <c r="Y751" s="227"/>
      <c r="Z751" s="227"/>
    </row>
    <row r="752" spans="1:26" ht="15.75" customHeight="1" x14ac:dyDescent="0.2">
      <c r="A752" s="227"/>
      <c r="B752" s="227"/>
      <c r="C752" s="227"/>
      <c r="D752" s="227"/>
      <c r="E752" s="227"/>
      <c r="F752" s="227"/>
      <c r="G752" s="227"/>
      <c r="H752" s="227"/>
      <c r="I752" s="227"/>
      <c r="J752" s="227"/>
      <c r="K752" s="227"/>
      <c r="L752" s="227"/>
      <c r="M752" s="227"/>
      <c r="N752" s="227"/>
      <c r="O752" s="227"/>
      <c r="P752" s="227"/>
      <c r="Q752" s="227"/>
      <c r="R752" s="227"/>
      <c r="S752" s="227"/>
      <c r="T752" s="227"/>
      <c r="U752" s="227"/>
      <c r="V752" s="227"/>
      <c r="W752" s="227"/>
      <c r="X752" s="227"/>
      <c r="Y752" s="227"/>
      <c r="Z752" s="227"/>
    </row>
    <row r="753" spans="1:26" ht="15.75" customHeight="1" x14ac:dyDescent="0.2">
      <c r="A753" s="227"/>
      <c r="B753" s="227"/>
      <c r="C753" s="227"/>
      <c r="D753" s="227"/>
      <c r="E753" s="227"/>
      <c r="F753" s="227"/>
      <c r="G753" s="227"/>
      <c r="H753" s="227"/>
      <c r="I753" s="227"/>
      <c r="J753" s="227"/>
      <c r="K753" s="227"/>
      <c r="L753" s="227"/>
      <c r="M753" s="227"/>
      <c r="N753" s="227"/>
      <c r="O753" s="227"/>
      <c r="P753" s="227"/>
      <c r="Q753" s="227"/>
      <c r="R753" s="227"/>
      <c r="S753" s="227"/>
      <c r="T753" s="227"/>
      <c r="U753" s="227"/>
      <c r="V753" s="227"/>
      <c r="W753" s="227"/>
      <c r="X753" s="227"/>
      <c r="Y753" s="227"/>
      <c r="Z753" s="227"/>
    </row>
    <row r="754" spans="1:26" ht="15.75" customHeight="1" x14ac:dyDescent="0.2">
      <c r="A754" s="227"/>
      <c r="B754" s="227"/>
      <c r="C754" s="227"/>
      <c r="D754" s="227"/>
      <c r="E754" s="227"/>
      <c r="F754" s="227"/>
      <c r="G754" s="227"/>
      <c r="H754" s="227"/>
      <c r="I754" s="227"/>
      <c r="J754" s="227"/>
      <c r="K754" s="227"/>
      <c r="L754" s="227"/>
      <c r="M754" s="227"/>
      <c r="N754" s="227"/>
      <c r="O754" s="227"/>
      <c r="P754" s="227"/>
      <c r="Q754" s="227"/>
      <c r="R754" s="227"/>
      <c r="S754" s="227"/>
      <c r="T754" s="227"/>
      <c r="U754" s="227"/>
      <c r="V754" s="227"/>
      <c r="W754" s="227"/>
      <c r="X754" s="227"/>
      <c r="Y754" s="227"/>
      <c r="Z754" s="227"/>
    </row>
    <row r="755" spans="1:26" ht="15.75" customHeight="1" x14ac:dyDescent="0.2">
      <c r="A755" s="227"/>
      <c r="B755" s="227"/>
      <c r="C755" s="227"/>
      <c r="D755" s="227"/>
      <c r="E755" s="227"/>
      <c r="F755" s="227"/>
      <c r="G755" s="227"/>
      <c r="H755" s="227"/>
      <c r="I755" s="227"/>
      <c r="J755" s="227"/>
      <c r="K755" s="227"/>
      <c r="L755" s="227"/>
      <c r="M755" s="227"/>
      <c r="N755" s="227"/>
      <c r="O755" s="227"/>
      <c r="P755" s="227"/>
      <c r="Q755" s="227"/>
      <c r="R755" s="227"/>
      <c r="S755" s="227"/>
      <c r="T755" s="227"/>
      <c r="U755" s="227"/>
      <c r="V755" s="227"/>
      <c r="W755" s="227"/>
      <c r="X755" s="227"/>
      <c r="Y755" s="227"/>
      <c r="Z755" s="227"/>
    </row>
    <row r="756" spans="1:26" ht="15.75" customHeight="1" x14ac:dyDescent="0.2">
      <c r="A756" s="227"/>
      <c r="B756" s="227"/>
      <c r="C756" s="227"/>
      <c r="D756" s="227"/>
      <c r="E756" s="227"/>
      <c r="F756" s="227"/>
      <c r="G756" s="227"/>
      <c r="H756" s="227"/>
      <c r="I756" s="227"/>
      <c r="J756" s="227"/>
      <c r="K756" s="227"/>
      <c r="L756" s="227"/>
      <c r="M756" s="227"/>
      <c r="N756" s="227"/>
      <c r="O756" s="227"/>
      <c r="P756" s="227"/>
      <c r="Q756" s="227"/>
      <c r="R756" s="227"/>
      <c r="S756" s="227"/>
      <c r="T756" s="227"/>
      <c r="U756" s="227"/>
      <c r="V756" s="227"/>
      <c r="W756" s="227"/>
      <c r="X756" s="227"/>
      <c r="Y756" s="227"/>
      <c r="Z756" s="227"/>
    </row>
    <row r="757" spans="1:26" ht="15.75" customHeight="1" x14ac:dyDescent="0.2">
      <c r="A757" s="227"/>
      <c r="B757" s="227"/>
      <c r="C757" s="227"/>
      <c r="D757" s="227"/>
      <c r="E757" s="227"/>
      <c r="F757" s="227"/>
      <c r="G757" s="227"/>
      <c r="H757" s="227"/>
      <c r="I757" s="227"/>
      <c r="J757" s="227"/>
      <c r="K757" s="227"/>
      <c r="L757" s="227"/>
      <c r="M757" s="227"/>
      <c r="N757" s="227"/>
      <c r="O757" s="227"/>
      <c r="P757" s="227"/>
      <c r="Q757" s="227"/>
      <c r="R757" s="227"/>
      <c r="S757" s="227"/>
      <c r="T757" s="227"/>
      <c r="U757" s="227"/>
      <c r="V757" s="227"/>
      <c r="W757" s="227"/>
      <c r="X757" s="227"/>
      <c r="Y757" s="227"/>
      <c r="Z757" s="227"/>
    </row>
    <row r="758" spans="1:26" ht="15.75" customHeight="1" x14ac:dyDescent="0.2">
      <c r="A758" s="227"/>
      <c r="B758" s="227"/>
      <c r="C758" s="227"/>
      <c r="D758" s="227"/>
      <c r="E758" s="227"/>
      <c r="F758" s="227"/>
      <c r="G758" s="227"/>
      <c r="H758" s="227"/>
      <c r="I758" s="227"/>
      <c r="J758" s="227"/>
      <c r="K758" s="227"/>
      <c r="L758" s="227"/>
      <c r="M758" s="227"/>
      <c r="N758" s="227"/>
      <c r="O758" s="227"/>
      <c r="P758" s="227"/>
      <c r="Q758" s="227"/>
      <c r="R758" s="227"/>
      <c r="S758" s="227"/>
      <c r="T758" s="227"/>
      <c r="U758" s="227"/>
      <c r="V758" s="227"/>
      <c r="W758" s="227"/>
      <c r="X758" s="227"/>
      <c r="Y758" s="227"/>
      <c r="Z758" s="227"/>
    </row>
    <row r="759" spans="1:26" ht="15.75" customHeight="1" x14ac:dyDescent="0.2">
      <c r="A759" s="227"/>
      <c r="B759" s="227"/>
      <c r="C759" s="227"/>
      <c r="D759" s="227"/>
      <c r="E759" s="227"/>
      <c r="F759" s="227"/>
      <c r="G759" s="227"/>
      <c r="H759" s="227"/>
      <c r="I759" s="227"/>
      <c r="J759" s="227"/>
      <c r="K759" s="227"/>
      <c r="L759" s="227"/>
      <c r="M759" s="227"/>
      <c r="N759" s="227"/>
      <c r="O759" s="227"/>
      <c r="P759" s="227"/>
      <c r="Q759" s="227"/>
      <c r="R759" s="227"/>
      <c r="S759" s="227"/>
      <c r="T759" s="227"/>
      <c r="U759" s="227"/>
      <c r="V759" s="227"/>
      <c r="W759" s="227"/>
      <c r="X759" s="227"/>
      <c r="Y759" s="227"/>
      <c r="Z759" s="227"/>
    </row>
    <row r="760" spans="1:26" ht="15.75" customHeight="1" x14ac:dyDescent="0.2">
      <c r="A760" s="227"/>
      <c r="B760" s="227"/>
      <c r="C760" s="227"/>
      <c r="D760" s="227"/>
      <c r="E760" s="227"/>
      <c r="F760" s="227"/>
      <c r="G760" s="227"/>
      <c r="H760" s="227"/>
      <c r="I760" s="227"/>
      <c r="J760" s="227"/>
      <c r="K760" s="227"/>
      <c r="L760" s="227"/>
      <c r="M760" s="227"/>
      <c r="N760" s="227"/>
      <c r="O760" s="227"/>
      <c r="P760" s="227"/>
      <c r="Q760" s="227"/>
      <c r="R760" s="227"/>
      <c r="S760" s="227"/>
      <c r="T760" s="227"/>
      <c r="U760" s="227"/>
      <c r="V760" s="227"/>
      <c r="W760" s="227"/>
      <c r="X760" s="227"/>
      <c r="Y760" s="227"/>
      <c r="Z760" s="227"/>
    </row>
    <row r="761" spans="1:26" ht="15.75" customHeight="1" x14ac:dyDescent="0.2">
      <c r="A761" s="227"/>
      <c r="B761" s="227"/>
      <c r="C761" s="227"/>
      <c r="D761" s="227"/>
      <c r="E761" s="227"/>
      <c r="F761" s="227"/>
      <c r="G761" s="227"/>
      <c r="H761" s="227"/>
      <c r="I761" s="227"/>
      <c r="J761" s="227"/>
      <c r="K761" s="227"/>
      <c r="L761" s="227"/>
      <c r="M761" s="227"/>
      <c r="N761" s="227"/>
      <c r="O761" s="227"/>
      <c r="P761" s="227"/>
      <c r="Q761" s="227"/>
      <c r="R761" s="227"/>
      <c r="S761" s="227"/>
      <c r="T761" s="227"/>
      <c r="U761" s="227"/>
      <c r="V761" s="227"/>
      <c r="W761" s="227"/>
      <c r="X761" s="227"/>
      <c r="Y761" s="227"/>
      <c r="Z761" s="227"/>
    </row>
    <row r="762" spans="1:26" ht="15.75" customHeight="1" x14ac:dyDescent="0.2">
      <c r="A762" s="227"/>
      <c r="B762" s="227"/>
      <c r="C762" s="227"/>
      <c r="D762" s="227"/>
      <c r="E762" s="227"/>
      <c r="F762" s="227"/>
      <c r="G762" s="227"/>
      <c r="H762" s="227"/>
      <c r="I762" s="227"/>
      <c r="J762" s="227"/>
      <c r="K762" s="227"/>
      <c r="L762" s="227"/>
      <c r="M762" s="227"/>
      <c r="N762" s="227"/>
      <c r="O762" s="227"/>
      <c r="P762" s="227"/>
      <c r="Q762" s="227"/>
      <c r="R762" s="227"/>
      <c r="S762" s="227"/>
      <c r="T762" s="227"/>
      <c r="U762" s="227"/>
      <c r="V762" s="227"/>
      <c r="W762" s="227"/>
      <c r="X762" s="227"/>
      <c r="Y762" s="227"/>
      <c r="Z762" s="227"/>
    </row>
    <row r="763" spans="1:26" ht="15.75" customHeight="1" x14ac:dyDescent="0.2">
      <c r="A763" s="227"/>
      <c r="B763" s="227"/>
      <c r="C763" s="227"/>
      <c r="D763" s="227"/>
      <c r="E763" s="227"/>
      <c r="F763" s="227"/>
      <c r="G763" s="227"/>
      <c r="H763" s="227"/>
      <c r="I763" s="227"/>
      <c r="J763" s="227"/>
      <c r="K763" s="227"/>
      <c r="L763" s="227"/>
      <c r="M763" s="227"/>
      <c r="N763" s="227"/>
      <c r="O763" s="227"/>
      <c r="P763" s="227"/>
      <c r="Q763" s="227"/>
      <c r="R763" s="227"/>
      <c r="S763" s="227"/>
      <c r="T763" s="227"/>
      <c r="U763" s="227"/>
      <c r="V763" s="227"/>
      <c r="W763" s="227"/>
      <c r="X763" s="227"/>
      <c r="Y763" s="227"/>
      <c r="Z763" s="227"/>
    </row>
    <row r="764" spans="1:26" ht="15.75" customHeight="1" x14ac:dyDescent="0.2">
      <c r="A764" s="227"/>
      <c r="B764" s="227"/>
      <c r="C764" s="227"/>
      <c r="D764" s="227"/>
      <c r="E764" s="227"/>
      <c r="F764" s="227"/>
      <c r="G764" s="227"/>
      <c r="H764" s="227"/>
      <c r="I764" s="227"/>
      <c r="J764" s="227"/>
      <c r="K764" s="227"/>
      <c r="L764" s="227"/>
      <c r="M764" s="227"/>
      <c r="N764" s="227"/>
      <c r="O764" s="227"/>
      <c r="P764" s="227"/>
      <c r="Q764" s="227"/>
      <c r="R764" s="227"/>
      <c r="S764" s="227"/>
      <c r="T764" s="227"/>
      <c r="U764" s="227"/>
      <c r="V764" s="227"/>
      <c r="W764" s="227"/>
      <c r="X764" s="227"/>
      <c r="Y764" s="227"/>
      <c r="Z764" s="227"/>
    </row>
    <row r="765" spans="1:26" ht="15.75" customHeight="1" x14ac:dyDescent="0.2">
      <c r="A765" s="227"/>
      <c r="B765" s="227"/>
      <c r="C765" s="227"/>
      <c r="D765" s="227"/>
      <c r="E765" s="227"/>
      <c r="F765" s="227"/>
      <c r="G765" s="227"/>
      <c r="H765" s="227"/>
      <c r="I765" s="227"/>
      <c r="J765" s="227"/>
      <c r="K765" s="227"/>
      <c r="L765" s="227"/>
      <c r="M765" s="227"/>
      <c r="N765" s="227"/>
      <c r="O765" s="227"/>
      <c r="P765" s="227"/>
      <c r="Q765" s="227"/>
      <c r="R765" s="227"/>
      <c r="S765" s="227"/>
      <c r="T765" s="227"/>
      <c r="U765" s="227"/>
      <c r="V765" s="227"/>
      <c r="W765" s="227"/>
      <c r="X765" s="227"/>
      <c r="Y765" s="227"/>
      <c r="Z765" s="227"/>
    </row>
    <row r="766" spans="1:26" ht="15.75" customHeight="1" x14ac:dyDescent="0.2">
      <c r="A766" s="227"/>
      <c r="B766" s="227"/>
      <c r="C766" s="227"/>
      <c r="D766" s="227"/>
      <c r="E766" s="227"/>
      <c r="F766" s="227"/>
      <c r="G766" s="227"/>
      <c r="H766" s="227"/>
      <c r="I766" s="227"/>
      <c r="J766" s="227"/>
      <c r="K766" s="227"/>
      <c r="L766" s="227"/>
      <c r="M766" s="227"/>
      <c r="N766" s="227"/>
      <c r="O766" s="227"/>
      <c r="P766" s="227"/>
      <c r="Q766" s="227"/>
      <c r="R766" s="227"/>
      <c r="S766" s="227"/>
      <c r="T766" s="227"/>
      <c r="U766" s="227"/>
      <c r="V766" s="227"/>
      <c r="W766" s="227"/>
      <c r="X766" s="227"/>
      <c r="Y766" s="227"/>
      <c r="Z766" s="227"/>
    </row>
    <row r="767" spans="1:26" ht="15.75" customHeight="1" x14ac:dyDescent="0.2">
      <c r="A767" s="227"/>
      <c r="B767" s="227"/>
      <c r="C767" s="227"/>
      <c r="D767" s="227"/>
      <c r="E767" s="227"/>
      <c r="F767" s="227"/>
      <c r="G767" s="227"/>
      <c r="H767" s="227"/>
      <c r="I767" s="227"/>
      <c r="J767" s="227"/>
      <c r="K767" s="227"/>
      <c r="L767" s="227"/>
      <c r="M767" s="227"/>
      <c r="N767" s="227"/>
      <c r="O767" s="227"/>
      <c r="P767" s="227"/>
      <c r="Q767" s="227"/>
      <c r="R767" s="227"/>
      <c r="S767" s="227"/>
      <c r="T767" s="227"/>
      <c r="U767" s="227"/>
      <c r="V767" s="227"/>
      <c r="W767" s="227"/>
      <c r="X767" s="227"/>
      <c r="Y767" s="227"/>
      <c r="Z767" s="227"/>
    </row>
    <row r="768" spans="1:26" ht="15.75" customHeight="1" x14ac:dyDescent="0.2">
      <c r="A768" s="227"/>
      <c r="B768" s="227"/>
      <c r="C768" s="227"/>
      <c r="D768" s="227"/>
      <c r="E768" s="227"/>
      <c r="F768" s="227"/>
      <c r="G768" s="227"/>
      <c r="H768" s="227"/>
      <c r="I768" s="227"/>
      <c r="J768" s="227"/>
      <c r="K768" s="227"/>
      <c r="L768" s="227"/>
      <c r="M768" s="227"/>
      <c r="N768" s="227"/>
      <c r="O768" s="227"/>
      <c r="P768" s="227"/>
      <c r="Q768" s="227"/>
      <c r="R768" s="227"/>
      <c r="S768" s="227"/>
      <c r="T768" s="227"/>
      <c r="U768" s="227"/>
      <c r="V768" s="227"/>
      <c r="W768" s="227"/>
      <c r="X768" s="227"/>
      <c r="Y768" s="227"/>
      <c r="Z768" s="227"/>
    </row>
    <row r="769" spans="1:26" ht="15.75" customHeight="1" x14ac:dyDescent="0.2">
      <c r="A769" s="227"/>
      <c r="B769" s="227"/>
      <c r="C769" s="227"/>
      <c r="D769" s="227"/>
      <c r="E769" s="227"/>
      <c r="F769" s="227"/>
      <c r="G769" s="227"/>
      <c r="H769" s="227"/>
      <c r="I769" s="227"/>
      <c r="J769" s="227"/>
      <c r="K769" s="227"/>
      <c r="L769" s="227"/>
      <c r="M769" s="227"/>
      <c r="N769" s="227"/>
      <c r="O769" s="227"/>
      <c r="P769" s="227"/>
      <c r="Q769" s="227"/>
      <c r="R769" s="227"/>
      <c r="S769" s="227"/>
      <c r="T769" s="227"/>
      <c r="U769" s="227"/>
      <c r="V769" s="227"/>
      <c r="W769" s="227"/>
      <c r="X769" s="227"/>
      <c r="Y769" s="227"/>
      <c r="Z769" s="227"/>
    </row>
    <row r="770" spans="1:26" ht="15.75" customHeight="1" x14ac:dyDescent="0.2">
      <c r="A770" s="227"/>
      <c r="B770" s="227"/>
      <c r="C770" s="227"/>
      <c r="D770" s="227"/>
      <c r="E770" s="227"/>
      <c r="F770" s="227"/>
      <c r="G770" s="227"/>
      <c r="H770" s="227"/>
      <c r="I770" s="227"/>
      <c r="J770" s="227"/>
      <c r="K770" s="227"/>
      <c r="L770" s="227"/>
      <c r="M770" s="227"/>
      <c r="N770" s="227"/>
      <c r="O770" s="227"/>
      <c r="P770" s="227"/>
      <c r="Q770" s="227"/>
      <c r="R770" s="227"/>
      <c r="S770" s="227"/>
      <c r="T770" s="227"/>
      <c r="U770" s="227"/>
      <c r="V770" s="227"/>
      <c r="W770" s="227"/>
      <c r="X770" s="227"/>
      <c r="Y770" s="227"/>
      <c r="Z770" s="227"/>
    </row>
    <row r="771" spans="1:26" ht="15.75" customHeight="1" x14ac:dyDescent="0.2">
      <c r="A771" s="227"/>
      <c r="B771" s="227"/>
      <c r="C771" s="227"/>
      <c r="D771" s="227"/>
      <c r="E771" s="227"/>
      <c r="F771" s="227"/>
      <c r="G771" s="227"/>
      <c r="H771" s="227"/>
      <c r="I771" s="227"/>
      <c r="J771" s="227"/>
      <c r="K771" s="227"/>
      <c r="L771" s="227"/>
      <c r="M771" s="227"/>
      <c r="N771" s="227"/>
      <c r="O771" s="227"/>
      <c r="P771" s="227"/>
      <c r="Q771" s="227"/>
      <c r="R771" s="227"/>
      <c r="S771" s="227"/>
      <c r="T771" s="227"/>
      <c r="U771" s="227"/>
      <c r="V771" s="227"/>
      <c r="W771" s="227"/>
      <c r="X771" s="227"/>
      <c r="Y771" s="227"/>
      <c r="Z771" s="227"/>
    </row>
    <row r="772" spans="1:26" ht="15.75" customHeight="1" x14ac:dyDescent="0.2">
      <c r="A772" s="227"/>
      <c r="B772" s="227"/>
      <c r="C772" s="227"/>
      <c r="D772" s="227"/>
      <c r="E772" s="227"/>
      <c r="F772" s="227"/>
      <c r="G772" s="227"/>
      <c r="H772" s="227"/>
      <c r="I772" s="227"/>
      <c r="J772" s="227"/>
      <c r="K772" s="227"/>
      <c r="L772" s="227"/>
      <c r="M772" s="227"/>
      <c r="N772" s="227"/>
      <c r="O772" s="227"/>
      <c r="P772" s="227"/>
      <c r="Q772" s="227"/>
      <c r="R772" s="227"/>
      <c r="S772" s="227"/>
      <c r="T772" s="227"/>
      <c r="U772" s="227"/>
      <c r="V772" s="227"/>
      <c r="W772" s="227"/>
      <c r="X772" s="227"/>
      <c r="Y772" s="227"/>
      <c r="Z772" s="227"/>
    </row>
    <row r="773" spans="1:26" ht="15.75" customHeight="1" x14ac:dyDescent="0.2">
      <c r="A773" s="227"/>
      <c r="B773" s="227"/>
      <c r="C773" s="227"/>
      <c r="D773" s="227"/>
      <c r="E773" s="227"/>
      <c r="F773" s="227"/>
      <c r="G773" s="227"/>
      <c r="H773" s="227"/>
      <c r="I773" s="227"/>
      <c r="J773" s="227"/>
      <c r="K773" s="227"/>
      <c r="L773" s="227"/>
      <c r="M773" s="227"/>
      <c r="N773" s="227"/>
      <c r="O773" s="227"/>
      <c r="P773" s="227"/>
      <c r="Q773" s="227"/>
      <c r="R773" s="227"/>
      <c r="S773" s="227"/>
      <c r="T773" s="227"/>
      <c r="U773" s="227"/>
      <c r="V773" s="227"/>
      <c r="W773" s="227"/>
      <c r="X773" s="227"/>
      <c r="Y773" s="227"/>
      <c r="Z773" s="227"/>
    </row>
    <row r="774" spans="1:26" ht="15.75" customHeight="1" x14ac:dyDescent="0.2">
      <c r="A774" s="227"/>
      <c r="B774" s="227"/>
      <c r="C774" s="227"/>
      <c r="D774" s="227"/>
      <c r="E774" s="227"/>
      <c r="F774" s="227"/>
      <c r="G774" s="227"/>
      <c r="H774" s="227"/>
      <c r="I774" s="227"/>
      <c r="J774" s="227"/>
      <c r="K774" s="227"/>
      <c r="L774" s="227"/>
      <c r="M774" s="227"/>
      <c r="N774" s="227"/>
      <c r="O774" s="227"/>
      <c r="P774" s="227"/>
      <c r="Q774" s="227"/>
      <c r="R774" s="227"/>
      <c r="S774" s="227"/>
      <c r="T774" s="227"/>
      <c r="U774" s="227"/>
      <c r="V774" s="227"/>
      <c r="W774" s="227"/>
      <c r="X774" s="227"/>
      <c r="Y774" s="227"/>
      <c r="Z774" s="227"/>
    </row>
    <row r="775" spans="1:26" ht="15.75" customHeight="1" x14ac:dyDescent="0.2">
      <c r="A775" s="227"/>
      <c r="B775" s="227"/>
      <c r="C775" s="227"/>
      <c r="D775" s="227"/>
      <c r="E775" s="227"/>
      <c r="F775" s="227"/>
      <c r="G775" s="227"/>
      <c r="H775" s="227"/>
      <c r="I775" s="227"/>
      <c r="J775" s="227"/>
      <c r="K775" s="227"/>
      <c r="L775" s="227"/>
      <c r="M775" s="227"/>
      <c r="N775" s="227"/>
      <c r="O775" s="227"/>
      <c r="P775" s="227"/>
      <c r="Q775" s="227"/>
      <c r="R775" s="227"/>
      <c r="S775" s="227"/>
      <c r="T775" s="227"/>
      <c r="U775" s="227"/>
      <c r="V775" s="227"/>
      <c r="W775" s="227"/>
      <c r="X775" s="227"/>
      <c r="Y775" s="227"/>
      <c r="Z775" s="227"/>
    </row>
    <row r="776" spans="1:26" ht="15.75" customHeight="1" x14ac:dyDescent="0.2">
      <c r="A776" s="227"/>
      <c r="B776" s="227"/>
      <c r="C776" s="227"/>
      <c r="D776" s="227"/>
      <c r="E776" s="227"/>
      <c r="F776" s="227"/>
      <c r="G776" s="227"/>
      <c r="H776" s="227"/>
      <c r="I776" s="227"/>
      <c r="J776" s="227"/>
      <c r="K776" s="227"/>
      <c r="L776" s="227"/>
      <c r="M776" s="227"/>
      <c r="N776" s="227"/>
      <c r="O776" s="227"/>
      <c r="P776" s="227"/>
      <c r="Q776" s="227"/>
      <c r="R776" s="227"/>
      <c r="S776" s="227"/>
      <c r="T776" s="227"/>
      <c r="U776" s="227"/>
      <c r="V776" s="227"/>
      <c r="W776" s="227"/>
      <c r="X776" s="227"/>
      <c r="Y776" s="227"/>
      <c r="Z776" s="227"/>
    </row>
    <row r="777" spans="1:26" ht="15.75" customHeight="1" x14ac:dyDescent="0.2">
      <c r="A777" s="227"/>
      <c r="B777" s="227"/>
      <c r="C777" s="227"/>
      <c r="D777" s="227"/>
      <c r="E777" s="227"/>
      <c r="F777" s="227"/>
      <c r="G777" s="227"/>
      <c r="H777" s="227"/>
      <c r="I777" s="227"/>
      <c r="J777" s="227"/>
      <c r="K777" s="227"/>
      <c r="L777" s="227"/>
      <c r="M777" s="227"/>
      <c r="N777" s="227"/>
      <c r="O777" s="227"/>
      <c r="P777" s="227"/>
      <c r="Q777" s="227"/>
      <c r="R777" s="227"/>
      <c r="S777" s="227"/>
      <c r="T777" s="227"/>
      <c r="U777" s="227"/>
      <c r="V777" s="227"/>
      <c r="W777" s="227"/>
      <c r="X777" s="227"/>
      <c r="Y777" s="227"/>
      <c r="Z777" s="227"/>
    </row>
    <row r="778" spans="1:26" ht="15.75" customHeight="1" x14ac:dyDescent="0.2">
      <c r="A778" s="227"/>
      <c r="B778" s="227"/>
      <c r="C778" s="227"/>
      <c r="D778" s="227"/>
      <c r="E778" s="227"/>
      <c r="F778" s="227"/>
      <c r="G778" s="227"/>
      <c r="H778" s="227"/>
      <c r="I778" s="227"/>
      <c r="J778" s="227"/>
      <c r="K778" s="227"/>
      <c r="L778" s="227"/>
      <c r="M778" s="227"/>
      <c r="N778" s="227"/>
      <c r="O778" s="227"/>
      <c r="P778" s="227"/>
      <c r="Q778" s="227"/>
      <c r="R778" s="227"/>
      <c r="S778" s="227"/>
      <c r="T778" s="227"/>
      <c r="U778" s="227"/>
      <c r="V778" s="227"/>
      <c r="W778" s="227"/>
      <c r="X778" s="227"/>
      <c r="Y778" s="227"/>
      <c r="Z778" s="227"/>
    </row>
    <row r="779" spans="1:26" ht="15.75" customHeight="1" x14ac:dyDescent="0.2">
      <c r="A779" s="227"/>
      <c r="B779" s="227"/>
      <c r="C779" s="227"/>
      <c r="D779" s="227"/>
      <c r="E779" s="227"/>
      <c r="F779" s="227"/>
      <c r="G779" s="227"/>
      <c r="H779" s="227"/>
      <c r="I779" s="227"/>
      <c r="J779" s="227"/>
      <c r="K779" s="227"/>
      <c r="L779" s="227"/>
      <c r="M779" s="227"/>
      <c r="N779" s="227"/>
      <c r="O779" s="227"/>
      <c r="P779" s="227"/>
      <c r="Q779" s="227"/>
      <c r="R779" s="227"/>
      <c r="S779" s="227"/>
      <c r="T779" s="227"/>
      <c r="U779" s="227"/>
      <c r="V779" s="227"/>
      <c r="W779" s="227"/>
      <c r="X779" s="227"/>
      <c r="Y779" s="227"/>
      <c r="Z779" s="227"/>
    </row>
    <row r="780" spans="1:26" ht="15.75" customHeight="1" x14ac:dyDescent="0.2">
      <c r="A780" s="227"/>
      <c r="B780" s="227"/>
      <c r="C780" s="227"/>
      <c r="D780" s="227"/>
      <c r="E780" s="227"/>
      <c r="F780" s="227"/>
      <c r="G780" s="227"/>
      <c r="H780" s="227"/>
      <c r="I780" s="227"/>
      <c r="J780" s="227"/>
      <c r="K780" s="227"/>
      <c r="L780" s="227"/>
      <c r="M780" s="227"/>
      <c r="N780" s="227"/>
      <c r="O780" s="227"/>
      <c r="P780" s="227"/>
      <c r="Q780" s="227"/>
      <c r="R780" s="227"/>
      <c r="S780" s="227"/>
      <c r="T780" s="227"/>
      <c r="U780" s="227"/>
      <c r="V780" s="227"/>
      <c r="W780" s="227"/>
      <c r="X780" s="227"/>
      <c r="Y780" s="227"/>
      <c r="Z780" s="227"/>
    </row>
    <row r="781" spans="1:26" ht="15.75" customHeight="1" x14ac:dyDescent="0.2">
      <c r="A781" s="227"/>
      <c r="B781" s="227"/>
      <c r="C781" s="227"/>
      <c r="D781" s="227"/>
      <c r="E781" s="227"/>
      <c r="F781" s="227"/>
      <c r="G781" s="227"/>
      <c r="H781" s="227"/>
      <c r="I781" s="227"/>
      <c r="J781" s="227"/>
      <c r="K781" s="227"/>
      <c r="L781" s="227"/>
      <c r="M781" s="227"/>
      <c r="N781" s="227"/>
      <c r="O781" s="227"/>
      <c r="P781" s="227"/>
      <c r="Q781" s="227"/>
      <c r="R781" s="227"/>
      <c r="S781" s="227"/>
      <c r="T781" s="227"/>
      <c r="U781" s="227"/>
      <c r="V781" s="227"/>
      <c r="W781" s="227"/>
      <c r="X781" s="227"/>
      <c r="Y781" s="227"/>
      <c r="Z781" s="227"/>
    </row>
    <row r="782" spans="1:26" ht="15.75" customHeight="1" x14ac:dyDescent="0.2">
      <c r="A782" s="227"/>
      <c r="B782" s="227"/>
      <c r="C782" s="227"/>
      <c r="D782" s="227"/>
      <c r="E782" s="227"/>
      <c r="F782" s="227"/>
      <c r="G782" s="227"/>
      <c r="H782" s="227"/>
      <c r="I782" s="227"/>
      <c r="J782" s="227"/>
      <c r="K782" s="227"/>
      <c r="L782" s="227"/>
      <c r="M782" s="227"/>
      <c r="N782" s="227"/>
      <c r="O782" s="227"/>
      <c r="P782" s="227"/>
      <c r="Q782" s="227"/>
      <c r="R782" s="227"/>
      <c r="S782" s="227"/>
      <c r="T782" s="227"/>
      <c r="U782" s="227"/>
      <c r="V782" s="227"/>
      <c r="W782" s="227"/>
      <c r="X782" s="227"/>
      <c r="Y782" s="227"/>
      <c r="Z782" s="227"/>
    </row>
    <row r="783" spans="1:26" ht="15.75" customHeight="1" x14ac:dyDescent="0.2">
      <c r="A783" s="227"/>
      <c r="B783" s="227"/>
      <c r="C783" s="227"/>
      <c r="D783" s="227"/>
      <c r="E783" s="227"/>
      <c r="F783" s="227"/>
      <c r="G783" s="227"/>
      <c r="H783" s="227"/>
      <c r="I783" s="227"/>
      <c r="J783" s="227"/>
      <c r="K783" s="227"/>
      <c r="L783" s="227"/>
      <c r="M783" s="227"/>
      <c r="N783" s="227"/>
      <c r="O783" s="227"/>
      <c r="P783" s="227"/>
      <c r="Q783" s="227"/>
      <c r="R783" s="227"/>
      <c r="S783" s="227"/>
      <c r="T783" s="227"/>
      <c r="U783" s="227"/>
      <c r="V783" s="227"/>
      <c r="W783" s="227"/>
      <c r="X783" s="227"/>
      <c r="Y783" s="227"/>
      <c r="Z783" s="227"/>
    </row>
    <row r="784" spans="1:26" ht="15.75" customHeight="1" x14ac:dyDescent="0.2">
      <c r="A784" s="227"/>
      <c r="B784" s="227"/>
      <c r="C784" s="227"/>
      <c r="D784" s="227"/>
      <c r="E784" s="227"/>
      <c r="F784" s="227"/>
      <c r="G784" s="227"/>
      <c r="H784" s="227"/>
      <c r="I784" s="227"/>
      <c r="J784" s="227"/>
      <c r="K784" s="227"/>
      <c r="L784" s="227"/>
      <c r="M784" s="227"/>
      <c r="N784" s="227"/>
      <c r="O784" s="227"/>
      <c r="P784" s="227"/>
      <c r="Q784" s="227"/>
      <c r="R784" s="227"/>
      <c r="S784" s="227"/>
      <c r="T784" s="227"/>
      <c r="U784" s="227"/>
      <c r="V784" s="227"/>
      <c r="W784" s="227"/>
      <c r="X784" s="227"/>
      <c r="Y784" s="227"/>
      <c r="Z784" s="227"/>
    </row>
    <row r="785" spans="1:26" ht="15.75" customHeight="1" x14ac:dyDescent="0.2">
      <c r="A785" s="227"/>
      <c r="B785" s="227"/>
      <c r="C785" s="227"/>
      <c r="D785" s="227"/>
      <c r="E785" s="227"/>
      <c r="F785" s="227"/>
      <c r="G785" s="227"/>
      <c r="H785" s="227"/>
      <c r="I785" s="227"/>
      <c r="J785" s="227"/>
      <c r="K785" s="227"/>
      <c r="L785" s="227"/>
      <c r="M785" s="227"/>
      <c r="N785" s="227"/>
      <c r="O785" s="227"/>
      <c r="P785" s="227"/>
      <c r="Q785" s="227"/>
      <c r="R785" s="227"/>
      <c r="S785" s="227"/>
      <c r="T785" s="227"/>
      <c r="U785" s="227"/>
      <c r="V785" s="227"/>
      <c r="W785" s="227"/>
      <c r="X785" s="227"/>
      <c r="Y785" s="227"/>
      <c r="Z785" s="227"/>
    </row>
    <row r="786" spans="1:26" ht="15.75" customHeight="1" x14ac:dyDescent="0.2">
      <c r="A786" s="227"/>
      <c r="B786" s="227"/>
      <c r="C786" s="227"/>
      <c r="D786" s="227"/>
      <c r="E786" s="227"/>
      <c r="F786" s="227"/>
      <c r="G786" s="227"/>
      <c r="H786" s="227"/>
      <c r="I786" s="227"/>
      <c r="J786" s="227"/>
      <c r="K786" s="227"/>
      <c r="L786" s="227"/>
      <c r="M786" s="227"/>
      <c r="N786" s="227"/>
      <c r="O786" s="227"/>
      <c r="P786" s="227"/>
      <c r="Q786" s="227"/>
      <c r="R786" s="227"/>
      <c r="S786" s="227"/>
      <c r="T786" s="227"/>
      <c r="U786" s="227"/>
      <c r="V786" s="227"/>
      <c r="W786" s="227"/>
      <c r="X786" s="227"/>
      <c r="Y786" s="227"/>
      <c r="Z786" s="227"/>
    </row>
    <row r="787" spans="1:26" ht="15.75" customHeight="1" x14ac:dyDescent="0.2">
      <c r="A787" s="227"/>
      <c r="B787" s="227"/>
      <c r="C787" s="227"/>
      <c r="D787" s="227"/>
      <c r="E787" s="227"/>
      <c r="F787" s="227"/>
      <c r="G787" s="227"/>
      <c r="H787" s="227"/>
      <c r="I787" s="227"/>
      <c r="J787" s="227"/>
      <c r="K787" s="227"/>
      <c r="L787" s="227"/>
      <c r="M787" s="227"/>
      <c r="N787" s="227"/>
      <c r="O787" s="227"/>
      <c r="P787" s="227"/>
      <c r="Q787" s="227"/>
      <c r="R787" s="227"/>
      <c r="S787" s="227"/>
      <c r="T787" s="227"/>
      <c r="U787" s="227"/>
      <c r="V787" s="227"/>
      <c r="W787" s="227"/>
      <c r="X787" s="227"/>
      <c r="Y787" s="227"/>
      <c r="Z787" s="227"/>
    </row>
    <row r="788" spans="1:26" ht="15.75" customHeight="1" x14ac:dyDescent="0.2">
      <c r="A788" s="227"/>
      <c r="B788" s="227"/>
      <c r="C788" s="227"/>
      <c r="D788" s="227"/>
      <c r="E788" s="227"/>
      <c r="F788" s="227"/>
      <c r="G788" s="227"/>
      <c r="H788" s="227"/>
      <c r="I788" s="227"/>
      <c r="J788" s="227"/>
      <c r="K788" s="227"/>
      <c r="L788" s="227"/>
      <c r="M788" s="227"/>
      <c r="N788" s="227"/>
      <c r="O788" s="227"/>
      <c r="P788" s="227"/>
      <c r="Q788" s="227"/>
      <c r="R788" s="227"/>
      <c r="S788" s="227"/>
      <c r="T788" s="227"/>
      <c r="U788" s="227"/>
      <c r="V788" s="227"/>
      <c r="W788" s="227"/>
      <c r="X788" s="227"/>
      <c r="Y788" s="227"/>
      <c r="Z788" s="227"/>
    </row>
    <row r="789" spans="1:26" ht="15.75" customHeight="1" x14ac:dyDescent="0.2">
      <c r="A789" s="227"/>
      <c r="B789" s="227"/>
      <c r="C789" s="227"/>
      <c r="D789" s="227"/>
      <c r="E789" s="227"/>
      <c r="F789" s="227"/>
      <c r="G789" s="227"/>
      <c r="H789" s="227"/>
      <c r="I789" s="227"/>
      <c r="J789" s="227"/>
      <c r="K789" s="227"/>
      <c r="L789" s="227"/>
      <c r="M789" s="227"/>
      <c r="N789" s="227"/>
      <c r="O789" s="227"/>
      <c r="P789" s="227"/>
      <c r="Q789" s="227"/>
      <c r="R789" s="227"/>
      <c r="S789" s="227"/>
      <c r="T789" s="227"/>
      <c r="U789" s="227"/>
      <c r="V789" s="227"/>
      <c r="W789" s="227"/>
      <c r="X789" s="227"/>
      <c r="Y789" s="227"/>
      <c r="Z789" s="227"/>
    </row>
    <row r="790" spans="1:26" ht="15.75" customHeight="1" x14ac:dyDescent="0.2">
      <c r="A790" s="227"/>
      <c r="B790" s="227"/>
      <c r="C790" s="227"/>
      <c r="D790" s="227"/>
      <c r="E790" s="227"/>
      <c r="F790" s="227"/>
      <c r="G790" s="227"/>
      <c r="H790" s="227"/>
      <c r="I790" s="227"/>
      <c r="J790" s="227"/>
      <c r="K790" s="227"/>
      <c r="L790" s="227"/>
      <c r="M790" s="227"/>
      <c r="N790" s="227"/>
      <c r="O790" s="227"/>
      <c r="P790" s="227"/>
      <c r="Q790" s="227"/>
      <c r="R790" s="227"/>
      <c r="S790" s="227"/>
      <c r="T790" s="227"/>
      <c r="U790" s="227"/>
      <c r="V790" s="227"/>
      <c r="W790" s="227"/>
      <c r="X790" s="227"/>
      <c r="Y790" s="227"/>
      <c r="Z790" s="227"/>
    </row>
    <row r="791" spans="1:26" ht="15.75" customHeight="1" x14ac:dyDescent="0.2">
      <c r="A791" s="227"/>
      <c r="B791" s="227"/>
      <c r="C791" s="227"/>
      <c r="D791" s="227"/>
      <c r="E791" s="227"/>
      <c r="F791" s="227"/>
      <c r="G791" s="227"/>
      <c r="H791" s="227"/>
      <c r="I791" s="227"/>
      <c r="J791" s="227"/>
      <c r="K791" s="227"/>
      <c r="L791" s="227"/>
      <c r="M791" s="227"/>
      <c r="N791" s="227"/>
      <c r="O791" s="227"/>
      <c r="P791" s="227"/>
      <c r="Q791" s="227"/>
      <c r="R791" s="227"/>
      <c r="S791" s="227"/>
      <c r="T791" s="227"/>
      <c r="U791" s="227"/>
      <c r="V791" s="227"/>
      <c r="W791" s="227"/>
      <c r="X791" s="227"/>
      <c r="Y791" s="227"/>
      <c r="Z791" s="227"/>
    </row>
    <row r="792" spans="1:26" ht="15.75" customHeight="1" x14ac:dyDescent="0.2">
      <c r="A792" s="227"/>
      <c r="B792" s="227"/>
      <c r="C792" s="227"/>
      <c r="D792" s="227"/>
      <c r="E792" s="227"/>
      <c r="F792" s="227"/>
      <c r="G792" s="227"/>
      <c r="H792" s="227"/>
      <c r="I792" s="227"/>
      <c r="J792" s="227"/>
      <c r="K792" s="227"/>
      <c r="L792" s="227"/>
      <c r="M792" s="227"/>
      <c r="N792" s="227"/>
      <c r="O792" s="227"/>
      <c r="P792" s="227"/>
      <c r="Q792" s="227"/>
      <c r="R792" s="227"/>
      <c r="S792" s="227"/>
      <c r="T792" s="227"/>
      <c r="U792" s="227"/>
      <c r="V792" s="227"/>
      <c r="W792" s="227"/>
      <c r="X792" s="227"/>
      <c r="Y792" s="227"/>
      <c r="Z792" s="227"/>
    </row>
    <row r="793" spans="1:26" ht="15.75" customHeight="1" x14ac:dyDescent="0.2">
      <c r="A793" s="227"/>
      <c r="B793" s="227"/>
      <c r="C793" s="227"/>
      <c r="D793" s="227"/>
      <c r="E793" s="227"/>
      <c r="F793" s="227"/>
      <c r="G793" s="227"/>
      <c r="H793" s="227"/>
      <c r="I793" s="227"/>
      <c r="J793" s="227"/>
      <c r="K793" s="227"/>
      <c r="L793" s="227"/>
      <c r="M793" s="227"/>
      <c r="N793" s="227"/>
      <c r="O793" s="227"/>
      <c r="P793" s="227"/>
      <c r="Q793" s="227"/>
      <c r="R793" s="227"/>
      <c r="S793" s="227"/>
      <c r="T793" s="227"/>
      <c r="U793" s="227"/>
      <c r="V793" s="227"/>
      <c r="W793" s="227"/>
      <c r="X793" s="227"/>
      <c r="Y793" s="227"/>
      <c r="Z793" s="227"/>
    </row>
    <row r="794" spans="1:26" ht="15.75" customHeight="1" x14ac:dyDescent="0.2">
      <c r="A794" s="227"/>
      <c r="B794" s="227"/>
      <c r="C794" s="227"/>
      <c r="D794" s="227"/>
      <c r="E794" s="227"/>
      <c r="F794" s="227"/>
      <c r="G794" s="227"/>
      <c r="H794" s="227"/>
      <c r="I794" s="227"/>
      <c r="J794" s="227"/>
      <c r="K794" s="227"/>
      <c r="L794" s="227"/>
      <c r="M794" s="227"/>
      <c r="N794" s="227"/>
      <c r="O794" s="227"/>
      <c r="P794" s="227"/>
      <c r="Q794" s="227"/>
      <c r="R794" s="227"/>
      <c r="S794" s="227"/>
      <c r="T794" s="227"/>
      <c r="U794" s="227"/>
      <c r="V794" s="227"/>
      <c r="W794" s="227"/>
      <c r="X794" s="227"/>
      <c r="Y794" s="227"/>
      <c r="Z794" s="227"/>
    </row>
    <row r="795" spans="1:26" ht="15.75" customHeight="1" x14ac:dyDescent="0.2">
      <c r="A795" s="227"/>
      <c r="B795" s="227"/>
      <c r="C795" s="227"/>
      <c r="D795" s="227"/>
      <c r="E795" s="227"/>
      <c r="F795" s="227"/>
      <c r="G795" s="227"/>
      <c r="H795" s="227"/>
      <c r="I795" s="227"/>
      <c r="J795" s="227"/>
      <c r="K795" s="227"/>
      <c r="L795" s="227"/>
      <c r="M795" s="227"/>
      <c r="N795" s="227"/>
      <c r="O795" s="227"/>
      <c r="P795" s="227"/>
      <c r="Q795" s="227"/>
      <c r="R795" s="227"/>
      <c r="S795" s="227"/>
      <c r="T795" s="227"/>
      <c r="U795" s="227"/>
      <c r="V795" s="227"/>
      <c r="W795" s="227"/>
      <c r="X795" s="227"/>
      <c r="Y795" s="227"/>
      <c r="Z795" s="227"/>
    </row>
    <row r="796" spans="1:26" ht="15.75" customHeight="1" x14ac:dyDescent="0.2">
      <c r="A796" s="227"/>
      <c r="B796" s="227"/>
      <c r="C796" s="227"/>
      <c r="D796" s="227"/>
      <c r="E796" s="227"/>
      <c r="F796" s="227"/>
      <c r="G796" s="227"/>
      <c r="H796" s="227"/>
      <c r="I796" s="227"/>
      <c r="J796" s="227"/>
      <c r="K796" s="227"/>
      <c r="L796" s="227"/>
      <c r="M796" s="227"/>
      <c r="N796" s="227"/>
      <c r="O796" s="227"/>
      <c r="P796" s="227"/>
      <c r="Q796" s="227"/>
      <c r="R796" s="227"/>
      <c r="S796" s="227"/>
      <c r="T796" s="227"/>
      <c r="U796" s="227"/>
      <c r="V796" s="227"/>
      <c r="W796" s="227"/>
      <c r="X796" s="227"/>
      <c r="Y796" s="227"/>
      <c r="Z796" s="227"/>
    </row>
    <row r="797" spans="1:26" ht="15.75" customHeight="1" x14ac:dyDescent="0.2">
      <c r="A797" s="227"/>
      <c r="B797" s="227"/>
      <c r="C797" s="227"/>
      <c r="D797" s="227"/>
      <c r="E797" s="227"/>
      <c r="F797" s="227"/>
      <c r="G797" s="227"/>
      <c r="H797" s="227"/>
      <c r="I797" s="227"/>
      <c r="J797" s="227"/>
      <c r="K797" s="227"/>
      <c r="L797" s="227"/>
      <c r="M797" s="227"/>
      <c r="N797" s="227"/>
      <c r="O797" s="227"/>
      <c r="P797" s="227"/>
      <c r="Q797" s="227"/>
      <c r="R797" s="227"/>
      <c r="S797" s="227"/>
      <c r="T797" s="227"/>
      <c r="U797" s="227"/>
      <c r="V797" s="227"/>
      <c r="W797" s="227"/>
      <c r="X797" s="227"/>
      <c r="Y797" s="227"/>
      <c r="Z797" s="227"/>
    </row>
    <row r="798" spans="1:26" ht="15.75" customHeight="1" x14ac:dyDescent="0.2">
      <c r="A798" s="227"/>
      <c r="B798" s="227"/>
      <c r="C798" s="227"/>
      <c r="D798" s="227"/>
      <c r="E798" s="227"/>
      <c r="F798" s="227"/>
      <c r="G798" s="227"/>
      <c r="H798" s="227"/>
      <c r="I798" s="227"/>
      <c r="J798" s="227"/>
      <c r="K798" s="227"/>
      <c r="L798" s="227"/>
      <c r="M798" s="227"/>
      <c r="N798" s="227"/>
      <c r="O798" s="227"/>
      <c r="P798" s="227"/>
      <c r="Q798" s="227"/>
      <c r="R798" s="227"/>
      <c r="S798" s="227"/>
      <c r="T798" s="227"/>
      <c r="U798" s="227"/>
      <c r="V798" s="227"/>
      <c r="W798" s="227"/>
      <c r="X798" s="227"/>
      <c r="Y798" s="227"/>
      <c r="Z798" s="227"/>
    </row>
    <row r="799" spans="1:26" ht="15.75" customHeight="1" x14ac:dyDescent="0.2">
      <c r="A799" s="227"/>
      <c r="B799" s="227"/>
      <c r="C799" s="227"/>
      <c r="D799" s="227"/>
      <c r="E799" s="227"/>
      <c r="F799" s="227"/>
      <c r="G799" s="227"/>
      <c r="H799" s="227"/>
      <c r="I799" s="227"/>
      <c r="J799" s="227"/>
      <c r="K799" s="227"/>
      <c r="L799" s="227"/>
      <c r="M799" s="227"/>
      <c r="N799" s="227"/>
      <c r="O799" s="227"/>
      <c r="P799" s="227"/>
      <c r="Q799" s="227"/>
      <c r="R799" s="227"/>
      <c r="S799" s="227"/>
      <c r="T799" s="227"/>
      <c r="U799" s="227"/>
      <c r="V799" s="227"/>
      <c r="W799" s="227"/>
      <c r="X799" s="227"/>
      <c r="Y799" s="227"/>
      <c r="Z799" s="227"/>
    </row>
    <row r="800" spans="1:26" ht="15.75" customHeight="1" x14ac:dyDescent="0.2">
      <c r="A800" s="227"/>
      <c r="B800" s="227"/>
      <c r="C800" s="227"/>
      <c r="D800" s="227"/>
      <c r="E800" s="227"/>
      <c r="F800" s="227"/>
      <c r="G800" s="227"/>
      <c r="H800" s="227"/>
      <c r="I800" s="227"/>
      <c r="J800" s="227"/>
      <c r="K800" s="227"/>
      <c r="L800" s="227"/>
      <c r="M800" s="227"/>
      <c r="N800" s="227"/>
      <c r="O800" s="227"/>
      <c r="P800" s="227"/>
      <c r="Q800" s="227"/>
      <c r="R800" s="227"/>
      <c r="S800" s="227"/>
      <c r="T800" s="227"/>
      <c r="U800" s="227"/>
      <c r="V800" s="227"/>
      <c r="W800" s="227"/>
      <c r="X800" s="227"/>
      <c r="Y800" s="227"/>
      <c r="Z800" s="227"/>
    </row>
    <row r="801" spans="1:26" ht="15.75" customHeight="1" x14ac:dyDescent="0.2">
      <c r="A801" s="227"/>
      <c r="B801" s="227"/>
      <c r="C801" s="227"/>
      <c r="D801" s="227"/>
      <c r="E801" s="227"/>
      <c r="F801" s="227"/>
      <c r="G801" s="227"/>
      <c r="H801" s="227"/>
      <c r="I801" s="227"/>
      <c r="J801" s="227"/>
      <c r="K801" s="227"/>
      <c r="L801" s="227"/>
      <c r="M801" s="227"/>
      <c r="N801" s="227"/>
      <c r="O801" s="227"/>
      <c r="P801" s="227"/>
      <c r="Q801" s="227"/>
      <c r="R801" s="227"/>
      <c r="S801" s="227"/>
      <c r="T801" s="227"/>
      <c r="U801" s="227"/>
      <c r="V801" s="227"/>
      <c r="W801" s="227"/>
      <c r="X801" s="227"/>
      <c r="Y801" s="227"/>
      <c r="Z801" s="227"/>
    </row>
    <row r="802" spans="1:26" ht="15.75" customHeight="1" x14ac:dyDescent="0.2">
      <c r="A802" s="227"/>
      <c r="B802" s="227"/>
      <c r="C802" s="227"/>
      <c r="D802" s="227"/>
      <c r="E802" s="227"/>
      <c r="F802" s="227"/>
      <c r="G802" s="227"/>
      <c r="H802" s="227"/>
      <c r="I802" s="227"/>
      <c r="J802" s="227"/>
      <c r="K802" s="227"/>
      <c r="L802" s="227"/>
      <c r="M802" s="227"/>
      <c r="N802" s="227"/>
      <c r="O802" s="227"/>
      <c r="P802" s="227"/>
      <c r="Q802" s="227"/>
      <c r="R802" s="227"/>
      <c r="S802" s="227"/>
      <c r="T802" s="227"/>
      <c r="U802" s="227"/>
      <c r="V802" s="227"/>
      <c r="W802" s="227"/>
      <c r="X802" s="227"/>
      <c r="Y802" s="227"/>
      <c r="Z802" s="227"/>
    </row>
    <row r="803" spans="1:26" ht="15.75" customHeight="1" x14ac:dyDescent="0.2">
      <c r="A803" s="227"/>
      <c r="B803" s="227"/>
      <c r="C803" s="227"/>
      <c r="D803" s="227"/>
      <c r="E803" s="227"/>
      <c r="F803" s="227"/>
      <c r="G803" s="227"/>
      <c r="H803" s="227"/>
      <c r="I803" s="227"/>
      <c r="J803" s="227"/>
      <c r="K803" s="227"/>
      <c r="L803" s="227"/>
      <c r="M803" s="227"/>
      <c r="N803" s="227"/>
      <c r="O803" s="227"/>
      <c r="P803" s="227"/>
      <c r="Q803" s="227"/>
      <c r="R803" s="227"/>
      <c r="S803" s="227"/>
      <c r="T803" s="227"/>
      <c r="U803" s="227"/>
      <c r="V803" s="227"/>
      <c r="W803" s="227"/>
      <c r="X803" s="227"/>
      <c r="Y803" s="227"/>
      <c r="Z803" s="227"/>
    </row>
    <row r="804" spans="1:26" ht="15.75" customHeight="1" x14ac:dyDescent="0.2">
      <c r="A804" s="227"/>
      <c r="B804" s="227"/>
      <c r="C804" s="227"/>
      <c r="D804" s="227"/>
      <c r="E804" s="227"/>
      <c r="F804" s="227"/>
      <c r="G804" s="227"/>
      <c r="H804" s="227"/>
      <c r="I804" s="227"/>
      <c r="J804" s="227"/>
      <c r="K804" s="227"/>
      <c r="L804" s="227"/>
      <c r="M804" s="227"/>
      <c r="N804" s="227"/>
      <c r="O804" s="227"/>
      <c r="P804" s="227"/>
      <c r="Q804" s="227"/>
      <c r="R804" s="227"/>
      <c r="S804" s="227"/>
      <c r="T804" s="227"/>
      <c r="U804" s="227"/>
      <c r="V804" s="227"/>
      <c r="W804" s="227"/>
      <c r="X804" s="227"/>
      <c r="Y804" s="227"/>
      <c r="Z804" s="227"/>
    </row>
    <row r="805" spans="1:26" ht="15.75" customHeight="1" x14ac:dyDescent="0.2">
      <c r="A805" s="227"/>
      <c r="B805" s="227"/>
      <c r="C805" s="227"/>
      <c r="D805" s="227"/>
      <c r="E805" s="227"/>
      <c r="F805" s="227"/>
      <c r="G805" s="227"/>
      <c r="H805" s="227"/>
      <c r="I805" s="227"/>
      <c r="J805" s="227"/>
      <c r="K805" s="227"/>
      <c r="L805" s="227"/>
      <c r="M805" s="227"/>
      <c r="N805" s="227"/>
      <c r="O805" s="227"/>
      <c r="P805" s="227"/>
      <c r="Q805" s="227"/>
      <c r="R805" s="227"/>
      <c r="S805" s="227"/>
      <c r="T805" s="227"/>
      <c r="U805" s="227"/>
      <c r="V805" s="227"/>
      <c r="W805" s="227"/>
      <c r="X805" s="227"/>
      <c r="Y805" s="227"/>
      <c r="Z805" s="227"/>
    </row>
    <row r="806" spans="1:26" ht="15.75" customHeight="1" x14ac:dyDescent="0.2">
      <c r="A806" s="227"/>
      <c r="B806" s="227"/>
      <c r="C806" s="227"/>
      <c r="D806" s="227"/>
      <c r="E806" s="227"/>
      <c r="F806" s="227"/>
      <c r="G806" s="227"/>
      <c r="H806" s="227"/>
      <c r="I806" s="227"/>
      <c r="J806" s="227"/>
      <c r="K806" s="227"/>
      <c r="L806" s="227"/>
      <c r="M806" s="227"/>
      <c r="N806" s="227"/>
      <c r="O806" s="227"/>
      <c r="P806" s="227"/>
      <c r="Q806" s="227"/>
      <c r="R806" s="227"/>
      <c r="S806" s="227"/>
      <c r="T806" s="227"/>
      <c r="U806" s="227"/>
      <c r="V806" s="227"/>
      <c r="W806" s="227"/>
      <c r="X806" s="227"/>
      <c r="Y806" s="227"/>
      <c r="Z806" s="227"/>
    </row>
    <row r="807" spans="1:26" ht="15.75" customHeight="1" x14ac:dyDescent="0.2">
      <c r="A807" s="227"/>
      <c r="B807" s="227"/>
      <c r="C807" s="227"/>
      <c r="D807" s="227"/>
      <c r="E807" s="227"/>
      <c r="F807" s="227"/>
      <c r="G807" s="227"/>
      <c r="H807" s="227"/>
      <c r="I807" s="227"/>
      <c r="J807" s="227"/>
      <c r="K807" s="227"/>
      <c r="L807" s="227"/>
      <c r="M807" s="227"/>
      <c r="N807" s="227"/>
      <c r="O807" s="227"/>
      <c r="P807" s="227"/>
      <c r="Q807" s="227"/>
      <c r="R807" s="227"/>
      <c r="S807" s="227"/>
      <c r="T807" s="227"/>
      <c r="U807" s="227"/>
      <c r="V807" s="227"/>
      <c r="W807" s="227"/>
      <c r="X807" s="227"/>
      <c r="Y807" s="227"/>
      <c r="Z807" s="227"/>
    </row>
    <row r="808" spans="1:26" ht="15.75" customHeight="1" x14ac:dyDescent="0.2">
      <c r="A808" s="227"/>
      <c r="B808" s="227"/>
      <c r="C808" s="227"/>
      <c r="D808" s="227"/>
      <c r="E808" s="227"/>
      <c r="F808" s="227"/>
      <c r="G808" s="227"/>
      <c r="H808" s="227"/>
      <c r="I808" s="227"/>
      <c r="J808" s="227"/>
      <c r="K808" s="227"/>
      <c r="L808" s="227"/>
      <c r="M808" s="227"/>
      <c r="N808" s="227"/>
      <c r="O808" s="227"/>
      <c r="P808" s="227"/>
      <c r="Q808" s="227"/>
      <c r="R808" s="227"/>
      <c r="S808" s="227"/>
      <c r="T808" s="227"/>
      <c r="U808" s="227"/>
      <c r="V808" s="227"/>
      <c r="W808" s="227"/>
      <c r="X808" s="227"/>
      <c r="Y808" s="227"/>
      <c r="Z808" s="227"/>
    </row>
    <row r="809" spans="1:26" ht="15.75" customHeight="1" x14ac:dyDescent="0.2">
      <c r="A809" s="227"/>
      <c r="B809" s="227"/>
      <c r="C809" s="227"/>
      <c r="D809" s="227"/>
      <c r="E809" s="227"/>
      <c r="F809" s="227"/>
      <c r="G809" s="227"/>
      <c r="H809" s="227"/>
      <c r="I809" s="227"/>
      <c r="J809" s="227"/>
      <c r="K809" s="227"/>
      <c r="L809" s="227"/>
      <c r="M809" s="227"/>
      <c r="N809" s="227"/>
      <c r="O809" s="227"/>
      <c r="P809" s="227"/>
      <c r="Q809" s="227"/>
      <c r="R809" s="227"/>
      <c r="S809" s="227"/>
      <c r="T809" s="227"/>
      <c r="U809" s="227"/>
      <c r="V809" s="227"/>
      <c r="W809" s="227"/>
      <c r="X809" s="227"/>
      <c r="Y809" s="227"/>
      <c r="Z809" s="227"/>
    </row>
    <row r="810" spans="1:26" ht="15.75" customHeight="1" x14ac:dyDescent="0.2">
      <c r="A810" s="227"/>
      <c r="B810" s="227"/>
      <c r="C810" s="227"/>
      <c r="D810" s="227"/>
      <c r="E810" s="227"/>
      <c r="F810" s="227"/>
      <c r="G810" s="227"/>
      <c r="H810" s="227"/>
      <c r="I810" s="227"/>
      <c r="J810" s="227"/>
      <c r="K810" s="227"/>
      <c r="L810" s="227"/>
      <c r="M810" s="227"/>
      <c r="N810" s="227"/>
      <c r="O810" s="227"/>
      <c r="P810" s="227"/>
      <c r="Q810" s="227"/>
      <c r="R810" s="227"/>
      <c r="S810" s="227"/>
      <c r="T810" s="227"/>
      <c r="U810" s="227"/>
      <c r="V810" s="227"/>
      <c r="W810" s="227"/>
      <c r="X810" s="227"/>
      <c r="Y810" s="227"/>
      <c r="Z810" s="227"/>
    </row>
    <row r="811" spans="1:26" ht="15.75" customHeight="1" x14ac:dyDescent="0.2">
      <c r="A811" s="227"/>
      <c r="B811" s="227"/>
      <c r="C811" s="227"/>
      <c r="D811" s="227"/>
      <c r="E811" s="227"/>
      <c r="F811" s="227"/>
      <c r="G811" s="227"/>
      <c r="H811" s="227"/>
      <c r="I811" s="227"/>
      <c r="J811" s="227"/>
      <c r="K811" s="227"/>
      <c r="L811" s="227"/>
      <c r="M811" s="227"/>
      <c r="N811" s="227"/>
      <c r="O811" s="227"/>
      <c r="P811" s="227"/>
      <c r="Q811" s="227"/>
      <c r="R811" s="227"/>
      <c r="S811" s="227"/>
      <c r="T811" s="227"/>
      <c r="U811" s="227"/>
      <c r="V811" s="227"/>
      <c r="W811" s="227"/>
      <c r="X811" s="227"/>
      <c r="Y811" s="227"/>
      <c r="Z811" s="227"/>
    </row>
    <row r="812" spans="1:26" ht="15.75" customHeight="1" x14ac:dyDescent="0.2">
      <c r="A812" s="227"/>
      <c r="B812" s="227"/>
      <c r="C812" s="227"/>
      <c r="D812" s="227"/>
      <c r="E812" s="227"/>
      <c r="F812" s="227"/>
      <c r="G812" s="227"/>
      <c r="H812" s="227"/>
      <c r="I812" s="227"/>
      <c r="J812" s="227"/>
      <c r="K812" s="227"/>
      <c r="L812" s="227"/>
      <c r="M812" s="227"/>
      <c r="N812" s="227"/>
      <c r="O812" s="227"/>
      <c r="P812" s="227"/>
      <c r="Q812" s="227"/>
      <c r="R812" s="227"/>
      <c r="S812" s="227"/>
      <c r="T812" s="227"/>
      <c r="U812" s="227"/>
      <c r="V812" s="227"/>
      <c r="W812" s="227"/>
      <c r="X812" s="227"/>
      <c r="Y812" s="227"/>
      <c r="Z812" s="227"/>
    </row>
    <row r="813" spans="1:26" ht="15.75" customHeight="1" x14ac:dyDescent="0.2">
      <c r="A813" s="227"/>
      <c r="B813" s="227"/>
      <c r="C813" s="227"/>
      <c r="D813" s="227"/>
      <c r="E813" s="227"/>
      <c r="F813" s="227"/>
      <c r="G813" s="227"/>
      <c r="H813" s="227"/>
      <c r="I813" s="227"/>
      <c r="J813" s="227"/>
      <c r="K813" s="227"/>
      <c r="L813" s="227"/>
      <c r="M813" s="227"/>
      <c r="N813" s="227"/>
      <c r="O813" s="227"/>
      <c r="P813" s="227"/>
      <c r="Q813" s="227"/>
      <c r="R813" s="227"/>
      <c r="S813" s="227"/>
      <c r="T813" s="227"/>
      <c r="U813" s="227"/>
      <c r="V813" s="227"/>
      <c r="W813" s="227"/>
      <c r="X813" s="227"/>
      <c r="Y813" s="227"/>
      <c r="Z813" s="227"/>
    </row>
    <row r="814" spans="1:26" ht="15.75" customHeight="1" x14ac:dyDescent="0.2">
      <c r="A814" s="227"/>
      <c r="B814" s="227"/>
      <c r="C814" s="227"/>
      <c r="D814" s="227"/>
      <c r="E814" s="227"/>
      <c r="F814" s="227"/>
      <c r="G814" s="227"/>
      <c r="H814" s="227"/>
      <c r="I814" s="227"/>
      <c r="J814" s="227"/>
      <c r="K814" s="227"/>
      <c r="L814" s="227"/>
      <c r="M814" s="227"/>
      <c r="N814" s="227"/>
      <c r="O814" s="227"/>
      <c r="P814" s="227"/>
      <c r="Q814" s="227"/>
      <c r="R814" s="227"/>
      <c r="S814" s="227"/>
      <c r="T814" s="227"/>
      <c r="U814" s="227"/>
      <c r="V814" s="227"/>
      <c r="W814" s="227"/>
      <c r="X814" s="227"/>
      <c r="Y814" s="227"/>
      <c r="Z814" s="227"/>
    </row>
    <row r="815" spans="1:26" ht="15.75" customHeight="1" x14ac:dyDescent="0.2">
      <c r="A815" s="227"/>
      <c r="B815" s="227"/>
      <c r="C815" s="227"/>
      <c r="D815" s="227"/>
      <c r="E815" s="227"/>
      <c r="F815" s="227"/>
      <c r="G815" s="227"/>
      <c r="H815" s="227"/>
      <c r="I815" s="227"/>
      <c r="J815" s="227"/>
      <c r="K815" s="227"/>
      <c r="L815" s="227"/>
      <c r="M815" s="227"/>
      <c r="N815" s="227"/>
      <c r="O815" s="227"/>
      <c r="P815" s="227"/>
      <c r="Q815" s="227"/>
      <c r="R815" s="227"/>
      <c r="S815" s="227"/>
      <c r="T815" s="227"/>
      <c r="U815" s="227"/>
      <c r="V815" s="227"/>
      <c r="W815" s="227"/>
      <c r="X815" s="227"/>
      <c r="Y815" s="227"/>
      <c r="Z815" s="227"/>
    </row>
    <row r="816" spans="1:26" ht="15.75" customHeight="1" x14ac:dyDescent="0.2">
      <c r="A816" s="227"/>
      <c r="B816" s="227"/>
      <c r="C816" s="227"/>
      <c r="D816" s="227"/>
      <c r="E816" s="227"/>
      <c r="F816" s="227"/>
      <c r="G816" s="227"/>
      <c r="H816" s="227"/>
      <c r="I816" s="227"/>
      <c r="J816" s="227"/>
      <c r="K816" s="227"/>
      <c r="L816" s="227"/>
      <c r="M816" s="227"/>
      <c r="N816" s="227"/>
      <c r="O816" s="227"/>
      <c r="P816" s="227"/>
      <c r="Q816" s="227"/>
      <c r="R816" s="227"/>
      <c r="S816" s="227"/>
      <c r="T816" s="227"/>
      <c r="U816" s="227"/>
      <c r="V816" s="227"/>
      <c r="W816" s="227"/>
      <c r="X816" s="227"/>
      <c r="Y816" s="227"/>
      <c r="Z816" s="227"/>
    </row>
    <row r="817" spans="1:26" ht="15.75" customHeight="1" x14ac:dyDescent="0.2">
      <c r="A817" s="227"/>
      <c r="B817" s="227"/>
      <c r="C817" s="227"/>
      <c r="D817" s="227"/>
      <c r="E817" s="227"/>
      <c r="F817" s="227"/>
      <c r="G817" s="227"/>
      <c r="H817" s="227"/>
      <c r="I817" s="227"/>
      <c r="J817" s="227"/>
      <c r="K817" s="227"/>
      <c r="L817" s="227"/>
      <c r="M817" s="227"/>
      <c r="N817" s="227"/>
      <c r="O817" s="227"/>
      <c r="P817" s="227"/>
      <c r="Q817" s="227"/>
      <c r="R817" s="227"/>
      <c r="S817" s="227"/>
      <c r="T817" s="227"/>
      <c r="U817" s="227"/>
      <c r="V817" s="227"/>
      <c r="W817" s="227"/>
      <c r="X817" s="227"/>
      <c r="Y817" s="227"/>
      <c r="Z817" s="227"/>
    </row>
    <row r="818" spans="1:26" ht="15.75" customHeight="1" x14ac:dyDescent="0.2">
      <c r="A818" s="227"/>
      <c r="B818" s="227"/>
      <c r="C818" s="227"/>
      <c r="D818" s="227"/>
      <c r="E818" s="227"/>
      <c r="F818" s="227"/>
      <c r="G818" s="227"/>
      <c r="H818" s="227"/>
      <c r="I818" s="227"/>
      <c r="J818" s="227"/>
      <c r="K818" s="227"/>
      <c r="L818" s="227"/>
      <c r="M818" s="227"/>
      <c r="N818" s="227"/>
      <c r="O818" s="227"/>
      <c r="P818" s="227"/>
      <c r="Q818" s="227"/>
      <c r="R818" s="227"/>
      <c r="S818" s="227"/>
      <c r="T818" s="227"/>
      <c r="U818" s="227"/>
      <c r="V818" s="227"/>
      <c r="W818" s="227"/>
      <c r="X818" s="227"/>
      <c r="Y818" s="227"/>
      <c r="Z818" s="227"/>
    </row>
    <row r="819" spans="1:26" ht="15.75" customHeight="1" x14ac:dyDescent="0.2">
      <c r="A819" s="227"/>
      <c r="B819" s="227"/>
      <c r="C819" s="227"/>
      <c r="D819" s="227"/>
      <c r="E819" s="227"/>
      <c r="F819" s="227"/>
      <c r="G819" s="227"/>
      <c r="H819" s="227"/>
      <c r="I819" s="227"/>
      <c r="J819" s="227"/>
      <c r="K819" s="227"/>
      <c r="L819" s="227"/>
      <c r="M819" s="227"/>
      <c r="N819" s="227"/>
      <c r="O819" s="227"/>
      <c r="P819" s="227"/>
      <c r="Q819" s="227"/>
      <c r="R819" s="227"/>
      <c r="S819" s="227"/>
      <c r="T819" s="227"/>
      <c r="U819" s="227"/>
      <c r="V819" s="227"/>
      <c r="W819" s="227"/>
      <c r="X819" s="227"/>
      <c r="Y819" s="227"/>
      <c r="Z819" s="227"/>
    </row>
    <row r="820" spans="1:26" ht="15.75" customHeight="1" x14ac:dyDescent="0.2">
      <c r="A820" s="227"/>
      <c r="B820" s="227"/>
      <c r="C820" s="227"/>
      <c r="D820" s="227"/>
      <c r="E820" s="227"/>
      <c r="F820" s="227"/>
      <c r="G820" s="227"/>
      <c r="H820" s="227"/>
      <c r="I820" s="227"/>
      <c r="J820" s="227"/>
      <c r="K820" s="227"/>
      <c r="L820" s="227"/>
      <c r="M820" s="227"/>
      <c r="N820" s="227"/>
      <c r="O820" s="227"/>
      <c r="P820" s="227"/>
      <c r="Q820" s="227"/>
      <c r="R820" s="227"/>
      <c r="S820" s="227"/>
      <c r="T820" s="227"/>
      <c r="U820" s="227"/>
      <c r="V820" s="227"/>
      <c r="W820" s="227"/>
      <c r="X820" s="227"/>
      <c r="Y820" s="227"/>
      <c r="Z820" s="227"/>
    </row>
    <row r="821" spans="1:26" ht="15.75" customHeight="1" x14ac:dyDescent="0.2">
      <c r="A821" s="227"/>
      <c r="B821" s="227"/>
      <c r="C821" s="227"/>
      <c r="D821" s="227"/>
      <c r="E821" s="227"/>
      <c r="F821" s="227"/>
      <c r="G821" s="227"/>
      <c r="H821" s="227"/>
      <c r="I821" s="227"/>
      <c r="J821" s="227"/>
      <c r="K821" s="227"/>
      <c r="L821" s="227"/>
      <c r="M821" s="227"/>
      <c r="N821" s="227"/>
      <c r="O821" s="227"/>
      <c r="P821" s="227"/>
      <c r="Q821" s="227"/>
      <c r="R821" s="227"/>
      <c r="S821" s="227"/>
      <c r="T821" s="227"/>
      <c r="U821" s="227"/>
      <c r="V821" s="227"/>
      <c r="W821" s="227"/>
      <c r="X821" s="227"/>
      <c r="Y821" s="227"/>
      <c r="Z821" s="227"/>
    </row>
    <row r="822" spans="1:26" ht="15.75" customHeight="1" x14ac:dyDescent="0.2">
      <c r="A822" s="227"/>
      <c r="B822" s="227"/>
      <c r="C822" s="227"/>
      <c r="D822" s="227"/>
      <c r="E822" s="227"/>
      <c r="F822" s="227"/>
      <c r="G822" s="227"/>
      <c r="H822" s="227"/>
      <c r="I822" s="227"/>
      <c r="J822" s="227"/>
      <c r="K822" s="227"/>
      <c r="L822" s="227"/>
      <c r="M822" s="227"/>
      <c r="N822" s="227"/>
      <c r="O822" s="227"/>
      <c r="P822" s="227"/>
      <c r="Q822" s="227"/>
      <c r="R822" s="227"/>
      <c r="S822" s="227"/>
      <c r="T822" s="227"/>
      <c r="U822" s="227"/>
      <c r="V822" s="227"/>
      <c r="W822" s="227"/>
      <c r="X822" s="227"/>
      <c r="Y822" s="227"/>
      <c r="Z822" s="227"/>
    </row>
    <row r="823" spans="1:26" ht="15.75" customHeight="1" x14ac:dyDescent="0.2">
      <c r="A823" s="227"/>
      <c r="B823" s="227"/>
      <c r="C823" s="227"/>
      <c r="D823" s="227"/>
      <c r="E823" s="227"/>
      <c r="F823" s="227"/>
      <c r="G823" s="227"/>
      <c r="H823" s="227"/>
      <c r="I823" s="227"/>
      <c r="J823" s="227"/>
      <c r="K823" s="227"/>
      <c r="L823" s="227"/>
      <c r="M823" s="227"/>
      <c r="N823" s="227"/>
      <c r="O823" s="227"/>
      <c r="P823" s="227"/>
      <c r="Q823" s="227"/>
      <c r="R823" s="227"/>
      <c r="S823" s="227"/>
      <c r="T823" s="227"/>
      <c r="U823" s="227"/>
      <c r="V823" s="227"/>
      <c r="W823" s="227"/>
      <c r="X823" s="227"/>
      <c r="Y823" s="227"/>
      <c r="Z823" s="227"/>
    </row>
    <row r="824" spans="1:26" ht="15.75" customHeight="1" x14ac:dyDescent="0.2">
      <c r="A824" s="227"/>
      <c r="B824" s="227"/>
      <c r="C824" s="227"/>
      <c r="D824" s="227"/>
      <c r="E824" s="227"/>
      <c r="F824" s="227"/>
      <c r="G824" s="227"/>
      <c r="H824" s="227"/>
      <c r="I824" s="227"/>
      <c r="J824" s="227"/>
      <c r="K824" s="227"/>
      <c r="L824" s="227"/>
      <c r="M824" s="227"/>
      <c r="N824" s="227"/>
      <c r="O824" s="227"/>
      <c r="P824" s="227"/>
      <c r="Q824" s="227"/>
      <c r="R824" s="227"/>
      <c r="S824" s="227"/>
      <c r="T824" s="227"/>
      <c r="U824" s="227"/>
      <c r="V824" s="227"/>
      <c r="W824" s="227"/>
      <c r="X824" s="227"/>
      <c r="Y824" s="227"/>
      <c r="Z824" s="227"/>
    </row>
    <row r="825" spans="1:26" ht="15.75" customHeight="1" x14ac:dyDescent="0.2">
      <c r="A825" s="227"/>
      <c r="B825" s="227"/>
      <c r="C825" s="227"/>
      <c r="D825" s="227"/>
      <c r="E825" s="227"/>
      <c r="F825" s="227"/>
      <c r="G825" s="227"/>
      <c r="H825" s="227"/>
      <c r="I825" s="227"/>
      <c r="J825" s="227"/>
      <c r="K825" s="227"/>
      <c r="L825" s="227"/>
      <c r="M825" s="227"/>
      <c r="N825" s="227"/>
      <c r="O825" s="227"/>
      <c r="P825" s="227"/>
      <c r="Q825" s="227"/>
      <c r="R825" s="227"/>
      <c r="S825" s="227"/>
      <c r="T825" s="227"/>
      <c r="U825" s="227"/>
      <c r="V825" s="227"/>
      <c r="W825" s="227"/>
      <c r="X825" s="227"/>
      <c r="Y825" s="227"/>
      <c r="Z825" s="227"/>
    </row>
    <row r="826" spans="1:26" ht="15.75" customHeight="1" x14ac:dyDescent="0.2">
      <c r="A826" s="227"/>
      <c r="B826" s="227"/>
      <c r="C826" s="227"/>
      <c r="D826" s="227"/>
      <c r="E826" s="227"/>
      <c r="F826" s="227"/>
      <c r="G826" s="227"/>
      <c r="H826" s="227"/>
      <c r="I826" s="227"/>
      <c r="J826" s="227"/>
      <c r="K826" s="227"/>
      <c r="L826" s="227"/>
      <c r="M826" s="227"/>
      <c r="N826" s="227"/>
      <c r="O826" s="227"/>
      <c r="P826" s="227"/>
      <c r="Q826" s="227"/>
      <c r="R826" s="227"/>
      <c r="S826" s="227"/>
      <c r="T826" s="227"/>
      <c r="U826" s="227"/>
      <c r="V826" s="227"/>
      <c r="W826" s="227"/>
      <c r="X826" s="227"/>
      <c r="Y826" s="227"/>
      <c r="Z826" s="227"/>
    </row>
    <row r="827" spans="1:26" ht="15.75" customHeight="1" x14ac:dyDescent="0.2">
      <c r="A827" s="227"/>
      <c r="B827" s="227"/>
      <c r="C827" s="227"/>
      <c r="D827" s="227"/>
      <c r="E827" s="227"/>
      <c r="F827" s="227"/>
      <c r="G827" s="227"/>
      <c r="H827" s="227"/>
      <c r="I827" s="227"/>
      <c r="J827" s="227"/>
      <c r="K827" s="227"/>
      <c r="L827" s="227"/>
      <c r="M827" s="227"/>
      <c r="N827" s="227"/>
      <c r="O827" s="227"/>
      <c r="P827" s="227"/>
      <c r="Q827" s="227"/>
      <c r="R827" s="227"/>
      <c r="S827" s="227"/>
      <c r="T827" s="227"/>
      <c r="U827" s="227"/>
      <c r="V827" s="227"/>
      <c r="W827" s="227"/>
      <c r="X827" s="227"/>
      <c r="Y827" s="227"/>
      <c r="Z827" s="227"/>
    </row>
    <row r="828" spans="1:26" ht="15.75" customHeight="1" x14ac:dyDescent="0.2">
      <c r="A828" s="227"/>
      <c r="B828" s="227"/>
      <c r="C828" s="227"/>
      <c r="D828" s="227"/>
      <c r="E828" s="227"/>
      <c r="F828" s="227"/>
      <c r="G828" s="227"/>
      <c r="H828" s="227"/>
      <c r="I828" s="227"/>
      <c r="J828" s="227"/>
      <c r="K828" s="227"/>
      <c r="L828" s="227"/>
      <c r="M828" s="227"/>
      <c r="N828" s="227"/>
      <c r="O828" s="227"/>
      <c r="P828" s="227"/>
      <c r="Q828" s="227"/>
      <c r="R828" s="227"/>
      <c r="S828" s="227"/>
      <c r="T828" s="227"/>
      <c r="U828" s="227"/>
      <c r="V828" s="227"/>
      <c r="W828" s="227"/>
      <c r="X828" s="227"/>
      <c r="Y828" s="227"/>
      <c r="Z828" s="227"/>
    </row>
    <row r="829" spans="1:26" ht="15.75" customHeight="1" x14ac:dyDescent="0.2">
      <c r="A829" s="227"/>
      <c r="B829" s="227"/>
      <c r="C829" s="227"/>
      <c r="D829" s="227"/>
      <c r="E829" s="227"/>
      <c r="F829" s="227"/>
      <c r="G829" s="227"/>
      <c r="H829" s="227"/>
      <c r="I829" s="227"/>
      <c r="J829" s="227"/>
      <c r="K829" s="227"/>
      <c r="L829" s="227"/>
      <c r="M829" s="227"/>
      <c r="N829" s="227"/>
      <c r="O829" s="227"/>
      <c r="P829" s="227"/>
      <c r="Q829" s="227"/>
      <c r="R829" s="227"/>
      <c r="S829" s="227"/>
      <c r="T829" s="227"/>
      <c r="U829" s="227"/>
      <c r="V829" s="227"/>
      <c r="W829" s="227"/>
      <c r="X829" s="227"/>
      <c r="Y829" s="227"/>
      <c r="Z829" s="227"/>
    </row>
    <row r="830" spans="1:26" ht="15.75" customHeight="1" x14ac:dyDescent="0.2">
      <c r="A830" s="227"/>
      <c r="B830" s="227"/>
      <c r="C830" s="227"/>
      <c r="D830" s="227"/>
      <c r="E830" s="227"/>
      <c r="F830" s="227"/>
      <c r="G830" s="227"/>
      <c r="H830" s="227"/>
      <c r="I830" s="227"/>
      <c r="J830" s="227"/>
      <c r="K830" s="227"/>
      <c r="L830" s="227"/>
      <c r="M830" s="227"/>
      <c r="N830" s="227"/>
      <c r="O830" s="227"/>
      <c r="P830" s="227"/>
      <c r="Q830" s="227"/>
      <c r="R830" s="227"/>
      <c r="S830" s="227"/>
      <c r="T830" s="227"/>
      <c r="U830" s="227"/>
      <c r="V830" s="227"/>
      <c r="W830" s="227"/>
      <c r="X830" s="227"/>
      <c r="Y830" s="227"/>
      <c r="Z830" s="227"/>
    </row>
    <row r="831" spans="1:26" ht="15.75" customHeight="1" x14ac:dyDescent="0.2">
      <c r="A831" s="227"/>
      <c r="B831" s="227"/>
      <c r="C831" s="227"/>
      <c r="D831" s="227"/>
      <c r="E831" s="227"/>
      <c r="F831" s="227"/>
      <c r="G831" s="227"/>
      <c r="H831" s="227"/>
      <c r="I831" s="227"/>
      <c r="J831" s="227"/>
      <c r="K831" s="227"/>
      <c r="L831" s="227"/>
      <c r="M831" s="227"/>
      <c r="N831" s="227"/>
      <c r="O831" s="227"/>
      <c r="P831" s="227"/>
      <c r="Q831" s="227"/>
      <c r="R831" s="227"/>
      <c r="S831" s="227"/>
      <c r="T831" s="227"/>
      <c r="U831" s="227"/>
      <c r="V831" s="227"/>
      <c r="W831" s="227"/>
      <c r="X831" s="227"/>
      <c r="Y831" s="227"/>
      <c r="Z831" s="227"/>
    </row>
    <row r="832" spans="1:26" ht="15.75" customHeight="1" x14ac:dyDescent="0.2">
      <c r="A832" s="227"/>
      <c r="B832" s="227"/>
      <c r="C832" s="227"/>
      <c r="D832" s="227"/>
      <c r="E832" s="227"/>
      <c r="F832" s="227"/>
      <c r="G832" s="227"/>
      <c r="H832" s="227"/>
      <c r="I832" s="227"/>
      <c r="J832" s="227"/>
      <c r="K832" s="227"/>
      <c r="L832" s="227"/>
      <c r="M832" s="227"/>
      <c r="N832" s="227"/>
      <c r="O832" s="227"/>
      <c r="P832" s="227"/>
      <c r="Q832" s="227"/>
      <c r="R832" s="227"/>
      <c r="S832" s="227"/>
      <c r="T832" s="227"/>
      <c r="U832" s="227"/>
      <c r="V832" s="227"/>
      <c r="W832" s="227"/>
      <c r="X832" s="227"/>
      <c r="Y832" s="227"/>
      <c r="Z832" s="227"/>
    </row>
    <row r="833" spans="1:26" ht="15.75" customHeight="1" x14ac:dyDescent="0.2">
      <c r="A833" s="227"/>
      <c r="B833" s="227"/>
      <c r="C833" s="227"/>
      <c r="D833" s="227"/>
      <c r="E833" s="227"/>
      <c r="F833" s="227"/>
      <c r="G833" s="227"/>
      <c r="H833" s="227"/>
      <c r="I833" s="227"/>
      <c r="J833" s="227"/>
      <c r="K833" s="227"/>
      <c r="L833" s="227"/>
      <c r="M833" s="227"/>
      <c r="N833" s="227"/>
      <c r="O833" s="227"/>
      <c r="P833" s="227"/>
      <c r="Q833" s="227"/>
      <c r="R833" s="227"/>
      <c r="S833" s="227"/>
      <c r="T833" s="227"/>
      <c r="U833" s="227"/>
      <c r="V833" s="227"/>
      <c r="W833" s="227"/>
      <c r="X833" s="227"/>
      <c r="Y833" s="227"/>
      <c r="Z833" s="227"/>
    </row>
    <row r="834" spans="1:26" ht="15.75" customHeight="1" x14ac:dyDescent="0.2">
      <c r="A834" s="227"/>
      <c r="B834" s="227"/>
      <c r="C834" s="227"/>
      <c r="D834" s="227"/>
      <c r="E834" s="227"/>
      <c r="F834" s="227"/>
      <c r="G834" s="227"/>
      <c r="H834" s="227"/>
      <c r="I834" s="227"/>
      <c r="J834" s="227"/>
      <c r="K834" s="227"/>
      <c r="L834" s="227"/>
      <c r="M834" s="227"/>
      <c r="N834" s="227"/>
      <c r="O834" s="227"/>
      <c r="P834" s="227"/>
      <c r="Q834" s="227"/>
      <c r="R834" s="227"/>
      <c r="S834" s="227"/>
      <c r="T834" s="227"/>
      <c r="U834" s="227"/>
      <c r="V834" s="227"/>
      <c r="W834" s="227"/>
      <c r="X834" s="227"/>
      <c r="Y834" s="227"/>
      <c r="Z834" s="227"/>
    </row>
    <row r="835" spans="1:26" ht="15.75" customHeight="1" x14ac:dyDescent="0.2">
      <c r="A835" s="227"/>
      <c r="B835" s="227"/>
      <c r="C835" s="227"/>
      <c r="D835" s="227"/>
      <c r="E835" s="227"/>
      <c r="F835" s="227"/>
      <c r="G835" s="227"/>
      <c r="H835" s="227"/>
      <c r="I835" s="227"/>
      <c r="J835" s="227"/>
      <c r="K835" s="227"/>
      <c r="L835" s="227"/>
      <c r="M835" s="227"/>
      <c r="N835" s="227"/>
      <c r="O835" s="227"/>
      <c r="P835" s="227"/>
      <c r="Q835" s="227"/>
      <c r="R835" s="227"/>
      <c r="S835" s="227"/>
      <c r="T835" s="227"/>
      <c r="U835" s="227"/>
      <c r="V835" s="227"/>
      <c r="W835" s="227"/>
      <c r="X835" s="227"/>
      <c r="Y835" s="227"/>
      <c r="Z835" s="227"/>
    </row>
    <row r="836" spans="1:26" ht="15.75" customHeight="1" x14ac:dyDescent="0.2">
      <c r="A836" s="227"/>
      <c r="B836" s="227"/>
      <c r="C836" s="227"/>
      <c r="D836" s="227"/>
      <c r="E836" s="227"/>
      <c r="F836" s="227"/>
      <c r="G836" s="227"/>
      <c r="H836" s="227"/>
      <c r="I836" s="227"/>
      <c r="J836" s="227"/>
      <c r="K836" s="227"/>
      <c r="L836" s="227"/>
      <c r="M836" s="227"/>
      <c r="N836" s="227"/>
      <c r="O836" s="227"/>
      <c r="P836" s="227"/>
      <c r="Q836" s="227"/>
      <c r="R836" s="227"/>
      <c r="S836" s="227"/>
      <c r="T836" s="227"/>
      <c r="U836" s="227"/>
      <c r="V836" s="227"/>
      <c r="W836" s="227"/>
      <c r="X836" s="227"/>
      <c r="Y836" s="227"/>
      <c r="Z836" s="227"/>
    </row>
    <row r="837" spans="1:26" ht="15.75" customHeight="1" x14ac:dyDescent="0.2">
      <c r="A837" s="227"/>
      <c r="B837" s="227"/>
      <c r="C837" s="227"/>
      <c r="D837" s="227"/>
      <c r="E837" s="227"/>
      <c r="F837" s="227"/>
      <c r="G837" s="227"/>
      <c r="H837" s="227"/>
      <c r="I837" s="227"/>
      <c r="J837" s="227"/>
      <c r="K837" s="227"/>
      <c r="L837" s="227"/>
      <c r="M837" s="227"/>
      <c r="N837" s="227"/>
      <c r="O837" s="227"/>
      <c r="P837" s="227"/>
      <c r="Q837" s="227"/>
      <c r="R837" s="227"/>
      <c r="S837" s="227"/>
      <c r="T837" s="227"/>
      <c r="U837" s="227"/>
      <c r="V837" s="227"/>
      <c r="W837" s="227"/>
      <c r="X837" s="227"/>
      <c r="Y837" s="227"/>
      <c r="Z837" s="227"/>
    </row>
    <row r="838" spans="1:26" ht="15.75" customHeight="1" x14ac:dyDescent="0.2">
      <c r="A838" s="227"/>
      <c r="B838" s="227"/>
      <c r="C838" s="227"/>
      <c r="D838" s="227"/>
      <c r="E838" s="227"/>
      <c r="F838" s="227"/>
      <c r="G838" s="227"/>
      <c r="H838" s="227"/>
      <c r="I838" s="227"/>
      <c r="J838" s="227"/>
      <c r="K838" s="227"/>
      <c r="L838" s="227"/>
      <c r="M838" s="227"/>
      <c r="N838" s="227"/>
      <c r="O838" s="227"/>
      <c r="P838" s="227"/>
      <c r="Q838" s="227"/>
      <c r="R838" s="227"/>
      <c r="S838" s="227"/>
      <c r="T838" s="227"/>
      <c r="U838" s="227"/>
      <c r="V838" s="227"/>
      <c r="W838" s="227"/>
      <c r="X838" s="227"/>
      <c r="Y838" s="227"/>
      <c r="Z838" s="227"/>
    </row>
    <row r="839" spans="1:26" ht="15.75" customHeight="1" x14ac:dyDescent="0.2">
      <c r="A839" s="227"/>
      <c r="B839" s="227"/>
      <c r="C839" s="227"/>
      <c r="D839" s="227"/>
      <c r="E839" s="227"/>
      <c r="F839" s="227"/>
      <c r="G839" s="227"/>
      <c r="H839" s="227"/>
      <c r="I839" s="227"/>
      <c r="J839" s="227"/>
      <c r="K839" s="227"/>
      <c r="L839" s="227"/>
      <c r="M839" s="227"/>
      <c r="N839" s="227"/>
      <c r="O839" s="227"/>
      <c r="P839" s="227"/>
      <c r="Q839" s="227"/>
      <c r="R839" s="227"/>
      <c r="S839" s="227"/>
      <c r="T839" s="227"/>
      <c r="U839" s="227"/>
      <c r="V839" s="227"/>
      <c r="W839" s="227"/>
      <c r="X839" s="227"/>
      <c r="Y839" s="227"/>
      <c r="Z839" s="227"/>
    </row>
    <row r="840" spans="1:26" ht="15.75" customHeight="1" x14ac:dyDescent="0.2">
      <c r="A840" s="227"/>
      <c r="B840" s="227"/>
      <c r="C840" s="227"/>
      <c r="D840" s="227"/>
      <c r="E840" s="227"/>
      <c r="F840" s="227"/>
      <c r="G840" s="227"/>
      <c r="H840" s="227"/>
      <c r="I840" s="227"/>
      <c r="J840" s="227"/>
      <c r="K840" s="227"/>
      <c r="L840" s="227"/>
      <c r="M840" s="227"/>
      <c r="N840" s="227"/>
      <c r="O840" s="227"/>
      <c r="P840" s="227"/>
      <c r="Q840" s="227"/>
      <c r="R840" s="227"/>
      <c r="S840" s="227"/>
      <c r="T840" s="227"/>
      <c r="U840" s="227"/>
      <c r="V840" s="227"/>
      <c r="W840" s="227"/>
      <c r="X840" s="227"/>
      <c r="Y840" s="227"/>
      <c r="Z840" s="227"/>
    </row>
    <row r="841" spans="1:26" ht="15.75" customHeight="1" x14ac:dyDescent="0.2">
      <c r="A841" s="227"/>
      <c r="B841" s="227"/>
      <c r="C841" s="227"/>
      <c r="D841" s="227"/>
      <c r="E841" s="227"/>
      <c r="F841" s="227"/>
      <c r="G841" s="227"/>
      <c r="H841" s="227"/>
      <c r="I841" s="227"/>
      <c r="J841" s="227"/>
      <c r="K841" s="227"/>
      <c r="L841" s="227"/>
      <c r="M841" s="227"/>
      <c r="N841" s="227"/>
      <c r="O841" s="227"/>
      <c r="P841" s="227"/>
      <c r="Q841" s="227"/>
      <c r="R841" s="227"/>
      <c r="S841" s="227"/>
      <c r="T841" s="227"/>
      <c r="U841" s="227"/>
      <c r="V841" s="227"/>
      <c r="W841" s="227"/>
      <c r="X841" s="227"/>
      <c r="Y841" s="227"/>
      <c r="Z841" s="227"/>
    </row>
    <row r="842" spans="1:26" ht="15.75" customHeight="1" x14ac:dyDescent="0.2">
      <c r="A842" s="227"/>
      <c r="B842" s="227"/>
      <c r="C842" s="227"/>
      <c r="D842" s="227"/>
      <c r="E842" s="227"/>
      <c r="F842" s="227"/>
      <c r="G842" s="227"/>
      <c r="H842" s="227"/>
      <c r="I842" s="227"/>
      <c r="J842" s="227"/>
      <c r="K842" s="227"/>
      <c r="L842" s="227"/>
      <c r="M842" s="227"/>
      <c r="N842" s="227"/>
      <c r="O842" s="227"/>
      <c r="P842" s="227"/>
      <c r="Q842" s="227"/>
      <c r="R842" s="227"/>
      <c r="S842" s="227"/>
      <c r="T842" s="227"/>
      <c r="U842" s="227"/>
      <c r="V842" s="227"/>
      <c r="W842" s="227"/>
      <c r="X842" s="227"/>
      <c r="Y842" s="227"/>
      <c r="Z842" s="227"/>
    </row>
    <row r="843" spans="1:26" ht="15.75" customHeight="1" x14ac:dyDescent="0.2">
      <c r="A843" s="227"/>
      <c r="B843" s="227"/>
      <c r="C843" s="227"/>
      <c r="D843" s="227"/>
      <c r="E843" s="227"/>
      <c r="F843" s="227"/>
      <c r="G843" s="227"/>
      <c r="H843" s="227"/>
      <c r="I843" s="227"/>
      <c r="J843" s="227"/>
      <c r="K843" s="227"/>
      <c r="L843" s="227"/>
      <c r="M843" s="227"/>
      <c r="N843" s="227"/>
      <c r="O843" s="227"/>
      <c r="P843" s="227"/>
      <c r="Q843" s="227"/>
      <c r="R843" s="227"/>
      <c r="S843" s="227"/>
      <c r="T843" s="227"/>
      <c r="U843" s="227"/>
      <c r="V843" s="227"/>
      <c r="W843" s="227"/>
      <c r="X843" s="227"/>
      <c r="Y843" s="227"/>
      <c r="Z843" s="227"/>
    </row>
    <row r="844" spans="1:26" ht="15.75" customHeight="1" x14ac:dyDescent="0.2">
      <c r="A844" s="227"/>
      <c r="B844" s="227"/>
      <c r="C844" s="227"/>
      <c r="D844" s="227"/>
      <c r="E844" s="227"/>
      <c r="F844" s="227"/>
      <c r="G844" s="227"/>
      <c r="H844" s="227"/>
      <c r="I844" s="227"/>
      <c r="J844" s="227"/>
      <c r="K844" s="227"/>
      <c r="L844" s="227"/>
      <c r="M844" s="227"/>
      <c r="N844" s="227"/>
      <c r="O844" s="227"/>
      <c r="P844" s="227"/>
      <c r="Q844" s="227"/>
      <c r="R844" s="227"/>
      <c r="S844" s="227"/>
      <c r="T844" s="227"/>
      <c r="U844" s="227"/>
      <c r="V844" s="227"/>
      <c r="W844" s="227"/>
      <c r="X844" s="227"/>
      <c r="Y844" s="227"/>
      <c r="Z844" s="227"/>
    </row>
    <row r="845" spans="1:26" ht="15.75" customHeight="1" x14ac:dyDescent="0.2">
      <c r="A845" s="227"/>
      <c r="B845" s="227"/>
      <c r="C845" s="227"/>
      <c r="D845" s="227"/>
      <c r="E845" s="227"/>
      <c r="F845" s="227"/>
      <c r="G845" s="227"/>
      <c r="H845" s="227"/>
      <c r="I845" s="227"/>
      <c r="J845" s="227"/>
      <c r="K845" s="227"/>
      <c r="L845" s="227"/>
      <c r="M845" s="227"/>
      <c r="N845" s="227"/>
      <c r="O845" s="227"/>
      <c r="P845" s="227"/>
      <c r="Q845" s="227"/>
      <c r="R845" s="227"/>
      <c r="S845" s="227"/>
      <c r="T845" s="227"/>
      <c r="U845" s="227"/>
      <c r="V845" s="227"/>
      <c r="W845" s="227"/>
      <c r="X845" s="227"/>
      <c r="Y845" s="227"/>
      <c r="Z845" s="227"/>
    </row>
    <row r="846" spans="1:26" ht="15.75" customHeight="1" x14ac:dyDescent="0.2">
      <c r="A846" s="227"/>
      <c r="B846" s="227"/>
      <c r="C846" s="227"/>
      <c r="D846" s="227"/>
      <c r="E846" s="227"/>
      <c r="F846" s="227"/>
      <c r="G846" s="227"/>
      <c r="H846" s="227"/>
      <c r="I846" s="227"/>
      <c r="J846" s="227"/>
      <c r="K846" s="227"/>
      <c r="L846" s="227"/>
      <c r="M846" s="227"/>
      <c r="N846" s="227"/>
      <c r="O846" s="227"/>
      <c r="P846" s="227"/>
      <c r="Q846" s="227"/>
      <c r="R846" s="227"/>
      <c r="S846" s="227"/>
      <c r="T846" s="227"/>
      <c r="U846" s="227"/>
      <c r="V846" s="227"/>
      <c r="W846" s="227"/>
      <c r="X846" s="227"/>
      <c r="Y846" s="227"/>
      <c r="Z846" s="227"/>
    </row>
    <row r="847" spans="1:26" ht="15.75" customHeight="1" x14ac:dyDescent="0.2">
      <c r="A847" s="227"/>
      <c r="B847" s="227"/>
      <c r="C847" s="227"/>
      <c r="D847" s="227"/>
      <c r="E847" s="227"/>
      <c r="F847" s="227"/>
      <c r="G847" s="227"/>
      <c r="H847" s="227"/>
      <c r="I847" s="227"/>
      <c r="J847" s="227"/>
      <c r="K847" s="227"/>
      <c r="L847" s="227"/>
      <c r="M847" s="227"/>
      <c r="N847" s="227"/>
      <c r="O847" s="227"/>
      <c r="P847" s="227"/>
      <c r="Q847" s="227"/>
      <c r="R847" s="227"/>
      <c r="S847" s="227"/>
      <c r="T847" s="227"/>
      <c r="U847" s="227"/>
      <c r="V847" s="227"/>
      <c r="W847" s="227"/>
      <c r="X847" s="227"/>
      <c r="Y847" s="227"/>
      <c r="Z847" s="227"/>
    </row>
    <row r="848" spans="1:26" ht="15.75" customHeight="1" x14ac:dyDescent="0.2">
      <c r="A848" s="227"/>
      <c r="B848" s="227"/>
      <c r="C848" s="227"/>
      <c r="D848" s="227"/>
      <c r="E848" s="227"/>
      <c r="F848" s="227"/>
      <c r="G848" s="227"/>
      <c r="H848" s="227"/>
      <c r="I848" s="227"/>
      <c r="J848" s="227"/>
      <c r="K848" s="227"/>
      <c r="L848" s="227"/>
      <c r="M848" s="227"/>
      <c r="N848" s="227"/>
      <c r="O848" s="227"/>
      <c r="P848" s="227"/>
      <c r="Q848" s="227"/>
      <c r="R848" s="227"/>
      <c r="S848" s="227"/>
      <c r="T848" s="227"/>
      <c r="U848" s="227"/>
      <c r="V848" s="227"/>
      <c r="W848" s="227"/>
      <c r="X848" s="227"/>
      <c r="Y848" s="227"/>
      <c r="Z848" s="227"/>
    </row>
    <row r="849" spans="1:26" ht="15.75" customHeight="1" x14ac:dyDescent="0.2">
      <c r="A849" s="227"/>
      <c r="B849" s="227"/>
      <c r="C849" s="227"/>
      <c r="D849" s="227"/>
      <c r="E849" s="227"/>
      <c r="F849" s="227"/>
      <c r="G849" s="227"/>
      <c r="H849" s="227"/>
      <c r="I849" s="227"/>
      <c r="J849" s="227"/>
      <c r="K849" s="227"/>
      <c r="L849" s="227"/>
      <c r="M849" s="227"/>
      <c r="N849" s="227"/>
      <c r="O849" s="227"/>
      <c r="P849" s="227"/>
      <c r="Q849" s="227"/>
      <c r="R849" s="227"/>
      <c r="S849" s="227"/>
      <c r="T849" s="227"/>
      <c r="U849" s="227"/>
      <c r="V849" s="227"/>
      <c r="W849" s="227"/>
      <c r="X849" s="227"/>
      <c r="Y849" s="227"/>
      <c r="Z849" s="227"/>
    </row>
    <row r="850" spans="1:26" ht="15.75" customHeight="1" x14ac:dyDescent="0.2">
      <c r="A850" s="227"/>
      <c r="B850" s="227"/>
      <c r="C850" s="227"/>
      <c r="D850" s="227"/>
      <c r="E850" s="227"/>
      <c r="F850" s="227"/>
      <c r="G850" s="227"/>
      <c r="H850" s="227"/>
      <c r="I850" s="227"/>
      <c r="J850" s="227"/>
      <c r="K850" s="227"/>
      <c r="L850" s="227"/>
      <c r="M850" s="227"/>
      <c r="N850" s="227"/>
      <c r="O850" s="227"/>
      <c r="P850" s="227"/>
      <c r="Q850" s="227"/>
      <c r="R850" s="227"/>
      <c r="S850" s="227"/>
      <c r="T850" s="227"/>
      <c r="U850" s="227"/>
      <c r="V850" s="227"/>
      <c r="W850" s="227"/>
      <c r="X850" s="227"/>
      <c r="Y850" s="227"/>
      <c r="Z850" s="227"/>
    </row>
    <row r="851" spans="1:26" ht="15.75" customHeight="1" x14ac:dyDescent="0.2">
      <c r="A851" s="227"/>
      <c r="B851" s="227"/>
      <c r="C851" s="227"/>
      <c r="D851" s="227"/>
      <c r="E851" s="227"/>
      <c r="F851" s="227"/>
      <c r="G851" s="227"/>
      <c r="H851" s="227"/>
      <c r="I851" s="227"/>
      <c r="J851" s="227"/>
      <c r="K851" s="227"/>
      <c r="L851" s="227"/>
      <c r="M851" s="227"/>
      <c r="N851" s="227"/>
      <c r="O851" s="227"/>
      <c r="P851" s="227"/>
      <c r="Q851" s="227"/>
      <c r="R851" s="227"/>
      <c r="S851" s="227"/>
      <c r="T851" s="227"/>
      <c r="U851" s="227"/>
      <c r="V851" s="227"/>
      <c r="W851" s="227"/>
      <c r="X851" s="227"/>
      <c r="Y851" s="227"/>
      <c r="Z851" s="227"/>
    </row>
    <row r="852" spans="1:26" ht="15.75" customHeight="1" x14ac:dyDescent="0.2">
      <c r="A852" s="227"/>
      <c r="B852" s="227"/>
      <c r="C852" s="227"/>
      <c r="D852" s="227"/>
      <c r="E852" s="227"/>
      <c r="F852" s="227"/>
      <c r="G852" s="227"/>
      <c r="H852" s="227"/>
      <c r="I852" s="227"/>
      <c r="J852" s="227"/>
      <c r="K852" s="227"/>
      <c r="L852" s="227"/>
      <c r="M852" s="227"/>
      <c r="N852" s="227"/>
      <c r="O852" s="227"/>
      <c r="P852" s="227"/>
      <c r="Q852" s="227"/>
      <c r="R852" s="227"/>
      <c r="S852" s="227"/>
      <c r="T852" s="227"/>
      <c r="U852" s="227"/>
      <c r="V852" s="227"/>
      <c r="W852" s="227"/>
      <c r="X852" s="227"/>
      <c r="Y852" s="227"/>
      <c r="Z852" s="227"/>
    </row>
    <row r="853" spans="1:26" ht="15.75" customHeight="1" x14ac:dyDescent="0.2">
      <c r="A853" s="227"/>
      <c r="B853" s="227"/>
      <c r="C853" s="227"/>
      <c r="D853" s="227"/>
      <c r="E853" s="227"/>
      <c r="F853" s="227"/>
      <c r="G853" s="227"/>
      <c r="H853" s="227"/>
      <c r="I853" s="227"/>
      <c r="J853" s="227"/>
      <c r="K853" s="227"/>
      <c r="L853" s="227"/>
      <c r="M853" s="227"/>
      <c r="N853" s="227"/>
      <c r="O853" s="227"/>
      <c r="P853" s="227"/>
      <c r="Q853" s="227"/>
      <c r="R853" s="227"/>
      <c r="S853" s="227"/>
      <c r="T853" s="227"/>
      <c r="U853" s="227"/>
      <c r="V853" s="227"/>
      <c r="W853" s="227"/>
      <c r="X853" s="227"/>
      <c r="Y853" s="227"/>
      <c r="Z853" s="227"/>
    </row>
    <row r="854" spans="1:26" ht="15.75" customHeight="1" x14ac:dyDescent="0.2">
      <c r="A854" s="227"/>
      <c r="B854" s="227"/>
      <c r="C854" s="227"/>
      <c r="D854" s="227"/>
      <c r="E854" s="227"/>
      <c r="F854" s="227"/>
      <c r="G854" s="227"/>
      <c r="H854" s="227"/>
      <c r="I854" s="227"/>
      <c r="J854" s="227"/>
      <c r="K854" s="227"/>
      <c r="L854" s="227"/>
      <c r="M854" s="227"/>
      <c r="N854" s="227"/>
      <c r="O854" s="227"/>
      <c r="P854" s="227"/>
      <c r="Q854" s="227"/>
      <c r="R854" s="227"/>
      <c r="S854" s="227"/>
      <c r="T854" s="227"/>
      <c r="U854" s="227"/>
      <c r="V854" s="227"/>
      <c r="W854" s="227"/>
      <c r="X854" s="227"/>
      <c r="Y854" s="227"/>
      <c r="Z854" s="227"/>
    </row>
    <row r="855" spans="1:26" ht="15.75" customHeight="1" x14ac:dyDescent="0.2">
      <c r="A855" s="227"/>
      <c r="B855" s="227"/>
      <c r="C855" s="227"/>
      <c r="D855" s="227"/>
      <c r="E855" s="227"/>
      <c r="F855" s="227"/>
      <c r="G855" s="227"/>
      <c r="H855" s="227"/>
      <c r="I855" s="227"/>
      <c r="J855" s="227"/>
      <c r="K855" s="227"/>
      <c r="L855" s="227"/>
      <c r="M855" s="227"/>
      <c r="N855" s="227"/>
      <c r="O855" s="227"/>
      <c r="P855" s="227"/>
      <c r="Q855" s="227"/>
      <c r="R855" s="227"/>
      <c r="S855" s="227"/>
      <c r="T855" s="227"/>
      <c r="U855" s="227"/>
      <c r="V855" s="227"/>
      <c r="W855" s="227"/>
      <c r="X855" s="227"/>
      <c r="Y855" s="227"/>
      <c r="Z855" s="227"/>
    </row>
    <row r="856" spans="1:26" ht="15.75" customHeight="1" x14ac:dyDescent="0.2">
      <c r="A856" s="227"/>
      <c r="B856" s="227"/>
      <c r="C856" s="227"/>
      <c r="D856" s="227"/>
      <c r="E856" s="227"/>
      <c r="F856" s="227"/>
      <c r="G856" s="227"/>
      <c r="H856" s="227"/>
      <c r="I856" s="227"/>
      <c r="J856" s="227"/>
      <c r="K856" s="227"/>
      <c r="L856" s="227"/>
      <c r="M856" s="227"/>
      <c r="N856" s="227"/>
      <c r="O856" s="227"/>
      <c r="P856" s="227"/>
      <c r="Q856" s="227"/>
      <c r="R856" s="227"/>
      <c r="S856" s="227"/>
      <c r="T856" s="227"/>
      <c r="U856" s="227"/>
      <c r="V856" s="227"/>
      <c r="W856" s="227"/>
      <c r="X856" s="227"/>
      <c r="Y856" s="227"/>
      <c r="Z856" s="227"/>
    </row>
    <row r="857" spans="1:26" ht="15.75" customHeight="1" x14ac:dyDescent="0.2">
      <c r="A857" s="227"/>
      <c r="B857" s="227"/>
      <c r="C857" s="227"/>
      <c r="D857" s="227"/>
      <c r="E857" s="227"/>
      <c r="F857" s="227"/>
      <c r="G857" s="227"/>
      <c r="H857" s="227"/>
      <c r="I857" s="227"/>
      <c r="J857" s="227"/>
      <c r="K857" s="227"/>
      <c r="L857" s="227"/>
      <c r="M857" s="227"/>
      <c r="N857" s="227"/>
      <c r="O857" s="227"/>
      <c r="P857" s="227"/>
      <c r="Q857" s="227"/>
      <c r="R857" s="227"/>
      <c r="S857" s="227"/>
      <c r="T857" s="227"/>
      <c r="U857" s="227"/>
      <c r="V857" s="227"/>
      <c r="W857" s="227"/>
      <c r="X857" s="227"/>
      <c r="Y857" s="227"/>
      <c r="Z857" s="227"/>
    </row>
    <row r="858" spans="1:26" ht="15.75" customHeight="1" x14ac:dyDescent="0.2">
      <c r="A858" s="227"/>
      <c r="B858" s="227"/>
      <c r="C858" s="227"/>
      <c r="D858" s="227"/>
      <c r="E858" s="227"/>
      <c r="F858" s="227"/>
      <c r="G858" s="227"/>
      <c r="H858" s="227"/>
      <c r="I858" s="227"/>
      <c r="J858" s="227"/>
      <c r="K858" s="227"/>
      <c r="L858" s="227"/>
      <c r="M858" s="227"/>
      <c r="N858" s="227"/>
      <c r="O858" s="227"/>
      <c r="P858" s="227"/>
      <c r="Q858" s="227"/>
      <c r="R858" s="227"/>
      <c r="S858" s="227"/>
      <c r="T858" s="227"/>
      <c r="U858" s="227"/>
      <c r="V858" s="227"/>
      <c r="W858" s="227"/>
      <c r="X858" s="227"/>
      <c r="Y858" s="227"/>
      <c r="Z858" s="227"/>
    </row>
    <row r="859" spans="1:26" ht="15.75" customHeight="1" x14ac:dyDescent="0.2">
      <c r="A859" s="227"/>
      <c r="B859" s="227"/>
      <c r="C859" s="227"/>
      <c r="D859" s="227"/>
      <c r="E859" s="227"/>
      <c r="F859" s="227"/>
      <c r="G859" s="227"/>
      <c r="H859" s="227"/>
      <c r="I859" s="227"/>
      <c r="J859" s="227"/>
      <c r="K859" s="227"/>
      <c r="L859" s="227"/>
      <c r="M859" s="227"/>
      <c r="N859" s="227"/>
      <c r="O859" s="227"/>
      <c r="P859" s="227"/>
      <c r="Q859" s="227"/>
      <c r="R859" s="227"/>
      <c r="S859" s="227"/>
      <c r="T859" s="227"/>
      <c r="U859" s="227"/>
      <c r="V859" s="227"/>
      <c r="W859" s="227"/>
      <c r="X859" s="227"/>
      <c r="Y859" s="227"/>
      <c r="Z859" s="227"/>
    </row>
    <row r="860" spans="1:26" ht="15.75" customHeight="1" x14ac:dyDescent="0.2">
      <c r="A860" s="227"/>
      <c r="B860" s="227"/>
      <c r="C860" s="227"/>
      <c r="D860" s="227"/>
      <c r="E860" s="227"/>
      <c r="F860" s="227"/>
      <c r="G860" s="227"/>
      <c r="H860" s="227"/>
      <c r="I860" s="227"/>
      <c r="J860" s="227"/>
      <c r="K860" s="227"/>
      <c r="L860" s="227"/>
      <c r="M860" s="227"/>
      <c r="N860" s="227"/>
      <c r="O860" s="227"/>
      <c r="P860" s="227"/>
      <c r="Q860" s="227"/>
      <c r="R860" s="227"/>
      <c r="S860" s="227"/>
      <c r="T860" s="227"/>
      <c r="U860" s="227"/>
      <c r="V860" s="227"/>
      <c r="W860" s="227"/>
      <c r="X860" s="227"/>
      <c r="Y860" s="227"/>
      <c r="Z860" s="227"/>
    </row>
    <row r="861" spans="1:26" ht="15.75" customHeight="1" x14ac:dyDescent="0.2">
      <c r="A861" s="227"/>
      <c r="B861" s="227"/>
      <c r="C861" s="227"/>
      <c r="D861" s="227"/>
      <c r="E861" s="227"/>
      <c r="F861" s="227"/>
      <c r="G861" s="227"/>
      <c r="H861" s="227"/>
      <c r="I861" s="227"/>
      <c r="J861" s="227"/>
      <c r="K861" s="227"/>
      <c r="L861" s="227"/>
      <c r="M861" s="227"/>
      <c r="N861" s="227"/>
      <c r="O861" s="227"/>
      <c r="P861" s="227"/>
      <c r="Q861" s="227"/>
      <c r="R861" s="227"/>
      <c r="S861" s="227"/>
      <c r="T861" s="227"/>
      <c r="U861" s="227"/>
      <c r="V861" s="227"/>
      <c r="W861" s="227"/>
      <c r="X861" s="227"/>
      <c r="Y861" s="227"/>
      <c r="Z861" s="227"/>
    </row>
    <row r="862" spans="1:26" ht="15.75" customHeight="1" x14ac:dyDescent="0.2">
      <c r="A862" s="227"/>
      <c r="B862" s="227"/>
      <c r="C862" s="227"/>
      <c r="D862" s="227"/>
      <c r="E862" s="227"/>
      <c r="F862" s="227"/>
      <c r="G862" s="227"/>
      <c r="H862" s="227"/>
      <c r="I862" s="227"/>
      <c r="J862" s="227"/>
      <c r="K862" s="227"/>
      <c r="L862" s="227"/>
      <c r="M862" s="227"/>
      <c r="N862" s="227"/>
      <c r="O862" s="227"/>
      <c r="P862" s="227"/>
      <c r="Q862" s="227"/>
      <c r="R862" s="227"/>
      <c r="S862" s="227"/>
      <c r="T862" s="227"/>
      <c r="U862" s="227"/>
      <c r="V862" s="227"/>
      <c r="W862" s="227"/>
      <c r="X862" s="227"/>
      <c r="Y862" s="227"/>
      <c r="Z862" s="227"/>
    </row>
    <row r="863" spans="1:26" ht="15.75" customHeight="1" x14ac:dyDescent="0.2">
      <c r="A863" s="227"/>
      <c r="B863" s="227"/>
      <c r="C863" s="227"/>
      <c r="D863" s="227"/>
      <c r="E863" s="227"/>
      <c r="F863" s="227"/>
      <c r="G863" s="227"/>
      <c r="H863" s="227"/>
      <c r="I863" s="227"/>
      <c r="J863" s="227"/>
      <c r="K863" s="227"/>
      <c r="L863" s="227"/>
      <c r="M863" s="227"/>
      <c r="N863" s="227"/>
      <c r="O863" s="227"/>
      <c r="P863" s="227"/>
      <c r="Q863" s="227"/>
      <c r="R863" s="227"/>
      <c r="S863" s="227"/>
      <c r="T863" s="227"/>
      <c r="U863" s="227"/>
      <c r="V863" s="227"/>
      <c r="W863" s="227"/>
      <c r="X863" s="227"/>
      <c r="Y863" s="227"/>
      <c r="Z863" s="227"/>
    </row>
    <row r="864" spans="1:26" ht="15.75" customHeight="1" x14ac:dyDescent="0.2">
      <c r="A864" s="227"/>
      <c r="B864" s="227"/>
      <c r="C864" s="227"/>
      <c r="D864" s="227"/>
      <c r="E864" s="227"/>
      <c r="F864" s="227"/>
      <c r="G864" s="227"/>
      <c r="H864" s="227"/>
      <c r="I864" s="227"/>
      <c r="J864" s="227"/>
      <c r="K864" s="227"/>
      <c r="L864" s="227"/>
      <c r="M864" s="227"/>
      <c r="N864" s="227"/>
      <c r="O864" s="227"/>
      <c r="P864" s="227"/>
      <c r="Q864" s="227"/>
      <c r="R864" s="227"/>
      <c r="S864" s="227"/>
      <c r="T864" s="227"/>
      <c r="U864" s="227"/>
      <c r="V864" s="227"/>
      <c r="W864" s="227"/>
      <c r="X864" s="227"/>
      <c r="Y864" s="227"/>
      <c r="Z864" s="227"/>
    </row>
    <row r="865" spans="1:26" ht="15.75" customHeight="1" x14ac:dyDescent="0.2">
      <c r="A865" s="227"/>
      <c r="B865" s="227"/>
      <c r="C865" s="227"/>
      <c r="D865" s="227"/>
      <c r="E865" s="227"/>
      <c r="F865" s="227"/>
      <c r="G865" s="227"/>
      <c r="H865" s="227"/>
      <c r="I865" s="227"/>
      <c r="J865" s="227"/>
      <c r="K865" s="227"/>
      <c r="L865" s="227"/>
      <c r="M865" s="227"/>
      <c r="N865" s="227"/>
      <c r="O865" s="227"/>
      <c r="P865" s="227"/>
      <c r="Q865" s="227"/>
      <c r="R865" s="227"/>
      <c r="S865" s="227"/>
      <c r="T865" s="227"/>
      <c r="U865" s="227"/>
      <c r="V865" s="227"/>
      <c r="W865" s="227"/>
      <c r="X865" s="227"/>
      <c r="Y865" s="227"/>
      <c r="Z865" s="227"/>
    </row>
    <row r="866" spans="1:26" ht="15.75" customHeight="1" x14ac:dyDescent="0.2">
      <c r="A866" s="227"/>
      <c r="B866" s="227"/>
      <c r="C866" s="227"/>
      <c r="D866" s="227"/>
      <c r="E866" s="227"/>
      <c r="F866" s="227"/>
      <c r="G866" s="227"/>
      <c r="H866" s="227"/>
      <c r="I866" s="227"/>
      <c r="J866" s="227"/>
      <c r="K866" s="227"/>
      <c r="L866" s="227"/>
      <c r="M866" s="227"/>
      <c r="N866" s="227"/>
      <c r="O866" s="227"/>
      <c r="P866" s="227"/>
      <c r="Q866" s="227"/>
      <c r="R866" s="227"/>
      <c r="S866" s="227"/>
      <c r="T866" s="227"/>
      <c r="U866" s="227"/>
      <c r="V866" s="227"/>
      <c r="W866" s="227"/>
      <c r="X866" s="227"/>
      <c r="Y866" s="227"/>
      <c r="Z866" s="227"/>
    </row>
    <row r="867" spans="1:26" ht="15.75" customHeight="1" x14ac:dyDescent="0.2">
      <c r="A867" s="227"/>
      <c r="B867" s="227"/>
      <c r="C867" s="227"/>
      <c r="D867" s="227"/>
      <c r="E867" s="227"/>
      <c r="F867" s="227"/>
      <c r="G867" s="227"/>
      <c r="H867" s="227"/>
      <c r="I867" s="227"/>
      <c r="J867" s="227"/>
      <c r="K867" s="227"/>
      <c r="L867" s="227"/>
      <c r="M867" s="227"/>
      <c r="N867" s="227"/>
      <c r="O867" s="227"/>
      <c r="P867" s="227"/>
      <c r="Q867" s="227"/>
      <c r="R867" s="227"/>
      <c r="S867" s="227"/>
      <c r="T867" s="227"/>
      <c r="U867" s="227"/>
      <c r="V867" s="227"/>
      <c r="W867" s="227"/>
      <c r="X867" s="227"/>
      <c r="Y867" s="227"/>
      <c r="Z867" s="227"/>
    </row>
    <row r="868" spans="1:26" ht="15.75" customHeight="1" x14ac:dyDescent="0.2">
      <c r="A868" s="227"/>
      <c r="B868" s="227"/>
      <c r="C868" s="227"/>
      <c r="D868" s="227"/>
      <c r="E868" s="227"/>
      <c r="F868" s="227"/>
      <c r="G868" s="227"/>
      <c r="H868" s="227"/>
      <c r="I868" s="227"/>
      <c r="J868" s="227"/>
      <c r="K868" s="227"/>
      <c r="L868" s="227"/>
      <c r="M868" s="227"/>
      <c r="N868" s="227"/>
      <c r="O868" s="227"/>
      <c r="P868" s="227"/>
      <c r="Q868" s="227"/>
      <c r="R868" s="227"/>
      <c r="S868" s="227"/>
      <c r="T868" s="227"/>
      <c r="U868" s="227"/>
      <c r="V868" s="227"/>
      <c r="W868" s="227"/>
      <c r="X868" s="227"/>
      <c r="Y868" s="227"/>
      <c r="Z868" s="227"/>
    </row>
    <row r="869" spans="1:26" ht="15.75" customHeight="1" x14ac:dyDescent="0.2">
      <c r="A869" s="227"/>
      <c r="B869" s="227"/>
      <c r="C869" s="227"/>
      <c r="D869" s="227"/>
      <c r="E869" s="227"/>
      <c r="F869" s="227"/>
      <c r="G869" s="227"/>
      <c r="H869" s="227"/>
      <c r="I869" s="227"/>
      <c r="J869" s="227"/>
      <c r="K869" s="227"/>
      <c r="L869" s="227"/>
      <c r="M869" s="227"/>
      <c r="N869" s="227"/>
      <c r="O869" s="227"/>
      <c r="P869" s="227"/>
      <c r="Q869" s="227"/>
      <c r="R869" s="227"/>
      <c r="S869" s="227"/>
      <c r="T869" s="227"/>
      <c r="U869" s="227"/>
      <c r="V869" s="227"/>
      <c r="W869" s="227"/>
      <c r="X869" s="227"/>
      <c r="Y869" s="227"/>
      <c r="Z869" s="227"/>
    </row>
    <row r="870" spans="1:26" ht="15.75" customHeight="1" x14ac:dyDescent="0.2">
      <c r="A870" s="227"/>
      <c r="B870" s="227"/>
      <c r="C870" s="227"/>
      <c r="D870" s="227"/>
      <c r="E870" s="227"/>
      <c r="F870" s="227"/>
      <c r="G870" s="227"/>
      <c r="H870" s="227"/>
      <c r="I870" s="227"/>
      <c r="J870" s="227"/>
      <c r="K870" s="227"/>
      <c r="L870" s="227"/>
      <c r="M870" s="227"/>
      <c r="N870" s="227"/>
      <c r="O870" s="227"/>
      <c r="P870" s="227"/>
      <c r="Q870" s="227"/>
      <c r="R870" s="227"/>
      <c r="S870" s="227"/>
      <c r="T870" s="227"/>
      <c r="U870" s="227"/>
      <c r="V870" s="227"/>
      <c r="W870" s="227"/>
      <c r="X870" s="227"/>
      <c r="Y870" s="227"/>
      <c r="Z870" s="227"/>
    </row>
    <row r="871" spans="1:26" ht="15.75" customHeight="1" x14ac:dyDescent="0.2">
      <c r="A871" s="227"/>
      <c r="B871" s="227"/>
      <c r="C871" s="227"/>
      <c r="D871" s="227"/>
      <c r="E871" s="227"/>
      <c r="F871" s="227"/>
      <c r="G871" s="227"/>
      <c r="H871" s="227"/>
      <c r="I871" s="227"/>
      <c r="J871" s="227"/>
      <c r="K871" s="227"/>
      <c r="L871" s="227"/>
      <c r="M871" s="227"/>
      <c r="N871" s="227"/>
      <c r="O871" s="227"/>
      <c r="P871" s="227"/>
      <c r="Q871" s="227"/>
      <c r="R871" s="227"/>
      <c r="S871" s="227"/>
      <c r="T871" s="227"/>
      <c r="U871" s="227"/>
      <c r="V871" s="227"/>
      <c r="W871" s="227"/>
      <c r="X871" s="227"/>
      <c r="Y871" s="227"/>
      <c r="Z871" s="227"/>
    </row>
    <row r="872" spans="1:26" ht="15.75" customHeight="1" x14ac:dyDescent="0.2">
      <c r="A872" s="227"/>
      <c r="B872" s="227"/>
      <c r="C872" s="227"/>
      <c r="D872" s="227"/>
      <c r="E872" s="227"/>
      <c r="F872" s="227"/>
      <c r="G872" s="227"/>
      <c r="H872" s="227"/>
      <c r="I872" s="227"/>
      <c r="J872" s="227"/>
      <c r="K872" s="227"/>
      <c r="L872" s="227"/>
      <c r="M872" s="227"/>
      <c r="N872" s="227"/>
      <c r="O872" s="227"/>
      <c r="P872" s="227"/>
      <c r="Q872" s="227"/>
      <c r="R872" s="227"/>
      <c r="S872" s="227"/>
      <c r="T872" s="227"/>
      <c r="U872" s="227"/>
      <c r="V872" s="227"/>
      <c r="W872" s="227"/>
      <c r="X872" s="227"/>
      <c r="Y872" s="227"/>
      <c r="Z872" s="227"/>
    </row>
    <row r="873" spans="1:26" ht="15.75" customHeight="1" x14ac:dyDescent="0.2">
      <c r="A873" s="227"/>
      <c r="B873" s="227"/>
      <c r="C873" s="227"/>
      <c r="D873" s="227"/>
      <c r="E873" s="227"/>
      <c r="F873" s="227"/>
      <c r="G873" s="227"/>
      <c r="H873" s="227"/>
      <c r="I873" s="227"/>
      <c r="J873" s="227"/>
      <c r="K873" s="227"/>
      <c r="L873" s="227"/>
      <c r="M873" s="227"/>
      <c r="N873" s="227"/>
      <c r="O873" s="227"/>
      <c r="P873" s="227"/>
      <c r="Q873" s="227"/>
      <c r="R873" s="227"/>
      <c r="S873" s="227"/>
      <c r="T873" s="227"/>
      <c r="U873" s="227"/>
      <c r="V873" s="227"/>
      <c r="W873" s="227"/>
      <c r="X873" s="227"/>
      <c r="Y873" s="227"/>
      <c r="Z873" s="227"/>
    </row>
    <row r="874" spans="1:26" ht="15.75" customHeight="1" x14ac:dyDescent="0.2">
      <c r="A874" s="227"/>
      <c r="B874" s="227"/>
      <c r="C874" s="227"/>
      <c r="D874" s="227"/>
      <c r="E874" s="227"/>
      <c r="F874" s="227"/>
      <c r="G874" s="227"/>
      <c r="H874" s="227"/>
      <c r="I874" s="227"/>
      <c r="J874" s="227"/>
      <c r="K874" s="227"/>
      <c r="L874" s="227"/>
      <c r="M874" s="227"/>
      <c r="N874" s="227"/>
      <c r="O874" s="227"/>
      <c r="P874" s="227"/>
      <c r="Q874" s="227"/>
      <c r="R874" s="227"/>
      <c r="S874" s="227"/>
      <c r="T874" s="227"/>
      <c r="U874" s="227"/>
      <c r="V874" s="227"/>
      <c r="W874" s="227"/>
      <c r="X874" s="227"/>
      <c r="Y874" s="227"/>
      <c r="Z874" s="227"/>
    </row>
    <row r="875" spans="1:26" ht="15.75" customHeight="1" x14ac:dyDescent="0.2">
      <c r="A875" s="227"/>
      <c r="B875" s="227"/>
      <c r="C875" s="227"/>
      <c r="D875" s="227"/>
      <c r="E875" s="227"/>
      <c r="F875" s="227"/>
      <c r="G875" s="227"/>
      <c r="H875" s="227"/>
      <c r="I875" s="227"/>
      <c r="J875" s="227"/>
      <c r="K875" s="227"/>
      <c r="L875" s="227"/>
      <c r="M875" s="227"/>
      <c r="N875" s="227"/>
      <c r="O875" s="227"/>
      <c r="P875" s="227"/>
      <c r="Q875" s="227"/>
      <c r="R875" s="227"/>
      <c r="S875" s="227"/>
      <c r="T875" s="227"/>
      <c r="U875" s="227"/>
      <c r="V875" s="227"/>
      <c r="W875" s="227"/>
      <c r="X875" s="227"/>
      <c r="Y875" s="227"/>
      <c r="Z875" s="227"/>
    </row>
    <row r="876" spans="1:26" ht="15.75" customHeight="1" x14ac:dyDescent="0.2">
      <c r="A876" s="227"/>
      <c r="B876" s="227"/>
      <c r="C876" s="227"/>
      <c r="D876" s="227"/>
      <c r="E876" s="227"/>
      <c r="F876" s="227"/>
      <c r="G876" s="227"/>
      <c r="H876" s="227"/>
      <c r="I876" s="227"/>
      <c r="J876" s="227"/>
      <c r="K876" s="227"/>
      <c r="L876" s="227"/>
      <c r="M876" s="227"/>
      <c r="N876" s="227"/>
      <c r="O876" s="227"/>
      <c r="P876" s="227"/>
      <c r="Q876" s="227"/>
      <c r="R876" s="227"/>
      <c r="S876" s="227"/>
      <c r="T876" s="227"/>
      <c r="U876" s="227"/>
      <c r="V876" s="227"/>
      <c r="W876" s="227"/>
      <c r="X876" s="227"/>
      <c r="Y876" s="227"/>
      <c r="Z876" s="227"/>
    </row>
    <row r="877" spans="1:26" ht="15.75" customHeight="1" x14ac:dyDescent="0.2">
      <c r="A877" s="227"/>
      <c r="B877" s="227"/>
      <c r="C877" s="227"/>
      <c r="D877" s="227"/>
      <c r="E877" s="227"/>
      <c r="F877" s="227"/>
      <c r="G877" s="227"/>
      <c r="H877" s="227"/>
      <c r="I877" s="227"/>
      <c r="J877" s="227"/>
      <c r="K877" s="227"/>
      <c r="L877" s="227"/>
      <c r="M877" s="227"/>
      <c r="N877" s="227"/>
      <c r="O877" s="227"/>
      <c r="P877" s="227"/>
      <c r="Q877" s="227"/>
      <c r="R877" s="227"/>
      <c r="S877" s="227"/>
      <c r="T877" s="227"/>
      <c r="U877" s="227"/>
      <c r="V877" s="227"/>
      <c r="W877" s="227"/>
      <c r="X877" s="227"/>
      <c r="Y877" s="227"/>
      <c r="Z877" s="227"/>
    </row>
    <row r="878" spans="1:26" ht="15.75" customHeight="1" x14ac:dyDescent="0.2">
      <c r="A878" s="227"/>
      <c r="B878" s="227"/>
      <c r="C878" s="227"/>
      <c r="D878" s="227"/>
      <c r="E878" s="227"/>
      <c r="F878" s="227"/>
      <c r="G878" s="227"/>
      <c r="H878" s="227"/>
      <c r="I878" s="227"/>
      <c r="J878" s="227"/>
      <c r="K878" s="227"/>
      <c r="L878" s="227"/>
      <c r="M878" s="227"/>
      <c r="N878" s="227"/>
      <c r="O878" s="227"/>
      <c r="P878" s="227"/>
      <c r="Q878" s="227"/>
      <c r="R878" s="227"/>
      <c r="S878" s="227"/>
      <c r="T878" s="227"/>
      <c r="U878" s="227"/>
      <c r="V878" s="227"/>
      <c r="W878" s="227"/>
      <c r="X878" s="227"/>
      <c r="Y878" s="227"/>
      <c r="Z878" s="227"/>
    </row>
    <row r="879" spans="1:26" ht="15.75" customHeight="1" x14ac:dyDescent="0.2">
      <c r="A879" s="227"/>
      <c r="B879" s="227"/>
      <c r="C879" s="227"/>
      <c r="D879" s="227"/>
      <c r="E879" s="227"/>
      <c r="F879" s="227"/>
      <c r="G879" s="227"/>
      <c r="H879" s="227"/>
      <c r="I879" s="227"/>
      <c r="J879" s="227"/>
      <c r="K879" s="227"/>
      <c r="L879" s="227"/>
      <c r="M879" s="227"/>
      <c r="N879" s="227"/>
      <c r="O879" s="227"/>
      <c r="P879" s="227"/>
      <c r="Q879" s="227"/>
      <c r="R879" s="227"/>
      <c r="S879" s="227"/>
      <c r="T879" s="227"/>
      <c r="U879" s="227"/>
      <c r="V879" s="227"/>
      <c r="W879" s="227"/>
      <c r="X879" s="227"/>
      <c r="Y879" s="227"/>
      <c r="Z879" s="227"/>
    </row>
    <row r="880" spans="1:26" ht="15.75" customHeight="1" x14ac:dyDescent="0.2">
      <c r="A880" s="227"/>
      <c r="B880" s="227"/>
      <c r="C880" s="227"/>
      <c r="D880" s="227"/>
      <c r="E880" s="227"/>
      <c r="F880" s="227"/>
      <c r="G880" s="227"/>
      <c r="H880" s="227"/>
      <c r="I880" s="227"/>
      <c r="J880" s="227"/>
      <c r="K880" s="227"/>
      <c r="L880" s="227"/>
      <c r="M880" s="227"/>
      <c r="N880" s="227"/>
      <c r="O880" s="227"/>
      <c r="P880" s="227"/>
      <c r="Q880" s="227"/>
      <c r="R880" s="227"/>
      <c r="S880" s="227"/>
      <c r="T880" s="227"/>
      <c r="U880" s="227"/>
      <c r="V880" s="227"/>
      <c r="W880" s="227"/>
      <c r="X880" s="227"/>
      <c r="Y880" s="227"/>
      <c r="Z880" s="227"/>
    </row>
    <row r="881" spans="1:26" ht="15.75" customHeight="1" x14ac:dyDescent="0.2">
      <c r="A881" s="227"/>
      <c r="B881" s="227"/>
      <c r="C881" s="227"/>
      <c r="D881" s="227"/>
      <c r="E881" s="227"/>
      <c r="F881" s="227"/>
      <c r="G881" s="227"/>
      <c r="H881" s="227"/>
      <c r="I881" s="227"/>
      <c r="J881" s="227"/>
      <c r="K881" s="227"/>
      <c r="L881" s="227"/>
      <c r="M881" s="227"/>
      <c r="N881" s="227"/>
      <c r="O881" s="227"/>
      <c r="P881" s="227"/>
      <c r="Q881" s="227"/>
      <c r="R881" s="227"/>
      <c r="S881" s="227"/>
      <c r="T881" s="227"/>
      <c r="U881" s="227"/>
      <c r="V881" s="227"/>
      <c r="W881" s="227"/>
      <c r="X881" s="227"/>
      <c r="Y881" s="227"/>
      <c r="Z881" s="227"/>
    </row>
    <row r="882" spans="1:26" ht="15.75" customHeight="1" x14ac:dyDescent="0.2">
      <c r="A882" s="227"/>
      <c r="B882" s="227"/>
      <c r="C882" s="227"/>
      <c r="D882" s="227"/>
      <c r="E882" s="227"/>
      <c r="F882" s="227"/>
      <c r="G882" s="227"/>
      <c r="H882" s="227"/>
      <c r="I882" s="227"/>
      <c r="J882" s="227"/>
      <c r="K882" s="227"/>
      <c r="L882" s="227"/>
      <c r="M882" s="227"/>
      <c r="N882" s="227"/>
      <c r="O882" s="227"/>
      <c r="P882" s="227"/>
      <c r="Q882" s="227"/>
      <c r="R882" s="227"/>
      <c r="S882" s="227"/>
      <c r="T882" s="227"/>
      <c r="U882" s="227"/>
      <c r="V882" s="227"/>
      <c r="W882" s="227"/>
      <c r="X882" s="227"/>
      <c r="Y882" s="227"/>
      <c r="Z882" s="227"/>
    </row>
    <row r="883" spans="1:26" ht="15.75" customHeight="1" x14ac:dyDescent="0.2">
      <c r="A883" s="227"/>
      <c r="B883" s="227"/>
      <c r="C883" s="227"/>
      <c r="D883" s="227"/>
      <c r="E883" s="227"/>
      <c r="F883" s="227"/>
      <c r="G883" s="227"/>
      <c r="H883" s="227"/>
      <c r="I883" s="227"/>
      <c r="J883" s="227"/>
      <c r="K883" s="227"/>
      <c r="L883" s="227"/>
      <c r="M883" s="227"/>
      <c r="N883" s="227"/>
      <c r="O883" s="227"/>
      <c r="P883" s="227"/>
      <c r="Q883" s="227"/>
      <c r="R883" s="227"/>
      <c r="S883" s="227"/>
      <c r="T883" s="227"/>
      <c r="U883" s="227"/>
      <c r="V883" s="227"/>
      <c r="W883" s="227"/>
      <c r="X883" s="227"/>
      <c r="Y883" s="227"/>
      <c r="Z883" s="227"/>
    </row>
    <row r="884" spans="1:26" ht="15.75" customHeight="1" x14ac:dyDescent="0.2">
      <c r="A884" s="227"/>
      <c r="B884" s="227"/>
      <c r="C884" s="227"/>
      <c r="D884" s="227"/>
      <c r="E884" s="227"/>
      <c r="F884" s="227"/>
      <c r="G884" s="227"/>
      <c r="H884" s="227"/>
      <c r="I884" s="227"/>
      <c r="J884" s="227"/>
      <c r="K884" s="227"/>
      <c r="L884" s="227"/>
      <c r="M884" s="227"/>
      <c r="N884" s="227"/>
      <c r="O884" s="227"/>
      <c r="P884" s="227"/>
      <c r="Q884" s="227"/>
      <c r="R884" s="227"/>
      <c r="S884" s="227"/>
      <c r="T884" s="227"/>
      <c r="U884" s="227"/>
      <c r="V884" s="227"/>
      <c r="W884" s="227"/>
      <c r="X884" s="227"/>
      <c r="Y884" s="227"/>
      <c r="Z884" s="227"/>
    </row>
    <row r="885" spans="1:26" ht="15.75" customHeight="1" x14ac:dyDescent="0.2">
      <c r="A885" s="227"/>
      <c r="B885" s="227"/>
      <c r="C885" s="227"/>
      <c r="D885" s="227"/>
      <c r="E885" s="227"/>
      <c r="F885" s="227"/>
      <c r="G885" s="227"/>
      <c r="H885" s="227"/>
      <c r="I885" s="227"/>
      <c r="J885" s="227"/>
      <c r="K885" s="227"/>
      <c r="L885" s="227"/>
      <c r="M885" s="227"/>
      <c r="N885" s="227"/>
      <c r="O885" s="227"/>
      <c r="P885" s="227"/>
      <c r="Q885" s="227"/>
      <c r="R885" s="227"/>
      <c r="S885" s="227"/>
      <c r="T885" s="227"/>
      <c r="U885" s="227"/>
      <c r="V885" s="227"/>
      <c r="W885" s="227"/>
      <c r="X885" s="227"/>
      <c r="Y885" s="227"/>
      <c r="Z885" s="227"/>
    </row>
    <row r="886" spans="1:26" ht="15.75" customHeight="1" x14ac:dyDescent="0.2">
      <c r="A886" s="227"/>
      <c r="B886" s="227"/>
      <c r="C886" s="227"/>
      <c r="D886" s="227"/>
      <c r="E886" s="227"/>
      <c r="F886" s="227"/>
      <c r="G886" s="227"/>
      <c r="H886" s="227"/>
      <c r="I886" s="227"/>
      <c r="J886" s="227"/>
      <c r="K886" s="227"/>
      <c r="L886" s="227"/>
      <c r="M886" s="227"/>
      <c r="N886" s="227"/>
      <c r="O886" s="227"/>
      <c r="P886" s="227"/>
      <c r="Q886" s="227"/>
      <c r="R886" s="227"/>
      <c r="S886" s="227"/>
      <c r="T886" s="227"/>
      <c r="U886" s="227"/>
      <c r="V886" s="227"/>
      <c r="W886" s="227"/>
      <c r="X886" s="227"/>
      <c r="Y886" s="227"/>
      <c r="Z886" s="227"/>
    </row>
    <row r="887" spans="1:26" ht="15.75" customHeight="1" x14ac:dyDescent="0.2">
      <c r="A887" s="227"/>
      <c r="B887" s="227"/>
      <c r="C887" s="227"/>
      <c r="D887" s="227"/>
      <c r="E887" s="227"/>
      <c r="F887" s="227"/>
      <c r="G887" s="227"/>
      <c r="H887" s="227"/>
      <c r="I887" s="227"/>
      <c r="J887" s="227"/>
      <c r="K887" s="227"/>
      <c r="L887" s="227"/>
      <c r="M887" s="227"/>
      <c r="N887" s="227"/>
      <c r="O887" s="227"/>
      <c r="P887" s="227"/>
      <c r="Q887" s="227"/>
      <c r="R887" s="227"/>
      <c r="S887" s="227"/>
      <c r="T887" s="227"/>
      <c r="U887" s="227"/>
      <c r="V887" s="227"/>
      <c r="W887" s="227"/>
      <c r="X887" s="227"/>
      <c r="Y887" s="227"/>
      <c r="Z887" s="227"/>
    </row>
    <row r="888" spans="1:26" ht="15.75" customHeight="1" x14ac:dyDescent="0.2">
      <c r="A888" s="227"/>
      <c r="B888" s="227"/>
      <c r="C888" s="227"/>
      <c r="D888" s="227"/>
      <c r="E888" s="227"/>
      <c r="F888" s="227"/>
      <c r="G888" s="227"/>
      <c r="H888" s="227"/>
      <c r="I888" s="227"/>
      <c r="J888" s="227"/>
      <c r="K888" s="227"/>
      <c r="L888" s="227"/>
      <c r="M888" s="227"/>
      <c r="N888" s="227"/>
      <c r="O888" s="227"/>
      <c r="P888" s="227"/>
      <c r="Q888" s="227"/>
      <c r="R888" s="227"/>
      <c r="S888" s="227"/>
      <c r="T888" s="227"/>
      <c r="U888" s="227"/>
      <c r="V888" s="227"/>
      <c r="W888" s="227"/>
      <c r="X888" s="227"/>
      <c r="Y888" s="227"/>
      <c r="Z888" s="227"/>
    </row>
    <row r="889" spans="1:26" ht="15.75" customHeight="1" x14ac:dyDescent="0.2">
      <c r="A889" s="227"/>
      <c r="B889" s="227"/>
      <c r="C889" s="227"/>
      <c r="D889" s="227"/>
      <c r="E889" s="227"/>
      <c r="F889" s="227"/>
      <c r="G889" s="227"/>
      <c r="H889" s="227"/>
      <c r="I889" s="227"/>
      <c r="J889" s="227"/>
      <c r="K889" s="227"/>
      <c r="L889" s="227"/>
      <c r="M889" s="227"/>
      <c r="N889" s="227"/>
      <c r="O889" s="227"/>
      <c r="P889" s="227"/>
      <c r="Q889" s="227"/>
      <c r="R889" s="227"/>
      <c r="S889" s="227"/>
      <c r="T889" s="227"/>
      <c r="U889" s="227"/>
      <c r="V889" s="227"/>
      <c r="W889" s="227"/>
      <c r="X889" s="227"/>
      <c r="Y889" s="227"/>
      <c r="Z889" s="227"/>
    </row>
    <row r="890" spans="1:26" ht="15.75" customHeight="1" x14ac:dyDescent="0.2">
      <c r="A890" s="227"/>
      <c r="B890" s="227"/>
      <c r="C890" s="227"/>
      <c r="D890" s="227"/>
      <c r="E890" s="227"/>
      <c r="F890" s="227"/>
      <c r="G890" s="227"/>
      <c r="H890" s="227"/>
      <c r="I890" s="227"/>
      <c r="J890" s="227"/>
      <c r="K890" s="227"/>
      <c r="L890" s="227"/>
      <c r="M890" s="227"/>
      <c r="N890" s="227"/>
      <c r="O890" s="227"/>
      <c r="P890" s="227"/>
      <c r="Q890" s="227"/>
      <c r="R890" s="227"/>
      <c r="S890" s="227"/>
      <c r="T890" s="227"/>
      <c r="U890" s="227"/>
      <c r="V890" s="227"/>
      <c r="W890" s="227"/>
      <c r="X890" s="227"/>
      <c r="Y890" s="227"/>
      <c r="Z890" s="227"/>
    </row>
    <row r="891" spans="1:26" ht="15.75" customHeight="1" x14ac:dyDescent="0.2">
      <c r="A891" s="227"/>
      <c r="B891" s="227"/>
      <c r="C891" s="227"/>
      <c r="D891" s="227"/>
      <c r="E891" s="227"/>
      <c r="F891" s="227"/>
      <c r="G891" s="227"/>
      <c r="H891" s="227"/>
      <c r="I891" s="227"/>
      <c r="J891" s="227"/>
      <c r="K891" s="227"/>
      <c r="L891" s="227"/>
      <c r="M891" s="227"/>
      <c r="N891" s="227"/>
      <c r="O891" s="227"/>
      <c r="P891" s="227"/>
      <c r="Q891" s="227"/>
      <c r="R891" s="227"/>
      <c r="S891" s="227"/>
      <c r="T891" s="227"/>
      <c r="U891" s="227"/>
      <c r="V891" s="227"/>
      <c r="W891" s="227"/>
      <c r="X891" s="227"/>
      <c r="Y891" s="227"/>
      <c r="Z891" s="227"/>
    </row>
    <row r="892" spans="1:26" ht="15.75" customHeight="1" x14ac:dyDescent="0.2">
      <c r="A892" s="227"/>
      <c r="B892" s="227"/>
      <c r="C892" s="227"/>
      <c r="D892" s="227"/>
      <c r="E892" s="227"/>
      <c r="F892" s="227"/>
      <c r="G892" s="227"/>
      <c r="H892" s="227"/>
      <c r="I892" s="227"/>
      <c r="J892" s="227"/>
      <c r="K892" s="227"/>
      <c r="L892" s="227"/>
      <c r="M892" s="227"/>
      <c r="N892" s="227"/>
      <c r="O892" s="227"/>
      <c r="P892" s="227"/>
      <c r="Q892" s="227"/>
      <c r="R892" s="227"/>
      <c r="S892" s="227"/>
      <c r="T892" s="227"/>
      <c r="U892" s="227"/>
      <c r="V892" s="227"/>
      <c r="W892" s="227"/>
      <c r="X892" s="227"/>
      <c r="Y892" s="227"/>
      <c r="Z892" s="227"/>
    </row>
    <row r="893" spans="1:26" ht="15.75" customHeight="1" x14ac:dyDescent="0.2">
      <c r="A893" s="227"/>
      <c r="B893" s="227"/>
      <c r="C893" s="227"/>
      <c r="D893" s="227"/>
      <c r="E893" s="227"/>
      <c r="F893" s="227"/>
      <c r="G893" s="227"/>
      <c r="H893" s="227"/>
      <c r="I893" s="227"/>
      <c r="J893" s="227"/>
      <c r="K893" s="227"/>
      <c r="L893" s="227"/>
      <c r="M893" s="227"/>
      <c r="N893" s="227"/>
      <c r="O893" s="227"/>
      <c r="P893" s="227"/>
      <c r="Q893" s="227"/>
      <c r="R893" s="227"/>
      <c r="S893" s="227"/>
      <c r="T893" s="227"/>
      <c r="U893" s="227"/>
      <c r="V893" s="227"/>
      <c r="W893" s="227"/>
      <c r="X893" s="227"/>
      <c r="Y893" s="227"/>
      <c r="Z893" s="227"/>
    </row>
    <row r="894" spans="1:26" ht="15.75" customHeight="1" x14ac:dyDescent="0.2">
      <c r="A894" s="227"/>
      <c r="B894" s="227"/>
      <c r="C894" s="227"/>
      <c r="D894" s="227"/>
      <c r="E894" s="227"/>
      <c r="F894" s="227"/>
      <c r="G894" s="227"/>
      <c r="H894" s="227"/>
      <c r="I894" s="227"/>
      <c r="J894" s="227"/>
      <c r="K894" s="227"/>
      <c r="L894" s="227"/>
      <c r="M894" s="227"/>
      <c r="N894" s="227"/>
      <c r="O894" s="227"/>
      <c r="P894" s="227"/>
      <c r="Q894" s="227"/>
      <c r="R894" s="227"/>
      <c r="S894" s="227"/>
      <c r="T894" s="227"/>
      <c r="U894" s="227"/>
      <c r="V894" s="227"/>
      <c r="W894" s="227"/>
      <c r="X894" s="227"/>
      <c r="Y894" s="227"/>
      <c r="Z894" s="227"/>
    </row>
    <row r="895" spans="1:26" ht="15.75" customHeight="1" x14ac:dyDescent="0.2">
      <c r="A895" s="227"/>
      <c r="B895" s="227"/>
      <c r="C895" s="227"/>
      <c r="D895" s="227"/>
      <c r="E895" s="227"/>
      <c r="F895" s="227"/>
      <c r="G895" s="227"/>
      <c r="H895" s="227"/>
      <c r="I895" s="227"/>
      <c r="J895" s="227"/>
      <c r="K895" s="227"/>
      <c r="L895" s="227"/>
      <c r="M895" s="227"/>
      <c r="N895" s="227"/>
      <c r="O895" s="227"/>
      <c r="P895" s="227"/>
      <c r="Q895" s="227"/>
      <c r="R895" s="227"/>
      <c r="S895" s="227"/>
      <c r="T895" s="227"/>
      <c r="U895" s="227"/>
      <c r="V895" s="227"/>
      <c r="W895" s="227"/>
      <c r="X895" s="227"/>
      <c r="Y895" s="227"/>
      <c r="Z895" s="227"/>
    </row>
    <row r="896" spans="1:26" ht="15.75" customHeight="1" x14ac:dyDescent="0.2">
      <c r="A896" s="227"/>
      <c r="B896" s="227"/>
      <c r="C896" s="227"/>
      <c r="D896" s="227"/>
      <c r="E896" s="227"/>
      <c r="F896" s="227"/>
      <c r="G896" s="227"/>
      <c r="H896" s="227"/>
      <c r="I896" s="227"/>
      <c r="J896" s="227"/>
      <c r="K896" s="227"/>
      <c r="L896" s="227"/>
      <c r="M896" s="227"/>
      <c r="N896" s="227"/>
      <c r="O896" s="227"/>
      <c r="P896" s="227"/>
      <c r="Q896" s="227"/>
      <c r="R896" s="227"/>
      <c r="S896" s="227"/>
      <c r="T896" s="227"/>
      <c r="U896" s="227"/>
      <c r="V896" s="227"/>
      <c r="W896" s="227"/>
      <c r="X896" s="227"/>
      <c r="Y896" s="227"/>
      <c r="Z896" s="227"/>
    </row>
    <row r="897" spans="1:26" ht="15.75" customHeight="1" x14ac:dyDescent="0.2">
      <c r="A897" s="227"/>
      <c r="B897" s="227"/>
      <c r="C897" s="227"/>
      <c r="D897" s="227"/>
      <c r="E897" s="227"/>
      <c r="F897" s="227"/>
      <c r="G897" s="227"/>
      <c r="H897" s="227"/>
      <c r="I897" s="227"/>
      <c r="J897" s="227"/>
      <c r="K897" s="227"/>
      <c r="L897" s="227"/>
      <c r="M897" s="227"/>
      <c r="N897" s="227"/>
      <c r="O897" s="227"/>
      <c r="P897" s="227"/>
      <c r="Q897" s="227"/>
      <c r="R897" s="227"/>
      <c r="S897" s="227"/>
      <c r="T897" s="227"/>
      <c r="U897" s="227"/>
      <c r="V897" s="227"/>
      <c r="W897" s="227"/>
      <c r="X897" s="227"/>
      <c r="Y897" s="227"/>
      <c r="Z897" s="227"/>
    </row>
    <row r="898" spans="1:26" ht="15.75" customHeight="1" x14ac:dyDescent="0.2">
      <c r="A898" s="227"/>
      <c r="B898" s="227"/>
      <c r="C898" s="227"/>
      <c r="D898" s="227"/>
      <c r="E898" s="227"/>
      <c r="F898" s="227"/>
      <c r="G898" s="227"/>
      <c r="H898" s="227"/>
      <c r="I898" s="227"/>
      <c r="J898" s="227"/>
      <c r="K898" s="227"/>
      <c r="L898" s="227"/>
      <c r="M898" s="227"/>
      <c r="N898" s="227"/>
      <c r="O898" s="227"/>
      <c r="P898" s="227"/>
      <c r="Q898" s="227"/>
      <c r="R898" s="227"/>
      <c r="S898" s="227"/>
      <c r="T898" s="227"/>
      <c r="U898" s="227"/>
      <c r="V898" s="227"/>
      <c r="W898" s="227"/>
      <c r="X898" s="227"/>
      <c r="Y898" s="227"/>
      <c r="Z898" s="227"/>
    </row>
    <row r="899" spans="1:26" ht="15.75" customHeight="1" x14ac:dyDescent="0.2">
      <c r="A899" s="227"/>
      <c r="B899" s="227"/>
      <c r="C899" s="227"/>
      <c r="D899" s="227"/>
      <c r="E899" s="227"/>
      <c r="F899" s="227"/>
      <c r="G899" s="227"/>
      <c r="H899" s="227"/>
      <c r="I899" s="227"/>
      <c r="J899" s="227"/>
      <c r="K899" s="227"/>
      <c r="L899" s="227"/>
      <c r="M899" s="227"/>
      <c r="N899" s="227"/>
      <c r="O899" s="227"/>
      <c r="P899" s="227"/>
      <c r="Q899" s="227"/>
      <c r="R899" s="227"/>
      <c r="S899" s="227"/>
      <c r="T899" s="227"/>
      <c r="U899" s="227"/>
      <c r="V899" s="227"/>
      <c r="W899" s="227"/>
      <c r="X899" s="227"/>
      <c r="Y899" s="227"/>
      <c r="Z899" s="227"/>
    </row>
    <row r="900" spans="1:26" ht="15.75" customHeight="1" x14ac:dyDescent="0.2">
      <c r="A900" s="227"/>
      <c r="B900" s="227"/>
      <c r="C900" s="227"/>
      <c r="D900" s="227"/>
      <c r="E900" s="227"/>
      <c r="F900" s="227"/>
      <c r="G900" s="227"/>
      <c r="H900" s="227"/>
      <c r="I900" s="227"/>
      <c r="J900" s="227"/>
      <c r="K900" s="227"/>
      <c r="L900" s="227"/>
      <c r="M900" s="227"/>
      <c r="N900" s="227"/>
      <c r="O900" s="227"/>
      <c r="P900" s="227"/>
      <c r="Q900" s="227"/>
      <c r="R900" s="227"/>
      <c r="S900" s="227"/>
      <c r="T900" s="227"/>
      <c r="U900" s="227"/>
      <c r="V900" s="227"/>
      <c r="W900" s="227"/>
      <c r="X900" s="227"/>
      <c r="Y900" s="227"/>
      <c r="Z900" s="227"/>
    </row>
    <row r="901" spans="1:26" ht="15.75" customHeight="1" x14ac:dyDescent="0.2">
      <c r="A901" s="227"/>
      <c r="B901" s="227"/>
      <c r="C901" s="227"/>
      <c r="D901" s="227"/>
      <c r="E901" s="227"/>
      <c r="F901" s="227"/>
      <c r="G901" s="227"/>
      <c r="H901" s="227"/>
      <c r="I901" s="227"/>
      <c r="J901" s="227"/>
      <c r="K901" s="227"/>
      <c r="L901" s="227"/>
      <c r="M901" s="227"/>
      <c r="N901" s="227"/>
      <c r="O901" s="227"/>
      <c r="P901" s="227"/>
      <c r="Q901" s="227"/>
      <c r="R901" s="227"/>
      <c r="S901" s="227"/>
      <c r="T901" s="227"/>
      <c r="U901" s="227"/>
      <c r="V901" s="227"/>
      <c r="W901" s="227"/>
      <c r="X901" s="227"/>
      <c r="Y901" s="227"/>
      <c r="Z901" s="227"/>
    </row>
    <row r="902" spans="1:26" ht="15.75" customHeight="1" x14ac:dyDescent="0.2">
      <c r="A902" s="227"/>
      <c r="B902" s="227"/>
      <c r="C902" s="227"/>
      <c r="D902" s="227"/>
      <c r="E902" s="227"/>
      <c r="F902" s="227"/>
      <c r="G902" s="227"/>
      <c r="H902" s="227"/>
      <c r="I902" s="227"/>
      <c r="J902" s="227"/>
      <c r="K902" s="227"/>
      <c r="L902" s="227"/>
      <c r="M902" s="227"/>
      <c r="N902" s="227"/>
      <c r="O902" s="227"/>
      <c r="P902" s="227"/>
      <c r="Q902" s="227"/>
      <c r="R902" s="227"/>
      <c r="S902" s="227"/>
      <c r="T902" s="227"/>
      <c r="U902" s="227"/>
      <c r="V902" s="227"/>
      <c r="W902" s="227"/>
      <c r="X902" s="227"/>
      <c r="Y902" s="227"/>
      <c r="Z902" s="227"/>
    </row>
    <row r="903" spans="1:26" ht="15.75" customHeight="1" x14ac:dyDescent="0.2">
      <c r="A903" s="227"/>
      <c r="B903" s="227"/>
      <c r="C903" s="227"/>
      <c r="D903" s="227"/>
      <c r="E903" s="227"/>
      <c r="F903" s="227"/>
      <c r="G903" s="227"/>
      <c r="H903" s="227"/>
      <c r="I903" s="227"/>
      <c r="J903" s="227"/>
      <c r="K903" s="227"/>
      <c r="L903" s="227"/>
      <c r="M903" s="227"/>
      <c r="N903" s="227"/>
      <c r="O903" s="227"/>
      <c r="P903" s="227"/>
      <c r="Q903" s="227"/>
      <c r="R903" s="227"/>
      <c r="S903" s="227"/>
      <c r="T903" s="227"/>
      <c r="U903" s="227"/>
      <c r="V903" s="227"/>
      <c r="W903" s="227"/>
      <c r="X903" s="227"/>
      <c r="Y903" s="227"/>
      <c r="Z903" s="227"/>
    </row>
    <row r="904" spans="1:26" ht="15.75" customHeight="1" x14ac:dyDescent="0.2">
      <c r="A904" s="227"/>
      <c r="B904" s="227"/>
      <c r="C904" s="227"/>
      <c r="D904" s="227"/>
      <c r="E904" s="227"/>
      <c r="F904" s="227"/>
      <c r="G904" s="227"/>
      <c r="H904" s="227"/>
      <c r="I904" s="227"/>
      <c r="J904" s="227"/>
      <c r="K904" s="227"/>
      <c r="L904" s="227"/>
      <c r="M904" s="227"/>
      <c r="N904" s="227"/>
      <c r="O904" s="227"/>
      <c r="P904" s="227"/>
      <c r="Q904" s="227"/>
      <c r="R904" s="227"/>
      <c r="S904" s="227"/>
      <c r="T904" s="227"/>
      <c r="U904" s="227"/>
      <c r="V904" s="227"/>
      <c r="W904" s="227"/>
      <c r="X904" s="227"/>
      <c r="Y904" s="227"/>
      <c r="Z904" s="227"/>
    </row>
    <row r="905" spans="1:26" ht="15.75" customHeight="1" x14ac:dyDescent="0.2">
      <c r="A905" s="227"/>
      <c r="B905" s="227"/>
      <c r="C905" s="227"/>
      <c r="D905" s="227"/>
      <c r="E905" s="227"/>
      <c r="F905" s="227"/>
      <c r="G905" s="227"/>
      <c r="H905" s="227"/>
      <c r="I905" s="227"/>
      <c r="J905" s="227"/>
      <c r="K905" s="227"/>
      <c r="L905" s="227"/>
      <c r="M905" s="227"/>
      <c r="N905" s="227"/>
      <c r="O905" s="227"/>
      <c r="P905" s="227"/>
      <c r="Q905" s="227"/>
      <c r="R905" s="227"/>
      <c r="S905" s="227"/>
      <c r="T905" s="227"/>
      <c r="U905" s="227"/>
      <c r="V905" s="227"/>
      <c r="W905" s="227"/>
      <c r="X905" s="227"/>
      <c r="Y905" s="227"/>
      <c r="Z905" s="227"/>
    </row>
    <row r="906" spans="1:26" ht="15.75" customHeight="1" x14ac:dyDescent="0.2">
      <c r="A906" s="227"/>
      <c r="B906" s="227"/>
      <c r="C906" s="227"/>
      <c r="D906" s="227"/>
      <c r="E906" s="227"/>
      <c r="F906" s="227"/>
      <c r="G906" s="227"/>
      <c r="H906" s="227"/>
      <c r="I906" s="227"/>
      <c r="J906" s="227"/>
      <c r="K906" s="227"/>
      <c r="L906" s="227"/>
      <c r="M906" s="227"/>
      <c r="N906" s="227"/>
      <c r="O906" s="227"/>
      <c r="P906" s="227"/>
      <c r="Q906" s="227"/>
      <c r="R906" s="227"/>
      <c r="S906" s="227"/>
      <c r="T906" s="227"/>
      <c r="U906" s="227"/>
      <c r="V906" s="227"/>
      <c r="W906" s="227"/>
      <c r="X906" s="227"/>
      <c r="Y906" s="227"/>
      <c r="Z906" s="227"/>
    </row>
    <row r="907" spans="1:26" ht="15.75" customHeight="1" x14ac:dyDescent="0.2">
      <c r="A907" s="227"/>
      <c r="B907" s="227"/>
      <c r="C907" s="227"/>
      <c r="D907" s="227"/>
      <c r="E907" s="227"/>
      <c r="F907" s="227"/>
      <c r="G907" s="227"/>
      <c r="H907" s="227"/>
      <c r="I907" s="227"/>
      <c r="J907" s="227"/>
      <c r="K907" s="227"/>
      <c r="L907" s="227"/>
      <c r="M907" s="227"/>
      <c r="N907" s="227"/>
      <c r="O907" s="227"/>
      <c r="P907" s="227"/>
      <c r="Q907" s="227"/>
      <c r="R907" s="227"/>
      <c r="S907" s="227"/>
      <c r="T907" s="227"/>
      <c r="U907" s="227"/>
      <c r="V907" s="227"/>
      <c r="W907" s="227"/>
      <c r="X907" s="227"/>
      <c r="Y907" s="227"/>
      <c r="Z907" s="227"/>
    </row>
    <row r="908" spans="1:26" ht="15.75" customHeight="1" x14ac:dyDescent="0.2">
      <c r="A908" s="227"/>
      <c r="B908" s="227"/>
      <c r="C908" s="227"/>
      <c r="D908" s="227"/>
      <c r="E908" s="227"/>
      <c r="F908" s="227"/>
      <c r="G908" s="227"/>
      <c r="H908" s="227"/>
      <c r="I908" s="227"/>
      <c r="J908" s="227"/>
      <c r="K908" s="227"/>
      <c r="L908" s="227"/>
      <c r="M908" s="227"/>
      <c r="N908" s="227"/>
      <c r="O908" s="227"/>
      <c r="P908" s="227"/>
      <c r="Q908" s="227"/>
      <c r="R908" s="227"/>
      <c r="S908" s="227"/>
      <c r="T908" s="227"/>
      <c r="U908" s="227"/>
      <c r="V908" s="227"/>
      <c r="W908" s="227"/>
      <c r="X908" s="227"/>
      <c r="Y908" s="227"/>
      <c r="Z908" s="227"/>
    </row>
    <row r="909" spans="1:26" ht="15.75" customHeight="1" x14ac:dyDescent="0.2">
      <c r="A909" s="227"/>
      <c r="B909" s="227"/>
      <c r="C909" s="227"/>
      <c r="D909" s="227"/>
      <c r="E909" s="227"/>
      <c r="F909" s="227"/>
      <c r="G909" s="227"/>
      <c r="H909" s="227"/>
      <c r="I909" s="227"/>
      <c r="J909" s="227"/>
      <c r="K909" s="227"/>
      <c r="L909" s="227"/>
      <c r="M909" s="227"/>
      <c r="N909" s="227"/>
      <c r="O909" s="227"/>
      <c r="P909" s="227"/>
      <c r="Q909" s="227"/>
      <c r="R909" s="227"/>
      <c r="S909" s="227"/>
      <c r="T909" s="227"/>
      <c r="U909" s="227"/>
      <c r="V909" s="227"/>
      <c r="W909" s="227"/>
      <c r="X909" s="227"/>
      <c r="Y909" s="227"/>
      <c r="Z909" s="227"/>
    </row>
    <row r="910" spans="1:26" ht="15.75" customHeight="1" x14ac:dyDescent="0.2">
      <c r="A910" s="227"/>
      <c r="B910" s="227"/>
      <c r="C910" s="227"/>
      <c r="D910" s="227"/>
      <c r="E910" s="227"/>
      <c r="F910" s="227"/>
      <c r="G910" s="227"/>
      <c r="H910" s="227"/>
      <c r="I910" s="227"/>
      <c r="J910" s="227"/>
      <c r="K910" s="227"/>
      <c r="L910" s="227"/>
      <c r="M910" s="227"/>
      <c r="N910" s="227"/>
      <c r="O910" s="227"/>
      <c r="P910" s="227"/>
      <c r="Q910" s="227"/>
      <c r="R910" s="227"/>
      <c r="S910" s="227"/>
      <c r="T910" s="227"/>
      <c r="U910" s="227"/>
      <c r="V910" s="227"/>
      <c r="W910" s="227"/>
      <c r="X910" s="227"/>
      <c r="Y910" s="227"/>
      <c r="Z910" s="227"/>
    </row>
    <row r="911" spans="1:26" ht="15.75" customHeight="1" x14ac:dyDescent="0.2">
      <c r="A911" s="227"/>
      <c r="B911" s="227"/>
      <c r="C911" s="227"/>
      <c r="D911" s="227"/>
      <c r="E911" s="227"/>
      <c r="F911" s="227"/>
      <c r="G911" s="227"/>
      <c r="H911" s="227"/>
      <c r="I911" s="227"/>
      <c r="J911" s="227"/>
      <c r="K911" s="227"/>
      <c r="L911" s="227"/>
      <c r="M911" s="227"/>
      <c r="N911" s="227"/>
      <c r="O911" s="227"/>
      <c r="P911" s="227"/>
      <c r="Q911" s="227"/>
      <c r="R911" s="227"/>
      <c r="S911" s="227"/>
      <c r="T911" s="227"/>
      <c r="U911" s="227"/>
      <c r="V911" s="227"/>
      <c r="W911" s="227"/>
      <c r="X911" s="227"/>
      <c r="Y911" s="227"/>
      <c r="Z911" s="227"/>
    </row>
    <row r="912" spans="1:26" ht="15.75" customHeight="1" x14ac:dyDescent="0.2">
      <c r="A912" s="227"/>
      <c r="B912" s="227"/>
      <c r="C912" s="227"/>
      <c r="D912" s="227"/>
      <c r="E912" s="227"/>
      <c r="F912" s="227"/>
      <c r="G912" s="227"/>
      <c r="H912" s="227"/>
      <c r="I912" s="227"/>
      <c r="J912" s="227"/>
      <c r="K912" s="227"/>
      <c r="L912" s="227"/>
      <c r="M912" s="227"/>
      <c r="N912" s="227"/>
      <c r="O912" s="227"/>
      <c r="P912" s="227"/>
      <c r="Q912" s="227"/>
      <c r="R912" s="227"/>
      <c r="S912" s="227"/>
      <c r="T912" s="227"/>
      <c r="U912" s="227"/>
      <c r="V912" s="227"/>
      <c r="W912" s="227"/>
      <c r="X912" s="227"/>
      <c r="Y912" s="227"/>
      <c r="Z912" s="227"/>
    </row>
    <row r="913" spans="1:26" ht="15.75" customHeight="1" x14ac:dyDescent="0.2">
      <c r="A913" s="227"/>
      <c r="B913" s="227"/>
      <c r="C913" s="227"/>
      <c r="D913" s="227"/>
      <c r="E913" s="227"/>
      <c r="F913" s="227"/>
      <c r="G913" s="227"/>
      <c r="H913" s="227"/>
      <c r="I913" s="227"/>
      <c r="J913" s="227"/>
      <c r="K913" s="227"/>
      <c r="L913" s="227"/>
      <c r="M913" s="227"/>
      <c r="N913" s="227"/>
      <c r="O913" s="227"/>
      <c r="P913" s="227"/>
      <c r="Q913" s="227"/>
      <c r="R913" s="227"/>
      <c r="S913" s="227"/>
      <c r="T913" s="227"/>
      <c r="U913" s="227"/>
      <c r="V913" s="227"/>
      <c r="W913" s="227"/>
      <c r="X913" s="227"/>
      <c r="Y913" s="227"/>
      <c r="Z913" s="227"/>
    </row>
    <row r="914" spans="1:26" ht="15.75" customHeight="1" x14ac:dyDescent="0.2">
      <c r="A914" s="227"/>
      <c r="B914" s="227"/>
      <c r="C914" s="227"/>
      <c r="D914" s="227"/>
      <c r="E914" s="227"/>
      <c r="F914" s="227"/>
      <c r="G914" s="227"/>
      <c r="H914" s="227"/>
      <c r="I914" s="227"/>
      <c r="J914" s="227"/>
      <c r="K914" s="227"/>
      <c r="L914" s="227"/>
      <c r="M914" s="227"/>
      <c r="N914" s="227"/>
      <c r="O914" s="227"/>
      <c r="P914" s="227"/>
      <c r="Q914" s="227"/>
      <c r="R914" s="227"/>
      <c r="S914" s="227"/>
      <c r="T914" s="227"/>
      <c r="U914" s="227"/>
      <c r="V914" s="227"/>
      <c r="W914" s="227"/>
      <c r="X914" s="227"/>
      <c r="Y914" s="227"/>
      <c r="Z914" s="227"/>
    </row>
    <row r="915" spans="1:26" ht="15.75" customHeight="1" x14ac:dyDescent="0.2">
      <c r="A915" s="227"/>
      <c r="B915" s="227"/>
      <c r="C915" s="227"/>
      <c r="D915" s="227"/>
      <c r="E915" s="227"/>
      <c r="F915" s="227"/>
      <c r="G915" s="227"/>
      <c r="H915" s="227"/>
      <c r="I915" s="227"/>
      <c r="J915" s="227"/>
      <c r="K915" s="227"/>
      <c r="L915" s="227"/>
      <c r="M915" s="227"/>
      <c r="N915" s="227"/>
      <c r="O915" s="227"/>
      <c r="P915" s="227"/>
      <c r="Q915" s="227"/>
      <c r="R915" s="227"/>
      <c r="S915" s="227"/>
      <c r="T915" s="227"/>
      <c r="U915" s="227"/>
      <c r="V915" s="227"/>
      <c r="W915" s="227"/>
      <c r="X915" s="227"/>
      <c r="Y915" s="227"/>
      <c r="Z915" s="227"/>
    </row>
    <row r="916" spans="1:26" ht="15.75" customHeight="1" x14ac:dyDescent="0.2">
      <c r="A916" s="227"/>
      <c r="B916" s="227"/>
      <c r="C916" s="227"/>
      <c r="D916" s="227"/>
      <c r="E916" s="227"/>
      <c r="F916" s="227"/>
      <c r="G916" s="227"/>
      <c r="H916" s="227"/>
      <c r="I916" s="227"/>
      <c r="J916" s="227"/>
      <c r="K916" s="227"/>
      <c r="L916" s="227"/>
      <c r="M916" s="227"/>
      <c r="N916" s="227"/>
      <c r="O916" s="227"/>
      <c r="P916" s="227"/>
      <c r="Q916" s="227"/>
      <c r="R916" s="227"/>
      <c r="S916" s="227"/>
      <c r="T916" s="227"/>
      <c r="U916" s="227"/>
      <c r="V916" s="227"/>
      <c r="W916" s="227"/>
      <c r="X916" s="227"/>
      <c r="Y916" s="227"/>
      <c r="Z916" s="227"/>
    </row>
    <row r="917" spans="1:26" ht="15.75" customHeight="1" x14ac:dyDescent="0.2">
      <c r="A917" s="227"/>
      <c r="B917" s="227"/>
      <c r="C917" s="227"/>
      <c r="D917" s="227"/>
      <c r="E917" s="227"/>
      <c r="F917" s="227"/>
      <c r="G917" s="227"/>
      <c r="H917" s="227"/>
      <c r="I917" s="227"/>
      <c r="J917" s="227"/>
      <c r="K917" s="227"/>
      <c r="L917" s="227"/>
      <c r="M917" s="227"/>
      <c r="N917" s="227"/>
      <c r="O917" s="227"/>
      <c r="P917" s="227"/>
      <c r="Q917" s="227"/>
      <c r="R917" s="227"/>
      <c r="S917" s="227"/>
      <c r="T917" s="227"/>
      <c r="U917" s="227"/>
      <c r="V917" s="227"/>
      <c r="W917" s="227"/>
      <c r="X917" s="227"/>
      <c r="Y917" s="227"/>
      <c r="Z917" s="227"/>
    </row>
    <row r="918" spans="1:26" ht="15.75" customHeight="1" x14ac:dyDescent="0.2">
      <c r="A918" s="227"/>
      <c r="B918" s="227"/>
      <c r="C918" s="227"/>
      <c r="D918" s="227"/>
      <c r="E918" s="227"/>
      <c r="F918" s="227"/>
      <c r="G918" s="227"/>
      <c r="H918" s="227"/>
      <c r="I918" s="227"/>
      <c r="J918" s="227"/>
      <c r="K918" s="227"/>
      <c r="L918" s="227"/>
      <c r="M918" s="227"/>
      <c r="N918" s="227"/>
      <c r="O918" s="227"/>
      <c r="P918" s="227"/>
      <c r="Q918" s="227"/>
      <c r="R918" s="227"/>
      <c r="S918" s="227"/>
      <c r="T918" s="227"/>
      <c r="U918" s="227"/>
      <c r="V918" s="227"/>
      <c r="W918" s="227"/>
      <c r="X918" s="227"/>
      <c r="Y918" s="227"/>
      <c r="Z918" s="227"/>
    </row>
    <row r="919" spans="1:26" ht="15.75" customHeight="1" x14ac:dyDescent="0.2">
      <c r="A919" s="227"/>
      <c r="B919" s="227"/>
      <c r="C919" s="227"/>
      <c r="D919" s="227"/>
      <c r="E919" s="227"/>
      <c r="F919" s="227"/>
      <c r="G919" s="227"/>
      <c r="H919" s="227"/>
      <c r="I919" s="227"/>
      <c r="J919" s="227"/>
      <c r="K919" s="227"/>
      <c r="L919" s="227"/>
      <c r="M919" s="227"/>
      <c r="N919" s="227"/>
      <c r="O919" s="227"/>
      <c r="P919" s="227"/>
      <c r="Q919" s="227"/>
      <c r="R919" s="227"/>
      <c r="S919" s="227"/>
      <c r="T919" s="227"/>
      <c r="U919" s="227"/>
      <c r="V919" s="227"/>
      <c r="W919" s="227"/>
      <c r="X919" s="227"/>
      <c r="Y919" s="227"/>
      <c r="Z919" s="227"/>
    </row>
    <row r="920" spans="1:26" ht="15.75" customHeight="1" x14ac:dyDescent="0.2">
      <c r="A920" s="227"/>
      <c r="B920" s="227"/>
      <c r="C920" s="227"/>
      <c r="D920" s="227"/>
      <c r="E920" s="227"/>
      <c r="F920" s="227"/>
      <c r="G920" s="227"/>
      <c r="H920" s="227"/>
      <c r="I920" s="227"/>
      <c r="J920" s="227"/>
      <c r="K920" s="227"/>
      <c r="L920" s="227"/>
      <c r="M920" s="227"/>
      <c r="N920" s="227"/>
      <c r="O920" s="227"/>
      <c r="P920" s="227"/>
      <c r="Q920" s="227"/>
      <c r="R920" s="227"/>
      <c r="S920" s="227"/>
      <c r="T920" s="227"/>
      <c r="U920" s="227"/>
      <c r="V920" s="227"/>
      <c r="W920" s="227"/>
      <c r="X920" s="227"/>
      <c r="Y920" s="227"/>
      <c r="Z920" s="227"/>
    </row>
    <row r="921" spans="1:26" ht="15.75" customHeight="1" x14ac:dyDescent="0.2">
      <c r="A921" s="227"/>
      <c r="B921" s="227"/>
      <c r="C921" s="227"/>
      <c r="D921" s="227"/>
      <c r="E921" s="227"/>
      <c r="F921" s="227"/>
      <c r="G921" s="227"/>
      <c r="H921" s="227"/>
      <c r="I921" s="227"/>
      <c r="J921" s="227"/>
      <c r="K921" s="227"/>
      <c r="L921" s="227"/>
      <c r="M921" s="227"/>
      <c r="N921" s="227"/>
      <c r="O921" s="227"/>
      <c r="P921" s="227"/>
      <c r="Q921" s="227"/>
      <c r="R921" s="227"/>
      <c r="S921" s="227"/>
      <c r="T921" s="227"/>
      <c r="U921" s="227"/>
      <c r="V921" s="227"/>
      <c r="W921" s="227"/>
      <c r="X921" s="227"/>
      <c r="Y921" s="227"/>
      <c r="Z921" s="227"/>
    </row>
    <row r="922" spans="1:26" ht="15.75" customHeight="1" x14ac:dyDescent="0.2">
      <c r="A922" s="227"/>
      <c r="B922" s="227"/>
      <c r="C922" s="227"/>
      <c r="D922" s="227"/>
      <c r="E922" s="227"/>
      <c r="F922" s="227"/>
      <c r="G922" s="227"/>
      <c r="H922" s="227"/>
      <c r="I922" s="227"/>
      <c r="J922" s="227"/>
      <c r="K922" s="227"/>
      <c r="L922" s="227"/>
      <c r="M922" s="227"/>
      <c r="N922" s="227"/>
      <c r="O922" s="227"/>
      <c r="P922" s="227"/>
      <c r="Q922" s="227"/>
      <c r="R922" s="227"/>
      <c r="S922" s="227"/>
      <c r="T922" s="227"/>
      <c r="U922" s="227"/>
      <c r="V922" s="227"/>
      <c r="W922" s="227"/>
      <c r="X922" s="227"/>
      <c r="Y922" s="227"/>
      <c r="Z922" s="227"/>
    </row>
    <row r="923" spans="1:26" ht="15.75" customHeight="1" x14ac:dyDescent="0.2">
      <c r="A923" s="227"/>
      <c r="B923" s="227"/>
      <c r="C923" s="227"/>
      <c r="D923" s="227"/>
      <c r="E923" s="227"/>
      <c r="F923" s="227"/>
      <c r="G923" s="227"/>
      <c r="H923" s="227"/>
      <c r="I923" s="227"/>
      <c r="J923" s="227"/>
      <c r="K923" s="227"/>
      <c r="L923" s="227"/>
      <c r="M923" s="227"/>
      <c r="N923" s="227"/>
      <c r="O923" s="227"/>
      <c r="P923" s="227"/>
      <c r="Q923" s="227"/>
      <c r="R923" s="227"/>
      <c r="S923" s="227"/>
      <c r="T923" s="227"/>
      <c r="U923" s="227"/>
      <c r="V923" s="227"/>
      <c r="W923" s="227"/>
      <c r="X923" s="227"/>
      <c r="Y923" s="227"/>
      <c r="Z923" s="227"/>
    </row>
    <row r="924" spans="1:26" ht="15.75" customHeight="1" x14ac:dyDescent="0.2">
      <c r="A924" s="227"/>
      <c r="B924" s="227"/>
      <c r="C924" s="227"/>
      <c r="D924" s="227"/>
      <c r="E924" s="227"/>
      <c r="F924" s="227"/>
      <c r="G924" s="227"/>
      <c r="H924" s="227"/>
      <c r="I924" s="227"/>
      <c r="J924" s="227"/>
      <c r="K924" s="227"/>
      <c r="L924" s="227"/>
      <c r="M924" s="227"/>
      <c r="N924" s="227"/>
      <c r="O924" s="227"/>
      <c r="P924" s="227"/>
      <c r="Q924" s="227"/>
      <c r="R924" s="227"/>
      <c r="S924" s="227"/>
      <c r="T924" s="227"/>
      <c r="U924" s="227"/>
      <c r="V924" s="227"/>
      <c r="W924" s="227"/>
      <c r="X924" s="227"/>
      <c r="Y924" s="227"/>
      <c r="Z924" s="227"/>
    </row>
    <row r="925" spans="1:26" ht="15.75" customHeight="1" x14ac:dyDescent="0.2">
      <c r="A925" s="227"/>
      <c r="B925" s="227"/>
      <c r="C925" s="227"/>
      <c r="D925" s="227"/>
      <c r="E925" s="227"/>
      <c r="F925" s="227"/>
      <c r="G925" s="227"/>
      <c r="H925" s="227"/>
      <c r="I925" s="227"/>
      <c r="J925" s="227"/>
      <c r="K925" s="227"/>
      <c r="L925" s="227"/>
      <c r="M925" s="227"/>
      <c r="N925" s="227"/>
      <c r="O925" s="227"/>
      <c r="P925" s="227"/>
      <c r="Q925" s="227"/>
      <c r="R925" s="227"/>
      <c r="S925" s="227"/>
      <c r="T925" s="227"/>
      <c r="U925" s="227"/>
      <c r="V925" s="227"/>
      <c r="W925" s="227"/>
      <c r="X925" s="227"/>
      <c r="Y925" s="227"/>
      <c r="Z925" s="227"/>
    </row>
    <row r="926" spans="1:26" ht="15.75" customHeight="1" x14ac:dyDescent="0.2">
      <c r="A926" s="227"/>
      <c r="B926" s="227"/>
      <c r="C926" s="227"/>
      <c r="D926" s="227"/>
      <c r="E926" s="227"/>
      <c r="F926" s="227"/>
      <c r="G926" s="227"/>
      <c r="H926" s="227"/>
      <c r="I926" s="227"/>
      <c r="J926" s="227"/>
      <c r="K926" s="227"/>
      <c r="L926" s="227"/>
      <c r="M926" s="227"/>
      <c r="N926" s="227"/>
      <c r="O926" s="227"/>
      <c r="P926" s="227"/>
      <c r="Q926" s="227"/>
      <c r="R926" s="227"/>
      <c r="S926" s="227"/>
      <c r="T926" s="227"/>
      <c r="U926" s="227"/>
      <c r="V926" s="227"/>
      <c r="W926" s="227"/>
      <c r="X926" s="227"/>
      <c r="Y926" s="227"/>
      <c r="Z926" s="227"/>
    </row>
    <row r="927" spans="1:26" ht="15.75" customHeight="1" x14ac:dyDescent="0.2">
      <c r="A927" s="227"/>
      <c r="B927" s="227"/>
      <c r="C927" s="227"/>
      <c r="D927" s="227"/>
      <c r="E927" s="227"/>
      <c r="F927" s="227"/>
      <c r="G927" s="227"/>
      <c r="H927" s="227"/>
      <c r="I927" s="227"/>
      <c r="J927" s="227"/>
      <c r="K927" s="227"/>
      <c r="L927" s="227"/>
      <c r="M927" s="227"/>
      <c r="N927" s="227"/>
      <c r="O927" s="227"/>
      <c r="P927" s="227"/>
      <c r="Q927" s="227"/>
      <c r="R927" s="227"/>
      <c r="S927" s="227"/>
      <c r="T927" s="227"/>
      <c r="U927" s="227"/>
      <c r="V927" s="227"/>
      <c r="W927" s="227"/>
      <c r="X927" s="227"/>
      <c r="Y927" s="227"/>
      <c r="Z927" s="227"/>
    </row>
    <row r="928" spans="1:26" ht="15.75" customHeight="1" x14ac:dyDescent="0.2">
      <c r="A928" s="227"/>
      <c r="B928" s="227"/>
      <c r="C928" s="227"/>
      <c r="D928" s="227"/>
      <c r="E928" s="227"/>
      <c r="F928" s="227"/>
      <c r="G928" s="227"/>
      <c r="H928" s="227"/>
      <c r="I928" s="227"/>
      <c r="J928" s="227"/>
      <c r="K928" s="227"/>
      <c r="L928" s="227"/>
      <c r="M928" s="227"/>
      <c r="N928" s="227"/>
      <c r="O928" s="227"/>
      <c r="P928" s="227"/>
      <c r="Q928" s="227"/>
      <c r="R928" s="227"/>
      <c r="S928" s="227"/>
      <c r="T928" s="227"/>
      <c r="U928" s="227"/>
      <c r="V928" s="227"/>
      <c r="W928" s="227"/>
      <c r="X928" s="227"/>
      <c r="Y928" s="227"/>
      <c r="Z928" s="227"/>
    </row>
    <row r="929" spans="1:26" ht="15.75" customHeight="1" x14ac:dyDescent="0.2">
      <c r="A929" s="227"/>
      <c r="B929" s="227"/>
      <c r="C929" s="227"/>
      <c r="D929" s="227"/>
      <c r="E929" s="227"/>
      <c r="F929" s="227"/>
      <c r="G929" s="227"/>
      <c r="H929" s="227"/>
      <c r="I929" s="227"/>
      <c r="J929" s="227"/>
      <c r="K929" s="227"/>
      <c r="L929" s="227"/>
      <c r="M929" s="227"/>
      <c r="N929" s="227"/>
      <c r="O929" s="227"/>
      <c r="P929" s="227"/>
      <c r="Q929" s="227"/>
      <c r="R929" s="227"/>
      <c r="S929" s="227"/>
      <c r="T929" s="227"/>
      <c r="U929" s="227"/>
      <c r="V929" s="227"/>
      <c r="W929" s="227"/>
      <c r="X929" s="227"/>
      <c r="Y929" s="227"/>
      <c r="Z929" s="227"/>
    </row>
    <row r="930" spans="1:26" ht="15.75" customHeight="1" x14ac:dyDescent="0.2">
      <c r="A930" s="227"/>
      <c r="B930" s="227"/>
      <c r="C930" s="227"/>
      <c r="D930" s="227"/>
      <c r="E930" s="227"/>
      <c r="F930" s="227"/>
      <c r="G930" s="227"/>
      <c r="H930" s="227"/>
      <c r="I930" s="227"/>
      <c r="J930" s="227"/>
      <c r="K930" s="227"/>
      <c r="L930" s="227"/>
      <c r="M930" s="227"/>
      <c r="N930" s="227"/>
      <c r="O930" s="227"/>
      <c r="P930" s="227"/>
      <c r="Q930" s="227"/>
      <c r="R930" s="227"/>
      <c r="S930" s="227"/>
      <c r="T930" s="227"/>
      <c r="U930" s="227"/>
      <c r="V930" s="227"/>
      <c r="W930" s="227"/>
      <c r="X930" s="227"/>
      <c r="Y930" s="227"/>
      <c r="Z930" s="227"/>
    </row>
    <row r="931" spans="1:26" ht="15.75" customHeight="1" x14ac:dyDescent="0.2">
      <c r="A931" s="227"/>
      <c r="B931" s="227"/>
      <c r="C931" s="227"/>
      <c r="D931" s="227"/>
      <c r="E931" s="227"/>
      <c r="F931" s="227"/>
      <c r="G931" s="227"/>
      <c r="H931" s="227"/>
      <c r="I931" s="227"/>
      <c r="J931" s="227"/>
      <c r="K931" s="227"/>
      <c r="L931" s="227"/>
      <c r="M931" s="227"/>
      <c r="N931" s="227"/>
      <c r="O931" s="227"/>
      <c r="P931" s="227"/>
      <c r="Q931" s="227"/>
      <c r="R931" s="227"/>
      <c r="S931" s="227"/>
      <c r="T931" s="227"/>
      <c r="U931" s="227"/>
      <c r="V931" s="227"/>
      <c r="W931" s="227"/>
      <c r="X931" s="227"/>
      <c r="Y931" s="227"/>
      <c r="Z931" s="227"/>
    </row>
    <row r="932" spans="1:26" ht="15.75" customHeight="1" x14ac:dyDescent="0.2">
      <c r="A932" s="227"/>
      <c r="B932" s="227"/>
      <c r="C932" s="227"/>
      <c r="D932" s="227"/>
      <c r="E932" s="227"/>
      <c r="F932" s="227"/>
      <c r="G932" s="227"/>
      <c r="H932" s="227"/>
      <c r="I932" s="227"/>
      <c r="J932" s="227"/>
      <c r="K932" s="227"/>
      <c r="L932" s="227"/>
      <c r="M932" s="227"/>
      <c r="N932" s="227"/>
      <c r="O932" s="227"/>
      <c r="P932" s="227"/>
      <c r="Q932" s="227"/>
      <c r="R932" s="227"/>
      <c r="S932" s="227"/>
      <c r="T932" s="227"/>
      <c r="U932" s="227"/>
      <c r="V932" s="227"/>
      <c r="W932" s="227"/>
      <c r="X932" s="227"/>
      <c r="Y932" s="227"/>
      <c r="Z932" s="227"/>
    </row>
    <row r="933" spans="1:26" ht="15.75" customHeight="1" x14ac:dyDescent="0.2">
      <c r="A933" s="227"/>
      <c r="B933" s="227"/>
      <c r="C933" s="227"/>
      <c r="D933" s="227"/>
      <c r="E933" s="227"/>
      <c r="F933" s="227"/>
      <c r="G933" s="227"/>
      <c r="H933" s="227"/>
      <c r="I933" s="227"/>
      <c r="J933" s="227"/>
      <c r="K933" s="227"/>
      <c r="L933" s="227"/>
      <c r="M933" s="227"/>
      <c r="N933" s="227"/>
      <c r="O933" s="227"/>
      <c r="P933" s="227"/>
      <c r="Q933" s="227"/>
      <c r="R933" s="227"/>
      <c r="S933" s="227"/>
      <c r="T933" s="227"/>
      <c r="U933" s="227"/>
      <c r="V933" s="227"/>
      <c r="W933" s="227"/>
      <c r="X933" s="227"/>
      <c r="Y933" s="227"/>
      <c r="Z933" s="227"/>
    </row>
    <row r="934" spans="1:26" ht="15.75" customHeight="1" x14ac:dyDescent="0.2">
      <c r="A934" s="227"/>
      <c r="B934" s="227"/>
      <c r="C934" s="227"/>
      <c r="D934" s="227"/>
      <c r="E934" s="227"/>
      <c r="F934" s="227"/>
      <c r="G934" s="227"/>
      <c r="H934" s="227"/>
      <c r="I934" s="227"/>
      <c r="J934" s="227"/>
      <c r="K934" s="227"/>
      <c r="L934" s="227"/>
      <c r="M934" s="227"/>
      <c r="N934" s="227"/>
      <c r="O934" s="227"/>
      <c r="P934" s="227"/>
      <c r="Q934" s="227"/>
      <c r="R934" s="227"/>
      <c r="S934" s="227"/>
      <c r="T934" s="227"/>
      <c r="U934" s="227"/>
      <c r="V934" s="227"/>
      <c r="W934" s="227"/>
      <c r="X934" s="227"/>
      <c r="Y934" s="227"/>
      <c r="Z934" s="227"/>
    </row>
    <row r="935" spans="1:26" ht="15.75" customHeight="1" x14ac:dyDescent="0.2">
      <c r="A935" s="227"/>
      <c r="B935" s="227"/>
      <c r="C935" s="227"/>
      <c r="D935" s="227"/>
      <c r="E935" s="227"/>
      <c r="F935" s="227"/>
      <c r="G935" s="227"/>
      <c r="H935" s="227"/>
      <c r="I935" s="227"/>
      <c r="J935" s="227"/>
      <c r="K935" s="227"/>
      <c r="L935" s="227"/>
      <c r="M935" s="227"/>
      <c r="N935" s="227"/>
      <c r="O935" s="227"/>
      <c r="P935" s="227"/>
      <c r="Q935" s="227"/>
      <c r="R935" s="227"/>
      <c r="S935" s="227"/>
      <c r="T935" s="227"/>
      <c r="U935" s="227"/>
      <c r="V935" s="227"/>
      <c r="W935" s="227"/>
      <c r="X935" s="227"/>
      <c r="Y935" s="227"/>
      <c r="Z935" s="227"/>
    </row>
    <row r="936" spans="1:26" ht="15.75" customHeight="1" x14ac:dyDescent="0.2">
      <c r="A936" s="227"/>
      <c r="B936" s="227"/>
      <c r="C936" s="227"/>
      <c r="D936" s="227"/>
      <c r="E936" s="227"/>
      <c r="F936" s="227"/>
      <c r="G936" s="227"/>
      <c r="H936" s="227"/>
      <c r="I936" s="227"/>
      <c r="J936" s="227"/>
      <c r="K936" s="227"/>
      <c r="L936" s="227"/>
      <c r="M936" s="227"/>
      <c r="N936" s="227"/>
      <c r="O936" s="227"/>
      <c r="P936" s="227"/>
      <c r="Q936" s="227"/>
      <c r="R936" s="227"/>
      <c r="S936" s="227"/>
      <c r="T936" s="227"/>
      <c r="U936" s="227"/>
      <c r="V936" s="227"/>
      <c r="W936" s="227"/>
      <c r="X936" s="227"/>
      <c r="Y936" s="227"/>
      <c r="Z936" s="227"/>
    </row>
    <row r="937" spans="1:26" ht="15.75" customHeight="1" x14ac:dyDescent="0.2">
      <c r="A937" s="227"/>
      <c r="B937" s="227"/>
      <c r="C937" s="227"/>
      <c r="D937" s="227"/>
      <c r="E937" s="227"/>
      <c r="F937" s="227"/>
      <c r="G937" s="227"/>
      <c r="H937" s="227"/>
      <c r="I937" s="227"/>
      <c r="J937" s="227"/>
      <c r="K937" s="227"/>
      <c r="L937" s="227"/>
      <c r="M937" s="227"/>
      <c r="N937" s="227"/>
      <c r="O937" s="227"/>
      <c r="P937" s="227"/>
      <c r="Q937" s="227"/>
      <c r="R937" s="227"/>
      <c r="S937" s="227"/>
      <c r="T937" s="227"/>
      <c r="U937" s="227"/>
      <c r="V937" s="227"/>
      <c r="W937" s="227"/>
      <c r="X937" s="227"/>
      <c r="Y937" s="227"/>
      <c r="Z937" s="227"/>
    </row>
    <row r="938" spans="1:26" ht="15.75" customHeight="1" x14ac:dyDescent="0.2">
      <c r="A938" s="227"/>
      <c r="B938" s="227"/>
      <c r="C938" s="227"/>
      <c r="D938" s="227"/>
      <c r="E938" s="227"/>
      <c r="F938" s="227"/>
      <c r="G938" s="227"/>
      <c r="H938" s="227"/>
      <c r="I938" s="227"/>
      <c r="J938" s="227"/>
      <c r="K938" s="227"/>
      <c r="L938" s="227"/>
      <c r="M938" s="227"/>
      <c r="N938" s="227"/>
      <c r="O938" s="227"/>
      <c r="P938" s="227"/>
      <c r="Q938" s="227"/>
      <c r="R938" s="227"/>
      <c r="S938" s="227"/>
      <c r="T938" s="227"/>
      <c r="U938" s="227"/>
      <c r="V938" s="227"/>
      <c r="W938" s="227"/>
      <c r="X938" s="227"/>
      <c r="Y938" s="227"/>
      <c r="Z938" s="227"/>
    </row>
    <row r="939" spans="1:26" ht="15.75" customHeight="1" x14ac:dyDescent="0.2">
      <c r="A939" s="227"/>
      <c r="B939" s="227"/>
      <c r="C939" s="227"/>
      <c r="D939" s="227"/>
      <c r="E939" s="227"/>
      <c r="F939" s="227"/>
      <c r="G939" s="227"/>
      <c r="H939" s="227"/>
      <c r="I939" s="227"/>
      <c r="J939" s="227"/>
      <c r="K939" s="227"/>
      <c r="L939" s="227"/>
      <c r="M939" s="227"/>
      <c r="N939" s="227"/>
      <c r="O939" s="227"/>
      <c r="P939" s="227"/>
      <c r="Q939" s="227"/>
      <c r="R939" s="227"/>
      <c r="S939" s="227"/>
      <c r="T939" s="227"/>
      <c r="U939" s="227"/>
      <c r="V939" s="227"/>
      <c r="W939" s="227"/>
      <c r="X939" s="227"/>
      <c r="Y939" s="227"/>
      <c r="Z939" s="227"/>
    </row>
    <row r="940" spans="1:26" ht="15.75" customHeight="1" x14ac:dyDescent="0.2">
      <c r="A940" s="227"/>
      <c r="B940" s="227"/>
      <c r="C940" s="227"/>
      <c r="D940" s="227"/>
      <c r="E940" s="227"/>
      <c r="F940" s="227"/>
      <c r="G940" s="227"/>
      <c r="H940" s="227"/>
      <c r="I940" s="227"/>
      <c r="J940" s="227"/>
      <c r="K940" s="227"/>
      <c r="L940" s="227"/>
      <c r="M940" s="227"/>
      <c r="N940" s="227"/>
      <c r="O940" s="227"/>
      <c r="P940" s="227"/>
      <c r="Q940" s="227"/>
      <c r="R940" s="227"/>
      <c r="S940" s="227"/>
      <c r="T940" s="227"/>
      <c r="U940" s="227"/>
      <c r="V940" s="227"/>
      <c r="W940" s="227"/>
      <c r="X940" s="227"/>
      <c r="Y940" s="227"/>
      <c r="Z940" s="227"/>
    </row>
    <row r="941" spans="1:26" ht="15.75" customHeight="1" x14ac:dyDescent="0.2">
      <c r="A941" s="227"/>
      <c r="B941" s="227"/>
      <c r="C941" s="227"/>
      <c r="D941" s="227"/>
      <c r="E941" s="227"/>
      <c r="F941" s="227"/>
      <c r="G941" s="227"/>
      <c r="H941" s="227"/>
      <c r="I941" s="227"/>
      <c r="J941" s="227"/>
      <c r="K941" s="227"/>
      <c r="L941" s="227"/>
      <c r="M941" s="227"/>
      <c r="N941" s="227"/>
      <c r="O941" s="227"/>
      <c r="P941" s="227"/>
      <c r="Q941" s="227"/>
      <c r="R941" s="227"/>
      <c r="S941" s="227"/>
      <c r="T941" s="227"/>
      <c r="U941" s="227"/>
      <c r="V941" s="227"/>
      <c r="W941" s="227"/>
      <c r="X941" s="227"/>
      <c r="Y941" s="227"/>
      <c r="Z941" s="227"/>
    </row>
    <row r="942" spans="1:26" ht="15.75" customHeight="1" x14ac:dyDescent="0.2">
      <c r="A942" s="227"/>
      <c r="B942" s="227"/>
      <c r="C942" s="227"/>
      <c r="D942" s="227"/>
      <c r="E942" s="227"/>
      <c r="F942" s="227"/>
      <c r="G942" s="227"/>
      <c r="H942" s="227"/>
      <c r="I942" s="227"/>
      <c r="J942" s="227"/>
      <c r="K942" s="227"/>
      <c r="L942" s="227"/>
      <c r="M942" s="227"/>
      <c r="N942" s="227"/>
      <c r="O942" s="227"/>
      <c r="P942" s="227"/>
      <c r="Q942" s="227"/>
      <c r="R942" s="227"/>
      <c r="S942" s="227"/>
      <c r="T942" s="227"/>
      <c r="U942" s="227"/>
      <c r="V942" s="227"/>
      <c r="W942" s="227"/>
      <c r="X942" s="227"/>
      <c r="Y942" s="227"/>
      <c r="Z942" s="227"/>
    </row>
    <row r="943" spans="1:26" ht="15.75" customHeight="1" x14ac:dyDescent="0.2">
      <c r="A943" s="227"/>
      <c r="B943" s="227"/>
      <c r="C943" s="227"/>
      <c r="D943" s="227"/>
      <c r="E943" s="227"/>
      <c r="F943" s="227"/>
      <c r="G943" s="227"/>
      <c r="H943" s="227"/>
      <c r="I943" s="227"/>
      <c r="J943" s="227"/>
      <c r="K943" s="227"/>
      <c r="L943" s="227"/>
      <c r="M943" s="227"/>
      <c r="N943" s="227"/>
      <c r="O943" s="227"/>
      <c r="P943" s="227"/>
      <c r="Q943" s="227"/>
      <c r="R943" s="227"/>
      <c r="S943" s="227"/>
      <c r="T943" s="227"/>
      <c r="U943" s="227"/>
      <c r="V943" s="227"/>
      <c r="W943" s="227"/>
      <c r="X943" s="227"/>
      <c r="Y943" s="227"/>
      <c r="Z943" s="227"/>
    </row>
    <row r="944" spans="1:26" ht="15.75" customHeight="1" x14ac:dyDescent="0.2">
      <c r="A944" s="227"/>
      <c r="B944" s="227"/>
      <c r="C944" s="227"/>
      <c r="D944" s="227"/>
      <c r="E944" s="227"/>
      <c r="F944" s="227"/>
      <c r="G944" s="227"/>
      <c r="H944" s="227"/>
      <c r="I944" s="227"/>
      <c r="J944" s="227"/>
      <c r="K944" s="227"/>
      <c r="L944" s="227"/>
      <c r="M944" s="227"/>
      <c r="N944" s="227"/>
      <c r="O944" s="227"/>
      <c r="P944" s="227"/>
      <c r="Q944" s="227"/>
      <c r="R944" s="227"/>
      <c r="S944" s="227"/>
      <c r="T944" s="227"/>
      <c r="U944" s="227"/>
      <c r="V944" s="227"/>
      <c r="W944" s="227"/>
      <c r="X944" s="227"/>
      <c r="Y944" s="227"/>
      <c r="Z944" s="227"/>
    </row>
    <row r="945" spans="1:26" ht="15.75" customHeight="1" x14ac:dyDescent="0.2">
      <c r="A945" s="227"/>
      <c r="B945" s="227"/>
      <c r="C945" s="227"/>
      <c r="D945" s="227"/>
      <c r="E945" s="227"/>
      <c r="F945" s="227"/>
      <c r="G945" s="227"/>
      <c r="H945" s="227"/>
      <c r="I945" s="227"/>
      <c r="J945" s="227"/>
      <c r="K945" s="227"/>
      <c r="L945" s="227"/>
      <c r="M945" s="227"/>
      <c r="N945" s="227"/>
      <c r="O945" s="227"/>
      <c r="P945" s="227"/>
      <c r="Q945" s="227"/>
      <c r="R945" s="227"/>
      <c r="S945" s="227"/>
      <c r="T945" s="227"/>
      <c r="U945" s="227"/>
      <c r="V945" s="227"/>
      <c r="W945" s="227"/>
      <c r="X945" s="227"/>
      <c r="Y945" s="227"/>
      <c r="Z945" s="227"/>
    </row>
    <row r="946" spans="1:26" ht="15.75" customHeight="1" x14ac:dyDescent="0.2">
      <c r="A946" s="227"/>
      <c r="B946" s="227"/>
      <c r="C946" s="227"/>
      <c r="D946" s="227"/>
      <c r="E946" s="227"/>
      <c r="F946" s="227"/>
      <c r="G946" s="227"/>
      <c r="H946" s="227"/>
      <c r="I946" s="227"/>
      <c r="J946" s="227"/>
      <c r="K946" s="227"/>
      <c r="L946" s="227"/>
      <c r="M946" s="227"/>
      <c r="N946" s="227"/>
      <c r="O946" s="227"/>
      <c r="P946" s="227"/>
      <c r="Q946" s="227"/>
      <c r="R946" s="227"/>
      <c r="S946" s="227"/>
      <c r="T946" s="227"/>
      <c r="U946" s="227"/>
      <c r="V946" s="227"/>
      <c r="W946" s="227"/>
      <c r="X946" s="227"/>
      <c r="Y946" s="227"/>
      <c r="Z946" s="227"/>
    </row>
    <row r="947" spans="1:26" ht="15.75" customHeight="1" x14ac:dyDescent="0.2">
      <c r="A947" s="227"/>
      <c r="B947" s="227"/>
      <c r="C947" s="227"/>
      <c r="D947" s="227"/>
      <c r="E947" s="227"/>
      <c r="F947" s="227"/>
      <c r="G947" s="227"/>
      <c r="H947" s="227"/>
      <c r="I947" s="227"/>
      <c r="J947" s="227"/>
      <c r="K947" s="227"/>
      <c r="L947" s="227"/>
      <c r="M947" s="227"/>
      <c r="N947" s="227"/>
      <c r="O947" s="227"/>
      <c r="P947" s="227"/>
      <c r="Q947" s="227"/>
      <c r="R947" s="227"/>
      <c r="S947" s="227"/>
      <c r="T947" s="227"/>
      <c r="U947" s="227"/>
      <c r="V947" s="227"/>
      <c r="W947" s="227"/>
      <c r="X947" s="227"/>
      <c r="Y947" s="227"/>
      <c r="Z947" s="227"/>
    </row>
    <row r="948" spans="1:26" ht="15.75" customHeight="1" x14ac:dyDescent="0.2">
      <c r="A948" s="227"/>
      <c r="B948" s="227"/>
      <c r="C948" s="227"/>
      <c r="D948" s="227"/>
      <c r="E948" s="227"/>
      <c r="F948" s="227"/>
      <c r="G948" s="227"/>
      <c r="H948" s="227"/>
      <c r="I948" s="227"/>
      <c r="J948" s="227"/>
      <c r="K948" s="227"/>
      <c r="L948" s="227"/>
      <c r="M948" s="227"/>
      <c r="N948" s="227"/>
      <c r="O948" s="227"/>
      <c r="P948" s="227"/>
      <c r="Q948" s="227"/>
      <c r="R948" s="227"/>
      <c r="S948" s="227"/>
      <c r="T948" s="227"/>
      <c r="U948" s="227"/>
      <c r="V948" s="227"/>
      <c r="W948" s="227"/>
      <c r="X948" s="227"/>
      <c r="Y948" s="227"/>
      <c r="Z948" s="227"/>
    </row>
    <row r="949" spans="1:26" ht="15.75" customHeight="1" x14ac:dyDescent="0.2">
      <c r="A949" s="227"/>
      <c r="B949" s="227"/>
      <c r="C949" s="227"/>
      <c r="D949" s="227"/>
      <c r="E949" s="227"/>
      <c r="F949" s="227"/>
      <c r="G949" s="227"/>
      <c r="H949" s="227"/>
      <c r="I949" s="227"/>
      <c r="J949" s="227"/>
      <c r="K949" s="227"/>
      <c r="L949" s="227"/>
      <c r="M949" s="227"/>
      <c r="N949" s="227"/>
      <c r="O949" s="227"/>
      <c r="P949" s="227"/>
      <c r="Q949" s="227"/>
      <c r="R949" s="227"/>
      <c r="S949" s="227"/>
      <c r="T949" s="227"/>
      <c r="U949" s="227"/>
      <c r="V949" s="227"/>
      <c r="W949" s="227"/>
      <c r="X949" s="227"/>
      <c r="Y949" s="227"/>
      <c r="Z949" s="227"/>
    </row>
    <row r="950" spans="1:26" ht="15.75" customHeight="1" x14ac:dyDescent="0.2">
      <c r="A950" s="227"/>
      <c r="B950" s="227"/>
      <c r="C950" s="227"/>
      <c r="D950" s="227"/>
      <c r="E950" s="227"/>
      <c r="F950" s="227"/>
      <c r="G950" s="227"/>
      <c r="H950" s="227"/>
      <c r="I950" s="227"/>
      <c r="J950" s="227"/>
      <c r="K950" s="227"/>
      <c r="L950" s="227"/>
      <c r="M950" s="227"/>
      <c r="N950" s="227"/>
      <c r="O950" s="227"/>
      <c r="P950" s="227"/>
      <c r="Q950" s="227"/>
      <c r="R950" s="227"/>
      <c r="S950" s="227"/>
      <c r="T950" s="227"/>
      <c r="U950" s="227"/>
      <c r="V950" s="227"/>
      <c r="W950" s="227"/>
      <c r="X950" s="227"/>
      <c r="Y950" s="227"/>
      <c r="Z950" s="227"/>
    </row>
    <row r="951" spans="1:26" ht="15.75" customHeight="1" x14ac:dyDescent="0.2">
      <c r="A951" s="227"/>
      <c r="B951" s="227"/>
      <c r="C951" s="227"/>
      <c r="D951" s="227"/>
      <c r="E951" s="227"/>
      <c r="F951" s="227"/>
      <c r="G951" s="227"/>
      <c r="H951" s="227"/>
      <c r="I951" s="227"/>
      <c r="J951" s="227"/>
      <c r="K951" s="227"/>
      <c r="L951" s="227"/>
      <c r="M951" s="227"/>
      <c r="N951" s="227"/>
      <c r="O951" s="227"/>
      <c r="P951" s="227"/>
      <c r="Q951" s="227"/>
      <c r="R951" s="227"/>
      <c r="S951" s="227"/>
      <c r="T951" s="227"/>
      <c r="U951" s="227"/>
      <c r="V951" s="227"/>
      <c r="W951" s="227"/>
      <c r="X951" s="227"/>
      <c r="Y951" s="227"/>
      <c r="Z951" s="227"/>
    </row>
    <row r="952" spans="1:26" ht="15.75" customHeight="1" x14ac:dyDescent="0.2">
      <c r="A952" s="227"/>
      <c r="B952" s="227"/>
      <c r="C952" s="227"/>
      <c r="D952" s="227"/>
      <c r="E952" s="227"/>
      <c r="F952" s="227"/>
      <c r="G952" s="227"/>
      <c r="H952" s="227"/>
      <c r="I952" s="227"/>
      <c r="J952" s="227"/>
      <c r="K952" s="227"/>
      <c r="L952" s="227"/>
      <c r="M952" s="227"/>
      <c r="N952" s="227"/>
      <c r="O952" s="227"/>
      <c r="P952" s="227"/>
      <c r="Q952" s="227"/>
      <c r="R952" s="227"/>
      <c r="S952" s="227"/>
      <c r="T952" s="227"/>
      <c r="U952" s="227"/>
      <c r="V952" s="227"/>
      <c r="W952" s="227"/>
      <c r="X952" s="227"/>
      <c r="Y952" s="227"/>
      <c r="Z952" s="227"/>
    </row>
    <row r="953" spans="1:26" ht="15.75" customHeight="1" x14ac:dyDescent="0.2">
      <c r="A953" s="227"/>
      <c r="B953" s="227"/>
      <c r="C953" s="227"/>
      <c r="D953" s="227"/>
      <c r="E953" s="227"/>
      <c r="F953" s="227"/>
      <c r="G953" s="227"/>
      <c r="H953" s="227"/>
      <c r="I953" s="227"/>
      <c r="J953" s="227"/>
      <c r="K953" s="227"/>
      <c r="L953" s="227"/>
      <c r="M953" s="227"/>
      <c r="N953" s="227"/>
      <c r="O953" s="227"/>
      <c r="P953" s="227"/>
      <c r="Q953" s="227"/>
      <c r="R953" s="227"/>
      <c r="S953" s="227"/>
      <c r="T953" s="227"/>
      <c r="U953" s="227"/>
      <c r="V953" s="227"/>
      <c r="W953" s="227"/>
      <c r="X953" s="227"/>
      <c r="Y953" s="227"/>
      <c r="Z953" s="227"/>
    </row>
    <row r="954" spans="1:26" ht="15.75" customHeight="1" x14ac:dyDescent="0.2">
      <c r="A954" s="227"/>
      <c r="B954" s="227"/>
      <c r="C954" s="227"/>
      <c r="D954" s="227"/>
      <c r="E954" s="227"/>
      <c r="F954" s="227"/>
      <c r="G954" s="227"/>
      <c r="H954" s="227"/>
      <c r="I954" s="227"/>
      <c r="J954" s="227"/>
      <c r="K954" s="227"/>
      <c r="L954" s="227"/>
      <c r="M954" s="227"/>
      <c r="N954" s="227"/>
      <c r="O954" s="227"/>
      <c r="P954" s="227"/>
      <c r="Q954" s="227"/>
      <c r="R954" s="227"/>
      <c r="S954" s="227"/>
      <c r="T954" s="227"/>
      <c r="U954" s="227"/>
      <c r="V954" s="227"/>
      <c r="W954" s="227"/>
      <c r="X954" s="227"/>
      <c r="Y954" s="227"/>
      <c r="Z954" s="227"/>
    </row>
    <row r="955" spans="1:26" ht="15.75" customHeight="1" x14ac:dyDescent="0.2">
      <c r="A955" s="227"/>
      <c r="B955" s="227"/>
      <c r="C955" s="227"/>
      <c r="D955" s="227"/>
      <c r="E955" s="227"/>
      <c r="F955" s="227"/>
      <c r="G955" s="227"/>
      <c r="H955" s="227"/>
      <c r="I955" s="227"/>
      <c r="J955" s="227"/>
      <c r="K955" s="227"/>
      <c r="L955" s="227"/>
      <c r="M955" s="227"/>
      <c r="N955" s="227"/>
      <c r="O955" s="227"/>
      <c r="P955" s="227"/>
      <c r="Q955" s="227"/>
      <c r="R955" s="227"/>
      <c r="S955" s="227"/>
      <c r="T955" s="227"/>
      <c r="U955" s="227"/>
      <c r="V955" s="227"/>
      <c r="W955" s="227"/>
      <c r="X955" s="227"/>
      <c r="Y955" s="227"/>
      <c r="Z955" s="227"/>
    </row>
    <row r="956" spans="1:26" ht="15.75" customHeight="1" x14ac:dyDescent="0.2">
      <c r="A956" s="227"/>
      <c r="B956" s="227"/>
      <c r="C956" s="227"/>
      <c r="D956" s="227"/>
      <c r="E956" s="227"/>
      <c r="F956" s="227"/>
      <c r="G956" s="227"/>
      <c r="H956" s="227"/>
      <c r="I956" s="227"/>
      <c r="J956" s="227"/>
      <c r="K956" s="227"/>
      <c r="L956" s="227"/>
      <c r="M956" s="227"/>
      <c r="N956" s="227"/>
      <c r="O956" s="227"/>
      <c r="P956" s="227"/>
      <c r="Q956" s="227"/>
      <c r="R956" s="227"/>
      <c r="S956" s="227"/>
      <c r="T956" s="227"/>
      <c r="U956" s="227"/>
      <c r="V956" s="227"/>
      <c r="W956" s="227"/>
      <c r="X956" s="227"/>
      <c r="Y956" s="227"/>
      <c r="Z956" s="227"/>
    </row>
    <row r="957" spans="1:26" ht="15.75" customHeight="1" x14ac:dyDescent="0.2">
      <c r="A957" s="227"/>
      <c r="B957" s="227"/>
      <c r="C957" s="227"/>
      <c r="D957" s="227"/>
      <c r="E957" s="227"/>
      <c r="F957" s="227"/>
      <c r="G957" s="227"/>
      <c r="H957" s="227"/>
      <c r="I957" s="227"/>
      <c r="J957" s="227"/>
      <c r="K957" s="227"/>
      <c r="L957" s="227"/>
      <c r="M957" s="227"/>
      <c r="N957" s="227"/>
      <c r="O957" s="227"/>
      <c r="P957" s="227"/>
      <c r="Q957" s="227"/>
      <c r="R957" s="227"/>
      <c r="S957" s="227"/>
      <c r="T957" s="227"/>
      <c r="U957" s="227"/>
      <c r="V957" s="227"/>
      <c r="W957" s="227"/>
      <c r="X957" s="227"/>
      <c r="Y957" s="227"/>
      <c r="Z957" s="227"/>
    </row>
    <row r="958" spans="1:26" ht="15.75" customHeight="1" x14ac:dyDescent="0.2">
      <c r="A958" s="227"/>
      <c r="B958" s="227"/>
      <c r="C958" s="227"/>
      <c r="D958" s="227"/>
      <c r="E958" s="227"/>
      <c r="F958" s="227"/>
      <c r="G958" s="227"/>
      <c r="H958" s="227"/>
      <c r="I958" s="227"/>
      <c r="J958" s="227"/>
      <c r="K958" s="227"/>
      <c r="L958" s="227"/>
      <c r="M958" s="227"/>
      <c r="N958" s="227"/>
      <c r="O958" s="227"/>
      <c r="P958" s="227"/>
      <c r="Q958" s="227"/>
      <c r="R958" s="227"/>
      <c r="S958" s="227"/>
      <c r="T958" s="227"/>
      <c r="U958" s="227"/>
      <c r="V958" s="227"/>
      <c r="W958" s="227"/>
      <c r="X958" s="227"/>
      <c r="Y958" s="227"/>
      <c r="Z958" s="227"/>
    </row>
    <row r="959" spans="1:26" ht="15.75" customHeight="1" x14ac:dyDescent="0.2">
      <c r="A959" s="227"/>
      <c r="B959" s="227"/>
      <c r="C959" s="227"/>
      <c r="D959" s="227"/>
      <c r="E959" s="227"/>
      <c r="F959" s="227"/>
      <c r="G959" s="227"/>
      <c r="H959" s="227"/>
      <c r="I959" s="227"/>
      <c r="J959" s="227"/>
      <c r="K959" s="227"/>
      <c r="L959" s="227"/>
      <c r="M959" s="227"/>
      <c r="N959" s="227"/>
      <c r="O959" s="227"/>
      <c r="P959" s="227"/>
      <c r="Q959" s="227"/>
      <c r="R959" s="227"/>
      <c r="S959" s="227"/>
      <c r="T959" s="227"/>
      <c r="U959" s="227"/>
      <c r="V959" s="227"/>
      <c r="W959" s="227"/>
      <c r="X959" s="227"/>
      <c r="Y959" s="227"/>
      <c r="Z959" s="227"/>
    </row>
    <row r="960" spans="1:26" ht="15.75" customHeight="1" x14ac:dyDescent="0.2">
      <c r="A960" s="227"/>
      <c r="B960" s="227"/>
      <c r="C960" s="227"/>
      <c r="D960" s="227"/>
      <c r="E960" s="227"/>
      <c r="F960" s="227"/>
      <c r="G960" s="227"/>
      <c r="H960" s="227"/>
      <c r="I960" s="227"/>
      <c r="J960" s="227"/>
      <c r="K960" s="227"/>
      <c r="L960" s="227"/>
      <c r="M960" s="227"/>
      <c r="N960" s="227"/>
      <c r="O960" s="227"/>
      <c r="P960" s="227"/>
      <c r="Q960" s="227"/>
      <c r="R960" s="227"/>
      <c r="S960" s="227"/>
      <c r="T960" s="227"/>
      <c r="U960" s="227"/>
      <c r="V960" s="227"/>
      <c r="W960" s="227"/>
      <c r="X960" s="227"/>
      <c r="Y960" s="227"/>
      <c r="Z960" s="227"/>
    </row>
    <row r="961" spans="1:26" ht="15.75" customHeight="1" x14ac:dyDescent="0.2">
      <c r="A961" s="227"/>
      <c r="B961" s="227"/>
      <c r="C961" s="227"/>
      <c r="D961" s="227"/>
      <c r="E961" s="227"/>
      <c r="F961" s="227"/>
      <c r="G961" s="227"/>
      <c r="H961" s="227"/>
      <c r="I961" s="227"/>
      <c r="J961" s="227"/>
      <c r="K961" s="227"/>
      <c r="L961" s="227"/>
      <c r="M961" s="227"/>
      <c r="N961" s="227"/>
      <c r="O961" s="227"/>
      <c r="P961" s="227"/>
      <c r="Q961" s="227"/>
      <c r="R961" s="227"/>
      <c r="S961" s="227"/>
      <c r="T961" s="227"/>
      <c r="U961" s="227"/>
      <c r="V961" s="227"/>
      <c r="W961" s="227"/>
      <c r="X961" s="227"/>
      <c r="Y961" s="227"/>
      <c r="Z961" s="227"/>
    </row>
    <row r="962" spans="1:26" ht="15.75" customHeight="1" x14ac:dyDescent="0.2">
      <c r="A962" s="227"/>
      <c r="B962" s="227"/>
      <c r="C962" s="227"/>
      <c r="D962" s="227"/>
      <c r="E962" s="227"/>
      <c r="F962" s="227"/>
      <c r="G962" s="227"/>
      <c r="H962" s="227"/>
      <c r="I962" s="227"/>
      <c r="J962" s="227"/>
      <c r="K962" s="227"/>
      <c r="L962" s="227"/>
      <c r="M962" s="227"/>
      <c r="N962" s="227"/>
      <c r="O962" s="227"/>
      <c r="P962" s="227"/>
      <c r="Q962" s="227"/>
      <c r="R962" s="227"/>
      <c r="S962" s="227"/>
      <c r="T962" s="227"/>
      <c r="U962" s="227"/>
      <c r="V962" s="227"/>
      <c r="W962" s="227"/>
      <c r="X962" s="227"/>
      <c r="Y962" s="227"/>
      <c r="Z962" s="227"/>
    </row>
    <row r="963" spans="1:26" ht="15.75" customHeight="1" x14ac:dyDescent="0.2">
      <c r="A963" s="227"/>
      <c r="B963" s="227"/>
      <c r="C963" s="227"/>
      <c r="D963" s="227"/>
      <c r="E963" s="227"/>
      <c r="F963" s="227"/>
      <c r="G963" s="227"/>
      <c r="H963" s="227"/>
      <c r="I963" s="227"/>
      <c r="J963" s="227"/>
      <c r="K963" s="227"/>
      <c r="L963" s="227"/>
      <c r="M963" s="227"/>
      <c r="N963" s="227"/>
      <c r="O963" s="227"/>
      <c r="P963" s="227"/>
      <c r="Q963" s="227"/>
      <c r="R963" s="227"/>
      <c r="S963" s="227"/>
      <c r="T963" s="227"/>
      <c r="U963" s="227"/>
      <c r="V963" s="227"/>
      <c r="W963" s="227"/>
      <c r="X963" s="227"/>
      <c r="Y963" s="227"/>
      <c r="Z963" s="227"/>
    </row>
    <row r="964" spans="1:26" ht="15.75" customHeight="1" x14ac:dyDescent="0.2">
      <c r="A964" s="227"/>
      <c r="B964" s="227"/>
      <c r="C964" s="227"/>
      <c r="D964" s="227"/>
      <c r="E964" s="227"/>
      <c r="F964" s="227"/>
      <c r="G964" s="227"/>
      <c r="H964" s="227"/>
      <c r="I964" s="227"/>
      <c r="J964" s="227"/>
      <c r="K964" s="227"/>
      <c r="L964" s="227"/>
      <c r="M964" s="227"/>
      <c r="N964" s="227"/>
      <c r="O964" s="227"/>
      <c r="P964" s="227"/>
      <c r="Q964" s="227"/>
      <c r="R964" s="227"/>
      <c r="S964" s="227"/>
      <c r="T964" s="227"/>
      <c r="U964" s="227"/>
      <c r="V964" s="227"/>
      <c r="W964" s="227"/>
      <c r="X964" s="227"/>
      <c r="Y964" s="227"/>
      <c r="Z964" s="227"/>
    </row>
    <row r="965" spans="1:26" ht="15.75" customHeight="1" x14ac:dyDescent="0.2">
      <c r="A965" s="227"/>
      <c r="B965" s="227"/>
      <c r="C965" s="227"/>
      <c r="D965" s="227"/>
      <c r="E965" s="227"/>
      <c r="F965" s="227"/>
      <c r="G965" s="227"/>
      <c r="H965" s="227"/>
      <c r="I965" s="227"/>
      <c r="J965" s="227"/>
      <c r="K965" s="227"/>
      <c r="L965" s="227"/>
      <c r="M965" s="227"/>
      <c r="N965" s="227"/>
      <c r="O965" s="227"/>
      <c r="P965" s="227"/>
      <c r="Q965" s="227"/>
      <c r="R965" s="227"/>
      <c r="S965" s="227"/>
      <c r="T965" s="227"/>
      <c r="U965" s="227"/>
      <c r="V965" s="227"/>
      <c r="W965" s="227"/>
      <c r="X965" s="227"/>
      <c r="Y965" s="227"/>
      <c r="Z965" s="227"/>
    </row>
    <row r="966" spans="1:26" ht="15.75" customHeight="1" x14ac:dyDescent="0.2">
      <c r="A966" s="227"/>
      <c r="B966" s="227"/>
      <c r="C966" s="227"/>
      <c r="D966" s="227"/>
      <c r="E966" s="227"/>
      <c r="F966" s="227"/>
      <c r="G966" s="227"/>
      <c r="H966" s="227"/>
      <c r="I966" s="227"/>
      <c r="J966" s="227"/>
      <c r="K966" s="227"/>
      <c r="L966" s="227"/>
      <c r="M966" s="227"/>
      <c r="N966" s="227"/>
      <c r="O966" s="227"/>
      <c r="P966" s="227"/>
      <c r="Q966" s="227"/>
      <c r="R966" s="227"/>
      <c r="S966" s="227"/>
      <c r="T966" s="227"/>
      <c r="U966" s="227"/>
      <c r="V966" s="227"/>
      <c r="W966" s="227"/>
      <c r="X966" s="227"/>
      <c r="Y966" s="227"/>
      <c r="Z966" s="227"/>
    </row>
    <row r="967" spans="1:26" ht="15.75" customHeight="1" x14ac:dyDescent="0.2">
      <c r="A967" s="227"/>
      <c r="B967" s="227"/>
      <c r="C967" s="227"/>
      <c r="D967" s="227"/>
      <c r="E967" s="227"/>
      <c r="F967" s="227"/>
      <c r="G967" s="227"/>
      <c r="H967" s="227"/>
      <c r="I967" s="227"/>
      <c r="J967" s="227"/>
      <c r="K967" s="227"/>
      <c r="L967" s="227"/>
      <c r="M967" s="227"/>
      <c r="N967" s="227"/>
      <c r="O967" s="227"/>
      <c r="P967" s="227"/>
      <c r="Q967" s="227"/>
      <c r="R967" s="227"/>
      <c r="S967" s="227"/>
      <c r="T967" s="227"/>
      <c r="U967" s="227"/>
      <c r="V967" s="227"/>
      <c r="W967" s="227"/>
      <c r="X967" s="227"/>
      <c r="Y967" s="227"/>
      <c r="Z967" s="227"/>
    </row>
    <row r="968" spans="1:26" ht="15.75" customHeight="1" x14ac:dyDescent="0.2">
      <c r="A968" s="227"/>
      <c r="B968" s="227"/>
      <c r="C968" s="227"/>
      <c r="D968" s="227"/>
      <c r="E968" s="227"/>
      <c r="F968" s="227"/>
      <c r="G968" s="227"/>
      <c r="H968" s="227"/>
      <c r="I968" s="227"/>
      <c r="J968" s="227"/>
      <c r="K968" s="227"/>
      <c r="L968" s="227"/>
      <c r="M968" s="227"/>
      <c r="N968" s="227"/>
      <c r="O968" s="227"/>
      <c r="P968" s="227"/>
      <c r="Q968" s="227"/>
      <c r="R968" s="227"/>
      <c r="S968" s="227"/>
      <c r="T968" s="227"/>
      <c r="U968" s="227"/>
      <c r="V968" s="227"/>
      <c r="W968" s="227"/>
      <c r="X968" s="227"/>
      <c r="Y968" s="227"/>
      <c r="Z968" s="227"/>
    </row>
    <row r="969" spans="1:26" ht="15.75" customHeight="1" x14ac:dyDescent="0.2">
      <c r="A969" s="227"/>
      <c r="B969" s="227"/>
      <c r="C969" s="227"/>
      <c r="D969" s="227"/>
      <c r="E969" s="227"/>
      <c r="F969" s="227"/>
      <c r="G969" s="227"/>
      <c r="H969" s="227"/>
      <c r="I969" s="227"/>
      <c r="J969" s="227"/>
      <c r="K969" s="227"/>
      <c r="L969" s="227"/>
      <c r="M969" s="227"/>
      <c r="N969" s="227"/>
      <c r="O969" s="227"/>
      <c r="P969" s="227"/>
      <c r="Q969" s="227"/>
      <c r="R969" s="227"/>
      <c r="S969" s="227"/>
      <c r="T969" s="227"/>
      <c r="U969" s="227"/>
      <c r="V969" s="227"/>
      <c r="W969" s="227"/>
      <c r="X969" s="227"/>
      <c r="Y969" s="227"/>
      <c r="Z969" s="227"/>
    </row>
    <row r="970" spans="1:26" ht="15.75" customHeight="1" x14ac:dyDescent="0.2">
      <c r="A970" s="227"/>
      <c r="B970" s="227"/>
      <c r="C970" s="227"/>
      <c r="D970" s="227"/>
      <c r="E970" s="227"/>
      <c r="F970" s="227"/>
      <c r="G970" s="227"/>
      <c r="H970" s="227"/>
      <c r="I970" s="227"/>
      <c r="J970" s="227"/>
      <c r="K970" s="227"/>
      <c r="L970" s="227"/>
      <c r="M970" s="227"/>
      <c r="N970" s="227"/>
      <c r="O970" s="227"/>
      <c r="P970" s="227"/>
      <c r="Q970" s="227"/>
      <c r="R970" s="227"/>
      <c r="S970" s="227"/>
      <c r="T970" s="227"/>
      <c r="U970" s="227"/>
      <c r="V970" s="227"/>
      <c r="W970" s="227"/>
      <c r="X970" s="227"/>
      <c r="Y970" s="227"/>
      <c r="Z970" s="227"/>
    </row>
    <row r="971" spans="1:26" ht="15.75" customHeight="1" x14ac:dyDescent="0.2">
      <c r="A971" s="227"/>
      <c r="B971" s="227"/>
      <c r="C971" s="227"/>
      <c r="D971" s="227"/>
      <c r="E971" s="227"/>
      <c r="F971" s="227"/>
      <c r="G971" s="227"/>
      <c r="H971" s="227"/>
      <c r="I971" s="227"/>
      <c r="J971" s="227"/>
      <c r="K971" s="227"/>
      <c r="L971" s="227"/>
      <c r="M971" s="227"/>
      <c r="N971" s="227"/>
      <c r="O971" s="227"/>
      <c r="P971" s="227"/>
      <c r="Q971" s="227"/>
      <c r="R971" s="227"/>
      <c r="S971" s="227"/>
      <c r="T971" s="227"/>
      <c r="U971" s="227"/>
      <c r="V971" s="227"/>
      <c r="W971" s="227"/>
      <c r="X971" s="227"/>
      <c r="Y971" s="227"/>
      <c r="Z971" s="227"/>
    </row>
    <row r="972" spans="1:26" ht="15.75" customHeight="1" x14ac:dyDescent="0.2">
      <c r="A972" s="227"/>
      <c r="B972" s="227"/>
      <c r="C972" s="227"/>
      <c r="D972" s="227"/>
      <c r="E972" s="227"/>
      <c r="F972" s="227"/>
      <c r="G972" s="227"/>
      <c r="H972" s="227"/>
      <c r="I972" s="227"/>
      <c r="J972" s="227"/>
      <c r="K972" s="227"/>
      <c r="L972" s="227"/>
      <c r="M972" s="227"/>
      <c r="N972" s="227"/>
      <c r="O972" s="227"/>
      <c r="P972" s="227"/>
      <c r="Q972" s="227"/>
      <c r="R972" s="227"/>
      <c r="S972" s="227"/>
      <c r="T972" s="227"/>
      <c r="U972" s="227"/>
      <c r="V972" s="227"/>
      <c r="W972" s="227"/>
      <c r="X972" s="227"/>
      <c r="Y972" s="227"/>
      <c r="Z972" s="227"/>
    </row>
    <row r="973" spans="1:26" ht="15.75" customHeight="1" x14ac:dyDescent="0.2">
      <c r="A973" s="227"/>
      <c r="B973" s="227"/>
      <c r="C973" s="227"/>
      <c r="D973" s="227"/>
      <c r="E973" s="227"/>
      <c r="F973" s="227"/>
      <c r="G973" s="227"/>
      <c r="H973" s="227"/>
      <c r="I973" s="227"/>
      <c r="J973" s="227"/>
      <c r="K973" s="227"/>
      <c r="L973" s="227"/>
      <c r="M973" s="227"/>
      <c r="N973" s="227"/>
      <c r="O973" s="227"/>
      <c r="P973" s="227"/>
      <c r="Q973" s="227"/>
      <c r="R973" s="227"/>
      <c r="S973" s="227"/>
      <c r="T973" s="227"/>
      <c r="U973" s="227"/>
      <c r="V973" s="227"/>
      <c r="W973" s="227"/>
      <c r="X973" s="227"/>
      <c r="Y973" s="227"/>
      <c r="Z973" s="227"/>
    </row>
    <row r="974" spans="1:26" ht="15.75" customHeight="1" x14ac:dyDescent="0.2">
      <c r="A974" s="227"/>
      <c r="B974" s="227"/>
      <c r="C974" s="227"/>
      <c r="D974" s="227"/>
      <c r="E974" s="227"/>
      <c r="F974" s="227"/>
      <c r="G974" s="227"/>
      <c r="H974" s="227"/>
      <c r="I974" s="227"/>
      <c r="J974" s="227"/>
      <c r="K974" s="227"/>
      <c r="L974" s="227"/>
      <c r="M974" s="227"/>
      <c r="N974" s="227"/>
      <c r="O974" s="227"/>
      <c r="P974" s="227"/>
      <c r="Q974" s="227"/>
      <c r="R974" s="227"/>
      <c r="S974" s="227"/>
      <c r="T974" s="227"/>
      <c r="U974" s="227"/>
      <c r="V974" s="227"/>
      <c r="W974" s="227"/>
      <c r="X974" s="227"/>
      <c r="Y974" s="227"/>
      <c r="Z974" s="227"/>
    </row>
    <row r="975" spans="1:26" ht="15.75" customHeight="1" x14ac:dyDescent="0.2">
      <c r="A975" s="227"/>
      <c r="B975" s="227"/>
      <c r="C975" s="227"/>
      <c r="D975" s="227"/>
      <c r="E975" s="227"/>
      <c r="F975" s="227"/>
      <c r="G975" s="227"/>
      <c r="H975" s="227"/>
      <c r="I975" s="227"/>
      <c r="J975" s="227"/>
      <c r="K975" s="227"/>
      <c r="L975" s="227"/>
      <c r="M975" s="227"/>
      <c r="N975" s="227"/>
      <c r="O975" s="227"/>
      <c r="P975" s="227"/>
      <c r="Q975" s="227"/>
      <c r="R975" s="227"/>
      <c r="S975" s="227"/>
      <c r="T975" s="227"/>
      <c r="U975" s="227"/>
      <c r="V975" s="227"/>
      <c r="W975" s="227"/>
      <c r="X975" s="227"/>
      <c r="Y975" s="227"/>
      <c r="Z975" s="227"/>
    </row>
    <row r="976" spans="1:26" ht="15.75" customHeight="1" x14ac:dyDescent="0.2">
      <c r="A976" s="227"/>
      <c r="B976" s="227"/>
      <c r="C976" s="227"/>
      <c r="D976" s="227"/>
      <c r="E976" s="227"/>
      <c r="F976" s="227"/>
      <c r="G976" s="227"/>
      <c r="H976" s="227"/>
      <c r="I976" s="227"/>
      <c r="J976" s="227"/>
      <c r="K976" s="227"/>
      <c r="L976" s="227"/>
      <c r="M976" s="227"/>
      <c r="N976" s="227"/>
      <c r="O976" s="227"/>
      <c r="P976" s="227"/>
      <c r="Q976" s="227"/>
      <c r="R976" s="227"/>
      <c r="S976" s="227"/>
      <c r="T976" s="227"/>
      <c r="U976" s="227"/>
      <c r="V976" s="227"/>
      <c r="W976" s="227"/>
      <c r="X976" s="227"/>
      <c r="Y976" s="227"/>
      <c r="Z976" s="227"/>
    </row>
    <row r="977" spans="1:26" ht="15.75" customHeight="1" x14ac:dyDescent="0.2">
      <c r="A977" s="227"/>
      <c r="B977" s="227"/>
      <c r="C977" s="227"/>
      <c r="D977" s="227"/>
      <c r="E977" s="227"/>
      <c r="F977" s="227"/>
      <c r="G977" s="227"/>
      <c r="H977" s="227"/>
      <c r="I977" s="227"/>
      <c r="J977" s="227"/>
      <c r="K977" s="227"/>
      <c r="L977" s="227"/>
      <c r="M977" s="227"/>
      <c r="N977" s="227"/>
      <c r="O977" s="227"/>
      <c r="P977" s="227"/>
      <c r="Q977" s="227"/>
      <c r="R977" s="227"/>
      <c r="S977" s="227"/>
      <c r="T977" s="227"/>
      <c r="U977" s="227"/>
      <c r="V977" s="227"/>
      <c r="W977" s="227"/>
      <c r="X977" s="227"/>
      <c r="Y977" s="227"/>
      <c r="Z977" s="227"/>
    </row>
    <row r="978" spans="1:26" ht="15.75" customHeight="1" x14ac:dyDescent="0.2">
      <c r="A978" s="227"/>
      <c r="B978" s="227"/>
      <c r="C978" s="227"/>
      <c r="D978" s="227"/>
      <c r="E978" s="227"/>
      <c r="F978" s="227"/>
      <c r="G978" s="227"/>
      <c r="H978" s="227"/>
      <c r="I978" s="227"/>
      <c r="J978" s="227"/>
      <c r="K978" s="227"/>
      <c r="L978" s="227"/>
      <c r="M978" s="227"/>
      <c r="N978" s="227"/>
      <c r="O978" s="227"/>
      <c r="P978" s="227"/>
      <c r="Q978" s="227"/>
      <c r="R978" s="227"/>
      <c r="S978" s="227"/>
      <c r="T978" s="227"/>
      <c r="U978" s="227"/>
      <c r="V978" s="227"/>
      <c r="W978" s="227"/>
      <c r="X978" s="227"/>
      <c r="Y978" s="227"/>
      <c r="Z978" s="227"/>
    </row>
    <row r="979" spans="1:26" ht="15.75" customHeight="1" x14ac:dyDescent="0.2">
      <c r="A979" s="227"/>
      <c r="B979" s="227"/>
      <c r="C979" s="227"/>
      <c r="D979" s="227"/>
      <c r="E979" s="227"/>
      <c r="F979" s="227"/>
      <c r="G979" s="227"/>
      <c r="H979" s="227"/>
      <c r="I979" s="227"/>
      <c r="J979" s="227"/>
      <c r="K979" s="227"/>
      <c r="L979" s="227"/>
      <c r="M979" s="227"/>
      <c r="N979" s="227"/>
      <c r="O979" s="227"/>
      <c r="P979" s="227"/>
      <c r="Q979" s="227"/>
      <c r="R979" s="227"/>
      <c r="S979" s="227"/>
      <c r="T979" s="227"/>
      <c r="U979" s="227"/>
      <c r="V979" s="227"/>
      <c r="W979" s="227"/>
      <c r="X979" s="227"/>
      <c r="Y979" s="227"/>
      <c r="Z979" s="227"/>
    </row>
    <row r="980" spans="1:26" ht="15.75" customHeight="1" x14ac:dyDescent="0.2">
      <c r="A980" s="227"/>
      <c r="B980" s="227"/>
      <c r="C980" s="227"/>
      <c r="D980" s="227"/>
      <c r="E980" s="227"/>
      <c r="F980" s="227"/>
      <c r="G980" s="227"/>
      <c r="H980" s="227"/>
      <c r="I980" s="227"/>
      <c r="J980" s="227"/>
      <c r="K980" s="227"/>
      <c r="L980" s="227"/>
      <c r="M980" s="227"/>
      <c r="N980" s="227"/>
      <c r="O980" s="227"/>
      <c r="P980" s="227"/>
      <c r="Q980" s="227"/>
      <c r="R980" s="227"/>
      <c r="S980" s="227"/>
      <c r="T980" s="227"/>
      <c r="U980" s="227"/>
      <c r="V980" s="227"/>
      <c r="W980" s="227"/>
      <c r="X980" s="227"/>
      <c r="Y980" s="227"/>
      <c r="Z980" s="227"/>
    </row>
    <row r="981" spans="1:26" ht="15.75" customHeight="1" x14ac:dyDescent="0.2">
      <c r="A981" s="227"/>
      <c r="B981" s="227"/>
      <c r="C981" s="227"/>
      <c r="D981" s="227"/>
      <c r="E981" s="227"/>
      <c r="F981" s="227"/>
      <c r="G981" s="227"/>
      <c r="H981" s="227"/>
      <c r="I981" s="227"/>
      <c r="J981" s="227"/>
      <c r="K981" s="227"/>
      <c r="L981" s="227"/>
      <c r="M981" s="227"/>
      <c r="N981" s="227"/>
      <c r="O981" s="227"/>
      <c r="P981" s="227"/>
      <c r="Q981" s="227"/>
      <c r="R981" s="227"/>
      <c r="S981" s="227"/>
      <c r="T981" s="227"/>
      <c r="U981" s="227"/>
      <c r="V981" s="227"/>
      <c r="W981" s="227"/>
      <c r="X981" s="227"/>
      <c r="Y981" s="227"/>
      <c r="Z981" s="227"/>
    </row>
    <row r="982" spans="1:26" ht="15.75" customHeight="1" x14ac:dyDescent="0.2">
      <c r="A982" s="227"/>
      <c r="B982" s="227"/>
      <c r="C982" s="227"/>
      <c r="D982" s="227"/>
      <c r="E982" s="227"/>
      <c r="F982" s="227"/>
      <c r="G982" s="227"/>
      <c r="H982" s="227"/>
      <c r="I982" s="227"/>
      <c r="J982" s="227"/>
      <c r="K982" s="227"/>
      <c r="L982" s="227"/>
      <c r="M982" s="227"/>
      <c r="N982" s="227"/>
      <c r="O982" s="227"/>
      <c r="P982" s="227"/>
      <c r="Q982" s="227"/>
      <c r="R982" s="227"/>
      <c r="S982" s="227"/>
      <c r="T982" s="227"/>
      <c r="U982" s="227"/>
      <c r="V982" s="227"/>
      <c r="W982" s="227"/>
      <c r="X982" s="227"/>
      <c r="Y982" s="227"/>
      <c r="Z982" s="227"/>
    </row>
    <row r="983" spans="1:26" ht="15.75" customHeight="1" x14ac:dyDescent="0.2">
      <c r="A983" s="227"/>
      <c r="B983" s="227"/>
      <c r="C983" s="227"/>
      <c r="D983" s="227"/>
      <c r="E983" s="227"/>
      <c r="F983" s="227"/>
      <c r="G983" s="227"/>
      <c r="H983" s="227"/>
      <c r="I983" s="227"/>
      <c r="J983" s="227"/>
      <c r="K983" s="227"/>
      <c r="L983" s="227"/>
      <c r="M983" s="227"/>
      <c r="N983" s="227"/>
      <c r="O983" s="227"/>
      <c r="P983" s="227"/>
      <c r="Q983" s="227"/>
      <c r="R983" s="227"/>
      <c r="S983" s="227"/>
      <c r="T983" s="227"/>
      <c r="U983" s="227"/>
      <c r="V983" s="227"/>
      <c r="W983" s="227"/>
      <c r="X983" s="227"/>
      <c r="Y983" s="227"/>
      <c r="Z983" s="227"/>
    </row>
    <row r="984" spans="1:26" ht="15.75" customHeight="1" x14ac:dyDescent="0.2">
      <c r="A984" s="227"/>
      <c r="B984" s="227"/>
      <c r="C984" s="227"/>
      <c r="D984" s="227"/>
      <c r="E984" s="227"/>
      <c r="F984" s="227"/>
      <c r="G984" s="227"/>
      <c r="H984" s="227"/>
      <c r="I984" s="227"/>
      <c r="J984" s="227"/>
      <c r="K984" s="227"/>
      <c r="L984" s="227"/>
      <c r="M984" s="227"/>
      <c r="N984" s="227"/>
      <c r="O984" s="227"/>
      <c r="P984" s="227"/>
      <c r="Q984" s="227"/>
      <c r="R984" s="227"/>
      <c r="S984" s="227"/>
      <c r="T984" s="227"/>
      <c r="U984" s="227"/>
      <c r="V984" s="227"/>
      <c r="W984" s="227"/>
      <c r="X984" s="227"/>
      <c r="Y984" s="227"/>
      <c r="Z984" s="227"/>
    </row>
    <row r="985" spans="1:26" ht="15.75" customHeight="1" x14ac:dyDescent="0.2">
      <c r="A985" s="227"/>
      <c r="B985" s="227"/>
      <c r="C985" s="227"/>
      <c r="D985" s="227"/>
      <c r="E985" s="227"/>
      <c r="F985" s="227"/>
      <c r="G985" s="227"/>
      <c r="H985" s="227"/>
      <c r="I985" s="227"/>
      <c r="J985" s="227"/>
      <c r="K985" s="227"/>
      <c r="L985" s="227"/>
      <c r="M985" s="227"/>
      <c r="N985" s="227"/>
      <c r="O985" s="227"/>
      <c r="P985" s="227"/>
      <c r="Q985" s="227"/>
      <c r="R985" s="227"/>
      <c r="S985" s="227"/>
      <c r="T985" s="227"/>
      <c r="U985" s="227"/>
      <c r="V985" s="227"/>
      <c r="W985" s="227"/>
      <c r="X985" s="227"/>
      <c r="Y985" s="227"/>
      <c r="Z985" s="227"/>
    </row>
    <row r="986" spans="1:26" ht="15.75" customHeight="1" x14ac:dyDescent="0.2">
      <c r="A986" s="227"/>
      <c r="B986" s="227"/>
      <c r="C986" s="227"/>
      <c r="D986" s="227"/>
      <c r="E986" s="227"/>
      <c r="F986" s="227"/>
      <c r="G986" s="227"/>
      <c r="H986" s="227"/>
      <c r="I986" s="227"/>
      <c r="J986" s="227"/>
      <c r="K986" s="227"/>
      <c r="L986" s="227"/>
      <c r="M986" s="227"/>
      <c r="N986" s="227"/>
      <c r="O986" s="227"/>
      <c r="P986" s="227"/>
      <c r="Q986" s="227"/>
      <c r="R986" s="227"/>
      <c r="S986" s="227"/>
      <c r="T986" s="227"/>
      <c r="U986" s="227"/>
      <c r="V986" s="227"/>
      <c r="W986" s="227"/>
      <c r="X986" s="227"/>
      <c r="Y986" s="227"/>
      <c r="Z986" s="227"/>
    </row>
    <row r="987" spans="1:26" ht="15.75" customHeight="1" x14ac:dyDescent="0.2">
      <c r="A987" s="227"/>
      <c r="B987" s="227"/>
      <c r="C987" s="227"/>
      <c r="D987" s="227"/>
      <c r="E987" s="227"/>
      <c r="F987" s="227"/>
      <c r="G987" s="227"/>
      <c r="H987" s="227"/>
      <c r="I987" s="227"/>
      <c r="J987" s="227"/>
      <c r="K987" s="227"/>
      <c r="L987" s="227"/>
      <c r="M987" s="227"/>
      <c r="N987" s="227"/>
      <c r="O987" s="227"/>
      <c r="P987" s="227"/>
      <c r="Q987" s="227"/>
      <c r="R987" s="227"/>
      <c r="S987" s="227"/>
      <c r="T987" s="227"/>
      <c r="U987" s="227"/>
      <c r="V987" s="227"/>
      <c r="W987" s="227"/>
      <c r="X987" s="227"/>
      <c r="Y987" s="227"/>
      <c r="Z987" s="227"/>
    </row>
    <row r="988" spans="1:26" ht="15.75" customHeight="1" x14ac:dyDescent="0.2">
      <c r="A988" s="227"/>
      <c r="B988" s="227"/>
      <c r="C988" s="227"/>
      <c r="D988" s="227"/>
      <c r="E988" s="227"/>
      <c r="F988" s="227"/>
      <c r="G988" s="227"/>
      <c r="H988" s="227"/>
      <c r="I988" s="227"/>
      <c r="J988" s="227"/>
      <c r="K988" s="227"/>
      <c r="L988" s="227"/>
      <c r="M988" s="227"/>
      <c r="N988" s="227"/>
      <c r="O988" s="227"/>
      <c r="P988" s="227"/>
      <c r="Q988" s="227"/>
      <c r="R988" s="227"/>
      <c r="S988" s="227"/>
      <c r="T988" s="227"/>
      <c r="U988" s="227"/>
      <c r="V988" s="227"/>
      <c r="W988" s="227"/>
      <c r="X988" s="227"/>
      <c r="Y988" s="227"/>
      <c r="Z988" s="227"/>
    </row>
    <row r="989" spans="1:26" ht="15.75" customHeight="1" x14ac:dyDescent="0.2">
      <c r="A989" s="227"/>
      <c r="B989" s="227"/>
      <c r="C989" s="227"/>
      <c r="D989" s="227"/>
      <c r="E989" s="227"/>
      <c r="F989" s="227"/>
      <c r="G989" s="227"/>
      <c r="H989" s="227"/>
      <c r="I989" s="227"/>
      <c r="J989" s="227"/>
      <c r="K989" s="227"/>
      <c r="L989" s="227"/>
      <c r="M989" s="227"/>
      <c r="N989" s="227"/>
      <c r="O989" s="227"/>
      <c r="P989" s="227"/>
      <c r="Q989" s="227"/>
      <c r="R989" s="227"/>
      <c r="S989" s="227"/>
      <c r="T989" s="227"/>
      <c r="U989" s="227"/>
      <c r="V989" s="227"/>
      <c r="W989" s="227"/>
      <c r="X989" s="227"/>
      <c r="Y989" s="227"/>
      <c r="Z989" s="227"/>
    </row>
    <row r="990" spans="1:26" ht="15.75" customHeight="1" x14ac:dyDescent="0.2">
      <c r="A990" s="227"/>
      <c r="B990" s="227"/>
      <c r="C990" s="227"/>
      <c r="D990" s="227"/>
      <c r="E990" s="227"/>
      <c r="F990" s="227"/>
      <c r="G990" s="227"/>
      <c r="H990" s="227"/>
      <c r="I990" s="227"/>
      <c r="J990" s="227"/>
      <c r="K990" s="227"/>
      <c r="L990" s="227"/>
      <c r="M990" s="227"/>
      <c r="N990" s="227"/>
      <c r="O990" s="227"/>
      <c r="P990" s="227"/>
      <c r="Q990" s="227"/>
      <c r="R990" s="227"/>
      <c r="S990" s="227"/>
      <c r="T990" s="227"/>
      <c r="U990" s="227"/>
      <c r="V990" s="227"/>
      <c r="W990" s="227"/>
      <c r="X990" s="227"/>
      <c r="Y990" s="227"/>
      <c r="Z990" s="227"/>
    </row>
    <row r="991" spans="1:26" ht="15.75" customHeight="1" x14ac:dyDescent="0.2">
      <c r="A991" s="227"/>
      <c r="B991" s="227"/>
      <c r="C991" s="227"/>
      <c r="D991" s="227"/>
      <c r="E991" s="227"/>
      <c r="F991" s="227"/>
      <c r="G991" s="227"/>
      <c r="H991" s="227"/>
      <c r="I991" s="227"/>
      <c r="J991" s="227"/>
      <c r="K991" s="227"/>
      <c r="L991" s="227"/>
      <c r="M991" s="227"/>
      <c r="N991" s="227"/>
      <c r="O991" s="227"/>
      <c r="P991" s="227"/>
      <c r="Q991" s="227"/>
      <c r="R991" s="227"/>
      <c r="S991" s="227"/>
      <c r="T991" s="227"/>
      <c r="U991" s="227"/>
      <c r="V991" s="227"/>
      <c r="W991" s="227"/>
      <c r="X991" s="227"/>
      <c r="Y991" s="227"/>
      <c r="Z991" s="227"/>
    </row>
    <row r="992" spans="1:26" ht="15.75" customHeight="1" x14ac:dyDescent="0.2">
      <c r="A992" s="227"/>
      <c r="B992" s="227"/>
      <c r="C992" s="227"/>
      <c r="D992" s="227"/>
      <c r="E992" s="227"/>
      <c r="F992" s="227"/>
      <c r="G992" s="227"/>
      <c r="H992" s="227"/>
      <c r="I992" s="227"/>
      <c r="J992" s="227"/>
      <c r="K992" s="227"/>
      <c r="L992" s="227"/>
      <c r="M992" s="227"/>
      <c r="N992" s="227"/>
      <c r="O992" s="227"/>
      <c r="P992" s="227"/>
      <c r="Q992" s="227"/>
      <c r="R992" s="227"/>
      <c r="S992" s="227"/>
      <c r="T992" s="227"/>
      <c r="U992" s="227"/>
      <c r="V992" s="227"/>
      <c r="W992" s="227"/>
      <c r="X992" s="227"/>
      <c r="Y992" s="227"/>
      <c r="Z992" s="227"/>
    </row>
    <row r="993" spans="1:26" ht="15.75" customHeight="1" x14ac:dyDescent="0.2">
      <c r="A993" s="227"/>
      <c r="B993" s="227"/>
      <c r="C993" s="227"/>
      <c r="D993" s="227"/>
      <c r="E993" s="227"/>
      <c r="F993" s="227"/>
      <c r="G993" s="227"/>
      <c r="H993" s="227"/>
      <c r="I993" s="227"/>
      <c r="J993" s="227"/>
      <c r="K993" s="227"/>
      <c r="L993" s="227"/>
      <c r="M993" s="227"/>
      <c r="N993" s="227"/>
      <c r="O993" s="227"/>
      <c r="P993" s="227"/>
      <c r="Q993" s="227"/>
      <c r="R993" s="227"/>
      <c r="S993" s="227"/>
      <c r="T993" s="227"/>
      <c r="U993" s="227"/>
      <c r="V993" s="227"/>
      <c r="W993" s="227"/>
      <c r="X993" s="227"/>
      <c r="Y993" s="227"/>
      <c r="Z993" s="227"/>
    </row>
    <row r="994" spans="1:26" ht="15.75" customHeight="1" x14ac:dyDescent="0.2">
      <c r="A994" s="227"/>
      <c r="B994" s="227"/>
      <c r="C994" s="227"/>
      <c r="D994" s="227"/>
      <c r="E994" s="227"/>
      <c r="F994" s="227"/>
      <c r="G994" s="227"/>
      <c r="H994" s="227"/>
      <c r="I994" s="227"/>
      <c r="J994" s="227"/>
      <c r="K994" s="227"/>
      <c r="L994" s="227"/>
      <c r="M994" s="227"/>
      <c r="N994" s="227"/>
      <c r="O994" s="227"/>
      <c r="P994" s="227"/>
      <c r="Q994" s="227"/>
      <c r="R994" s="227"/>
      <c r="S994" s="227"/>
      <c r="T994" s="227"/>
      <c r="U994" s="227"/>
      <c r="V994" s="227"/>
      <c r="W994" s="227"/>
      <c r="X994" s="227"/>
      <c r="Y994" s="227"/>
      <c r="Z994" s="227"/>
    </row>
    <row r="995" spans="1:26" ht="15.75" customHeight="1" x14ac:dyDescent="0.2">
      <c r="A995" s="227"/>
      <c r="B995" s="227"/>
      <c r="C995" s="227"/>
      <c r="D995" s="227"/>
      <c r="E995" s="227"/>
      <c r="F995" s="227"/>
      <c r="G995" s="227"/>
      <c r="H995" s="227"/>
      <c r="I995" s="227"/>
      <c r="J995" s="227"/>
      <c r="K995" s="227"/>
      <c r="L995" s="227"/>
      <c r="M995" s="227"/>
      <c r="N995" s="227"/>
      <c r="O995" s="227"/>
      <c r="P995" s="227"/>
      <c r="Q995" s="227"/>
      <c r="R995" s="227"/>
      <c r="S995" s="227"/>
      <c r="T995" s="227"/>
      <c r="U995" s="227"/>
      <c r="V995" s="227"/>
      <c r="W995" s="227"/>
      <c r="X995" s="227"/>
      <c r="Y995" s="227"/>
      <c r="Z995" s="227"/>
    </row>
    <row r="996" spans="1:26" ht="15.75" customHeight="1" x14ac:dyDescent="0.2">
      <c r="A996" s="227"/>
      <c r="B996" s="227"/>
      <c r="C996" s="227"/>
      <c r="D996" s="227"/>
      <c r="E996" s="227"/>
      <c r="F996" s="227"/>
      <c r="G996" s="227"/>
      <c r="H996" s="227"/>
      <c r="I996" s="227"/>
      <c r="J996" s="227"/>
      <c r="K996" s="227"/>
      <c r="L996" s="227"/>
      <c r="M996" s="227"/>
      <c r="N996" s="227"/>
      <c r="O996" s="227"/>
      <c r="P996" s="227"/>
      <c r="Q996" s="227"/>
      <c r="R996" s="227"/>
      <c r="S996" s="227"/>
      <c r="T996" s="227"/>
      <c r="U996" s="227"/>
      <c r="V996" s="227"/>
      <c r="W996" s="227"/>
      <c r="X996" s="227"/>
      <c r="Y996" s="227"/>
      <c r="Z996" s="227"/>
    </row>
    <row r="997" spans="1:26" ht="15.75" customHeight="1" x14ac:dyDescent="0.2">
      <c r="A997" s="227"/>
      <c r="B997" s="227"/>
      <c r="C997" s="227"/>
      <c r="D997" s="227"/>
      <c r="E997" s="227"/>
      <c r="F997" s="227"/>
      <c r="G997" s="227"/>
      <c r="H997" s="227"/>
      <c r="I997" s="227"/>
      <c r="J997" s="227"/>
      <c r="K997" s="227"/>
      <c r="L997" s="227"/>
      <c r="M997" s="227"/>
      <c r="N997" s="227"/>
      <c r="O997" s="227"/>
      <c r="P997" s="227"/>
      <c r="Q997" s="227"/>
      <c r="R997" s="227"/>
      <c r="S997" s="227"/>
      <c r="T997" s="227"/>
      <c r="U997" s="227"/>
      <c r="V997" s="227"/>
      <c r="W997" s="227"/>
      <c r="X997" s="227"/>
      <c r="Y997" s="227"/>
      <c r="Z997" s="227"/>
    </row>
    <row r="998" spans="1:26" ht="15.75" customHeight="1" x14ac:dyDescent="0.2">
      <c r="A998" s="227"/>
      <c r="B998" s="227"/>
      <c r="C998" s="227"/>
      <c r="D998" s="227"/>
      <c r="E998" s="227"/>
      <c r="F998" s="227"/>
      <c r="G998" s="227"/>
      <c r="H998" s="227"/>
      <c r="I998" s="227"/>
      <c r="J998" s="227"/>
      <c r="K998" s="227"/>
      <c r="L998" s="227"/>
      <c r="M998" s="227"/>
      <c r="N998" s="227"/>
      <c r="O998" s="227"/>
      <c r="P998" s="227"/>
      <c r="Q998" s="227"/>
      <c r="R998" s="227"/>
      <c r="S998" s="227"/>
      <c r="T998" s="227"/>
      <c r="U998" s="227"/>
      <c r="V998" s="227"/>
      <c r="W998" s="227"/>
      <c r="X998" s="227"/>
      <c r="Y998" s="227"/>
      <c r="Z998" s="227"/>
    </row>
    <row r="999" spans="1:26" ht="15.75" customHeight="1" x14ac:dyDescent="0.2">
      <c r="A999" s="227"/>
      <c r="B999" s="227"/>
      <c r="C999" s="227"/>
      <c r="D999" s="227"/>
      <c r="E999" s="227"/>
      <c r="F999" s="227"/>
      <c r="G999" s="227"/>
      <c r="H999" s="227"/>
      <c r="I999" s="227"/>
      <c r="J999" s="227"/>
      <c r="K999" s="227"/>
      <c r="L999" s="227"/>
      <c r="M999" s="227"/>
      <c r="N999" s="227"/>
      <c r="O999" s="227"/>
      <c r="P999" s="227"/>
      <c r="Q999" s="227"/>
      <c r="R999" s="227"/>
      <c r="S999" s="227"/>
      <c r="T999" s="227"/>
      <c r="U999" s="227"/>
      <c r="V999" s="227"/>
      <c r="W999" s="227"/>
      <c r="X999" s="227"/>
      <c r="Y999" s="227"/>
      <c r="Z999" s="227"/>
    </row>
    <row r="1000" spans="1:26" ht="15.75" customHeight="1" x14ac:dyDescent="0.2">
      <c r="A1000" s="227"/>
      <c r="B1000" s="227"/>
      <c r="C1000" s="227"/>
      <c r="D1000" s="227"/>
      <c r="E1000" s="227"/>
      <c r="F1000" s="227"/>
      <c r="G1000" s="227"/>
      <c r="H1000" s="227"/>
      <c r="I1000" s="227"/>
      <c r="J1000" s="227"/>
      <c r="K1000" s="227"/>
      <c r="L1000" s="227"/>
      <c r="M1000" s="227"/>
      <c r="N1000" s="227"/>
      <c r="O1000" s="227"/>
      <c r="P1000" s="227"/>
      <c r="Q1000" s="227"/>
      <c r="R1000" s="227"/>
      <c r="S1000" s="227"/>
      <c r="T1000" s="227"/>
      <c r="U1000" s="227"/>
      <c r="V1000" s="227"/>
      <c r="W1000" s="227"/>
      <c r="X1000" s="227"/>
      <c r="Y1000" s="227"/>
      <c r="Z1000" s="227"/>
    </row>
    <row r="1001" spans="1:26" ht="15.75" customHeight="1" x14ac:dyDescent="0.2">
      <c r="A1001" s="227"/>
      <c r="B1001" s="227"/>
      <c r="C1001" s="227"/>
      <c r="D1001" s="227"/>
      <c r="E1001" s="227"/>
      <c r="F1001" s="227"/>
      <c r="G1001" s="227"/>
      <c r="H1001" s="227"/>
      <c r="I1001" s="227"/>
      <c r="J1001" s="227"/>
      <c r="K1001" s="227"/>
      <c r="L1001" s="227"/>
      <c r="M1001" s="227"/>
      <c r="N1001" s="227"/>
      <c r="O1001" s="227"/>
      <c r="P1001" s="227"/>
      <c r="Q1001" s="227"/>
      <c r="R1001" s="227"/>
      <c r="S1001" s="227"/>
      <c r="T1001" s="227"/>
      <c r="U1001" s="227"/>
      <c r="V1001" s="227"/>
      <c r="W1001" s="227"/>
      <c r="X1001" s="227"/>
      <c r="Y1001" s="227"/>
      <c r="Z1001" s="227"/>
    </row>
    <row r="1002" spans="1:26" ht="15.75" customHeight="1" x14ac:dyDescent="0.2">
      <c r="A1002" s="227"/>
      <c r="B1002" s="227"/>
      <c r="C1002" s="227"/>
      <c r="D1002" s="227"/>
      <c r="E1002" s="227"/>
      <c r="F1002" s="227"/>
      <c r="G1002" s="227"/>
      <c r="H1002" s="227"/>
      <c r="I1002" s="227"/>
      <c r="J1002" s="227"/>
      <c r="K1002" s="227"/>
      <c r="L1002" s="227"/>
      <c r="M1002" s="227"/>
      <c r="N1002" s="227"/>
      <c r="O1002" s="227"/>
      <c r="P1002" s="227"/>
      <c r="Q1002" s="227"/>
      <c r="R1002" s="227"/>
      <c r="S1002" s="227"/>
      <c r="T1002" s="227"/>
      <c r="U1002" s="227"/>
      <c r="V1002" s="227"/>
      <c r="W1002" s="227"/>
      <c r="X1002" s="227"/>
      <c r="Y1002" s="227"/>
      <c r="Z1002" s="227"/>
    </row>
    <row r="1003" spans="1:26" ht="15.75" customHeight="1" x14ac:dyDescent="0.2">
      <c r="A1003" s="227"/>
      <c r="B1003" s="227"/>
      <c r="C1003" s="227"/>
      <c r="D1003" s="227"/>
      <c r="E1003" s="227"/>
      <c r="F1003" s="227"/>
      <c r="G1003" s="227"/>
      <c r="H1003" s="227"/>
      <c r="I1003" s="227"/>
      <c r="J1003" s="227"/>
      <c r="K1003" s="227"/>
      <c r="L1003" s="227"/>
      <c r="M1003" s="227"/>
      <c r="N1003" s="227"/>
      <c r="O1003" s="227"/>
      <c r="P1003" s="227"/>
      <c r="Q1003" s="227"/>
      <c r="R1003" s="227"/>
      <c r="S1003" s="227"/>
      <c r="T1003" s="227"/>
      <c r="U1003" s="227"/>
      <c r="V1003" s="227"/>
      <c r="W1003" s="227"/>
      <c r="X1003" s="227"/>
      <c r="Y1003" s="227"/>
      <c r="Z1003" s="227"/>
    </row>
    <row r="1004" spans="1:26" ht="15.75" customHeight="1" x14ac:dyDescent="0.2">
      <c r="A1004" s="227"/>
      <c r="B1004" s="227"/>
      <c r="C1004" s="227"/>
      <c r="D1004" s="227"/>
      <c r="E1004" s="227"/>
      <c r="F1004" s="227"/>
      <c r="G1004" s="227"/>
      <c r="H1004" s="227"/>
      <c r="I1004" s="227"/>
      <c r="J1004" s="227"/>
      <c r="K1004" s="227"/>
      <c r="L1004" s="227"/>
      <c r="M1004" s="227"/>
      <c r="N1004" s="227"/>
      <c r="O1004" s="227"/>
      <c r="P1004" s="227"/>
      <c r="Q1004" s="227"/>
      <c r="R1004" s="227"/>
      <c r="S1004" s="227"/>
      <c r="T1004" s="227"/>
      <c r="U1004" s="227"/>
      <c r="V1004" s="227"/>
      <c r="W1004" s="227"/>
      <c r="X1004" s="227"/>
      <c r="Y1004" s="227"/>
      <c r="Z1004" s="227"/>
    </row>
    <row r="1005" spans="1:26" ht="15.75" customHeight="1" x14ac:dyDescent="0.2">
      <c r="A1005" s="227"/>
      <c r="B1005" s="227"/>
      <c r="C1005" s="227"/>
      <c r="D1005" s="227"/>
      <c r="E1005" s="227"/>
      <c r="F1005" s="227"/>
      <c r="G1005" s="227"/>
      <c r="H1005" s="227"/>
      <c r="I1005" s="227"/>
      <c r="J1005" s="227"/>
      <c r="K1005" s="227"/>
      <c r="L1005" s="227"/>
      <c r="M1005" s="227"/>
      <c r="N1005" s="227"/>
      <c r="O1005" s="227"/>
      <c r="P1005" s="227"/>
      <c r="Q1005" s="227"/>
      <c r="R1005" s="227"/>
      <c r="S1005" s="227"/>
      <c r="T1005" s="227"/>
      <c r="U1005" s="227"/>
      <c r="V1005" s="227"/>
      <c r="W1005" s="227"/>
      <c r="X1005" s="227"/>
      <c r="Y1005" s="227"/>
      <c r="Z1005" s="227"/>
    </row>
    <row r="1006" spans="1:26" ht="15.75" customHeight="1" x14ac:dyDescent="0.2">
      <c r="A1006" s="227"/>
      <c r="B1006" s="227"/>
      <c r="C1006" s="227"/>
      <c r="D1006" s="227"/>
      <c r="E1006" s="227"/>
      <c r="F1006" s="227"/>
      <c r="G1006" s="227"/>
      <c r="H1006" s="227"/>
      <c r="I1006" s="227"/>
      <c r="J1006" s="227"/>
      <c r="K1006" s="227"/>
      <c r="L1006" s="227"/>
      <c r="M1006" s="227"/>
      <c r="N1006" s="227"/>
      <c r="O1006" s="227"/>
      <c r="P1006" s="227"/>
      <c r="Q1006" s="227"/>
      <c r="R1006" s="227"/>
      <c r="S1006" s="227"/>
      <c r="T1006" s="227"/>
      <c r="U1006" s="227"/>
      <c r="V1006" s="227"/>
      <c r="W1006" s="227"/>
      <c r="X1006" s="227"/>
      <c r="Y1006" s="227"/>
      <c r="Z1006" s="227"/>
    </row>
    <row r="1007" spans="1:26" ht="15.75" customHeight="1" x14ac:dyDescent="0.2">
      <c r="A1007" s="227"/>
      <c r="B1007" s="227"/>
      <c r="C1007" s="227"/>
      <c r="D1007" s="227"/>
      <c r="E1007" s="227"/>
      <c r="F1007" s="227"/>
      <c r="G1007" s="227"/>
      <c r="H1007" s="227"/>
      <c r="I1007" s="227"/>
      <c r="J1007" s="227"/>
      <c r="K1007" s="227"/>
      <c r="L1007" s="227"/>
      <c r="M1007" s="227"/>
      <c r="N1007" s="227"/>
      <c r="O1007" s="227"/>
      <c r="P1007" s="227"/>
      <c r="Q1007" s="227"/>
      <c r="R1007" s="227"/>
      <c r="S1007" s="227"/>
      <c r="T1007" s="227"/>
      <c r="U1007" s="227"/>
      <c r="V1007" s="227"/>
      <c r="W1007" s="227"/>
      <c r="X1007" s="227"/>
      <c r="Y1007" s="227"/>
      <c r="Z1007" s="227"/>
    </row>
    <row r="1008" spans="1:26" ht="15.75" customHeight="1" x14ac:dyDescent="0.2">
      <c r="A1008" s="227"/>
      <c r="B1008" s="227"/>
      <c r="C1008" s="227"/>
      <c r="D1008" s="227"/>
      <c r="E1008" s="227"/>
      <c r="F1008" s="227"/>
      <c r="G1008" s="227"/>
      <c r="H1008" s="227"/>
      <c r="I1008" s="227"/>
      <c r="J1008" s="227"/>
      <c r="K1008" s="227"/>
      <c r="L1008" s="227"/>
      <c r="M1008" s="227"/>
      <c r="N1008" s="227"/>
      <c r="O1008" s="227"/>
      <c r="P1008" s="227"/>
      <c r="Q1008" s="227"/>
      <c r="R1008" s="227"/>
      <c r="S1008" s="227"/>
      <c r="T1008" s="227"/>
      <c r="U1008" s="227"/>
      <c r="V1008" s="227"/>
      <c r="W1008" s="227"/>
      <c r="X1008" s="227"/>
      <c r="Y1008" s="227"/>
      <c r="Z1008" s="227"/>
    </row>
    <row r="1009" spans="1:26" ht="15.75" customHeight="1" x14ac:dyDescent="0.2">
      <c r="A1009" s="227"/>
      <c r="B1009" s="227"/>
      <c r="C1009" s="227"/>
      <c r="D1009" s="227"/>
      <c r="E1009" s="227"/>
      <c r="F1009" s="227"/>
      <c r="G1009" s="227"/>
      <c r="H1009" s="227"/>
      <c r="I1009" s="227"/>
      <c r="J1009" s="227"/>
      <c r="K1009" s="227"/>
      <c r="L1009" s="227"/>
      <c r="M1009" s="227"/>
      <c r="N1009" s="227"/>
      <c r="O1009" s="227"/>
      <c r="P1009" s="227"/>
      <c r="Q1009" s="227"/>
      <c r="R1009" s="227"/>
      <c r="S1009" s="227"/>
      <c r="T1009" s="227"/>
      <c r="U1009" s="227"/>
      <c r="V1009" s="227"/>
      <c r="W1009" s="227"/>
      <c r="X1009" s="227"/>
      <c r="Y1009" s="227"/>
      <c r="Z1009" s="227"/>
    </row>
    <row r="1010" spans="1:26" ht="15.75" customHeight="1" x14ac:dyDescent="0.2">
      <c r="A1010" s="227"/>
      <c r="B1010" s="227"/>
      <c r="C1010" s="227"/>
      <c r="D1010" s="227"/>
      <c r="E1010" s="227"/>
      <c r="F1010" s="227"/>
      <c r="G1010" s="227"/>
      <c r="H1010" s="227"/>
      <c r="I1010" s="227"/>
      <c r="J1010" s="227"/>
      <c r="K1010" s="227"/>
      <c r="L1010" s="227"/>
      <c r="M1010" s="227"/>
      <c r="N1010" s="227"/>
      <c r="O1010" s="227"/>
      <c r="P1010" s="227"/>
      <c r="Q1010" s="227"/>
      <c r="R1010" s="227"/>
      <c r="S1010" s="227"/>
      <c r="T1010" s="227"/>
      <c r="U1010" s="227"/>
      <c r="V1010" s="227"/>
      <c r="W1010" s="227"/>
      <c r="X1010" s="227"/>
      <c r="Y1010" s="227"/>
      <c r="Z1010" s="227"/>
    </row>
  </sheetData>
  <autoFilter ref="A8:Z190"/>
  <mergeCells count="13">
    <mergeCell ref="A68:A74"/>
    <mergeCell ref="B68:B74"/>
    <mergeCell ref="C68:C74"/>
    <mergeCell ref="D68:D74"/>
    <mergeCell ref="A1:A4"/>
    <mergeCell ref="B1:E4"/>
    <mergeCell ref="A5:F6"/>
    <mergeCell ref="A7:A8"/>
    <mergeCell ref="B7:B8"/>
    <mergeCell ref="C7:C8"/>
    <mergeCell ref="D7:D8"/>
    <mergeCell ref="E7:E8"/>
    <mergeCell ref="F7:F8"/>
  </mergeCells>
  <hyperlinks>
    <hyperlink ref="E9" r:id="rId1"/>
    <hyperlink ref="E10" r:id="rId2"/>
    <hyperlink ref="E11" r:id="rId3"/>
    <hyperlink ref="E12" r:id="rId4"/>
    <hyperlink ref="E13" r:id="rId5"/>
    <hyperlink ref="E14" r:id="rId6" display="http://sisjur.bogotajuridica.gov.co/sisjur/normas/Norma1.jsp?i=90900"/>
    <hyperlink ref="E15" r:id="rId7"/>
    <hyperlink ref="E16" r:id="rId8"/>
    <hyperlink ref="E17" r:id="rId9"/>
    <hyperlink ref="E18" r:id="rId10"/>
    <hyperlink ref="E19" r:id="rId11"/>
    <hyperlink ref="E20" r:id="rId12"/>
    <hyperlink ref="E21" r:id="rId13"/>
    <hyperlink ref="E22" r:id="rId14"/>
    <hyperlink ref="E23" r:id="rId15" display="http://www.secretariasenado.gov.co/senado/basedoc/ley_1527_2012.html"/>
    <hyperlink ref="E24" r:id="rId16"/>
    <hyperlink ref="D25" r:id="rId17"/>
    <hyperlink ref="E25" r:id="rId18"/>
    <hyperlink ref="E26" r:id="rId19"/>
    <hyperlink ref="E27" r:id="rId20"/>
    <hyperlink ref="E28" r:id="rId21"/>
    <hyperlink ref="E29" r:id="rId22"/>
    <hyperlink ref="E30" r:id="rId23"/>
    <hyperlink ref="E31" r:id="rId24"/>
    <hyperlink ref="E32" r:id="rId25"/>
    <hyperlink ref="E33" r:id="rId26" location="5"/>
    <hyperlink ref="E34" r:id="rId27"/>
    <hyperlink ref="E35" r:id="rId28"/>
    <hyperlink ref="D36" r:id="rId29"/>
    <hyperlink ref="E36" r:id="rId30"/>
    <hyperlink ref="D37" r:id="rId31"/>
    <hyperlink ref="E37" r:id="rId32"/>
    <hyperlink ref="E38" r:id="rId33"/>
    <hyperlink ref="E39" r:id="rId34"/>
    <hyperlink ref="E40" r:id="rId35"/>
    <hyperlink ref="E41" r:id="rId36"/>
    <hyperlink ref="E42" r:id="rId37"/>
    <hyperlink ref="E43" r:id="rId38"/>
    <hyperlink ref="E44" r:id="rId39"/>
    <hyperlink ref="E45" r:id="rId40"/>
    <hyperlink ref="E47" r:id="rId41" location="11"/>
    <hyperlink ref="E48" r:id="rId42" location="10"/>
    <hyperlink ref="E49" r:id="rId43"/>
    <hyperlink ref="E50" r:id="rId44" display="http://sisjur.bogotajuridica.gov.co/sisjur/normas/Norma1.jsp?i=108925"/>
    <hyperlink ref="E51" r:id="rId45"/>
    <hyperlink ref="E52" r:id="rId46" display="http://sisjur.bogotajuridica.gov.co/sisjur/normas/Norma1.jsp?i=92860"/>
    <hyperlink ref="E53" r:id="rId47"/>
    <hyperlink ref="E54" r:id="rId48"/>
    <hyperlink ref="E55" r:id="rId49"/>
    <hyperlink ref="E56" r:id="rId50"/>
    <hyperlink ref="E57" r:id="rId51"/>
    <hyperlink ref="E58" r:id="rId52"/>
    <hyperlink ref="E59" r:id="rId53"/>
    <hyperlink ref="E60" r:id="rId54"/>
    <hyperlink ref="E61" r:id="rId55"/>
    <hyperlink ref="E62" r:id="rId56" location="1"/>
    <hyperlink ref="E63" r:id="rId57" location="1"/>
    <hyperlink ref="E64" r:id="rId58"/>
    <hyperlink ref="E65" r:id="rId59"/>
    <hyperlink ref="E66" r:id="rId60"/>
    <hyperlink ref="E67" r:id="rId61"/>
    <hyperlink ref="E68" r:id="rId62"/>
    <hyperlink ref="E69" r:id="rId63"/>
    <hyperlink ref="E70" r:id="rId64"/>
    <hyperlink ref="E71" r:id="rId65"/>
    <hyperlink ref="E72" r:id="rId66"/>
    <hyperlink ref="E73" r:id="rId67"/>
    <hyperlink ref="E74" r:id="rId68"/>
    <hyperlink ref="E75" r:id="rId69" location="0"/>
    <hyperlink ref="E76" r:id="rId70"/>
    <hyperlink ref="E77" r:id="rId71"/>
    <hyperlink ref="E78" r:id="rId72"/>
    <hyperlink ref="E79" r:id="rId73" location="1"/>
    <hyperlink ref="E80" r:id="rId74"/>
    <hyperlink ref="E81" r:id="rId75"/>
    <hyperlink ref="E82" r:id="rId76"/>
    <hyperlink ref="E83" r:id="rId77"/>
    <hyperlink ref="E84" r:id="rId78"/>
    <hyperlink ref="E85" r:id="rId79"/>
    <hyperlink ref="E86" r:id="rId80"/>
    <hyperlink ref="E87" r:id="rId81"/>
    <hyperlink ref="E88" r:id="rId82"/>
    <hyperlink ref="E89" r:id="rId83"/>
    <hyperlink ref="E90" r:id="rId84"/>
    <hyperlink ref="E91" r:id="rId85"/>
    <hyperlink ref="E92" r:id="rId86"/>
    <hyperlink ref="E93" r:id="rId87"/>
    <hyperlink ref="E94" r:id="rId88"/>
    <hyperlink ref="E97" r:id="rId89"/>
    <hyperlink ref="E98" r:id="rId90"/>
    <hyperlink ref="E99" r:id="rId91"/>
    <hyperlink ref="E100" r:id="rId92"/>
    <hyperlink ref="E101" r:id="rId93"/>
    <hyperlink ref="E102" r:id="rId94"/>
    <hyperlink ref="E104" r:id="rId95"/>
    <hyperlink ref="E105" r:id="rId96" location="0"/>
    <hyperlink ref="E106" r:id="rId97"/>
    <hyperlink ref="E107" r:id="rId98" location="/"/>
    <hyperlink ref="E108" r:id="rId99"/>
    <hyperlink ref="E109" r:id="rId100"/>
    <hyperlink ref="E110" r:id="rId101"/>
    <hyperlink ref="E111" r:id="rId102"/>
    <hyperlink ref="E112" r:id="rId103"/>
    <hyperlink ref="E113" r:id="rId104"/>
    <hyperlink ref="E114" r:id="rId105"/>
    <hyperlink ref="E115" r:id="rId106"/>
    <hyperlink ref="E116" r:id="rId107"/>
    <hyperlink ref="E117" r:id="rId108"/>
    <hyperlink ref="E118" r:id="rId109"/>
    <hyperlink ref="E119" r:id="rId110"/>
    <hyperlink ref="E120" r:id="rId111"/>
    <hyperlink ref="E121" r:id="rId112"/>
    <hyperlink ref="E122" r:id="rId113" display="https://www.minsalud.gov.co/sites/rid/Lists/BibliotecaDigital/RIDE/DE/DIJ/resolucion-089-de-2019.pdf"/>
    <hyperlink ref="E123" r:id="rId114"/>
    <hyperlink ref="E124" r:id="rId115"/>
    <hyperlink ref="E125" r:id="rId116"/>
    <hyperlink ref="E126" r:id="rId117"/>
    <hyperlink ref="E127" r:id="rId118"/>
    <hyperlink ref="E128" r:id="rId119"/>
    <hyperlink ref="E129" r:id="rId120"/>
    <hyperlink ref="E130" r:id="rId121" location="1"/>
    <hyperlink ref="E131" r:id="rId122" location="2"/>
    <hyperlink ref="E132" r:id="rId123" location="1"/>
    <hyperlink ref="E133" r:id="rId124"/>
    <hyperlink ref="E134" r:id="rId125"/>
    <hyperlink ref="E135" r:id="rId126"/>
    <hyperlink ref="E136" r:id="rId127"/>
    <hyperlink ref="E137" r:id="rId128"/>
    <hyperlink ref="E138" r:id="rId129"/>
    <hyperlink ref="E139" r:id="rId130"/>
    <hyperlink ref="E140" r:id="rId131"/>
    <hyperlink ref="E141" r:id="rId132"/>
    <hyperlink ref="E142" r:id="rId133"/>
    <hyperlink ref="E143" r:id="rId134"/>
    <hyperlink ref="E144" r:id="rId135"/>
    <hyperlink ref="E145" r:id="rId136"/>
    <hyperlink ref="E146" r:id="rId137"/>
    <hyperlink ref="E147" r:id="rId138"/>
    <hyperlink ref="E148" r:id="rId139"/>
    <hyperlink ref="E149" r:id="rId140"/>
    <hyperlink ref="E150" r:id="rId141"/>
    <hyperlink ref="E151" r:id="rId142"/>
    <hyperlink ref="E152" r:id="rId143"/>
    <hyperlink ref="E153" r:id="rId144"/>
    <hyperlink ref="E154" r:id="rId145"/>
    <hyperlink ref="E155" r:id="rId146"/>
    <hyperlink ref="E156" r:id="rId147"/>
    <hyperlink ref="E157" r:id="rId148"/>
    <hyperlink ref="E158" r:id="rId149"/>
    <hyperlink ref="E159" r:id="rId150"/>
    <hyperlink ref="E160" r:id="rId151"/>
    <hyperlink ref="E161" r:id="rId152"/>
    <hyperlink ref="E162" r:id="rId153"/>
    <hyperlink ref="E163" r:id="rId154"/>
    <hyperlink ref="E164" r:id="rId155"/>
    <hyperlink ref="E165" r:id="rId156"/>
    <hyperlink ref="E166" r:id="rId157"/>
    <hyperlink ref="E167" r:id="rId158"/>
    <hyperlink ref="E168" r:id="rId159"/>
    <hyperlink ref="E169" r:id="rId160" location="0"/>
    <hyperlink ref="E170" r:id="rId161"/>
    <hyperlink ref="E171" r:id="rId162"/>
    <hyperlink ref="E172" r:id="rId163"/>
    <hyperlink ref="E173" r:id="rId164"/>
    <hyperlink ref="E174" r:id="rId165"/>
    <hyperlink ref="E175" r:id="rId166"/>
    <hyperlink ref="E176" r:id="rId167"/>
    <hyperlink ref="E177" r:id="rId168"/>
    <hyperlink ref="E178" r:id="rId169"/>
    <hyperlink ref="E179" r:id="rId170"/>
    <hyperlink ref="E180" r:id="rId171"/>
    <hyperlink ref="E181" r:id="rId172"/>
    <hyperlink ref="E182" r:id="rId173"/>
    <hyperlink ref="E183" r:id="rId174"/>
    <hyperlink ref="E184" r:id="rId175"/>
    <hyperlink ref="E185" r:id="rId176"/>
    <hyperlink ref="E186" r:id="rId177"/>
    <hyperlink ref="E187" r:id="rId178"/>
    <hyperlink ref="E188" r:id="rId179"/>
    <hyperlink ref="E189" r:id="rId180" display="Todos"/>
    <hyperlink ref="E190" r:id="rId181"/>
    <hyperlink ref="E96" r:id="rId182"/>
    <hyperlink ref="E95" r:id="rId183"/>
    <hyperlink ref="E103" r:id="rId184"/>
  </hyperlinks>
  <pageMargins left="0.7" right="0.7" top="0.75" bottom="0.75" header="0.3" footer="0.3"/>
  <pageSetup paperSize="9" orientation="portrait" r:id="rId185"/>
  <drawing r:id="rId18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Z1002"/>
  <sheetViews>
    <sheetView showGridLines="0" topLeftCell="A7" zoomScale="90" zoomScaleNormal="90" workbookViewId="0">
      <selection activeCell="E16" sqref="E16"/>
    </sheetView>
  </sheetViews>
  <sheetFormatPr baseColWidth="10" defaultColWidth="12.5703125" defaultRowHeight="15" customHeight="1" x14ac:dyDescent="0.2"/>
  <cols>
    <col min="1" max="1" width="23.85546875" style="83" customWidth="1"/>
    <col min="2" max="2" width="22.28515625" style="83" customWidth="1"/>
    <col min="3" max="3" width="10" style="83" customWidth="1"/>
    <col min="4" max="4" width="40.140625" style="83" customWidth="1"/>
    <col min="5" max="5" width="20" style="83" customWidth="1"/>
    <col min="6" max="6" width="47.7109375" style="83" customWidth="1"/>
    <col min="7" max="7" width="21.85546875" style="83" customWidth="1"/>
    <col min="8" max="8" width="23.85546875" style="83" customWidth="1"/>
    <col min="9" max="9" width="1.7109375" style="83" customWidth="1"/>
    <col min="10" max="10" width="24.5703125" style="83" customWidth="1"/>
    <col min="11" max="11" width="39.42578125" style="83" customWidth="1"/>
    <col min="12" max="12" width="25.85546875" style="83" customWidth="1"/>
    <col min="13" max="13" width="22.85546875" style="83" customWidth="1"/>
    <col min="14" max="14" width="20.140625" style="83" customWidth="1"/>
    <col min="15" max="17" width="11.42578125" style="83" customWidth="1"/>
    <col min="18" max="18" width="58.42578125" style="83" hidden="1" customWidth="1"/>
    <col min="19" max="19" width="10.7109375" style="83" hidden="1" customWidth="1"/>
    <col min="20" max="24" width="10.7109375" style="83" customWidth="1"/>
    <col min="25" max="26" width="14.42578125" style="83" customWidth="1"/>
    <col min="27" max="16384" width="12.5703125" style="83"/>
  </cols>
  <sheetData>
    <row r="1" spans="1:26" ht="24" customHeight="1" x14ac:dyDescent="0.2">
      <c r="A1" s="450"/>
      <c r="B1" s="453" t="s">
        <v>551</v>
      </c>
      <c r="C1" s="454"/>
      <c r="D1" s="454"/>
      <c r="E1" s="455"/>
      <c r="F1" s="189" t="s">
        <v>552</v>
      </c>
      <c r="G1" s="210"/>
      <c r="H1" s="210"/>
      <c r="I1" s="210"/>
      <c r="J1" s="210"/>
      <c r="K1" s="210"/>
      <c r="L1" s="210"/>
      <c r="M1" s="210"/>
      <c r="N1" s="210"/>
      <c r="O1" s="210"/>
      <c r="P1" s="210"/>
      <c r="Q1" s="210"/>
      <c r="R1" s="210"/>
      <c r="S1" s="210"/>
      <c r="T1" s="210"/>
      <c r="U1" s="210"/>
      <c r="V1" s="210"/>
      <c r="W1" s="210"/>
      <c r="X1" s="210"/>
      <c r="Y1" s="210"/>
      <c r="Z1" s="210"/>
    </row>
    <row r="2" spans="1:26" ht="24" customHeight="1" x14ac:dyDescent="0.2">
      <c r="A2" s="451"/>
      <c r="B2" s="456"/>
      <c r="C2" s="457"/>
      <c r="D2" s="457"/>
      <c r="E2" s="451"/>
      <c r="F2" s="189" t="s">
        <v>553</v>
      </c>
      <c r="G2" s="210"/>
      <c r="H2" s="210"/>
      <c r="I2" s="210"/>
      <c r="J2" s="210"/>
      <c r="K2" s="210"/>
      <c r="L2" s="210"/>
      <c r="M2" s="210"/>
      <c r="N2" s="210"/>
      <c r="O2" s="210"/>
      <c r="P2" s="210"/>
      <c r="Q2" s="210"/>
      <c r="R2" s="210"/>
      <c r="S2" s="210"/>
      <c r="T2" s="210"/>
      <c r="U2" s="210"/>
      <c r="V2" s="210"/>
      <c r="W2" s="210"/>
      <c r="X2" s="210"/>
      <c r="Y2" s="210"/>
      <c r="Z2" s="210"/>
    </row>
    <row r="3" spans="1:26" ht="24" customHeight="1" x14ac:dyDescent="0.2">
      <c r="A3" s="451"/>
      <c r="B3" s="456"/>
      <c r="C3" s="457"/>
      <c r="D3" s="457"/>
      <c r="E3" s="451"/>
      <c r="F3" s="189" t="s">
        <v>554</v>
      </c>
      <c r="G3" s="210"/>
      <c r="H3" s="210"/>
      <c r="I3" s="210"/>
      <c r="J3" s="210"/>
      <c r="K3" s="210"/>
      <c r="L3" s="210"/>
      <c r="M3" s="210"/>
      <c r="N3" s="210"/>
      <c r="O3" s="210"/>
      <c r="P3" s="210"/>
      <c r="Q3" s="210"/>
      <c r="R3" s="210"/>
      <c r="S3" s="210"/>
      <c r="T3" s="210"/>
      <c r="U3" s="210"/>
      <c r="V3" s="210"/>
      <c r="W3" s="210"/>
      <c r="X3" s="210"/>
      <c r="Y3" s="210"/>
      <c r="Z3" s="210"/>
    </row>
    <row r="4" spans="1:26" ht="24" customHeight="1" x14ac:dyDescent="0.2">
      <c r="A4" s="451"/>
      <c r="B4" s="456"/>
      <c r="C4" s="457"/>
      <c r="D4" s="457"/>
      <c r="E4" s="451"/>
      <c r="F4" s="189" t="s">
        <v>570</v>
      </c>
      <c r="G4" s="210"/>
      <c r="H4" s="210"/>
      <c r="I4" s="210"/>
      <c r="J4" s="210"/>
      <c r="K4" s="210"/>
      <c r="L4" s="210"/>
      <c r="M4" s="210"/>
      <c r="N4" s="210"/>
      <c r="O4" s="210"/>
      <c r="P4" s="210"/>
      <c r="Q4" s="210"/>
      <c r="R4" s="210"/>
      <c r="S4" s="210"/>
      <c r="T4" s="210"/>
      <c r="U4" s="210"/>
      <c r="V4" s="210"/>
      <c r="W4" s="210"/>
      <c r="X4" s="210"/>
      <c r="Y4" s="210"/>
      <c r="Z4" s="210"/>
    </row>
    <row r="5" spans="1:26" ht="12" customHeight="1" x14ac:dyDescent="0.2">
      <c r="A5" s="460" t="s">
        <v>756</v>
      </c>
      <c r="B5" s="454"/>
      <c r="C5" s="454"/>
      <c r="D5" s="454"/>
      <c r="E5" s="454"/>
      <c r="F5" s="455"/>
      <c r="G5" s="181"/>
      <c r="H5" s="181"/>
      <c r="I5" s="181"/>
      <c r="J5" s="186"/>
      <c r="K5" s="186"/>
      <c r="L5" s="186"/>
      <c r="M5" s="186"/>
      <c r="N5" s="186"/>
      <c r="O5" s="184"/>
      <c r="P5" s="184"/>
      <c r="Q5" s="184"/>
      <c r="R5" s="184"/>
      <c r="S5" s="185"/>
      <c r="T5" s="184"/>
      <c r="U5" s="184"/>
      <c r="V5" s="184"/>
      <c r="W5" s="184"/>
      <c r="X5" s="184"/>
      <c r="Y5" s="210"/>
      <c r="Z5" s="210"/>
    </row>
    <row r="6" spans="1:26" ht="21.75" customHeight="1" x14ac:dyDescent="0.2">
      <c r="A6" s="458"/>
      <c r="B6" s="459"/>
      <c r="C6" s="459"/>
      <c r="D6" s="459"/>
      <c r="E6" s="459"/>
      <c r="F6" s="452"/>
      <c r="G6" s="188"/>
      <c r="H6" s="187"/>
      <c r="I6" s="187"/>
      <c r="J6" s="186"/>
      <c r="K6" s="186"/>
      <c r="L6" s="186"/>
      <c r="M6" s="186"/>
      <c r="N6" s="186"/>
      <c r="O6" s="184"/>
      <c r="P6" s="184"/>
      <c r="Q6" s="184"/>
      <c r="R6" s="184"/>
      <c r="S6" s="185"/>
      <c r="T6" s="184"/>
      <c r="U6" s="184"/>
      <c r="V6" s="184"/>
      <c r="W6" s="184"/>
      <c r="X6" s="184"/>
      <c r="Y6" s="210"/>
      <c r="Z6" s="210"/>
    </row>
    <row r="7" spans="1:26" ht="14.25" customHeight="1" x14ac:dyDescent="0.2">
      <c r="A7" s="531" t="s">
        <v>8</v>
      </c>
      <c r="B7" s="531" t="s">
        <v>9</v>
      </c>
      <c r="C7" s="531" t="s">
        <v>10</v>
      </c>
      <c r="D7" s="531" t="s">
        <v>87</v>
      </c>
      <c r="E7" s="531" t="s">
        <v>11</v>
      </c>
      <c r="F7" s="531" t="s">
        <v>555</v>
      </c>
      <c r="G7" s="181"/>
      <c r="H7" s="181"/>
      <c r="I7" s="181"/>
      <c r="J7" s="181"/>
      <c r="K7" s="181"/>
      <c r="L7" s="181"/>
      <c r="M7" s="181"/>
      <c r="N7" s="181"/>
      <c r="O7" s="181"/>
      <c r="P7" s="181"/>
      <c r="Q7" s="181"/>
      <c r="R7" s="181"/>
      <c r="S7" s="181"/>
      <c r="T7" s="181"/>
      <c r="U7" s="181"/>
      <c r="V7" s="181"/>
      <c r="W7" s="181"/>
      <c r="X7" s="181"/>
      <c r="Y7" s="210"/>
      <c r="Z7" s="210"/>
    </row>
    <row r="8" spans="1:26" ht="41.25" customHeight="1" thickBot="1" x14ac:dyDescent="0.25">
      <c r="A8" s="532"/>
      <c r="B8" s="532"/>
      <c r="C8" s="532"/>
      <c r="D8" s="532"/>
      <c r="E8" s="532"/>
      <c r="F8" s="532"/>
      <c r="G8" s="181"/>
      <c r="H8" s="181"/>
      <c r="I8" s="181"/>
      <c r="J8" s="181"/>
      <c r="K8" s="181"/>
      <c r="L8" s="181"/>
      <c r="M8" s="181"/>
      <c r="N8" s="181"/>
      <c r="O8" s="181"/>
      <c r="P8" s="181"/>
      <c r="Q8" s="181"/>
      <c r="R8" s="181"/>
      <c r="S8" s="181"/>
      <c r="T8" s="181"/>
      <c r="U8" s="181"/>
      <c r="V8" s="181"/>
      <c r="W8" s="181"/>
      <c r="X8" s="181"/>
      <c r="Y8" s="210"/>
      <c r="Z8" s="210"/>
    </row>
    <row r="9" spans="1:26" ht="32.25" customHeight="1" thickTop="1" x14ac:dyDescent="0.2">
      <c r="A9" s="533" t="s">
        <v>30</v>
      </c>
      <c r="B9" s="534" t="s">
        <v>2</v>
      </c>
      <c r="C9" s="534">
        <v>1991</v>
      </c>
      <c r="D9" s="535" t="s">
        <v>757</v>
      </c>
      <c r="E9" s="153" t="str">
        <f>HYPERLINK("https://www.alcaldiabogota.gov.co/sisjur/normas/Norma1.jsp?i=4125","Título  XII, Capítulo cuarto.")</f>
        <v>Título  XII, Capítulo cuarto.</v>
      </c>
      <c r="F9" s="147" t="s">
        <v>982</v>
      </c>
      <c r="G9" s="181"/>
      <c r="H9" s="181"/>
      <c r="I9" s="181"/>
      <c r="J9" s="181"/>
      <c r="K9" s="181"/>
      <c r="L9" s="181"/>
      <c r="M9" s="181"/>
      <c r="N9" s="181"/>
      <c r="O9" s="181"/>
      <c r="P9" s="181"/>
      <c r="Q9" s="181"/>
      <c r="R9" s="181"/>
      <c r="S9" s="181"/>
      <c r="T9" s="181"/>
      <c r="U9" s="181"/>
      <c r="V9" s="181"/>
      <c r="W9" s="181"/>
      <c r="X9" s="181"/>
      <c r="Y9" s="210"/>
      <c r="Z9" s="210"/>
    </row>
    <row r="10" spans="1:26" ht="97.5" customHeight="1" x14ac:dyDescent="0.2">
      <c r="A10" s="533" t="s">
        <v>30</v>
      </c>
      <c r="B10" s="534" t="s">
        <v>2</v>
      </c>
      <c r="C10" s="534">
        <v>1991</v>
      </c>
      <c r="D10" s="535" t="s">
        <v>757</v>
      </c>
      <c r="E10" s="153" t="str">
        <f>HYPERLINK("https://www.alcaldiabogota.gov.co/sisjur/normas/Norma1.jsp?i=4125","Artículo 354")</f>
        <v>Artículo 354</v>
      </c>
      <c r="F10" s="147" t="s">
        <v>983</v>
      </c>
      <c r="G10" s="181"/>
      <c r="H10" s="181"/>
      <c r="I10" s="181"/>
      <c r="J10" s="181"/>
      <c r="K10" s="181"/>
      <c r="L10" s="181"/>
      <c r="M10" s="181"/>
      <c r="N10" s="181"/>
      <c r="O10" s="181"/>
      <c r="P10" s="181"/>
      <c r="Q10" s="181"/>
      <c r="R10" s="181"/>
      <c r="S10" s="181"/>
      <c r="T10" s="181"/>
      <c r="U10" s="181"/>
      <c r="V10" s="181"/>
      <c r="W10" s="181"/>
      <c r="X10" s="181"/>
      <c r="Y10" s="210"/>
      <c r="Z10" s="210"/>
    </row>
    <row r="11" spans="1:26" ht="56.25" customHeight="1" x14ac:dyDescent="0.2">
      <c r="A11" s="150" t="s">
        <v>102</v>
      </c>
      <c r="B11" s="146">
        <v>100</v>
      </c>
      <c r="C11" s="146">
        <v>1993</v>
      </c>
      <c r="D11" s="147" t="s">
        <v>762</v>
      </c>
      <c r="E11" s="153" t="str">
        <f>HYPERLINK("https://www.alcaldiabogota.gov.co/sisjur/normas/Norma1.jsp?i=5248","Todos")</f>
        <v>Todos</v>
      </c>
      <c r="F11" s="147" t="s">
        <v>1796</v>
      </c>
      <c r="G11" s="181"/>
      <c r="H11" s="181"/>
      <c r="I11" s="181"/>
      <c r="J11" s="181"/>
      <c r="K11" s="181"/>
      <c r="L11" s="181"/>
      <c r="M11" s="181"/>
      <c r="N11" s="181"/>
      <c r="O11" s="181"/>
      <c r="P11" s="181"/>
      <c r="Q11" s="181"/>
      <c r="R11" s="181"/>
      <c r="S11" s="181"/>
      <c r="T11" s="181"/>
      <c r="U11" s="181"/>
      <c r="V11" s="181"/>
      <c r="W11" s="181"/>
      <c r="X11" s="181"/>
      <c r="Y11" s="210"/>
      <c r="Z11" s="210"/>
    </row>
    <row r="12" spans="1:26" ht="55.5" customHeight="1" x14ac:dyDescent="0.2">
      <c r="A12" s="150" t="s">
        <v>102</v>
      </c>
      <c r="B12" s="146">
        <v>87</v>
      </c>
      <c r="C12" s="146">
        <v>1993</v>
      </c>
      <c r="D12" s="147" t="s">
        <v>763</v>
      </c>
      <c r="E12" s="153" t="str">
        <f>HYPERLINK("https://www.alcaldiabogota.gov.co/sisjur/normas/Norma1.jsp?i=300","Todos")</f>
        <v>Todos</v>
      </c>
      <c r="F12" s="147" t="s">
        <v>1797</v>
      </c>
      <c r="G12" s="181"/>
      <c r="H12" s="181"/>
      <c r="I12" s="181"/>
      <c r="J12" s="181"/>
      <c r="K12" s="181"/>
      <c r="L12" s="181"/>
      <c r="M12" s="181"/>
      <c r="N12" s="181"/>
      <c r="O12" s="181"/>
      <c r="P12" s="181"/>
      <c r="Q12" s="181"/>
      <c r="R12" s="181"/>
      <c r="S12" s="181"/>
      <c r="T12" s="181"/>
      <c r="U12" s="181"/>
      <c r="V12" s="181"/>
      <c r="W12" s="181"/>
      <c r="X12" s="181"/>
      <c r="Y12" s="210"/>
      <c r="Z12" s="210"/>
    </row>
    <row r="13" spans="1:26" ht="95.25" customHeight="1" x14ac:dyDescent="0.2">
      <c r="A13" s="540" t="s">
        <v>102</v>
      </c>
      <c r="B13" s="536">
        <v>298</v>
      </c>
      <c r="C13" s="536">
        <v>1996</v>
      </c>
      <c r="D13" s="537" t="s">
        <v>761</v>
      </c>
      <c r="E13" s="541" t="str">
        <f t="shared" ref="E13" si="0">HYPERLINK("https://www.alcaldiabogota.gov.co/sisjur/normas/Norma1.jsp?i=15071","Todos")</f>
        <v>Todos</v>
      </c>
      <c r="F13" s="537" t="s">
        <v>1797</v>
      </c>
      <c r="G13" s="181"/>
      <c r="H13" s="181"/>
      <c r="I13" s="181"/>
      <c r="J13" s="181"/>
      <c r="K13" s="181"/>
      <c r="L13" s="181"/>
      <c r="M13" s="181"/>
      <c r="N13" s="181"/>
      <c r="O13" s="181"/>
      <c r="P13" s="181"/>
      <c r="Q13" s="181"/>
      <c r="R13" s="181"/>
      <c r="S13" s="181"/>
      <c r="T13" s="181"/>
      <c r="U13" s="181"/>
      <c r="V13" s="181"/>
      <c r="W13" s="181"/>
      <c r="X13" s="181"/>
      <c r="Y13" s="210"/>
      <c r="Z13" s="210"/>
    </row>
    <row r="14" spans="1:26" ht="108.75" customHeight="1" x14ac:dyDescent="0.2">
      <c r="A14" s="542" t="s">
        <v>102</v>
      </c>
      <c r="B14" s="543">
        <v>617</v>
      </c>
      <c r="C14" s="543">
        <v>2000</v>
      </c>
      <c r="D14" s="544" t="s">
        <v>760</v>
      </c>
      <c r="E14" s="545" t="str">
        <f>HYPERLINK("https://www.funcionpublica.gov.co/eva/gestornormativo/norma.php?i=3771","Todos")</f>
        <v>Todos</v>
      </c>
      <c r="F14" s="544" t="s">
        <v>1797</v>
      </c>
      <c r="G14" s="181"/>
      <c r="H14" s="181"/>
      <c r="I14" s="181"/>
      <c r="J14" s="181"/>
      <c r="K14" s="181"/>
      <c r="L14" s="181"/>
      <c r="M14" s="181"/>
      <c r="N14" s="181"/>
      <c r="O14" s="181"/>
      <c r="P14" s="181"/>
      <c r="Q14" s="181"/>
      <c r="R14" s="181"/>
      <c r="S14" s="181"/>
      <c r="T14" s="181"/>
      <c r="U14" s="181"/>
      <c r="V14" s="181"/>
      <c r="W14" s="181"/>
      <c r="X14" s="181"/>
      <c r="Y14" s="210"/>
      <c r="Z14" s="210"/>
    </row>
    <row r="15" spans="1:26" ht="54" customHeight="1" x14ac:dyDescent="0.2">
      <c r="A15" s="542" t="s">
        <v>102</v>
      </c>
      <c r="B15" s="543">
        <v>819</v>
      </c>
      <c r="C15" s="543">
        <v>2003</v>
      </c>
      <c r="D15" s="544" t="s">
        <v>759</v>
      </c>
      <c r="E15" s="546" t="str">
        <f>HYPERLINK("https://www.alcaldiabogota.gov.co/sisjur/normas/Norma1.jsp?i=13712","Todos")</f>
        <v>Todos</v>
      </c>
      <c r="F15" s="544" t="s">
        <v>1797</v>
      </c>
      <c r="G15" s="181"/>
      <c r="H15" s="181"/>
      <c r="I15" s="181"/>
      <c r="J15" s="181"/>
      <c r="K15" s="181"/>
      <c r="L15" s="181"/>
      <c r="M15" s="181"/>
      <c r="N15" s="181"/>
      <c r="O15" s="181"/>
      <c r="P15" s="181"/>
      <c r="Q15" s="181"/>
      <c r="R15" s="181"/>
      <c r="S15" s="181"/>
      <c r="T15" s="181"/>
      <c r="U15" s="181"/>
      <c r="V15" s="181"/>
      <c r="W15" s="181"/>
      <c r="X15" s="181"/>
      <c r="Y15" s="210"/>
      <c r="Z15" s="210"/>
    </row>
    <row r="16" spans="1:26" ht="91.5" customHeight="1" x14ac:dyDescent="0.2">
      <c r="A16" s="540" t="s">
        <v>102</v>
      </c>
      <c r="B16" s="536">
        <v>1314</v>
      </c>
      <c r="C16" s="536">
        <v>2009</v>
      </c>
      <c r="D16" s="537" t="s">
        <v>758</v>
      </c>
      <c r="E16" s="541" t="str">
        <f>HYPERLINK("https://www.alcaldiabogota.gov.co/sisjur/normas/Norma1.jsp?i=36833","Todos")</f>
        <v>Todos</v>
      </c>
      <c r="F16" s="537" t="s">
        <v>1798</v>
      </c>
      <c r="G16" s="181"/>
      <c r="H16" s="181"/>
      <c r="I16" s="181"/>
      <c r="J16" s="181"/>
      <c r="K16" s="181"/>
      <c r="L16" s="181"/>
      <c r="M16" s="181"/>
      <c r="N16" s="181"/>
      <c r="O16" s="181"/>
      <c r="P16" s="181"/>
      <c r="Q16" s="181"/>
      <c r="R16" s="181"/>
      <c r="S16" s="181"/>
      <c r="T16" s="181"/>
      <c r="U16" s="181"/>
      <c r="V16" s="181"/>
      <c r="W16" s="181"/>
      <c r="X16" s="181"/>
      <c r="Y16" s="210"/>
      <c r="Z16" s="210"/>
    </row>
    <row r="17" spans="1:26" ht="51.75" customHeight="1" x14ac:dyDescent="0.2">
      <c r="A17" s="536" t="s">
        <v>67</v>
      </c>
      <c r="B17" s="547">
        <v>624</v>
      </c>
      <c r="C17" s="547">
        <v>1989</v>
      </c>
      <c r="D17" s="537" t="s">
        <v>767</v>
      </c>
      <c r="E17" s="548" t="str">
        <f>HYPERLINK("https://www.alcaldiabogota.gov.co/sisjur/normas/Norma1.jsp?i=6533","Todos")</f>
        <v>Todos</v>
      </c>
      <c r="F17" s="537" t="s">
        <v>1797</v>
      </c>
      <c r="G17" s="181"/>
      <c r="H17" s="181"/>
      <c r="I17" s="181"/>
      <c r="J17" s="181"/>
      <c r="K17" s="181"/>
      <c r="L17" s="181"/>
      <c r="M17" s="181"/>
      <c r="N17" s="181"/>
      <c r="O17" s="181"/>
      <c r="P17" s="181"/>
      <c r="Q17" s="181"/>
      <c r="R17" s="181"/>
      <c r="S17" s="181"/>
      <c r="T17" s="181"/>
      <c r="U17" s="181"/>
      <c r="V17" s="181"/>
      <c r="W17" s="181"/>
      <c r="X17" s="181"/>
      <c r="Y17" s="210"/>
      <c r="Z17" s="210"/>
    </row>
    <row r="18" spans="1:26" ht="54" customHeight="1" x14ac:dyDescent="0.2">
      <c r="A18" s="536" t="s">
        <v>67</v>
      </c>
      <c r="B18" s="536">
        <v>807</v>
      </c>
      <c r="C18" s="536">
        <v>1993</v>
      </c>
      <c r="D18" s="537" t="s">
        <v>984</v>
      </c>
      <c r="E18" s="549" t="s">
        <v>100</v>
      </c>
      <c r="F18" s="537" t="s">
        <v>1799</v>
      </c>
      <c r="G18" s="181"/>
      <c r="H18" s="181"/>
      <c r="I18" s="181"/>
      <c r="J18" s="181"/>
      <c r="K18" s="181"/>
      <c r="L18" s="181"/>
      <c r="M18" s="181"/>
      <c r="N18" s="181"/>
      <c r="O18" s="181"/>
      <c r="P18" s="181"/>
      <c r="Q18" s="181"/>
      <c r="R18" s="181"/>
      <c r="S18" s="181"/>
      <c r="T18" s="181"/>
      <c r="U18" s="181"/>
      <c r="V18" s="181"/>
      <c r="W18" s="181"/>
      <c r="X18" s="181"/>
      <c r="Y18" s="210"/>
      <c r="Z18" s="210"/>
    </row>
    <row r="19" spans="1:26" ht="63" customHeight="1" x14ac:dyDescent="0.2">
      <c r="A19" s="543" t="s">
        <v>67</v>
      </c>
      <c r="B19" s="543">
        <v>714</v>
      </c>
      <c r="C19" s="543">
        <v>1996</v>
      </c>
      <c r="D19" s="544" t="s">
        <v>766</v>
      </c>
      <c r="E19" s="546" t="str">
        <f>HYPERLINK("https://www.alcaldiabogota.gov.co/sisjur/normas/Norma1.jsp?i=1693","Todos")</f>
        <v>Todos</v>
      </c>
      <c r="F19" s="544" t="s">
        <v>1799</v>
      </c>
      <c r="G19" s="181"/>
      <c r="H19" s="181"/>
      <c r="I19" s="181"/>
      <c r="J19" s="181"/>
      <c r="K19" s="181"/>
      <c r="L19" s="181"/>
      <c r="M19" s="181"/>
      <c r="N19" s="181"/>
      <c r="O19" s="181"/>
      <c r="P19" s="181"/>
      <c r="Q19" s="181"/>
      <c r="R19" s="181"/>
      <c r="S19" s="181"/>
      <c r="T19" s="181"/>
      <c r="U19" s="181"/>
      <c r="V19" s="181"/>
      <c r="W19" s="181"/>
      <c r="X19" s="181"/>
      <c r="Y19" s="210"/>
      <c r="Z19" s="210"/>
    </row>
    <row r="20" spans="1:26" ht="55.5" customHeight="1" x14ac:dyDescent="0.2">
      <c r="A20" s="543" t="s">
        <v>67</v>
      </c>
      <c r="B20" s="543">
        <v>111</v>
      </c>
      <c r="C20" s="543">
        <v>1996</v>
      </c>
      <c r="D20" s="550" t="s">
        <v>231</v>
      </c>
      <c r="E20" s="546" t="str">
        <f>HYPERLINK("https://www.alcaldiabogota.gov.co/sisjur/normas/Norma1.jsp?i=5306","Todos")</f>
        <v>Todos</v>
      </c>
      <c r="F20" s="544" t="s">
        <v>1797</v>
      </c>
      <c r="G20" s="181"/>
      <c r="H20" s="181"/>
      <c r="I20" s="181"/>
      <c r="J20" s="181"/>
      <c r="K20" s="181"/>
      <c r="L20" s="181"/>
      <c r="M20" s="181"/>
      <c r="N20" s="181"/>
      <c r="O20" s="181"/>
      <c r="P20" s="181"/>
      <c r="Q20" s="181"/>
      <c r="R20" s="181"/>
      <c r="S20" s="181"/>
      <c r="T20" s="181"/>
      <c r="U20" s="181"/>
      <c r="V20" s="181"/>
      <c r="W20" s="181"/>
      <c r="X20" s="181"/>
      <c r="Y20" s="210"/>
      <c r="Z20" s="210"/>
    </row>
    <row r="21" spans="1:26" ht="72.75" customHeight="1" x14ac:dyDescent="0.2">
      <c r="A21" s="536" t="s">
        <v>67</v>
      </c>
      <c r="B21" s="547">
        <v>352</v>
      </c>
      <c r="C21" s="547">
        <v>2002</v>
      </c>
      <c r="D21" s="537" t="s">
        <v>765</v>
      </c>
      <c r="E21" s="541" t="str">
        <f>HYPERLINK("https://www.alcaldiabogota.gov.co/sisjur/normas/Norma1.jsp?i=5437","Todos")</f>
        <v>Todos</v>
      </c>
      <c r="F21" s="537" t="s">
        <v>1799</v>
      </c>
      <c r="G21" s="181"/>
      <c r="H21" s="181"/>
      <c r="I21" s="181"/>
      <c r="J21" s="181"/>
      <c r="K21" s="181"/>
      <c r="L21" s="181"/>
      <c r="M21" s="181"/>
      <c r="N21" s="181"/>
      <c r="O21" s="181"/>
      <c r="P21" s="181"/>
      <c r="Q21" s="181"/>
      <c r="R21" s="181"/>
      <c r="S21" s="181"/>
      <c r="T21" s="181"/>
      <c r="U21" s="181"/>
      <c r="V21" s="181"/>
      <c r="W21" s="181"/>
      <c r="X21" s="181"/>
      <c r="Y21" s="210"/>
      <c r="Z21" s="210"/>
    </row>
    <row r="22" spans="1:26" ht="92.25" customHeight="1" x14ac:dyDescent="0.25">
      <c r="A22" s="551" t="s">
        <v>94</v>
      </c>
      <c r="B22" s="536">
        <v>1851</v>
      </c>
      <c r="C22" s="536">
        <v>2013</v>
      </c>
      <c r="D22" s="537" t="s">
        <v>1195</v>
      </c>
      <c r="E22" s="552" t="s">
        <v>100</v>
      </c>
      <c r="F22" s="537" t="s">
        <v>1800</v>
      </c>
      <c r="G22" s="181"/>
      <c r="H22" s="181"/>
      <c r="I22" s="181"/>
      <c r="J22" s="181"/>
      <c r="K22" s="181"/>
      <c r="L22" s="181"/>
      <c r="M22" s="181"/>
      <c r="N22" s="181"/>
      <c r="O22" s="181"/>
      <c r="P22" s="181"/>
      <c r="Q22" s="181"/>
      <c r="R22" s="181"/>
      <c r="S22" s="181"/>
      <c r="T22" s="181"/>
      <c r="U22" s="181"/>
      <c r="V22" s="181"/>
      <c r="W22" s="181"/>
      <c r="X22" s="181"/>
      <c r="Y22" s="211"/>
      <c r="Z22" s="211"/>
    </row>
    <row r="23" spans="1:26" ht="95.25" customHeight="1" x14ac:dyDescent="0.2">
      <c r="A23" s="551" t="s">
        <v>94</v>
      </c>
      <c r="B23" s="547">
        <v>302</v>
      </c>
      <c r="C23" s="547">
        <v>2015</v>
      </c>
      <c r="D23" s="537" t="s">
        <v>1196</v>
      </c>
      <c r="E23" s="552" t="s">
        <v>100</v>
      </c>
      <c r="F23" s="537" t="s">
        <v>1800</v>
      </c>
      <c r="G23" s="181"/>
      <c r="H23" s="181"/>
      <c r="I23" s="181"/>
      <c r="J23" s="181"/>
      <c r="K23" s="181"/>
      <c r="L23" s="181"/>
      <c r="M23" s="181"/>
      <c r="N23" s="181"/>
      <c r="O23" s="181"/>
      <c r="P23" s="181"/>
      <c r="Q23" s="181"/>
      <c r="R23" s="181"/>
      <c r="S23" s="181"/>
      <c r="T23" s="181"/>
      <c r="U23" s="181"/>
      <c r="V23" s="181"/>
      <c r="W23" s="181"/>
      <c r="X23" s="181"/>
      <c r="Y23" s="210"/>
      <c r="Z23" s="210"/>
    </row>
    <row r="24" spans="1:26" ht="50.25" customHeight="1" x14ac:dyDescent="0.2">
      <c r="A24" s="536" t="s">
        <v>67</v>
      </c>
      <c r="B24" s="547">
        <v>1273</v>
      </c>
      <c r="C24" s="536">
        <v>2018</v>
      </c>
      <c r="D24" s="537" t="s">
        <v>764</v>
      </c>
      <c r="E24" s="541" t="s">
        <v>100</v>
      </c>
      <c r="F24" s="537" t="s">
        <v>1801</v>
      </c>
      <c r="G24" s="181"/>
      <c r="H24" s="181"/>
      <c r="I24" s="181"/>
      <c r="J24" s="181"/>
      <c r="K24" s="181"/>
      <c r="L24" s="181"/>
      <c r="M24" s="181"/>
      <c r="N24" s="181"/>
      <c r="O24" s="181"/>
      <c r="P24" s="181"/>
      <c r="Q24" s="181"/>
      <c r="R24" s="181"/>
      <c r="S24" s="181"/>
      <c r="T24" s="181"/>
      <c r="U24" s="181"/>
      <c r="V24" s="181"/>
      <c r="W24" s="181"/>
      <c r="X24" s="181"/>
      <c r="Y24" s="210"/>
      <c r="Z24" s="210"/>
    </row>
    <row r="25" spans="1:26" ht="144.75" customHeight="1" x14ac:dyDescent="0.2">
      <c r="A25" s="543" t="s">
        <v>67</v>
      </c>
      <c r="B25" s="543">
        <v>571</v>
      </c>
      <c r="C25" s="543">
        <v>2022</v>
      </c>
      <c r="D25" s="537" t="s">
        <v>1802</v>
      </c>
      <c r="E25" s="545" t="str">
        <f>HYPERLINK("https://www.alcaldiabogota.gov.co/sisjur/normas/Norma1.jsp?i=130857","Todos")</f>
        <v>Todos</v>
      </c>
      <c r="F25" s="544" t="s">
        <v>1799</v>
      </c>
      <c r="G25" s="181"/>
      <c r="H25" s="181"/>
      <c r="I25" s="181"/>
      <c r="J25" s="181"/>
      <c r="K25" s="181"/>
      <c r="L25" s="181"/>
      <c r="M25" s="181"/>
      <c r="N25" s="181"/>
      <c r="O25" s="181"/>
      <c r="P25" s="181"/>
      <c r="Q25" s="181"/>
      <c r="R25" s="181"/>
      <c r="S25" s="181"/>
      <c r="T25" s="181"/>
      <c r="U25" s="181"/>
      <c r="V25" s="181"/>
      <c r="W25" s="181"/>
      <c r="X25" s="181"/>
      <c r="Y25" s="210"/>
      <c r="Z25" s="210"/>
    </row>
    <row r="26" spans="1:26" ht="135" customHeight="1" x14ac:dyDescent="0.2">
      <c r="A26" s="536" t="s">
        <v>80</v>
      </c>
      <c r="B26" s="547">
        <v>357</v>
      </c>
      <c r="C26" s="547">
        <v>2008</v>
      </c>
      <c r="D26" s="537" t="s">
        <v>781</v>
      </c>
      <c r="E26" s="548" t="s">
        <v>100</v>
      </c>
      <c r="F26" s="537" t="s">
        <v>985</v>
      </c>
      <c r="G26" s="181"/>
      <c r="H26" s="181"/>
      <c r="I26" s="181"/>
      <c r="J26" s="181"/>
      <c r="K26" s="181"/>
      <c r="L26" s="181"/>
      <c r="M26" s="181"/>
      <c r="N26" s="181"/>
      <c r="O26" s="181"/>
      <c r="P26" s="181"/>
      <c r="Q26" s="181"/>
      <c r="R26" s="181"/>
      <c r="S26" s="181"/>
      <c r="T26" s="181"/>
      <c r="U26" s="181"/>
      <c r="V26" s="181"/>
      <c r="W26" s="181"/>
      <c r="X26" s="181"/>
      <c r="Y26" s="210"/>
      <c r="Z26" s="210"/>
    </row>
    <row r="27" spans="1:26" ht="48" customHeight="1" x14ac:dyDescent="0.2">
      <c r="A27" s="536" t="s">
        <v>80</v>
      </c>
      <c r="B27" s="547">
        <v>237</v>
      </c>
      <c r="C27" s="547">
        <v>2010</v>
      </c>
      <c r="D27" s="537" t="s">
        <v>780</v>
      </c>
      <c r="E27" s="548" t="str">
        <f>HYPERLINK("https://www.alcaldiabogota.gov.co/sisjur/normas/Norma1.jsp?i=40279#0","Todos")</f>
        <v>Todos</v>
      </c>
      <c r="F27" s="537" t="s">
        <v>985</v>
      </c>
      <c r="G27" s="181"/>
      <c r="H27" s="181"/>
      <c r="I27" s="181"/>
      <c r="J27" s="181"/>
      <c r="K27" s="181"/>
      <c r="L27" s="181"/>
      <c r="M27" s="181"/>
      <c r="N27" s="181"/>
      <c r="O27" s="181"/>
      <c r="P27" s="181"/>
      <c r="Q27" s="181"/>
      <c r="R27" s="181"/>
      <c r="S27" s="181"/>
      <c r="T27" s="181"/>
      <c r="U27" s="181"/>
      <c r="V27" s="181"/>
      <c r="W27" s="181"/>
      <c r="X27" s="181"/>
      <c r="Y27" s="210"/>
      <c r="Z27" s="210"/>
    </row>
    <row r="28" spans="1:26" ht="55.5" customHeight="1" x14ac:dyDescent="0.2">
      <c r="A28" s="536" t="s">
        <v>1803</v>
      </c>
      <c r="B28" s="547">
        <v>7</v>
      </c>
      <c r="C28" s="547">
        <v>2016</v>
      </c>
      <c r="D28" s="537" t="s">
        <v>1804</v>
      </c>
      <c r="E28" s="553" t="str">
        <f>HYPERLINK("https://s3.amazonaws.com/rgi-documents/0ecf2b5b9e4f2ecdef1e6a277b52b14f50b67b28.pdf","Todos")</f>
        <v>Todos</v>
      </c>
      <c r="F28" s="537" t="s">
        <v>1805</v>
      </c>
      <c r="G28" s="181"/>
      <c r="H28" s="181"/>
      <c r="I28" s="181"/>
      <c r="J28" s="181"/>
      <c r="K28" s="181"/>
      <c r="L28" s="181"/>
      <c r="M28" s="181"/>
      <c r="N28" s="181"/>
      <c r="O28" s="181"/>
      <c r="P28" s="181"/>
      <c r="Q28" s="181"/>
      <c r="R28" s="181"/>
      <c r="S28" s="181"/>
      <c r="T28" s="181"/>
      <c r="U28" s="181"/>
      <c r="V28" s="181"/>
      <c r="W28" s="181"/>
      <c r="X28" s="181"/>
      <c r="Y28" s="210"/>
      <c r="Z28" s="210"/>
    </row>
    <row r="29" spans="1:26" ht="57.75" customHeight="1" x14ac:dyDescent="0.2">
      <c r="A29" s="536" t="s">
        <v>1806</v>
      </c>
      <c r="B29" s="554" t="s">
        <v>311</v>
      </c>
      <c r="C29" s="536">
        <v>2014</v>
      </c>
      <c r="D29" s="537" t="s">
        <v>779</v>
      </c>
      <c r="E29" s="541" t="str">
        <f>HYPERLINK("https://www.alcaldiabogota.gov.co/sisjur/normas/Norma1.jsp?i=57002","Todos")</f>
        <v>Todos</v>
      </c>
      <c r="F29" s="537" t="s">
        <v>1805</v>
      </c>
      <c r="G29" s="181"/>
      <c r="H29" s="181"/>
      <c r="I29" s="181"/>
      <c r="J29" s="181"/>
      <c r="K29" s="181"/>
      <c r="L29" s="181"/>
      <c r="M29" s="181"/>
      <c r="N29" s="181"/>
      <c r="O29" s="181"/>
      <c r="P29" s="181"/>
      <c r="Q29" s="181"/>
      <c r="R29" s="181"/>
      <c r="S29" s="181"/>
      <c r="T29" s="181"/>
      <c r="U29" s="181"/>
      <c r="V29" s="181"/>
      <c r="W29" s="181"/>
      <c r="X29" s="181"/>
      <c r="Y29" s="210"/>
      <c r="Z29" s="210"/>
    </row>
    <row r="30" spans="1:26" ht="114.75" customHeight="1" x14ac:dyDescent="0.2">
      <c r="A30" s="536" t="s">
        <v>80</v>
      </c>
      <c r="B30" s="555" t="s">
        <v>1807</v>
      </c>
      <c r="C30" s="547">
        <v>2017</v>
      </c>
      <c r="D30" s="537" t="s">
        <v>1808</v>
      </c>
      <c r="E30" s="553" t="str">
        <f>HYPERLINK("https://www.alcaldiabogota.gov.co/sisjur/normas/Norma1.jsp?i=76948","Todos")</f>
        <v>Todos</v>
      </c>
      <c r="F30" s="537" t="s">
        <v>1809</v>
      </c>
      <c r="G30" s="181"/>
      <c r="H30" s="181"/>
      <c r="I30" s="181"/>
      <c r="J30" s="181"/>
      <c r="K30" s="181"/>
      <c r="L30" s="181"/>
      <c r="M30" s="181"/>
      <c r="N30" s="181"/>
      <c r="O30" s="181"/>
      <c r="P30" s="181"/>
      <c r="Q30" s="181"/>
      <c r="R30" s="181"/>
      <c r="S30" s="181"/>
      <c r="T30" s="181"/>
      <c r="U30" s="181"/>
      <c r="V30" s="181"/>
      <c r="W30" s="181"/>
      <c r="X30" s="181"/>
      <c r="Y30" s="210"/>
      <c r="Z30" s="210"/>
    </row>
    <row r="31" spans="1:26" ht="105" customHeight="1" x14ac:dyDescent="0.2">
      <c r="A31" s="536" t="s">
        <v>1663</v>
      </c>
      <c r="B31" s="536">
        <v>192</v>
      </c>
      <c r="C31" s="536">
        <v>2021</v>
      </c>
      <c r="D31" s="537" t="s">
        <v>1810</v>
      </c>
      <c r="E31" s="553" t="str">
        <f>HYPERLINK("https://www.sdp.gov.co/sites/default/files/decreto_192_de_2021.pdf","Todos")</f>
        <v>Todos</v>
      </c>
      <c r="F31" s="537" t="s">
        <v>1811</v>
      </c>
      <c r="G31" s="181"/>
      <c r="H31" s="181"/>
      <c r="I31" s="181"/>
      <c r="J31" s="181"/>
      <c r="K31" s="181"/>
      <c r="L31" s="181"/>
      <c r="M31" s="181"/>
      <c r="N31" s="181"/>
      <c r="O31" s="181"/>
      <c r="P31" s="181"/>
      <c r="Q31" s="181"/>
      <c r="R31" s="181"/>
      <c r="S31" s="181"/>
      <c r="T31" s="181"/>
      <c r="U31" s="181"/>
      <c r="V31" s="181"/>
      <c r="W31" s="181"/>
      <c r="X31" s="181"/>
      <c r="Y31" s="210"/>
      <c r="Z31" s="210"/>
    </row>
    <row r="32" spans="1:26" ht="56.25" customHeight="1" x14ac:dyDescent="0.2">
      <c r="A32" s="536" t="s">
        <v>234</v>
      </c>
      <c r="B32" s="547" t="s">
        <v>2</v>
      </c>
      <c r="C32" s="547">
        <v>2015</v>
      </c>
      <c r="D32" s="537" t="s">
        <v>1624</v>
      </c>
      <c r="E32" s="548" t="str">
        <f>HYPERLINK("http://estatuto.co/","Articulo 617 entre otros.")</f>
        <v>Articulo 617 entre otros.</v>
      </c>
      <c r="F32" s="537" t="s">
        <v>1797</v>
      </c>
      <c r="G32" s="181"/>
      <c r="H32" s="181"/>
      <c r="I32" s="181"/>
      <c r="J32" s="181"/>
      <c r="K32" s="181"/>
      <c r="L32" s="181"/>
      <c r="M32" s="181"/>
      <c r="N32" s="181"/>
      <c r="O32" s="181"/>
      <c r="P32" s="181"/>
      <c r="Q32" s="181"/>
      <c r="R32" s="181"/>
      <c r="S32" s="181"/>
      <c r="T32" s="181"/>
      <c r="U32" s="181"/>
      <c r="V32" s="181"/>
      <c r="W32" s="181"/>
      <c r="X32" s="181"/>
      <c r="Y32" s="210"/>
      <c r="Z32" s="210"/>
    </row>
    <row r="33" spans="1:26" ht="56.25" customHeight="1" x14ac:dyDescent="0.2">
      <c r="A33" s="536" t="s">
        <v>80</v>
      </c>
      <c r="B33" s="536">
        <v>533</v>
      </c>
      <c r="C33" s="536">
        <v>2015</v>
      </c>
      <c r="D33" s="537" t="s">
        <v>777</v>
      </c>
      <c r="E33" s="541" t="str">
        <f>HYPERLINK("http://www.contaduria.gov.co/wps/wcm/connect/4c860b8e-6070-4d4b-ab04-d5ba0df66f25/Res_%2B533.pdf?MOD=AJPERES&amp;CONVERT_TO=url&amp;CACHEID=4c860b8e-6070-4d4b-ab04-d5ba0df66f25","Todos")</f>
        <v>Todos</v>
      </c>
      <c r="F33" s="537" t="s">
        <v>985</v>
      </c>
      <c r="G33" s="181"/>
      <c r="H33" s="181"/>
      <c r="I33" s="181"/>
      <c r="J33" s="181"/>
      <c r="K33" s="181"/>
      <c r="L33" s="181"/>
      <c r="M33" s="181"/>
      <c r="N33" s="181"/>
      <c r="O33" s="181"/>
      <c r="P33" s="181"/>
      <c r="Q33" s="181"/>
      <c r="R33" s="181"/>
      <c r="S33" s="181"/>
      <c r="T33" s="181"/>
      <c r="U33" s="181"/>
      <c r="V33" s="181"/>
      <c r="W33" s="181"/>
      <c r="X33" s="181"/>
      <c r="Y33" s="210"/>
      <c r="Z33" s="210"/>
    </row>
    <row r="34" spans="1:26" ht="63.75" customHeight="1" x14ac:dyDescent="0.2">
      <c r="A34" s="536" t="s">
        <v>80</v>
      </c>
      <c r="B34" s="536">
        <v>620</v>
      </c>
      <c r="C34" s="536">
        <v>2015</v>
      </c>
      <c r="D34" s="537" t="s">
        <v>778</v>
      </c>
      <c r="E34" s="549" t="s">
        <v>100</v>
      </c>
      <c r="F34" s="537" t="s">
        <v>985</v>
      </c>
      <c r="G34" s="181"/>
      <c r="H34" s="181"/>
      <c r="I34" s="181"/>
      <c r="J34" s="181"/>
      <c r="K34" s="181"/>
      <c r="L34" s="181"/>
      <c r="M34" s="181"/>
      <c r="N34" s="181"/>
      <c r="O34" s="181"/>
      <c r="P34" s="181"/>
      <c r="Q34" s="181"/>
      <c r="R34" s="181"/>
      <c r="S34" s="181"/>
      <c r="T34" s="181"/>
      <c r="U34" s="181"/>
      <c r="V34" s="181"/>
      <c r="W34" s="181"/>
      <c r="X34" s="181"/>
      <c r="Y34" s="210"/>
      <c r="Z34" s="210"/>
    </row>
    <row r="35" spans="1:26" ht="44.25" customHeight="1" x14ac:dyDescent="0.2">
      <c r="A35" s="536" t="s">
        <v>80</v>
      </c>
      <c r="B35" s="536">
        <v>706</v>
      </c>
      <c r="C35" s="536">
        <v>2016</v>
      </c>
      <c r="D35" s="537" t="s">
        <v>773</v>
      </c>
      <c r="E35" s="541" t="str">
        <f>HYPERLINK("https://www.alcaldiabogota.gov.co/sisjur/normas/Norma1.jsp?i=67747","Todos")</f>
        <v>Todos</v>
      </c>
      <c r="F35" s="537" t="s">
        <v>985</v>
      </c>
      <c r="G35" s="181"/>
      <c r="H35" s="181"/>
      <c r="I35" s="181"/>
      <c r="J35" s="181"/>
      <c r="K35" s="181"/>
      <c r="L35" s="181"/>
      <c r="M35" s="181"/>
      <c r="N35" s="181"/>
      <c r="O35" s="181"/>
      <c r="P35" s="181"/>
      <c r="Q35" s="181"/>
      <c r="R35" s="181"/>
      <c r="S35" s="181"/>
      <c r="T35" s="181"/>
      <c r="U35" s="181"/>
      <c r="V35" s="181"/>
      <c r="W35" s="181"/>
      <c r="X35" s="181"/>
      <c r="Y35" s="210"/>
      <c r="Z35" s="210"/>
    </row>
    <row r="36" spans="1:26" ht="47.25" customHeight="1" x14ac:dyDescent="0.2">
      <c r="A36" s="536" t="s">
        <v>80</v>
      </c>
      <c r="B36" s="536">
        <v>693</v>
      </c>
      <c r="C36" s="536">
        <v>2016</v>
      </c>
      <c r="D36" s="537" t="s">
        <v>774</v>
      </c>
      <c r="E36" s="549" t="s">
        <v>100</v>
      </c>
      <c r="F36" s="537" t="s">
        <v>985</v>
      </c>
      <c r="G36" s="181"/>
      <c r="H36" s="181"/>
      <c r="I36" s="181"/>
      <c r="J36" s="181"/>
      <c r="K36" s="181"/>
      <c r="L36" s="181"/>
      <c r="M36" s="181"/>
      <c r="N36" s="181"/>
      <c r="O36" s="181"/>
      <c r="P36" s="181"/>
      <c r="Q36" s="181"/>
      <c r="R36" s="181"/>
      <c r="S36" s="181"/>
      <c r="T36" s="181"/>
      <c r="U36" s="181"/>
      <c r="V36" s="181"/>
      <c r="W36" s="181"/>
      <c r="X36" s="181"/>
      <c r="Y36" s="210"/>
      <c r="Z36" s="210"/>
    </row>
    <row r="37" spans="1:26" ht="96.75" customHeight="1" x14ac:dyDescent="0.2">
      <c r="A37" s="536" t="s">
        <v>80</v>
      </c>
      <c r="B37" s="536">
        <v>468</v>
      </c>
      <c r="C37" s="536">
        <v>2016</v>
      </c>
      <c r="D37" s="537" t="s">
        <v>775</v>
      </c>
      <c r="E37" s="549" t="s">
        <v>100</v>
      </c>
      <c r="F37" s="537" t="s">
        <v>985</v>
      </c>
      <c r="G37" s="181"/>
      <c r="H37" s="181"/>
      <c r="I37" s="181"/>
      <c r="J37" s="181"/>
      <c r="K37" s="181"/>
      <c r="L37" s="181"/>
      <c r="M37" s="181"/>
      <c r="N37" s="181"/>
      <c r="O37" s="181"/>
      <c r="P37" s="181"/>
      <c r="Q37" s="181"/>
      <c r="R37" s="181"/>
      <c r="S37" s="181"/>
      <c r="T37" s="181"/>
      <c r="U37" s="181"/>
      <c r="V37" s="181"/>
      <c r="W37" s="181"/>
      <c r="X37" s="181"/>
      <c r="Y37" s="210"/>
      <c r="Z37" s="210"/>
    </row>
    <row r="38" spans="1:26" ht="42.75" customHeight="1" x14ac:dyDescent="0.2">
      <c r="A38" s="536" t="s">
        <v>80</v>
      </c>
      <c r="B38" s="536">
        <v>87</v>
      </c>
      <c r="C38" s="536">
        <v>2016</v>
      </c>
      <c r="D38" s="537" t="s">
        <v>776</v>
      </c>
      <c r="E38" s="549" t="s">
        <v>100</v>
      </c>
      <c r="F38" s="537" t="s">
        <v>985</v>
      </c>
      <c r="G38" s="181"/>
      <c r="H38" s="181"/>
      <c r="I38" s="181"/>
      <c r="J38" s="181"/>
      <c r="K38" s="181"/>
      <c r="L38" s="181"/>
      <c r="M38" s="181"/>
      <c r="N38" s="181"/>
      <c r="O38" s="181"/>
      <c r="P38" s="181"/>
      <c r="Q38" s="181"/>
      <c r="R38" s="181"/>
      <c r="S38" s="181"/>
      <c r="T38" s="181"/>
      <c r="U38" s="181"/>
      <c r="V38" s="181"/>
      <c r="W38" s="181"/>
      <c r="X38" s="181"/>
      <c r="Y38" s="210"/>
      <c r="Z38" s="210"/>
    </row>
    <row r="39" spans="1:26" ht="76.5" customHeight="1" x14ac:dyDescent="0.2">
      <c r="A39" s="536" t="s">
        <v>80</v>
      </c>
      <c r="B39" s="536">
        <v>192</v>
      </c>
      <c r="C39" s="536">
        <v>2016</v>
      </c>
      <c r="D39" s="537" t="s">
        <v>1393</v>
      </c>
      <c r="E39" s="549" t="s">
        <v>100</v>
      </c>
      <c r="F39" s="537" t="s">
        <v>985</v>
      </c>
      <c r="G39" s="181"/>
      <c r="H39" s="181"/>
      <c r="I39" s="181"/>
      <c r="J39" s="181"/>
      <c r="K39" s="181"/>
      <c r="L39" s="181"/>
      <c r="M39" s="181"/>
      <c r="N39" s="181"/>
      <c r="O39" s="181"/>
      <c r="P39" s="181"/>
      <c r="Q39" s="181"/>
      <c r="R39" s="181"/>
      <c r="S39" s="181"/>
      <c r="T39" s="181"/>
      <c r="U39" s="181"/>
      <c r="V39" s="181"/>
      <c r="W39" s="181"/>
      <c r="X39" s="181"/>
      <c r="Y39" s="210"/>
      <c r="Z39" s="210"/>
    </row>
    <row r="40" spans="1:26" ht="51" customHeight="1" x14ac:dyDescent="0.2">
      <c r="A40" s="536" t="s">
        <v>80</v>
      </c>
      <c r="B40" s="536">
        <v>193</v>
      </c>
      <c r="C40" s="536">
        <v>2016</v>
      </c>
      <c r="D40" s="537" t="s">
        <v>1394</v>
      </c>
      <c r="E40" s="549" t="s">
        <v>100</v>
      </c>
      <c r="F40" s="537" t="s">
        <v>985</v>
      </c>
      <c r="G40" s="181"/>
      <c r="H40" s="181"/>
      <c r="I40" s="181"/>
      <c r="J40" s="181"/>
      <c r="K40" s="181"/>
      <c r="L40" s="181"/>
      <c r="M40" s="181"/>
      <c r="N40" s="181"/>
      <c r="O40" s="181"/>
      <c r="P40" s="181"/>
      <c r="Q40" s="181"/>
      <c r="R40" s="181"/>
      <c r="S40" s="181"/>
      <c r="T40" s="181"/>
      <c r="U40" s="181"/>
      <c r="V40" s="181"/>
      <c r="W40" s="181"/>
      <c r="X40" s="181"/>
      <c r="Y40" s="210"/>
      <c r="Z40" s="210"/>
    </row>
    <row r="41" spans="1:26" ht="66" customHeight="1" x14ac:dyDescent="0.2">
      <c r="A41" s="536" t="s">
        <v>1146</v>
      </c>
      <c r="B41" s="536">
        <v>182</v>
      </c>
      <c r="C41" s="536">
        <v>2017</v>
      </c>
      <c r="D41" s="537" t="s">
        <v>769</v>
      </c>
      <c r="E41" s="549" t="s">
        <v>100</v>
      </c>
      <c r="F41" s="537" t="s">
        <v>1812</v>
      </c>
      <c r="G41" s="181"/>
      <c r="H41" s="181"/>
      <c r="I41" s="181"/>
      <c r="J41" s="181"/>
      <c r="K41" s="181"/>
      <c r="L41" s="181"/>
      <c r="M41" s="181"/>
      <c r="N41" s="181"/>
      <c r="O41" s="181"/>
      <c r="P41" s="181"/>
      <c r="Q41" s="181"/>
      <c r="R41" s="181"/>
      <c r="S41" s="181"/>
      <c r="T41" s="181"/>
      <c r="U41" s="181"/>
      <c r="V41" s="181"/>
      <c r="W41" s="181"/>
      <c r="X41" s="181"/>
      <c r="Y41" s="210"/>
      <c r="Z41" s="210"/>
    </row>
    <row r="42" spans="1:26" ht="100.5" customHeight="1" x14ac:dyDescent="0.2">
      <c r="A42" s="536" t="s">
        <v>80</v>
      </c>
      <c r="B42" s="536">
        <v>116</v>
      </c>
      <c r="C42" s="536">
        <v>2017</v>
      </c>
      <c r="D42" s="537" t="s">
        <v>770</v>
      </c>
      <c r="E42" s="549" t="s">
        <v>100</v>
      </c>
      <c r="F42" s="537" t="s">
        <v>985</v>
      </c>
      <c r="G42" s="181"/>
      <c r="H42" s="181"/>
      <c r="I42" s="181"/>
      <c r="J42" s="181"/>
      <c r="K42" s="181"/>
      <c r="L42" s="181"/>
      <c r="M42" s="181"/>
      <c r="N42" s="181"/>
      <c r="O42" s="181"/>
      <c r="P42" s="181"/>
      <c r="Q42" s="181"/>
      <c r="R42" s="181"/>
      <c r="S42" s="181"/>
      <c r="T42" s="181"/>
      <c r="U42" s="181"/>
      <c r="V42" s="181"/>
      <c r="W42" s="181"/>
      <c r="X42" s="181"/>
      <c r="Y42" s="210"/>
      <c r="Z42" s="210"/>
    </row>
    <row r="43" spans="1:26" ht="111" customHeight="1" x14ac:dyDescent="0.2">
      <c r="A43" s="536" t="s">
        <v>80</v>
      </c>
      <c r="B43" s="536" t="s">
        <v>782</v>
      </c>
      <c r="C43" s="536">
        <v>2017</v>
      </c>
      <c r="D43" s="537" t="s">
        <v>783</v>
      </c>
      <c r="E43" s="549" t="s">
        <v>100</v>
      </c>
      <c r="F43" s="537" t="s">
        <v>1809</v>
      </c>
      <c r="G43" s="181"/>
      <c r="H43" s="181"/>
      <c r="I43" s="181"/>
      <c r="J43" s="181"/>
      <c r="K43" s="181"/>
      <c r="L43" s="181"/>
      <c r="M43" s="181"/>
      <c r="N43" s="181"/>
      <c r="O43" s="181"/>
      <c r="P43" s="181"/>
      <c r="Q43" s="181"/>
      <c r="R43" s="181"/>
      <c r="S43" s="181"/>
      <c r="T43" s="181"/>
      <c r="U43" s="181"/>
      <c r="V43" s="181"/>
      <c r="W43" s="181"/>
      <c r="X43" s="181"/>
      <c r="Y43" s="210"/>
      <c r="Z43" s="210"/>
    </row>
    <row r="44" spans="1:26" ht="66" customHeight="1" x14ac:dyDescent="0.2">
      <c r="A44" s="536" t="s">
        <v>80</v>
      </c>
      <c r="B44" s="536" t="s">
        <v>1087</v>
      </c>
      <c r="C44" s="536">
        <v>2017</v>
      </c>
      <c r="D44" s="537" t="s">
        <v>1088</v>
      </c>
      <c r="E44" s="549" t="s">
        <v>100</v>
      </c>
      <c r="F44" s="537" t="s">
        <v>1809</v>
      </c>
      <c r="G44" s="181"/>
      <c r="H44" s="181"/>
      <c r="I44" s="181"/>
      <c r="J44" s="181"/>
      <c r="K44" s="181"/>
      <c r="L44" s="181"/>
      <c r="M44" s="181"/>
      <c r="N44" s="181"/>
      <c r="O44" s="181"/>
      <c r="P44" s="181"/>
      <c r="Q44" s="181"/>
      <c r="R44" s="181"/>
      <c r="S44" s="181"/>
      <c r="T44" s="181"/>
      <c r="U44" s="181"/>
      <c r="V44" s="181"/>
      <c r="W44" s="181"/>
      <c r="X44" s="181"/>
      <c r="Y44" s="210"/>
      <c r="Z44" s="210"/>
    </row>
    <row r="45" spans="1:26" ht="74.25" customHeight="1" x14ac:dyDescent="0.2">
      <c r="A45" s="536" t="s">
        <v>80</v>
      </c>
      <c r="B45" s="554" t="s">
        <v>312</v>
      </c>
      <c r="C45" s="540">
        <v>2017</v>
      </c>
      <c r="D45" s="537" t="s">
        <v>771</v>
      </c>
      <c r="E45" s="541" t="str">
        <f>HYPERLINK("http://www.contaduria.gov.co/wps/wcm/connect/c93bffe5-b784-450e-bf8f-f1e6445e9863/Res_015_2017.pdf?MOD=AJPERES&amp;CONVERT_TO=url&amp;CACHEID=c93bffe5-b784-450e-bf8f-f1e6445e9863","Todos")</f>
        <v>Todos</v>
      </c>
      <c r="F45" s="537" t="s">
        <v>985</v>
      </c>
      <c r="G45" s="181"/>
      <c r="H45" s="181"/>
      <c r="I45" s="181"/>
      <c r="J45" s="181"/>
      <c r="K45" s="181"/>
      <c r="L45" s="181"/>
      <c r="M45" s="181"/>
      <c r="N45" s="181"/>
      <c r="O45" s="181"/>
      <c r="P45" s="181"/>
      <c r="Q45" s="181"/>
      <c r="R45" s="181"/>
      <c r="S45" s="181"/>
      <c r="T45" s="181"/>
      <c r="U45" s="181"/>
      <c r="V45" s="181"/>
      <c r="W45" s="181"/>
      <c r="X45" s="181"/>
      <c r="Y45" s="210"/>
      <c r="Z45" s="210"/>
    </row>
    <row r="46" spans="1:26" ht="96.75" customHeight="1" x14ac:dyDescent="0.2">
      <c r="A46" s="536" t="s">
        <v>80</v>
      </c>
      <c r="B46" s="554" t="s">
        <v>313</v>
      </c>
      <c r="C46" s="540">
        <v>2017</v>
      </c>
      <c r="D46" s="537" t="s">
        <v>772</v>
      </c>
      <c r="E46" s="541" t="str">
        <f>HYPERLINK("http://www.contaduria.gov.co/wps/wcm/connect/a02ff53e-ddfd-4106-b6af-899e17e4fec2/ResO_006.pdf?MOD=AJPERES&amp;CONVERT_TO=url&amp;CACHEID=a02ff53e-ddfd-4106-b6af-899e17e4fec2","Todos")</f>
        <v>Todos</v>
      </c>
      <c r="F46" s="537" t="s">
        <v>985</v>
      </c>
      <c r="G46" s="181"/>
      <c r="H46" s="181"/>
      <c r="I46" s="181"/>
      <c r="J46" s="181"/>
      <c r="K46" s="181"/>
      <c r="L46" s="181"/>
      <c r="M46" s="181"/>
      <c r="N46" s="181"/>
      <c r="O46" s="181"/>
      <c r="P46" s="181"/>
      <c r="Q46" s="181"/>
      <c r="R46" s="181"/>
      <c r="S46" s="181"/>
      <c r="T46" s="181"/>
      <c r="U46" s="181"/>
      <c r="V46" s="181"/>
      <c r="W46" s="181"/>
      <c r="X46" s="181"/>
      <c r="Y46" s="210"/>
      <c r="Z46" s="210"/>
    </row>
    <row r="47" spans="1:26" ht="89.25" customHeight="1" x14ac:dyDescent="0.2">
      <c r="A47" s="536" t="s">
        <v>1146</v>
      </c>
      <c r="B47" s="536">
        <v>159</v>
      </c>
      <c r="C47" s="540">
        <v>2018</v>
      </c>
      <c r="D47" s="537" t="s">
        <v>768</v>
      </c>
      <c r="E47" s="541" t="str">
        <f>HYPERLINK("http://www.contaduria.gov.co/wps/wcm/connect/93f8fe49-cc30-4571-bdc4-e3845fc22f8e/Res_159_2018_2.pdf?MOD=AJPERES&amp;CONVERT_TO=url&amp;CACHEID=93f8fe49-cc30-4571-bdc4-e3845fc22f8e","Todos")</f>
        <v>Todos</v>
      </c>
      <c r="F47" s="537" t="s">
        <v>1812</v>
      </c>
      <c r="G47" s="181"/>
      <c r="H47" s="181"/>
      <c r="I47" s="181"/>
      <c r="J47" s="181"/>
      <c r="K47" s="181"/>
      <c r="L47" s="181"/>
      <c r="M47" s="181"/>
      <c r="N47" s="181"/>
      <c r="O47" s="181"/>
      <c r="P47" s="181"/>
      <c r="Q47" s="181"/>
      <c r="R47" s="181"/>
      <c r="S47" s="181"/>
      <c r="T47" s="181"/>
      <c r="U47" s="181"/>
      <c r="V47" s="181"/>
      <c r="W47" s="181"/>
      <c r="X47" s="181"/>
      <c r="Y47" s="210"/>
      <c r="Z47" s="210"/>
    </row>
    <row r="48" spans="1:26" ht="65.25" customHeight="1" x14ac:dyDescent="0.2">
      <c r="A48" s="536" t="s">
        <v>1205</v>
      </c>
      <c r="B48" s="536">
        <v>523</v>
      </c>
      <c r="C48" s="536">
        <v>2018</v>
      </c>
      <c r="D48" s="537" t="s">
        <v>670</v>
      </c>
      <c r="E48" s="541" t="str">
        <f>HYPERLINK("http://www.contaduria.gov.co/wps/wcm/connect/8e4f86c6-cffd-4bab-b731-a5bb5747002f/Resoluci%C3%B3n+523+de+2018.pdf?MOD=AJPERES&amp;CONVERT_TO=url&amp;CACHEID=8e4f86c6-cffd-4bab-b731-a5bb5747002f","Todos")</f>
        <v>Todos</v>
      </c>
      <c r="F48" s="537" t="s">
        <v>1812</v>
      </c>
      <c r="G48" s="181"/>
      <c r="H48" s="181"/>
      <c r="I48" s="181"/>
      <c r="J48" s="181"/>
      <c r="K48" s="181"/>
      <c r="L48" s="181"/>
      <c r="M48" s="181"/>
      <c r="N48" s="181"/>
      <c r="O48" s="181"/>
      <c r="P48" s="181"/>
      <c r="Q48" s="181"/>
      <c r="R48" s="181"/>
      <c r="S48" s="181"/>
      <c r="T48" s="181"/>
      <c r="U48" s="181"/>
      <c r="V48" s="181"/>
      <c r="W48" s="181"/>
      <c r="X48" s="181"/>
      <c r="Y48" s="210"/>
      <c r="Z48" s="210"/>
    </row>
    <row r="49" spans="1:26" ht="205.5" customHeight="1" x14ac:dyDescent="0.2">
      <c r="A49" s="536" t="s">
        <v>1146</v>
      </c>
      <c r="B49" s="536">
        <v>37</v>
      </c>
      <c r="C49" s="536">
        <v>2018</v>
      </c>
      <c r="D49" s="537" t="s">
        <v>1395</v>
      </c>
      <c r="E49" s="541" t="s">
        <v>100</v>
      </c>
      <c r="F49" s="537" t="s">
        <v>1812</v>
      </c>
      <c r="G49" s="181"/>
      <c r="H49" s="181"/>
      <c r="I49" s="181"/>
      <c r="J49" s="181"/>
      <c r="K49" s="181"/>
      <c r="L49" s="181"/>
      <c r="M49" s="181"/>
      <c r="N49" s="181"/>
      <c r="O49" s="181"/>
      <c r="P49" s="181"/>
      <c r="Q49" s="181"/>
      <c r="R49" s="181"/>
      <c r="S49" s="181"/>
      <c r="T49" s="181"/>
      <c r="U49" s="181"/>
      <c r="V49" s="181"/>
      <c r="W49" s="181"/>
      <c r="X49" s="181"/>
      <c r="Y49" s="210"/>
      <c r="Z49" s="210"/>
    </row>
    <row r="50" spans="1:26" ht="106.5" customHeight="1" x14ac:dyDescent="0.2">
      <c r="A50" s="536" t="s">
        <v>80</v>
      </c>
      <c r="B50" s="536">
        <v>349</v>
      </c>
      <c r="C50" s="536">
        <v>2018</v>
      </c>
      <c r="D50" s="537" t="s">
        <v>1400</v>
      </c>
      <c r="E50" s="541" t="s">
        <v>100</v>
      </c>
      <c r="F50" s="537" t="s">
        <v>1812</v>
      </c>
      <c r="G50" s="181"/>
      <c r="H50" s="181"/>
      <c r="I50" s="181"/>
      <c r="J50" s="181"/>
      <c r="K50" s="181"/>
      <c r="L50" s="181"/>
      <c r="M50" s="181"/>
      <c r="N50" s="181"/>
      <c r="O50" s="181"/>
      <c r="P50" s="181"/>
      <c r="Q50" s="181"/>
      <c r="R50" s="181"/>
      <c r="S50" s="181"/>
      <c r="T50" s="181"/>
      <c r="U50" s="181"/>
      <c r="V50" s="181"/>
      <c r="W50" s="181"/>
      <c r="X50" s="181"/>
      <c r="Y50" s="210"/>
      <c r="Z50" s="210"/>
    </row>
    <row r="51" spans="1:26" ht="72" customHeight="1" x14ac:dyDescent="0.2">
      <c r="A51" s="536" t="s">
        <v>80</v>
      </c>
      <c r="B51" s="547">
        <v>385</v>
      </c>
      <c r="C51" s="536">
        <v>2018</v>
      </c>
      <c r="D51" s="537" t="s">
        <v>1396</v>
      </c>
      <c r="E51" s="541" t="s">
        <v>100</v>
      </c>
      <c r="F51" s="537" t="s">
        <v>1812</v>
      </c>
      <c r="G51" s="181"/>
      <c r="H51" s="181"/>
      <c r="I51" s="181"/>
      <c r="J51" s="181"/>
      <c r="K51" s="181"/>
      <c r="L51" s="181"/>
      <c r="M51" s="181"/>
      <c r="N51" s="181"/>
      <c r="O51" s="181"/>
      <c r="P51" s="181"/>
      <c r="Q51" s="181"/>
      <c r="R51" s="181"/>
      <c r="S51" s="181"/>
      <c r="T51" s="181"/>
      <c r="U51" s="181"/>
      <c r="V51" s="181"/>
      <c r="W51" s="181"/>
      <c r="X51" s="181"/>
      <c r="Y51" s="210"/>
      <c r="Z51" s="210"/>
    </row>
    <row r="52" spans="1:26" ht="84.75" customHeight="1" x14ac:dyDescent="0.2">
      <c r="A52" s="536" t="s">
        <v>80</v>
      </c>
      <c r="B52" s="547">
        <v>386</v>
      </c>
      <c r="C52" s="536">
        <v>2018</v>
      </c>
      <c r="D52" s="537" t="s">
        <v>1401</v>
      </c>
      <c r="E52" s="541" t="s">
        <v>100</v>
      </c>
      <c r="F52" s="537" t="s">
        <v>1812</v>
      </c>
      <c r="G52" s="181"/>
      <c r="H52" s="181"/>
      <c r="I52" s="181"/>
      <c r="J52" s="181"/>
      <c r="K52" s="181"/>
      <c r="L52" s="181"/>
      <c r="M52" s="181"/>
      <c r="N52" s="181"/>
      <c r="O52" s="181"/>
      <c r="P52" s="181"/>
      <c r="Q52" s="181"/>
      <c r="R52" s="181"/>
      <c r="S52" s="181"/>
      <c r="T52" s="181"/>
      <c r="U52" s="181"/>
      <c r="V52" s="181"/>
      <c r="W52" s="181"/>
      <c r="X52" s="181"/>
      <c r="Y52" s="210"/>
      <c r="Z52" s="210"/>
    </row>
    <row r="53" spans="1:26" ht="83.25" customHeight="1" x14ac:dyDescent="0.2">
      <c r="A53" s="543" t="s">
        <v>80</v>
      </c>
      <c r="B53" s="556" t="s">
        <v>1089</v>
      </c>
      <c r="C53" s="543">
        <v>2019</v>
      </c>
      <c r="D53" s="544" t="s">
        <v>1090</v>
      </c>
      <c r="E53" s="549" t="s">
        <v>100</v>
      </c>
      <c r="F53" s="544" t="s">
        <v>1809</v>
      </c>
      <c r="G53" s="181"/>
      <c r="H53" s="181"/>
      <c r="I53" s="181"/>
      <c r="J53" s="181"/>
      <c r="K53" s="181"/>
      <c r="L53" s="181"/>
      <c r="M53" s="181"/>
      <c r="N53" s="181"/>
      <c r="O53" s="181"/>
      <c r="P53" s="181"/>
      <c r="Q53" s="181"/>
      <c r="R53" s="181"/>
      <c r="S53" s="181"/>
      <c r="T53" s="181"/>
      <c r="U53" s="181"/>
      <c r="V53" s="181"/>
      <c r="W53" s="181"/>
      <c r="X53" s="181"/>
      <c r="Y53" s="210"/>
      <c r="Z53" s="210"/>
    </row>
    <row r="54" spans="1:26" ht="84.75" customHeight="1" x14ac:dyDescent="0.2">
      <c r="A54" s="543" t="s">
        <v>80</v>
      </c>
      <c r="B54" s="556">
        <v>191</v>
      </c>
      <c r="C54" s="543">
        <v>2017</v>
      </c>
      <c r="D54" s="544" t="s">
        <v>1625</v>
      </c>
      <c r="E54" s="549" t="s">
        <v>100</v>
      </c>
      <c r="F54" s="544" t="s">
        <v>1809</v>
      </c>
      <c r="G54" s="181"/>
      <c r="H54" s="181"/>
      <c r="I54" s="181"/>
      <c r="J54" s="181"/>
      <c r="K54" s="181"/>
      <c r="L54" s="181"/>
      <c r="M54" s="181"/>
      <c r="N54" s="181"/>
      <c r="O54" s="181"/>
      <c r="P54" s="181"/>
      <c r="Q54" s="181"/>
      <c r="R54" s="181"/>
      <c r="S54" s="181"/>
      <c r="T54" s="181"/>
      <c r="U54" s="181"/>
      <c r="V54" s="181"/>
      <c r="W54" s="181"/>
      <c r="X54" s="181"/>
      <c r="Y54" s="210"/>
      <c r="Z54" s="210"/>
    </row>
    <row r="55" spans="1:26" ht="75.75" customHeight="1" x14ac:dyDescent="0.2">
      <c r="A55" s="536" t="s">
        <v>80</v>
      </c>
      <c r="B55" s="557">
        <v>432</v>
      </c>
      <c r="C55" s="536">
        <v>2019</v>
      </c>
      <c r="D55" s="537" t="s">
        <v>1402</v>
      </c>
      <c r="E55" s="541" t="s">
        <v>100</v>
      </c>
      <c r="F55" s="537" t="s">
        <v>1812</v>
      </c>
      <c r="G55" s="181"/>
      <c r="H55" s="181"/>
      <c r="I55" s="181"/>
      <c r="J55" s="181"/>
      <c r="K55" s="181"/>
      <c r="L55" s="181"/>
      <c r="M55" s="181"/>
      <c r="N55" s="181"/>
      <c r="O55" s="181"/>
      <c r="P55" s="181"/>
      <c r="Q55" s="181"/>
      <c r="R55" s="181"/>
      <c r="S55" s="181"/>
      <c r="T55" s="181"/>
      <c r="U55" s="181"/>
      <c r="V55" s="181"/>
      <c r="W55" s="181"/>
      <c r="X55" s="181"/>
      <c r="Y55" s="210"/>
      <c r="Z55" s="210"/>
    </row>
    <row r="56" spans="1:26" ht="75.75" customHeight="1" x14ac:dyDescent="0.2">
      <c r="A56" s="536" t="s">
        <v>80</v>
      </c>
      <c r="B56" s="536">
        <v>441</v>
      </c>
      <c r="C56" s="540">
        <v>2019</v>
      </c>
      <c r="D56" s="537" t="s">
        <v>1397</v>
      </c>
      <c r="E56" s="548" t="s">
        <v>100</v>
      </c>
      <c r="F56" s="537" t="s">
        <v>1812</v>
      </c>
      <c r="G56" s="181"/>
      <c r="H56" s="181"/>
      <c r="I56" s="181"/>
      <c r="J56" s="181"/>
      <c r="K56" s="181"/>
      <c r="L56" s="181"/>
      <c r="M56" s="181"/>
      <c r="N56" s="181"/>
      <c r="O56" s="181"/>
      <c r="P56" s="181"/>
      <c r="Q56" s="181"/>
      <c r="R56" s="181"/>
      <c r="S56" s="181"/>
      <c r="T56" s="181"/>
      <c r="U56" s="181"/>
      <c r="V56" s="181"/>
      <c r="W56" s="181"/>
      <c r="X56" s="181"/>
      <c r="Y56" s="210"/>
      <c r="Z56" s="210"/>
    </row>
    <row r="57" spans="1:26" ht="41.25" customHeight="1" x14ac:dyDescent="0.2">
      <c r="A57" s="536" t="s">
        <v>80</v>
      </c>
      <c r="B57" s="536">
        <v>167</v>
      </c>
      <c r="C57" s="536">
        <v>2020</v>
      </c>
      <c r="D57" s="537" t="s">
        <v>1398</v>
      </c>
      <c r="E57" s="541" t="s">
        <v>100</v>
      </c>
      <c r="F57" s="537" t="s">
        <v>1812</v>
      </c>
      <c r="G57" s="181"/>
      <c r="H57" s="181"/>
      <c r="I57" s="181"/>
      <c r="J57" s="181"/>
      <c r="K57" s="181"/>
      <c r="L57" s="181"/>
      <c r="M57" s="181"/>
      <c r="N57" s="181"/>
      <c r="O57" s="181"/>
      <c r="P57" s="181"/>
      <c r="Q57" s="181"/>
      <c r="R57" s="181"/>
      <c r="S57" s="181"/>
      <c r="T57" s="181"/>
      <c r="U57" s="181"/>
      <c r="V57" s="181"/>
      <c r="W57" s="181"/>
      <c r="X57" s="181"/>
      <c r="Y57" s="210"/>
      <c r="Z57" s="210"/>
    </row>
    <row r="58" spans="1:26" ht="70.5" customHeight="1" x14ac:dyDescent="0.2">
      <c r="A58" s="536" t="s">
        <v>80</v>
      </c>
      <c r="B58" s="536">
        <v>98</v>
      </c>
      <c r="C58" s="536">
        <v>2020</v>
      </c>
      <c r="D58" s="537" t="s">
        <v>1626</v>
      </c>
      <c r="E58" s="549" t="s">
        <v>100</v>
      </c>
      <c r="F58" s="537" t="s">
        <v>1813</v>
      </c>
      <c r="G58" s="181"/>
      <c r="H58" s="181"/>
      <c r="I58" s="181"/>
      <c r="J58" s="181"/>
      <c r="K58" s="181"/>
      <c r="L58" s="181"/>
      <c r="M58" s="181"/>
      <c r="N58" s="181"/>
      <c r="O58" s="181"/>
      <c r="P58" s="181"/>
      <c r="Q58" s="181"/>
      <c r="R58" s="181"/>
      <c r="S58" s="181"/>
      <c r="T58" s="181"/>
      <c r="U58" s="181"/>
      <c r="V58" s="181"/>
      <c r="W58" s="181"/>
      <c r="X58" s="181"/>
      <c r="Y58" s="210"/>
      <c r="Z58" s="210"/>
    </row>
    <row r="59" spans="1:26" ht="72.75" customHeight="1" x14ac:dyDescent="0.2">
      <c r="A59" s="536" t="s">
        <v>80</v>
      </c>
      <c r="B59" s="536">
        <v>36</v>
      </c>
      <c r="C59" s="536">
        <v>2021</v>
      </c>
      <c r="D59" s="537" t="s">
        <v>1399</v>
      </c>
      <c r="E59" s="541" t="s">
        <v>100</v>
      </c>
      <c r="F59" s="537" t="s">
        <v>1812</v>
      </c>
      <c r="G59" s="181"/>
      <c r="H59" s="181"/>
      <c r="I59" s="181"/>
      <c r="J59" s="181"/>
      <c r="K59" s="181"/>
      <c r="L59" s="181"/>
      <c r="M59" s="181"/>
      <c r="N59" s="181"/>
      <c r="O59" s="181"/>
      <c r="P59" s="181"/>
      <c r="Q59" s="181"/>
      <c r="R59" s="181"/>
      <c r="S59" s="181"/>
      <c r="T59" s="181"/>
      <c r="U59" s="181"/>
      <c r="V59" s="181"/>
      <c r="W59" s="181"/>
      <c r="X59" s="181"/>
      <c r="Y59" s="210"/>
      <c r="Z59" s="210"/>
    </row>
    <row r="60" spans="1:26" ht="115.5" customHeight="1" x14ac:dyDescent="0.2">
      <c r="A60" s="536" t="s">
        <v>80</v>
      </c>
      <c r="B60" s="536" t="s">
        <v>1627</v>
      </c>
      <c r="C60" s="536">
        <v>2022</v>
      </c>
      <c r="D60" s="537" t="s">
        <v>1628</v>
      </c>
      <c r="E60" s="549" t="s">
        <v>100</v>
      </c>
      <c r="F60" s="537" t="s">
        <v>1809</v>
      </c>
      <c r="G60" s="181"/>
      <c r="H60" s="181"/>
      <c r="I60" s="181"/>
      <c r="J60" s="181"/>
      <c r="K60" s="181"/>
      <c r="L60" s="181"/>
      <c r="M60" s="181"/>
      <c r="N60" s="181"/>
      <c r="O60" s="181"/>
      <c r="P60" s="181"/>
      <c r="Q60" s="181"/>
      <c r="R60" s="181"/>
      <c r="S60" s="181"/>
      <c r="T60" s="181"/>
      <c r="U60" s="181"/>
      <c r="V60" s="181"/>
      <c r="W60" s="181"/>
      <c r="X60" s="181"/>
      <c r="Y60" s="210"/>
      <c r="Z60" s="210"/>
    </row>
    <row r="61" spans="1:26" ht="92.25" customHeight="1" x14ac:dyDescent="0.2">
      <c r="A61" s="538" t="s">
        <v>80</v>
      </c>
      <c r="B61" s="538" t="s">
        <v>1629</v>
      </c>
      <c r="C61" s="538">
        <v>2021</v>
      </c>
      <c r="D61" s="539" t="s">
        <v>1630</v>
      </c>
      <c r="E61" s="549" t="s">
        <v>100</v>
      </c>
      <c r="F61" s="539" t="s">
        <v>1809</v>
      </c>
      <c r="G61" s="181"/>
      <c r="H61" s="181"/>
      <c r="I61" s="181"/>
      <c r="J61" s="181"/>
      <c r="K61" s="181"/>
      <c r="L61" s="181"/>
      <c r="M61" s="181"/>
      <c r="N61" s="181"/>
      <c r="O61" s="181"/>
      <c r="P61" s="181"/>
      <c r="Q61" s="181"/>
      <c r="R61" s="181"/>
      <c r="S61" s="181"/>
      <c r="T61" s="181"/>
      <c r="U61" s="181"/>
      <c r="V61" s="181"/>
      <c r="W61" s="181"/>
      <c r="X61" s="181"/>
      <c r="Y61" s="210"/>
      <c r="Z61" s="210"/>
    </row>
    <row r="62" spans="1:26" ht="85.5" customHeight="1" x14ac:dyDescent="0.2">
      <c r="A62" s="538" t="s">
        <v>80</v>
      </c>
      <c r="B62" s="538" t="s">
        <v>1814</v>
      </c>
      <c r="C62" s="538">
        <v>2021</v>
      </c>
      <c r="D62" s="539" t="s">
        <v>1815</v>
      </c>
      <c r="E62" s="549" t="s">
        <v>100</v>
      </c>
      <c r="F62" s="539" t="s">
        <v>1809</v>
      </c>
      <c r="G62" s="181"/>
      <c r="H62" s="181"/>
      <c r="I62" s="181"/>
      <c r="J62" s="181"/>
      <c r="K62" s="181"/>
      <c r="L62" s="181"/>
      <c r="M62" s="181"/>
      <c r="N62" s="181"/>
      <c r="O62" s="181"/>
      <c r="P62" s="181"/>
      <c r="Q62" s="181"/>
      <c r="R62" s="181"/>
      <c r="S62" s="181"/>
      <c r="T62" s="181"/>
      <c r="U62" s="181"/>
      <c r="V62" s="181"/>
      <c r="W62" s="181"/>
      <c r="X62" s="181"/>
      <c r="Y62" s="210"/>
      <c r="Z62" s="210"/>
    </row>
    <row r="63" spans="1:26" ht="208.5" customHeight="1" x14ac:dyDescent="0.2">
      <c r="A63" s="558" t="s">
        <v>80</v>
      </c>
      <c r="B63" s="558" t="s">
        <v>1680</v>
      </c>
      <c r="C63" s="558">
        <v>2022</v>
      </c>
      <c r="D63" s="559" t="s">
        <v>1679</v>
      </c>
      <c r="E63" s="549" t="s">
        <v>100</v>
      </c>
      <c r="F63" s="559" t="s">
        <v>1809</v>
      </c>
      <c r="G63" s="181"/>
      <c r="H63" s="181"/>
      <c r="I63" s="181"/>
      <c r="J63" s="181"/>
      <c r="K63" s="181"/>
      <c r="L63" s="181"/>
      <c r="M63" s="181"/>
      <c r="N63" s="181"/>
      <c r="O63" s="181"/>
      <c r="P63" s="181"/>
      <c r="Q63" s="181"/>
      <c r="R63" s="181"/>
      <c r="S63" s="181"/>
      <c r="T63" s="181"/>
      <c r="U63" s="181"/>
      <c r="V63" s="181"/>
      <c r="W63" s="181"/>
      <c r="X63" s="181"/>
      <c r="Y63" s="210"/>
      <c r="Z63" s="210"/>
    </row>
    <row r="64" spans="1:26" ht="107.25" customHeight="1" x14ac:dyDescent="0.2">
      <c r="A64" s="547" t="s">
        <v>895</v>
      </c>
      <c r="B64" s="547" t="s">
        <v>1678</v>
      </c>
      <c r="C64" s="547">
        <v>2022</v>
      </c>
      <c r="D64" s="560" t="s">
        <v>1677</v>
      </c>
      <c r="E64" s="561" t="s">
        <v>100</v>
      </c>
      <c r="F64" s="560" t="s">
        <v>1809</v>
      </c>
      <c r="G64" s="181"/>
      <c r="H64" s="181"/>
      <c r="I64" s="181"/>
      <c r="J64" s="181"/>
      <c r="K64" s="181"/>
      <c r="L64" s="181"/>
      <c r="M64" s="181"/>
      <c r="N64" s="181"/>
      <c r="O64" s="181"/>
      <c r="P64" s="181"/>
      <c r="Q64" s="181"/>
      <c r="R64" s="181"/>
      <c r="S64" s="181"/>
      <c r="T64" s="181"/>
      <c r="U64" s="181"/>
      <c r="V64" s="181"/>
      <c r="W64" s="181"/>
      <c r="X64" s="181"/>
      <c r="Y64" s="210"/>
      <c r="Z64" s="210"/>
    </row>
    <row r="65" spans="1:26" ht="165.75" customHeight="1" x14ac:dyDescent="0.2">
      <c r="A65" s="536" t="s">
        <v>895</v>
      </c>
      <c r="B65" s="536" t="s">
        <v>1676</v>
      </c>
      <c r="C65" s="536">
        <v>2022</v>
      </c>
      <c r="D65" s="537" t="s">
        <v>1816</v>
      </c>
      <c r="E65" s="562" t="s">
        <v>100</v>
      </c>
      <c r="F65" s="537" t="s">
        <v>1809</v>
      </c>
      <c r="G65" s="181"/>
      <c r="H65" s="181"/>
      <c r="I65" s="181"/>
      <c r="J65" s="181"/>
      <c r="K65" s="181"/>
      <c r="L65" s="181"/>
      <c r="M65" s="181"/>
      <c r="N65" s="181"/>
      <c r="O65" s="181"/>
      <c r="P65" s="181"/>
      <c r="Q65" s="181"/>
      <c r="R65" s="181"/>
      <c r="S65" s="181"/>
      <c r="T65" s="181"/>
      <c r="U65" s="181"/>
      <c r="V65" s="181"/>
      <c r="W65" s="181"/>
      <c r="X65" s="181"/>
      <c r="Y65" s="210"/>
      <c r="Z65" s="210"/>
    </row>
    <row r="66" spans="1:26" ht="63.75" x14ac:dyDescent="0.2">
      <c r="A66" s="536" t="s">
        <v>1817</v>
      </c>
      <c r="B66" s="536">
        <v>295</v>
      </c>
      <c r="C66" s="536">
        <v>2017</v>
      </c>
      <c r="D66" s="537" t="s">
        <v>1664</v>
      </c>
      <c r="E66" s="562" t="s">
        <v>100</v>
      </c>
      <c r="F66" s="537" t="s">
        <v>1665</v>
      </c>
      <c r="G66" s="210"/>
      <c r="H66" s="210"/>
      <c r="I66" s="210"/>
      <c r="J66" s="210"/>
      <c r="K66" s="210"/>
      <c r="L66" s="210"/>
      <c r="M66" s="210"/>
      <c r="N66" s="210"/>
      <c r="O66" s="210"/>
      <c r="P66" s="210"/>
      <c r="Q66" s="210"/>
      <c r="R66" s="210"/>
      <c r="S66" s="210"/>
      <c r="T66" s="210"/>
      <c r="U66" s="210"/>
      <c r="V66" s="210"/>
      <c r="W66" s="210"/>
      <c r="X66" s="210"/>
      <c r="Y66" s="210"/>
      <c r="Z66" s="210"/>
    </row>
    <row r="67" spans="1:26" ht="76.5" x14ac:dyDescent="0.2">
      <c r="A67" s="563" t="s">
        <v>1675</v>
      </c>
      <c r="B67" s="563" t="s">
        <v>1674</v>
      </c>
      <c r="C67" s="563">
        <v>2023</v>
      </c>
      <c r="D67" s="564" t="s">
        <v>1673</v>
      </c>
      <c r="E67" s="565" t="s">
        <v>100</v>
      </c>
      <c r="F67" s="564" t="s">
        <v>429</v>
      </c>
      <c r="G67" s="210"/>
      <c r="H67" s="210"/>
      <c r="I67" s="210"/>
      <c r="J67" s="210"/>
      <c r="K67" s="210"/>
      <c r="L67" s="210"/>
      <c r="M67" s="210"/>
      <c r="N67" s="210"/>
      <c r="O67" s="210"/>
      <c r="P67" s="210"/>
      <c r="Q67" s="210"/>
      <c r="R67" s="210"/>
      <c r="S67" s="210"/>
      <c r="T67" s="210"/>
      <c r="U67" s="210"/>
      <c r="V67" s="210"/>
      <c r="W67" s="210"/>
      <c r="X67" s="210"/>
      <c r="Y67" s="210"/>
      <c r="Z67" s="210"/>
    </row>
    <row r="68" spans="1:26" ht="44.25" customHeight="1" x14ac:dyDescent="0.2">
      <c r="A68" s="563" t="s">
        <v>1663</v>
      </c>
      <c r="B68" s="563">
        <v>192</v>
      </c>
      <c r="C68" s="563">
        <v>2021</v>
      </c>
      <c r="D68" s="564" t="s">
        <v>1672</v>
      </c>
      <c r="E68" s="565" t="s">
        <v>100</v>
      </c>
      <c r="F68" s="564" t="s">
        <v>429</v>
      </c>
      <c r="G68" s="181"/>
      <c r="H68" s="181"/>
      <c r="I68" s="181"/>
      <c r="J68" s="181"/>
      <c r="K68" s="181"/>
      <c r="L68" s="181"/>
      <c r="M68" s="181"/>
      <c r="N68" s="181"/>
      <c r="O68" s="181"/>
      <c r="P68" s="181"/>
      <c r="Q68" s="181"/>
      <c r="R68" s="181"/>
      <c r="S68" s="181"/>
      <c r="T68" s="181"/>
      <c r="U68" s="181"/>
      <c r="V68" s="181"/>
      <c r="W68" s="181"/>
      <c r="X68" s="181"/>
      <c r="Y68" s="210"/>
      <c r="Z68" s="210"/>
    </row>
    <row r="69" spans="1:26" ht="73.5" customHeight="1" x14ac:dyDescent="0.2">
      <c r="A69" s="563" t="s">
        <v>1671</v>
      </c>
      <c r="B69" s="563">
        <v>191</v>
      </c>
      <c r="C69" s="563">
        <v>2017</v>
      </c>
      <c r="D69" s="564" t="s">
        <v>1664</v>
      </c>
      <c r="E69" s="565" t="s">
        <v>100</v>
      </c>
      <c r="F69" s="564" t="s">
        <v>1665</v>
      </c>
      <c r="G69" s="181"/>
      <c r="H69" s="181"/>
      <c r="I69" s="181"/>
      <c r="J69" s="181"/>
      <c r="K69" s="181"/>
      <c r="L69" s="181"/>
      <c r="M69" s="181"/>
      <c r="N69" s="181"/>
      <c r="O69" s="181"/>
      <c r="P69" s="181"/>
      <c r="Q69" s="181"/>
      <c r="R69" s="181"/>
      <c r="S69" s="181"/>
      <c r="T69" s="181"/>
      <c r="U69" s="181"/>
      <c r="V69" s="181"/>
      <c r="W69" s="181"/>
      <c r="X69" s="181"/>
      <c r="Y69" s="210"/>
      <c r="Z69" s="210"/>
    </row>
    <row r="70" spans="1:26" ht="81.75" customHeight="1" x14ac:dyDescent="0.2">
      <c r="A70" s="563" t="s">
        <v>1671</v>
      </c>
      <c r="B70" s="563">
        <v>295</v>
      </c>
      <c r="C70" s="563">
        <v>2017</v>
      </c>
      <c r="D70" s="564" t="s">
        <v>1664</v>
      </c>
      <c r="E70" s="565" t="s">
        <v>100</v>
      </c>
      <c r="F70" s="564" t="s">
        <v>1665</v>
      </c>
      <c r="G70" s="181"/>
      <c r="H70" s="181"/>
      <c r="I70" s="181"/>
      <c r="J70" s="181"/>
      <c r="K70" s="181"/>
      <c r="L70" s="181"/>
      <c r="M70" s="181"/>
      <c r="N70" s="181"/>
      <c r="O70" s="181"/>
      <c r="P70" s="181"/>
      <c r="Q70" s="181"/>
      <c r="R70" s="181"/>
      <c r="S70" s="181"/>
      <c r="T70" s="181"/>
      <c r="U70" s="181"/>
      <c r="V70" s="181"/>
      <c r="W70" s="181"/>
      <c r="X70" s="181"/>
      <c r="Y70" s="210"/>
      <c r="Z70" s="210"/>
    </row>
    <row r="71" spans="1:26" ht="14.25" customHeight="1" x14ac:dyDescent="0.2">
      <c r="A71" s="566"/>
      <c r="B71" s="567"/>
      <c r="C71" s="568"/>
      <c r="D71" s="568"/>
      <c r="E71" s="568"/>
      <c r="F71" s="568"/>
      <c r="G71" s="181"/>
      <c r="H71" s="181"/>
      <c r="I71" s="181"/>
      <c r="J71" s="181"/>
      <c r="K71" s="181"/>
      <c r="L71" s="181"/>
      <c r="M71" s="181"/>
      <c r="N71" s="181"/>
      <c r="O71" s="181"/>
      <c r="P71" s="181"/>
      <c r="Q71" s="181"/>
      <c r="R71" s="181"/>
      <c r="S71" s="181"/>
      <c r="T71" s="181"/>
      <c r="U71" s="181"/>
      <c r="V71" s="181"/>
      <c r="W71" s="181"/>
      <c r="X71" s="181"/>
      <c r="Y71" s="210"/>
      <c r="Z71" s="210"/>
    </row>
    <row r="72" spans="1:26" ht="14.25" customHeight="1" x14ac:dyDescent="0.2">
      <c r="A72" s="566"/>
      <c r="B72" s="567"/>
      <c r="C72" s="568"/>
      <c r="D72" s="568"/>
      <c r="E72" s="568"/>
      <c r="F72" s="568"/>
      <c r="G72" s="181"/>
      <c r="H72" s="181"/>
      <c r="I72" s="181"/>
      <c r="J72" s="181"/>
      <c r="K72" s="181"/>
      <c r="L72" s="181"/>
      <c r="M72" s="181"/>
      <c r="N72" s="181"/>
      <c r="O72" s="181"/>
      <c r="P72" s="181"/>
      <c r="Q72" s="181"/>
      <c r="R72" s="181"/>
      <c r="S72" s="181"/>
      <c r="T72" s="181"/>
      <c r="U72" s="181"/>
      <c r="V72" s="181"/>
      <c r="W72" s="181"/>
      <c r="X72" s="181"/>
      <c r="Y72" s="210"/>
      <c r="Z72" s="210"/>
    </row>
    <row r="73" spans="1:26" ht="14.25" customHeight="1" x14ac:dyDescent="0.2">
      <c r="A73" s="566"/>
      <c r="B73" s="567"/>
      <c r="C73" s="568"/>
      <c r="D73" s="568"/>
      <c r="E73" s="568"/>
      <c r="F73" s="568"/>
      <c r="G73" s="181"/>
      <c r="H73" s="181"/>
      <c r="I73" s="181"/>
      <c r="J73" s="181"/>
      <c r="K73" s="181"/>
      <c r="L73" s="181"/>
      <c r="M73" s="181"/>
      <c r="N73" s="181"/>
      <c r="O73" s="181"/>
      <c r="P73" s="181"/>
      <c r="Q73" s="181"/>
      <c r="R73" s="181"/>
      <c r="S73" s="181"/>
      <c r="T73" s="181"/>
      <c r="U73" s="181"/>
      <c r="V73" s="181"/>
      <c r="W73" s="181"/>
      <c r="X73" s="181"/>
      <c r="Y73" s="210"/>
      <c r="Z73" s="210"/>
    </row>
    <row r="74" spans="1:26" ht="14.25" customHeight="1" x14ac:dyDescent="0.2">
      <c r="A74" s="566"/>
      <c r="B74" s="567"/>
      <c r="C74" s="568"/>
      <c r="D74" s="568"/>
      <c r="E74" s="568"/>
      <c r="F74" s="568"/>
      <c r="G74" s="181"/>
      <c r="H74" s="181"/>
      <c r="I74" s="181"/>
      <c r="J74" s="181"/>
      <c r="K74" s="181"/>
      <c r="L74" s="181"/>
      <c r="M74" s="181"/>
      <c r="N74" s="181"/>
      <c r="O74" s="181"/>
      <c r="P74" s="181"/>
      <c r="Q74" s="181"/>
      <c r="R74" s="181"/>
      <c r="S74" s="181"/>
      <c r="T74" s="181"/>
      <c r="U74" s="181"/>
      <c r="V74" s="181"/>
      <c r="W74" s="181"/>
      <c r="X74" s="181"/>
      <c r="Y74" s="210"/>
      <c r="Z74" s="210"/>
    </row>
    <row r="75" spans="1:26" ht="14.25" customHeight="1" x14ac:dyDescent="0.2">
      <c r="A75" s="566"/>
      <c r="B75" s="567"/>
      <c r="C75" s="568"/>
      <c r="D75" s="568"/>
      <c r="E75" s="568"/>
      <c r="F75" s="568"/>
      <c r="G75" s="181"/>
      <c r="H75" s="181"/>
      <c r="I75" s="181"/>
      <c r="J75" s="181"/>
      <c r="K75" s="181"/>
      <c r="L75" s="181"/>
      <c r="M75" s="181"/>
      <c r="N75" s="181"/>
      <c r="O75" s="181"/>
      <c r="P75" s="181"/>
      <c r="Q75" s="181"/>
      <c r="R75" s="181"/>
      <c r="S75" s="181"/>
      <c r="T75" s="181"/>
      <c r="U75" s="181"/>
      <c r="V75" s="181"/>
      <c r="W75" s="181"/>
      <c r="X75" s="181"/>
      <c r="Y75" s="210"/>
      <c r="Z75" s="210"/>
    </row>
    <row r="76" spans="1:26" ht="14.25" customHeight="1" x14ac:dyDescent="0.2">
      <c r="A76" s="566"/>
      <c r="B76" s="567"/>
      <c r="C76" s="568"/>
      <c r="D76" s="568"/>
      <c r="E76" s="568"/>
      <c r="F76" s="568"/>
      <c r="G76" s="181"/>
      <c r="H76" s="181"/>
      <c r="I76" s="181"/>
      <c r="J76" s="181"/>
      <c r="K76" s="181"/>
      <c r="L76" s="181"/>
      <c r="M76" s="181"/>
      <c r="N76" s="181"/>
      <c r="O76" s="181"/>
      <c r="P76" s="181"/>
      <c r="Q76" s="181"/>
      <c r="R76" s="181"/>
      <c r="S76" s="181"/>
      <c r="T76" s="181"/>
      <c r="U76" s="181"/>
      <c r="V76" s="181"/>
      <c r="W76" s="181"/>
      <c r="X76" s="181"/>
      <c r="Y76" s="210"/>
      <c r="Z76" s="210"/>
    </row>
    <row r="77" spans="1:26" ht="14.25" customHeight="1" x14ac:dyDescent="0.2">
      <c r="A77" s="566"/>
      <c r="B77" s="567"/>
      <c r="C77" s="568"/>
      <c r="D77" s="568"/>
      <c r="E77" s="568"/>
      <c r="F77" s="568"/>
      <c r="G77" s="181"/>
      <c r="H77" s="181"/>
      <c r="I77" s="181"/>
      <c r="J77" s="181"/>
      <c r="K77" s="181"/>
      <c r="L77" s="181"/>
      <c r="M77" s="181"/>
      <c r="N77" s="181"/>
      <c r="O77" s="181"/>
      <c r="P77" s="181"/>
      <c r="Q77" s="181"/>
      <c r="R77" s="181"/>
      <c r="S77" s="181"/>
      <c r="T77" s="181"/>
      <c r="U77" s="181"/>
      <c r="V77" s="181"/>
      <c r="W77" s="181"/>
      <c r="X77" s="181"/>
      <c r="Y77" s="210"/>
      <c r="Z77" s="210"/>
    </row>
    <row r="78" spans="1:26" ht="14.25" customHeight="1" x14ac:dyDescent="0.2">
      <c r="A78" s="566"/>
      <c r="B78" s="567"/>
      <c r="C78" s="568"/>
      <c r="D78" s="568"/>
      <c r="E78" s="568"/>
      <c r="F78" s="568"/>
      <c r="G78" s="181"/>
      <c r="H78" s="181"/>
      <c r="I78" s="181"/>
      <c r="J78" s="181"/>
      <c r="K78" s="181"/>
      <c r="L78" s="181"/>
      <c r="M78" s="181"/>
      <c r="N78" s="181"/>
      <c r="O78" s="181"/>
      <c r="P78" s="181"/>
      <c r="Q78" s="181"/>
      <c r="R78" s="181"/>
      <c r="S78" s="181"/>
      <c r="T78" s="181"/>
      <c r="U78" s="181"/>
      <c r="V78" s="181"/>
      <c r="W78" s="181"/>
      <c r="X78" s="181"/>
      <c r="Y78" s="210"/>
      <c r="Z78" s="210"/>
    </row>
    <row r="79" spans="1:26" ht="14.25" customHeight="1" x14ac:dyDescent="0.2">
      <c r="A79" s="566"/>
      <c r="B79" s="567"/>
      <c r="C79" s="568"/>
      <c r="D79" s="568"/>
      <c r="E79" s="568"/>
      <c r="F79" s="568"/>
      <c r="G79" s="181"/>
      <c r="H79" s="181"/>
      <c r="I79" s="181"/>
      <c r="J79" s="181"/>
      <c r="K79" s="181"/>
      <c r="L79" s="181"/>
      <c r="M79" s="181"/>
      <c r="N79" s="181"/>
      <c r="O79" s="181"/>
      <c r="P79" s="181"/>
      <c r="Q79" s="181"/>
      <c r="R79" s="181"/>
      <c r="S79" s="181"/>
      <c r="T79" s="181"/>
      <c r="U79" s="181"/>
      <c r="V79" s="181"/>
      <c r="W79" s="181"/>
      <c r="X79" s="181"/>
      <c r="Y79" s="210"/>
      <c r="Z79" s="210"/>
    </row>
    <row r="80" spans="1:26" ht="14.25" customHeight="1" x14ac:dyDescent="0.2">
      <c r="A80" s="566"/>
      <c r="B80" s="567"/>
      <c r="C80" s="568"/>
      <c r="D80" s="568"/>
      <c r="E80" s="568"/>
      <c r="F80" s="568"/>
      <c r="G80" s="181"/>
      <c r="H80" s="181"/>
      <c r="I80" s="181"/>
      <c r="J80" s="181"/>
      <c r="K80" s="181"/>
      <c r="L80" s="181"/>
      <c r="M80" s="181"/>
      <c r="N80" s="181"/>
      <c r="O80" s="181"/>
      <c r="P80" s="181"/>
      <c r="Q80" s="181"/>
      <c r="R80" s="181"/>
      <c r="S80" s="181"/>
      <c r="T80" s="181"/>
      <c r="U80" s="181"/>
      <c r="V80" s="181"/>
      <c r="W80" s="181"/>
      <c r="X80" s="181"/>
      <c r="Y80" s="210"/>
      <c r="Z80" s="210"/>
    </row>
    <row r="81" spans="1:26" ht="14.25" customHeight="1" x14ac:dyDescent="0.2">
      <c r="A81" s="183"/>
      <c r="B81" s="182"/>
      <c r="C81" s="181"/>
      <c r="D81" s="181"/>
      <c r="E81" s="181"/>
      <c r="F81" s="181"/>
      <c r="G81" s="181"/>
      <c r="H81" s="181"/>
      <c r="I81" s="181"/>
      <c r="J81" s="181"/>
      <c r="K81" s="181"/>
      <c r="L81" s="181"/>
      <c r="M81" s="181"/>
      <c r="N81" s="181"/>
      <c r="O81" s="181"/>
      <c r="P81" s="181"/>
      <c r="Q81" s="181"/>
      <c r="R81" s="181"/>
      <c r="S81" s="181"/>
      <c r="T81" s="181"/>
      <c r="U81" s="181"/>
      <c r="V81" s="181"/>
      <c r="W81" s="181"/>
      <c r="X81" s="181"/>
      <c r="Y81" s="210"/>
      <c r="Z81" s="210"/>
    </row>
    <row r="82" spans="1:26" ht="14.25" customHeight="1" x14ac:dyDescent="0.2">
      <c r="A82" s="183"/>
      <c r="B82" s="182"/>
      <c r="C82" s="181"/>
      <c r="D82" s="181"/>
      <c r="E82" s="181"/>
      <c r="F82" s="181"/>
      <c r="G82" s="181"/>
      <c r="H82" s="181"/>
      <c r="I82" s="181"/>
      <c r="J82" s="181"/>
      <c r="K82" s="181"/>
      <c r="L82" s="181"/>
      <c r="M82" s="181"/>
      <c r="N82" s="181"/>
      <c r="O82" s="181"/>
      <c r="P82" s="181"/>
      <c r="Q82" s="181"/>
      <c r="R82" s="181"/>
      <c r="S82" s="181"/>
      <c r="T82" s="181"/>
      <c r="U82" s="181"/>
      <c r="V82" s="181"/>
      <c r="W82" s="181"/>
      <c r="X82" s="181"/>
      <c r="Y82" s="210"/>
      <c r="Z82" s="210"/>
    </row>
    <row r="83" spans="1:26" ht="14.25" customHeight="1" x14ac:dyDescent="0.2">
      <c r="A83" s="183"/>
      <c r="B83" s="182"/>
      <c r="C83" s="181"/>
      <c r="D83" s="181"/>
      <c r="E83" s="181"/>
      <c r="F83" s="181"/>
      <c r="G83" s="181"/>
      <c r="H83" s="181"/>
      <c r="I83" s="181"/>
      <c r="J83" s="181"/>
      <c r="K83" s="181"/>
      <c r="L83" s="181"/>
      <c r="M83" s="181"/>
      <c r="N83" s="181"/>
      <c r="O83" s="181"/>
      <c r="P83" s="181"/>
      <c r="Q83" s="181"/>
      <c r="R83" s="181"/>
      <c r="S83" s="181"/>
      <c r="T83" s="181"/>
      <c r="U83" s="181"/>
      <c r="V83" s="181"/>
      <c r="W83" s="181"/>
      <c r="X83" s="181"/>
      <c r="Y83" s="210"/>
      <c r="Z83" s="210"/>
    </row>
    <row r="84" spans="1:26" ht="14.25" customHeight="1" x14ac:dyDescent="0.2">
      <c r="A84" s="183"/>
      <c r="B84" s="182"/>
      <c r="C84" s="181"/>
      <c r="D84" s="181"/>
      <c r="E84" s="181"/>
      <c r="F84" s="181"/>
      <c r="G84" s="181"/>
      <c r="H84" s="181"/>
      <c r="I84" s="181"/>
      <c r="J84" s="181"/>
      <c r="K84" s="181"/>
      <c r="L84" s="181"/>
      <c r="M84" s="181"/>
      <c r="N84" s="181"/>
      <c r="O84" s="181"/>
      <c r="P84" s="181"/>
      <c r="Q84" s="181"/>
      <c r="R84" s="181"/>
      <c r="S84" s="181"/>
      <c r="T84" s="181"/>
      <c r="U84" s="181"/>
      <c r="V84" s="181"/>
      <c r="W84" s="181"/>
      <c r="X84" s="181"/>
      <c r="Y84" s="210"/>
      <c r="Z84" s="210"/>
    </row>
    <row r="85" spans="1:26" ht="14.25" customHeight="1" x14ac:dyDescent="0.2">
      <c r="A85" s="183"/>
      <c r="B85" s="182"/>
      <c r="C85" s="181"/>
      <c r="D85" s="181"/>
      <c r="E85" s="181"/>
      <c r="F85" s="181"/>
      <c r="G85" s="181"/>
      <c r="H85" s="181"/>
      <c r="I85" s="181"/>
      <c r="J85" s="181"/>
      <c r="K85" s="181"/>
      <c r="L85" s="181"/>
      <c r="M85" s="181"/>
      <c r="N85" s="181"/>
      <c r="O85" s="181"/>
      <c r="P85" s="181"/>
      <c r="Q85" s="181"/>
      <c r="R85" s="181"/>
      <c r="S85" s="181"/>
      <c r="T85" s="181"/>
      <c r="U85" s="181"/>
      <c r="V85" s="181"/>
      <c r="W85" s="181"/>
      <c r="X85" s="181"/>
      <c r="Y85" s="210"/>
      <c r="Z85" s="210"/>
    </row>
    <row r="86" spans="1:26" ht="14.25" customHeight="1" x14ac:dyDescent="0.2">
      <c r="A86" s="183"/>
      <c r="B86" s="182"/>
      <c r="C86" s="181"/>
      <c r="D86" s="181"/>
      <c r="E86" s="181"/>
      <c r="F86" s="181"/>
      <c r="G86" s="181"/>
      <c r="H86" s="181"/>
      <c r="I86" s="181"/>
      <c r="J86" s="181"/>
      <c r="K86" s="181"/>
      <c r="L86" s="181"/>
      <c r="M86" s="181"/>
      <c r="N86" s="181"/>
      <c r="O86" s="181"/>
      <c r="P86" s="181"/>
      <c r="Q86" s="181"/>
      <c r="R86" s="181"/>
      <c r="S86" s="181"/>
      <c r="T86" s="181"/>
      <c r="U86" s="181"/>
      <c r="V86" s="181"/>
      <c r="W86" s="181"/>
      <c r="X86" s="181"/>
      <c r="Y86" s="210"/>
      <c r="Z86" s="210"/>
    </row>
    <row r="87" spans="1:26" ht="14.25" customHeight="1" x14ac:dyDescent="0.2">
      <c r="A87" s="183"/>
      <c r="B87" s="182"/>
      <c r="C87" s="181"/>
      <c r="D87" s="181"/>
      <c r="E87" s="181"/>
      <c r="F87" s="181"/>
      <c r="G87" s="181"/>
      <c r="H87" s="181"/>
      <c r="I87" s="181"/>
      <c r="J87" s="181"/>
      <c r="K87" s="181"/>
      <c r="L87" s="181"/>
      <c r="M87" s="181"/>
      <c r="N87" s="181"/>
      <c r="O87" s="181"/>
      <c r="P87" s="181"/>
      <c r="Q87" s="181"/>
      <c r="R87" s="181"/>
      <c r="S87" s="181"/>
      <c r="T87" s="181"/>
      <c r="U87" s="181"/>
      <c r="V87" s="181"/>
      <c r="W87" s="181"/>
      <c r="X87" s="181"/>
      <c r="Y87" s="210"/>
      <c r="Z87" s="210"/>
    </row>
    <row r="88" spans="1:26" ht="14.25" customHeight="1" x14ac:dyDescent="0.2">
      <c r="A88" s="183"/>
      <c r="B88" s="182"/>
      <c r="C88" s="181"/>
      <c r="D88" s="181"/>
      <c r="E88" s="181"/>
      <c r="F88" s="181"/>
      <c r="G88" s="181"/>
      <c r="H88" s="181"/>
      <c r="I88" s="181"/>
      <c r="J88" s="181"/>
      <c r="K88" s="181"/>
      <c r="L88" s="181"/>
      <c r="M88" s="181"/>
      <c r="N88" s="181"/>
      <c r="O88" s="181"/>
      <c r="P88" s="181"/>
      <c r="Q88" s="181"/>
      <c r="R88" s="181"/>
      <c r="S88" s="181"/>
      <c r="T88" s="181"/>
      <c r="U88" s="181"/>
      <c r="V88" s="181"/>
      <c r="W88" s="181"/>
      <c r="X88" s="181"/>
      <c r="Y88" s="210"/>
      <c r="Z88" s="210"/>
    </row>
    <row r="89" spans="1:26" ht="14.25" customHeight="1" x14ac:dyDescent="0.2">
      <c r="A89" s="183"/>
      <c r="B89" s="182"/>
      <c r="C89" s="181"/>
      <c r="D89" s="181"/>
      <c r="E89" s="181"/>
      <c r="F89" s="181"/>
      <c r="G89" s="181"/>
      <c r="H89" s="181"/>
      <c r="I89" s="181"/>
      <c r="J89" s="181"/>
      <c r="K89" s="181"/>
      <c r="L89" s="181"/>
      <c r="M89" s="181"/>
      <c r="N89" s="181"/>
      <c r="O89" s="181"/>
      <c r="P89" s="181"/>
      <c r="Q89" s="181"/>
      <c r="R89" s="181"/>
      <c r="S89" s="181"/>
      <c r="T89" s="181"/>
      <c r="U89" s="181"/>
      <c r="V89" s="181"/>
      <c r="W89" s="181"/>
      <c r="X89" s="181"/>
      <c r="Y89" s="210"/>
      <c r="Z89" s="210"/>
    </row>
    <row r="90" spans="1:26" ht="14.25" customHeight="1" x14ac:dyDescent="0.2">
      <c r="A90" s="183"/>
      <c r="B90" s="182"/>
      <c r="C90" s="181"/>
      <c r="D90" s="181"/>
      <c r="E90" s="181"/>
      <c r="F90" s="181"/>
      <c r="G90" s="181"/>
      <c r="H90" s="181"/>
      <c r="I90" s="181"/>
      <c r="J90" s="181"/>
      <c r="K90" s="181"/>
      <c r="L90" s="181"/>
      <c r="M90" s="181"/>
      <c r="N90" s="181"/>
      <c r="O90" s="181"/>
      <c r="P90" s="181"/>
      <c r="Q90" s="181"/>
      <c r="R90" s="181"/>
      <c r="S90" s="181"/>
      <c r="T90" s="181"/>
      <c r="U90" s="181"/>
      <c r="V90" s="181"/>
      <c r="W90" s="181"/>
      <c r="X90" s="181"/>
      <c r="Y90" s="210"/>
      <c r="Z90" s="210"/>
    </row>
    <row r="91" spans="1:26" ht="14.25" customHeight="1" x14ac:dyDescent="0.2">
      <c r="A91" s="183"/>
      <c r="B91" s="182"/>
      <c r="C91" s="181"/>
      <c r="D91" s="181"/>
      <c r="E91" s="181"/>
      <c r="F91" s="181"/>
      <c r="G91" s="181"/>
      <c r="H91" s="181"/>
      <c r="I91" s="181"/>
      <c r="J91" s="181"/>
      <c r="K91" s="181"/>
      <c r="L91" s="181"/>
      <c r="M91" s="181"/>
      <c r="N91" s="181"/>
      <c r="O91" s="181"/>
      <c r="P91" s="181"/>
      <c r="Q91" s="181"/>
      <c r="R91" s="181"/>
      <c r="S91" s="181"/>
      <c r="T91" s="181"/>
      <c r="U91" s="181"/>
      <c r="V91" s="181"/>
      <c r="W91" s="181"/>
      <c r="X91" s="181"/>
      <c r="Y91" s="210"/>
      <c r="Z91" s="210"/>
    </row>
    <row r="92" spans="1:26" ht="14.25" customHeight="1" x14ac:dyDescent="0.2">
      <c r="A92" s="183"/>
      <c r="B92" s="182"/>
      <c r="C92" s="181"/>
      <c r="D92" s="181"/>
      <c r="E92" s="181"/>
      <c r="F92" s="181"/>
      <c r="G92" s="181"/>
      <c r="H92" s="181"/>
      <c r="I92" s="181"/>
      <c r="J92" s="181"/>
      <c r="K92" s="181"/>
      <c r="L92" s="181"/>
      <c r="M92" s="181"/>
      <c r="N92" s="181"/>
      <c r="O92" s="181"/>
      <c r="P92" s="181"/>
      <c r="Q92" s="181"/>
      <c r="R92" s="181"/>
      <c r="S92" s="181"/>
      <c r="T92" s="181"/>
      <c r="U92" s="181"/>
      <c r="V92" s="181"/>
      <c r="W92" s="181"/>
      <c r="X92" s="181"/>
      <c r="Y92" s="210"/>
      <c r="Z92" s="210"/>
    </row>
    <row r="93" spans="1:26" ht="14.25" customHeight="1" x14ac:dyDescent="0.2">
      <c r="A93" s="183"/>
      <c r="B93" s="182"/>
      <c r="C93" s="181"/>
      <c r="D93" s="181"/>
      <c r="E93" s="181"/>
      <c r="F93" s="181"/>
      <c r="G93" s="181"/>
      <c r="H93" s="181"/>
      <c r="I93" s="181"/>
      <c r="J93" s="181"/>
      <c r="K93" s="181"/>
      <c r="L93" s="181"/>
      <c r="M93" s="181"/>
      <c r="N93" s="181"/>
      <c r="O93" s="181"/>
      <c r="P93" s="181"/>
      <c r="Q93" s="181"/>
      <c r="R93" s="181"/>
      <c r="S93" s="181"/>
      <c r="T93" s="181"/>
      <c r="U93" s="181"/>
      <c r="V93" s="181"/>
      <c r="W93" s="181"/>
      <c r="X93" s="181"/>
      <c r="Y93" s="210"/>
      <c r="Z93" s="210"/>
    </row>
    <row r="94" spans="1:26" ht="14.25" customHeight="1" x14ac:dyDescent="0.2">
      <c r="A94" s="183"/>
      <c r="B94" s="182"/>
      <c r="C94" s="181"/>
      <c r="D94" s="181"/>
      <c r="E94" s="181"/>
      <c r="F94" s="181"/>
      <c r="G94" s="181"/>
      <c r="H94" s="181"/>
      <c r="I94" s="181"/>
      <c r="J94" s="181"/>
      <c r="K94" s="181"/>
      <c r="L94" s="181"/>
      <c r="M94" s="181"/>
      <c r="N94" s="181"/>
      <c r="O94" s="181"/>
      <c r="P94" s="181"/>
      <c r="Q94" s="181"/>
      <c r="R94" s="181"/>
      <c r="S94" s="181"/>
      <c r="T94" s="181"/>
      <c r="U94" s="181"/>
      <c r="V94" s="181"/>
      <c r="W94" s="181"/>
      <c r="X94" s="181"/>
      <c r="Y94" s="210"/>
      <c r="Z94" s="210"/>
    </row>
    <row r="95" spans="1:26" ht="14.25" customHeight="1" x14ac:dyDescent="0.2">
      <c r="A95" s="183"/>
      <c r="B95" s="182"/>
      <c r="C95" s="181"/>
      <c r="D95" s="181"/>
      <c r="E95" s="181"/>
      <c r="F95" s="181"/>
      <c r="G95" s="181"/>
      <c r="H95" s="181"/>
      <c r="I95" s="181"/>
      <c r="J95" s="181"/>
      <c r="K95" s="181"/>
      <c r="L95" s="181"/>
      <c r="M95" s="181"/>
      <c r="N95" s="181"/>
      <c r="O95" s="181"/>
      <c r="P95" s="181"/>
      <c r="Q95" s="181"/>
      <c r="R95" s="181"/>
      <c r="S95" s="181"/>
      <c r="T95" s="181"/>
      <c r="U95" s="181"/>
      <c r="V95" s="181"/>
      <c r="W95" s="181"/>
      <c r="X95" s="181"/>
      <c r="Y95" s="210"/>
      <c r="Z95" s="210"/>
    </row>
    <row r="96" spans="1:26" ht="14.25" customHeight="1" x14ac:dyDescent="0.2">
      <c r="A96" s="183"/>
      <c r="B96" s="182"/>
      <c r="C96" s="181"/>
      <c r="D96" s="181"/>
      <c r="E96" s="181"/>
      <c r="F96" s="181"/>
      <c r="G96" s="181"/>
      <c r="H96" s="181"/>
      <c r="I96" s="181"/>
      <c r="J96" s="181"/>
      <c r="K96" s="181"/>
      <c r="L96" s="181"/>
      <c r="M96" s="181"/>
      <c r="N96" s="181"/>
      <c r="O96" s="181"/>
      <c r="P96" s="181"/>
      <c r="Q96" s="181"/>
      <c r="R96" s="181"/>
      <c r="S96" s="181"/>
      <c r="T96" s="181"/>
      <c r="U96" s="181"/>
      <c r="V96" s="181"/>
      <c r="W96" s="181"/>
      <c r="X96" s="181"/>
      <c r="Y96" s="210"/>
      <c r="Z96" s="210"/>
    </row>
    <row r="97" spans="1:26" ht="14.25" customHeight="1" x14ac:dyDescent="0.2">
      <c r="A97" s="183"/>
      <c r="B97" s="182"/>
      <c r="C97" s="181"/>
      <c r="D97" s="181"/>
      <c r="E97" s="181"/>
      <c r="F97" s="181"/>
      <c r="G97" s="181"/>
      <c r="H97" s="181"/>
      <c r="I97" s="181"/>
      <c r="J97" s="181"/>
      <c r="K97" s="181"/>
      <c r="L97" s="181"/>
      <c r="M97" s="181"/>
      <c r="N97" s="181"/>
      <c r="O97" s="181"/>
      <c r="P97" s="181"/>
      <c r="Q97" s="181"/>
      <c r="R97" s="181"/>
      <c r="S97" s="181"/>
      <c r="T97" s="181"/>
      <c r="U97" s="181"/>
      <c r="V97" s="181"/>
      <c r="W97" s="181"/>
      <c r="X97" s="181"/>
      <c r="Y97" s="210"/>
      <c r="Z97" s="210"/>
    </row>
    <row r="98" spans="1:26" ht="14.25" customHeight="1" x14ac:dyDescent="0.2">
      <c r="A98" s="183"/>
      <c r="B98" s="182"/>
      <c r="C98" s="181"/>
      <c r="D98" s="181"/>
      <c r="E98" s="181"/>
      <c r="F98" s="181"/>
      <c r="G98" s="181"/>
      <c r="H98" s="181"/>
      <c r="I98" s="181"/>
      <c r="J98" s="181"/>
      <c r="K98" s="181"/>
      <c r="L98" s="181"/>
      <c r="M98" s="181"/>
      <c r="N98" s="181"/>
      <c r="O98" s="181"/>
      <c r="P98" s="181"/>
      <c r="Q98" s="181"/>
      <c r="R98" s="181"/>
      <c r="S98" s="181"/>
      <c r="T98" s="181"/>
      <c r="U98" s="181"/>
      <c r="V98" s="181"/>
      <c r="W98" s="181"/>
      <c r="X98" s="181"/>
      <c r="Y98" s="210"/>
      <c r="Z98" s="210"/>
    </row>
    <row r="99" spans="1:26" ht="14.25" customHeight="1" x14ac:dyDescent="0.2">
      <c r="A99" s="183"/>
      <c r="B99" s="182"/>
      <c r="C99" s="181"/>
      <c r="D99" s="181"/>
      <c r="E99" s="181"/>
      <c r="F99" s="181"/>
      <c r="G99" s="181"/>
      <c r="H99" s="181"/>
      <c r="I99" s="181"/>
      <c r="J99" s="181"/>
      <c r="K99" s="181"/>
      <c r="L99" s="181"/>
      <c r="M99" s="181"/>
      <c r="N99" s="181"/>
      <c r="O99" s="181"/>
      <c r="P99" s="181"/>
      <c r="Q99" s="181"/>
      <c r="R99" s="181"/>
      <c r="S99" s="181"/>
      <c r="T99" s="181"/>
      <c r="U99" s="181"/>
      <c r="V99" s="181"/>
      <c r="W99" s="181"/>
      <c r="X99" s="181"/>
      <c r="Y99" s="210"/>
      <c r="Z99" s="210"/>
    </row>
    <row r="100" spans="1:26" ht="14.25" customHeight="1" x14ac:dyDescent="0.2">
      <c r="A100" s="183"/>
      <c r="B100" s="182"/>
      <c r="C100" s="181"/>
      <c r="D100" s="181"/>
      <c r="E100" s="181"/>
      <c r="F100" s="181"/>
      <c r="G100" s="181"/>
      <c r="H100" s="181"/>
      <c r="I100" s="181"/>
      <c r="J100" s="181"/>
      <c r="K100" s="181"/>
      <c r="L100" s="181"/>
      <c r="M100" s="181"/>
      <c r="N100" s="181"/>
      <c r="O100" s="181"/>
      <c r="P100" s="181"/>
      <c r="Q100" s="181"/>
      <c r="R100" s="181"/>
      <c r="S100" s="181"/>
      <c r="T100" s="181"/>
      <c r="U100" s="181"/>
      <c r="V100" s="181"/>
      <c r="W100" s="181"/>
      <c r="X100" s="181"/>
      <c r="Y100" s="210"/>
      <c r="Z100" s="210"/>
    </row>
    <row r="101" spans="1:26" ht="14.25" customHeight="1" x14ac:dyDescent="0.2">
      <c r="A101" s="183"/>
      <c r="B101" s="182"/>
      <c r="C101" s="181"/>
      <c r="D101" s="181"/>
      <c r="E101" s="181"/>
      <c r="F101" s="181"/>
      <c r="G101" s="181"/>
      <c r="H101" s="181"/>
      <c r="I101" s="181"/>
      <c r="J101" s="181"/>
      <c r="K101" s="181"/>
      <c r="L101" s="181"/>
      <c r="M101" s="181"/>
      <c r="N101" s="181"/>
      <c r="O101" s="181"/>
      <c r="P101" s="181"/>
      <c r="Q101" s="181"/>
      <c r="R101" s="181"/>
      <c r="S101" s="181"/>
      <c r="T101" s="181"/>
      <c r="U101" s="181"/>
      <c r="V101" s="181"/>
      <c r="W101" s="181"/>
      <c r="X101" s="181"/>
      <c r="Y101" s="210"/>
      <c r="Z101" s="210"/>
    </row>
    <row r="102" spans="1:26" ht="14.25" customHeight="1" x14ac:dyDescent="0.2">
      <c r="A102" s="183"/>
      <c r="B102" s="182"/>
      <c r="C102" s="181"/>
      <c r="D102" s="181"/>
      <c r="E102" s="181"/>
      <c r="F102" s="181"/>
      <c r="G102" s="181"/>
      <c r="H102" s="181"/>
      <c r="I102" s="181"/>
      <c r="J102" s="181"/>
      <c r="K102" s="181"/>
      <c r="L102" s="181"/>
      <c r="M102" s="181"/>
      <c r="N102" s="181"/>
      <c r="O102" s="181"/>
      <c r="P102" s="181"/>
      <c r="Q102" s="181"/>
      <c r="R102" s="181"/>
      <c r="S102" s="181"/>
      <c r="T102" s="181"/>
      <c r="U102" s="181"/>
      <c r="V102" s="181"/>
      <c r="W102" s="181"/>
      <c r="X102" s="181"/>
      <c r="Y102" s="210"/>
      <c r="Z102" s="210"/>
    </row>
    <row r="103" spans="1:26" ht="14.25" customHeight="1" x14ac:dyDescent="0.2">
      <c r="A103" s="183"/>
      <c r="B103" s="182"/>
      <c r="C103" s="181"/>
      <c r="D103" s="181"/>
      <c r="E103" s="181"/>
      <c r="F103" s="181"/>
      <c r="G103" s="181"/>
      <c r="H103" s="181"/>
      <c r="I103" s="181"/>
      <c r="J103" s="181"/>
      <c r="K103" s="181"/>
      <c r="L103" s="181"/>
      <c r="M103" s="181"/>
      <c r="N103" s="181"/>
      <c r="O103" s="181"/>
      <c r="P103" s="181"/>
      <c r="Q103" s="181"/>
      <c r="R103" s="181"/>
      <c r="S103" s="181"/>
      <c r="T103" s="181"/>
      <c r="U103" s="181"/>
      <c r="V103" s="181"/>
      <c r="W103" s="181"/>
      <c r="X103" s="181"/>
      <c r="Y103" s="210"/>
      <c r="Z103" s="210"/>
    </row>
    <row r="104" spans="1:26" ht="14.25" customHeight="1" x14ac:dyDescent="0.2">
      <c r="A104" s="183"/>
      <c r="B104" s="182"/>
      <c r="C104" s="181"/>
      <c r="D104" s="181"/>
      <c r="E104" s="181"/>
      <c r="F104" s="181"/>
      <c r="G104" s="181"/>
      <c r="H104" s="181"/>
      <c r="I104" s="181"/>
      <c r="J104" s="181"/>
      <c r="K104" s="181"/>
      <c r="L104" s="181"/>
      <c r="M104" s="181"/>
      <c r="N104" s="181"/>
      <c r="O104" s="181"/>
      <c r="P104" s="181"/>
      <c r="Q104" s="181"/>
      <c r="R104" s="181"/>
      <c r="S104" s="181"/>
      <c r="T104" s="181"/>
      <c r="U104" s="181"/>
      <c r="V104" s="181"/>
      <c r="W104" s="181"/>
      <c r="X104" s="181"/>
      <c r="Y104" s="210"/>
      <c r="Z104" s="210"/>
    </row>
    <row r="105" spans="1:26" ht="14.25" customHeight="1" x14ac:dyDescent="0.2">
      <c r="A105" s="183"/>
      <c r="B105" s="182"/>
      <c r="C105" s="181"/>
      <c r="D105" s="181"/>
      <c r="E105" s="181"/>
      <c r="F105" s="181"/>
      <c r="G105" s="181"/>
      <c r="H105" s="181"/>
      <c r="I105" s="181"/>
      <c r="J105" s="181"/>
      <c r="K105" s="181"/>
      <c r="L105" s="181"/>
      <c r="M105" s="181"/>
      <c r="N105" s="181"/>
      <c r="O105" s="181"/>
      <c r="P105" s="181"/>
      <c r="Q105" s="181"/>
      <c r="R105" s="181"/>
      <c r="S105" s="181"/>
      <c r="T105" s="181"/>
      <c r="U105" s="181"/>
      <c r="V105" s="181"/>
      <c r="W105" s="181"/>
      <c r="X105" s="181"/>
      <c r="Y105" s="210"/>
      <c r="Z105" s="210"/>
    </row>
    <row r="106" spans="1:26" ht="14.25" customHeight="1" x14ac:dyDescent="0.2">
      <c r="A106" s="183"/>
      <c r="B106" s="182"/>
      <c r="C106" s="181"/>
      <c r="D106" s="181"/>
      <c r="E106" s="181"/>
      <c r="F106" s="181"/>
      <c r="G106" s="181"/>
      <c r="H106" s="181"/>
      <c r="I106" s="181"/>
      <c r="J106" s="181"/>
      <c r="K106" s="181"/>
      <c r="L106" s="181"/>
      <c r="M106" s="181"/>
      <c r="N106" s="181"/>
      <c r="O106" s="181"/>
      <c r="P106" s="181"/>
      <c r="Q106" s="181"/>
      <c r="R106" s="181"/>
      <c r="S106" s="181"/>
      <c r="T106" s="181"/>
      <c r="U106" s="181"/>
      <c r="V106" s="181"/>
      <c r="W106" s="181"/>
      <c r="X106" s="181"/>
      <c r="Y106" s="210"/>
      <c r="Z106" s="210"/>
    </row>
    <row r="107" spans="1:26" ht="14.25" customHeight="1" x14ac:dyDescent="0.2">
      <c r="A107" s="183"/>
      <c r="B107" s="182"/>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210"/>
      <c r="Z107" s="210"/>
    </row>
    <row r="108" spans="1:26" ht="14.25" customHeight="1" x14ac:dyDescent="0.2">
      <c r="A108" s="183"/>
      <c r="B108" s="182"/>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210"/>
      <c r="Z108" s="210"/>
    </row>
    <row r="109" spans="1:26" ht="14.25" customHeight="1" x14ac:dyDescent="0.2">
      <c r="A109" s="183"/>
      <c r="B109" s="182"/>
      <c r="C109" s="181"/>
      <c r="D109" s="181"/>
      <c r="E109" s="181"/>
      <c r="F109" s="181"/>
      <c r="G109" s="181"/>
      <c r="H109" s="181"/>
      <c r="I109" s="181"/>
      <c r="J109" s="181"/>
      <c r="K109" s="181"/>
      <c r="L109" s="181"/>
      <c r="M109" s="181"/>
      <c r="N109" s="181"/>
      <c r="O109" s="181"/>
      <c r="P109" s="181"/>
      <c r="Q109" s="181"/>
      <c r="R109" s="181"/>
      <c r="S109" s="181"/>
      <c r="T109" s="181"/>
      <c r="U109" s="181"/>
      <c r="V109" s="181"/>
      <c r="W109" s="181"/>
      <c r="X109" s="181"/>
      <c r="Y109" s="210"/>
      <c r="Z109" s="210"/>
    </row>
    <row r="110" spans="1:26" ht="14.25" customHeight="1" x14ac:dyDescent="0.2">
      <c r="A110" s="183"/>
      <c r="B110" s="182"/>
      <c r="C110" s="181"/>
      <c r="D110" s="181"/>
      <c r="E110" s="181"/>
      <c r="F110" s="181"/>
      <c r="G110" s="181"/>
      <c r="H110" s="181"/>
      <c r="I110" s="181"/>
      <c r="J110" s="181"/>
      <c r="K110" s="181"/>
      <c r="L110" s="181"/>
      <c r="M110" s="181"/>
      <c r="N110" s="181"/>
      <c r="O110" s="181"/>
      <c r="P110" s="181"/>
      <c r="Q110" s="181"/>
      <c r="R110" s="181"/>
      <c r="S110" s="181"/>
      <c r="T110" s="181"/>
      <c r="U110" s="181"/>
      <c r="V110" s="181"/>
      <c r="W110" s="181"/>
      <c r="X110" s="181"/>
      <c r="Y110" s="210"/>
      <c r="Z110" s="210"/>
    </row>
    <row r="111" spans="1:26" ht="14.25" customHeight="1" x14ac:dyDescent="0.2">
      <c r="A111" s="183"/>
      <c r="B111" s="182"/>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210"/>
      <c r="Z111" s="210"/>
    </row>
    <row r="112" spans="1:26" ht="14.25" customHeight="1" x14ac:dyDescent="0.2">
      <c r="A112" s="183"/>
      <c r="B112" s="182"/>
      <c r="C112" s="181"/>
      <c r="D112" s="181"/>
      <c r="E112" s="181"/>
      <c r="F112" s="181"/>
      <c r="G112" s="181"/>
      <c r="H112" s="181"/>
      <c r="I112" s="181"/>
      <c r="J112" s="181"/>
      <c r="K112" s="181"/>
      <c r="L112" s="181"/>
      <c r="M112" s="181"/>
      <c r="N112" s="181"/>
      <c r="O112" s="181"/>
      <c r="P112" s="181"/>
      <c r="Q112" s="181"/>
      <c r="R112" s="181"/>
      <c r="S112" s="181"/>
      <c r="T112" s="181"/>
      <c r="U112" s="181"/>
      <c r="V112" s="181"/>
      <c r="W112" s="181"/>
      <c r="X112" s="181"/>
      <c r="Y112" s="210"/>
      <c r="Z112" s="210"/>
    </row>
    <row r="113" spans="1:26" ht="14.25" customHeight="1" x14ac:dyDescent="0.2">
      <c r="A113" s="183"/>
      <c r="B113" s="182"/>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210"/>
      <c r="Z113" s="210"/>
    </row>
    <row r="114" spans="1:26" ht="14.25" customHeight="1" x14ac:dyDescent="0.2">
      <c r="A114" s="183"/>
      <c r="B114" s="182"/>
      <c r="C114" s="181"/>
      <c r="D114" s="181"/>
      <c r="E114" s="181"/>
      <c r="F114" s="181"/>
      <c r="G114" s="181"/>
      <c r="H114" s="181"/>
      <c r="I114" s="181"/>
      <c r="J114" s="181"/>
      <c r="K114" s="181"/>
      <c r="L114" s="181"/>
      <c r="M114" s="181"/>
      <c r="N114" s="181"/>
      <c r="O114" s="181"/>
      <c r="P114" s="181"/>
      <c r="Q114" s="181"/>
      <c r="R114" s="181"/>
      <c r="S114" s="181"/>
      <c r="T114" s="181"/>
      <c r="U114" s="181"/>
      <c r="V114" s="181"/>
      <c r="W114" s="181"/>
      <c r="X114" s="181"/>
      <c r="Y114" s="210"/>
      <c r="Z114" s="210"/>
    </row>
    <row r="115" spans="1:26" ht="14.25" customHeight="1" x14ac:dyDescent="0.2">
      <c r="A115" s="183"/>
      <c r="B115" s="182"/>
      <c r="C115" s="181"/>
      <c r="D115" s="181"/>
      <c r="E115" s="181"/>
      <c r="F115" s="181"/>
      <c r="G115" s="181"/>
      <c r="H115" s="181"/>
      <c r="I115" s="181"/>
      <c r="J115" s="181"/>
      <c r="K115" s="181"/>
      <c r="L115" s="181"/>
      <c r="M115" s="181"/>
      <c r="N115" s="181"/>
      <c r="O115" s="181"/>
      <c r="P115" s="181"/>
      <c r="Q115" s="181"/>
      <c r="R115" s="181"/>
      <c r="S115" s="181"/>
      <c r="T115" s="181"/>
      <c r="U115" s="181"/>
      <c r="V115" s="181"/>
      <c r="W115" s="181"/>
      <c r="X115" s="181"/>
      <c r="Y115" s="210"/>
      <c r="Z115" s="210"/>
    </row>
    <row r="116" spans="1:26" ht="14.25" customHeight="1" x14ac:dyDescent="0.2">
      <c r="A116" s="183"/>
      <c r="B116" s="182"/>
      <c r="C116" s="181"/>
      <c r="D116" s="181"/>
      <c r="E116" s="181"/>
      <c r="F116" s="181"/>
      <c r="G116" s="181"/>
      <c r="H116" s="181"/>
      <c r="I116" s="181"/>
      <c r="J116" s="181"/>
      <c r="K116" s="181"/>
      <c r="L116" s="181"/>
      <c r="M116" s="181"/>
      <c r="N116" s="181"/>
      <c r="O116" s="181"/>
      <c r="P116" s="181"/>
      <c r="Q116" s="181"/>
      <c r="R116" s="181"/>
      <c r="S116" s="181"/>
      <c r="T116" s="181"/>
      <c r="U116" s="181"/>
      <c r="V116" s="181"/>
      <c r="W116" s="181"/>
      <c r="X116" s="181"/>
      <c r="Y116" s="210"/>
      <c r="Z116" s="210"/>
    </row>
    <row r="117" spans="1:26" ht="14.25" customHeight="1" x14ac:dyDescent="0.2">
      <c r="A117" s="183"/>
      <c r="B117" s="182"/>
      <c r="C117" s="181"/>
      <c r="D117" s="181"/>
      <c r="E117" s="181"/>
      <c r="F117" s="181"/>
      <c r="G117" s="181"/>
      <c r="H117" s="181"/>
      <c r="I117" s="181"/>
      <c r="J117" s="181"/>
      <c r="K117" s="181"/>
      <c r="L117" s="181"/>
      <c r="M117" s="181"/>
      <c r="N117" s="181"/>
      <c r="O117" s="181"/>
      <c r="P117" s="181"/>
      <c r="Q117" s="181"/>
      <c r="R117" s="181"/>
      <c r="S117" s="181"/>
      <c r="T117" s="181"/>
      <c r="U117" s="181"/>
      <c r="V117" s="181"/>
      <c r="W117" s="181"/>
      <c r="X117" s="181"/>
      <c r="Y117" s="210"/>
      <c r="Z117" s="210"/>
    </row>
    <row r="118" spans="1:26" ht="14.25" customHeight="1" x14ac:dyDescent="0.2">
      <c r="A118" s="183"/>
      <c r="B118" s="182"/>
      <c r="C118" s="181"/>
      <c r="D118" s="181"/>
      <c r="E118" s="181"/>
      <c r="F118" s="181"/>
      <c r="G118" s="181"/>
      <c r="H118" s="181"/>
      <c r="I118" s="181"/>
      <c r="J118" s="181"/>
      <c r="K118" s="181"/>
      <c r="L118" s="181"/>
      <c r="M118" s="181"/>
      <c r="N118" s="181"/>
      <c r="O118" s="181"/>
      <c r="P118" s="181"/>
      <c r="Q118" s="181"/>
      <c r="R118" s="181"/>
      <c r="S118" s="181"/>
      <c r="T118" s="181"/>
      <c r="U118" s="181"/>
      <c r="V118" s="181"/>
      <c r="W118" s="181"/>
      <c r="X118" s="181"/>
      <c r="Y118" s="210"/>
      <c r="Z118" s="210"/>
    </row>
    <row r="119" spans="1:26" ht="14.25" customHeight="1" x14ac:dyDescent="0.2">
      <c r="A119" s="183"/>
      <c r="B119" s="182"/>
      <c r="C119" s="181"/>
      <c r="D119" s="181"/>
      <c r="E119" s="181"/>
      <c r="F119" s="181"/>
      <c r="G119" s="181"/>
      <c r="H119" s="181"/>
      <c r="I119" s="181"/>
      <c r="J119" s="181"/>
      <c r="K119" s="181"/>
      <c r="L119" s="181"/>
      <c r="M119" s="181"/>
      <c r="N119" s="181"/>
      <c r="O119" s="181"/>
      <c r="P119" s="181"/>
      <c r="Q119" s="181"/>
      <c r="R119" s="181"/>
      <c r="S119" s="181"/>
      <c r="T119" s="181"/>
      <c r="U119" s="181"/>
      <c r="V119" s="181"/>
      <c r="W119" s="181"/>
      <c r="X119" s="181"/>
      <c r="Y119" s="210"/>
      <c r="Z119" s="210"/>
    </row>
    <row r="120" spans="1:26" ht="14.25" customHeight="1" x14ac:dyDescent="0.2">
      <c r="A120" s="183"/>
      <c r="B120" s="182"/>
      <c r="C120" s="181"/>
      <c r="D120" s="181"/>
      <c r="E120" s="181"/>
      <c r="F120" s="181"/>
      <c r="G120" s="181"/>
      <c r="H120" s="181"/>
      <c r="I120" s="181"/>
      <c r="J120" s="181"/>
      <c r="K120" s="181"/>
      <c r="L120" s="181"/>
      <c r="M120" s="181"/>
      <c r="N120" s="181"/>
      <c r="O120" s="181"/>
      <c r="P120" s="181"/>
      <c r="Q120" s="181"/>
      <c r="R120" s="181"/>
      <c r="S120" s="181"/>
      <c r="T120" s="181"/>
      <c r="U120" s="181"/>
      <c r="V120" s="181"/>
      <c r="W120" s="181"/>
      <c r="X120" s="181"/>
      <c r="Y120" s="210"/>
      <c r="Z120" s="210"/>
    </row>
    <row r="121" spans="1:26" ht="14.25" customHeight="1" x14ac:dyDescent="0.2">
      <c r="A121" s="183"/>
      <c r="B121" s="182"/>
      <c r="C121" s="181"/>
      <c r="D121" s="181"/>
      <c r="E121" s="181"/>
      <c r="F121" s="181"/>
      <c r="G121" s="181"/>
      <c r="H121" s="181"/>
      <c r="I121" s="181"/>
      <c r="J121" s="181"/>
      <c r="K121" s="181"/>
      <c r="L121" s="181"/>
      <c r="M121" s="181"/>
      <c r="N121" s="181"/>
      <c r="O121" s="181"/>
      <c r="P121" s="181"/>
      <c r="Q121" s="181"/>
      <c r="R121" s="181"/>
      <c r="S121" s="181"/>
      <c r="T121" s="181"/>
      <c r="U121" s="181"/>
      <c r="V121" s="181"/>
      <c r="W121" s="181"/>
      <c r="X121" s="181"/>
      <c r="Y121" s="210"/>
      <c r="Z121" s="210"/>
    </row>
    <row r="122" spans="1:26" ht="14.25" customHeight="1" x14ac:dyDescent="0.2">
      <c r="A122" s="183"/>
      <c r="B122" s="182"/>
      <c r="C122" s="181"/>
      <c r="D122" s="181"/>
      <c r="E122" s="181"/>
      <c r="F122" s="181"/>
      <c r="G122" s="181"/>
      <c r="H122" s="181"/>
      <c r="I122" s="181"/>
      <c r="J122" s="181"/>
      <c r="K122" s="181"/>
      <c r="L122" s="181"/>
      <c r="M122" s="181"/>
      <c r="N122" s="181"/>
      <c r="O122" s="181"/>
      <c r="P122" s="181"/>
      <c r="Q122" s="181"/>
      <c r="R122" s="181"/>
      <c r="S122" s="181"/>
      <c r="T122" s="181"/>
      <c r="U122" s="181"/>
      <c r="V122" s="181"/>
      <c r="W122" s="181"/>
      <c r="X122" s="181"/>
      <c r="Y122" s="210"/>
      <c r="Z122" s="210"/>
    </row>
    <row r="123" spans="1:26" ht="14.25" customHeight="1" x14ac:dyDescent="0.2">
      <c r="A123" s="183"/>
      <c r="B123" s="182"/>
      <c r="C123" s="181"/>
      <c r="D123" s="181"/>
      <c r="E123" s="181"/>
      <c r="F123" s="181"/>
      <c r="G123" s="181"/>
      <c r="H123" s="181"/>
      <c r="I123" s="181"/>
      <c r="J123" s="181"/>
      <c r="K123" s="181"/>
      <c r="L123" s="181"/>
      <c r="M123" s="181"/>
      <c r="N123" s="181"/>
      <c r="O123" s="181"/>
      <c r="P123" s="181"/>
      <c r="Q123" s="181"/>
      <c r="R123" s="181"/>
      <c r="S123" s="181"/>
      <c r="T123" s="181"/>
      <c r="U123" s="181"/>
      <c r="V123" s="181"/>
      <c r="W123" s="181"/>
      <c r="X123" s="181"/>
      <c r="Y123" s="210"/>
      <c r="Z123" s="210"/>
    </row>
    <row r="124" spans="1:26" ht="14.25" customHeight="1" x14ac:dyDescent="0.2">
      <c r="A124" s="183"/>
      <c r="B124" s="182"/>
      <c r="C124" s="181"/>
      <c r="D124" s="181"/>
      <c r="E124" s="181"/>
      <c r="F124" s="181"/>
      <c r="G124" s="181"/>
      <c r="H124" s="181"/>
      <c r="I124" s="181"/>
      <c r="J124" s="181"/>
      <c r="K124" s="181"/>
      <c r="L124" s="181"/>
      <c r="M124" s="181"/>
      <c r="N124" s="181"/>
      <c r="O124" s="181"/>
      <c r="P124" s="181"/>
      <c r="Q124" s="181"/>
      <c r="R124" s="181"/>
      <c r="S124" s="181"/>
      <c r="T124" s="181"/>
      <c r="U124" s="181"/>
      <c r="V124" s="181"/>
      <c r="W124" s="181"/>
      <c r="X124" s="181"/>
      <c r="Y124" s="210"/>
      <c r="Z124" s="210"/>
    </row>
    <row r="125" spans="1:26" ht="14.25" customHeight="1" x14ac:dyDescent="0.2">
      <c r="A125" s="183"/>
      <c r="B125" s="182"/>
      <c r="C125" s="181"/>
      <c r="D125" s="181"/>
      <c r="E125" s="181"/>
      <c r="F125" s="181"/>
      <c r="G125" s="181"/>
      <c r="H125" s="181"/>
      <c r="I125" s="181"/>
      <c r="J125" s="181"/>
      <c r="K125" s="181"/>
      <c r="L125" s="181"/>
      <c r="M125" s="181"/>
      <c r="N125" s="181"/>
      <c r="O125" s="181"/>
      <c r="P125" s="181"/>
      <c r="Q125" s="181"/>
      <c r="R125" s="181"/>
      <c r="S125" s="181"/>
      <c r="T125" s="181"/>
      <c r="U125" s="181"/>
      <c r="V125" s="181"/>
      <c r="W125" s="181"/>
      <c r="X125" s="181"/>
      <c r="Y125" s="210"/>
      <c r="Z125" s="210"/>
    </row>
    <row r="126" spans="1:26" ht="14.25" customHeight="1" x14ac:dyDescent="0.2">
      <c r="A126" s="183"/>
      <c r="B126" s="182"/>
      <c r="C126" s="181"/>
      <c r="D126" s="181"/>
      <c r="E126" s="181"/>
      <c r="F126" s="181"/>
      <c r="G126" s="181"/>
      <c r="H126" s="181"/>
      <c r="I126" s="181"/>
      <c r="J126" s="181"/>
      <c r="K126" s="181"/>
      <c r="L126" s="181"/>
      <c r="M126" s="181"/>
      <c r="N126" s="181"/>
      <c r="O126" s="181"/>
      <c r="P126" s="181"/>
      <c r="Q126" s="181"/>
      <c r="R126" s="181"/>
      <c r="S126" s="181"/>
      <c r="T126" s="181"/>
      <c r="U126" s="181"/>
      <c r="V126" s="181"/>
      <c r="W126" s="181"/>
      <c r="X126" s="181"/>
      <c r="Y126" s="210"/>
      <c r="Z126" s="210"/>
    </row>
    <row r="127" spans="1:26" ht="14.25" customHeight="1" x14ac:dyDescent="0.2">
      <c r="A127" s="183"/>
      <c r="B127" s="182"/>
      <c r="C127" s="181"/>
      <c r="D127" s="181"/>
      <c r="E127" s="181"/>
      <c r="F127" s="181"/>
      <c r="G127" s="181"/>
      <c r="H127" s="181"/>
      <c r="I127" s="181"/>
      <c r="J127" s="181"/>
      <c r="K127" s="181"/>
      <c r="L127" s="181"/>
      <c r="M127" s="181"/>
      <c r="N127" s="181"/>
      <c r="O127" s="181"/>
      <c r="P127" s="181"/>
      <c r="Q127" s="181"/>
      <c r="R127" s="181"/>
      <c r="S127" s="181"/>
      <c r="T127" s="181"/>
      <c r="U127" s="181"/>
      <c r="V127" s="181"/>
      <c r="W127" s="181"/>
      <c r="X127" s="181"/>
      <c r="Y127" s="210"/>
      <c r="Z127" s="210"/>
    </row>
    <row r="128" spans="1:26" ht="14.25" customHeight="1" x14ac:dyDescent="0.2">
      <c r="A128" s="183"/>
      <c r="B128" s="182"/>
      <c r="C128" s="181"/>
      <c r="D128" s="181"/>
      <c r="E128" s="181"/>
      <c r="F128" s="181"/>
      <c r="G128" s="181"/>
      <c r="H128" s="181"/>
      <c r="I128" s="181"/>
      <c r="J128" s="181"/>
      <c r="K128" s="181"/>
      <c r="L128" s="181"/>
      <c r="M128" s="181"/>
      <c r="N128" s="181"/>
      <c r="O128" s="181"/>
      <c r="P128" s="181"/>
      <c r="Q128" s="181"/>
      <c r="R128" s="181"/>
      <c r="S128" s="181"/>
      <c r="T128" s="181"/>
      <c r="U128" s="181"/>
      <c r="V128" s="181"/>
      <c r="W128" s="181"/>
      <c r="X128" s="181"/>
      <c r="Y128" s="210"/>
      <c r="Z128" s="210"/>
    </row>
    <row r="129" spans="1:26" ht="14.25" customHeight="1" x14ac:dyDescent="0.2">
      <c r="A129" s="183"/>
      <c r="B129" s="182"/>
      <c r="C129" s="181"/>
      <c r="D129" s="181"/>
      <c r="E129" s="181"/>
      <c r="F129" s="181"/>
      <c r="G129" s="181"/>
      <c r="H129" s="181"/>
      <c r="I129" s="181"/>
      <c r="J129" s="181"/>
      <c r="K129" s="181"/>
      <c r="L129" s="181"/>
      <c r="M129" s="181"/>
      <c r="N129" s="181"/>
      <c r="O129" s="181"/>
      <c r="P129" s="181"/>
      <c r="Q129" s="181"/>
      <c r="R129" s="181"/>
      <c r="S129" s="181"/>
      <c r="T129" s="181"/>
      <c r="U129" s="181"/>
      <c r="V129" s="181"/>
      <c r="W129" s="181"/>
      <c r="X129" s="181"/>
      <c r="Y129" s="210"/>
      <c r="Z129" s="210"/>
    </row>
    <row r="130" spans="1:26" ht="14.25" customHeight="1" x14ac:dyDescent="0.2">
      <c r="A130" s="183"/>
      <c r="B130" s="182"/>
      <c r="C130" s="181"/>
      <c r="D130" s="181"/>
      <c r="E130" s="181"/>
      <c r="F130" s="181"/>
      <c r="G130" s="181"/>
      <c r="H130" s="181"/>
      <c r="I130" s="181"/>
      <c r="J130" s="181"/>
      <c r="K130" s="181"/>
      <c r="L130" s="181"/>
      <c r="M130" s="181"/>
      <c r="N130" s="181"/>
      <c r="O130" s="181"/>
      <c r="P130" s="181"/>
      <c r="Q130" s="181"/>
      <c r="R130" s="181"/>
      <c r="S130" s="181"/>
      <c r="T130" s="181"/>
      <c r="U130" s="181"/>
      <c r="V130" s="181"/>
      <c r="W130" s="181"/>
      <c r="X130" s="181"/>
      <c r="Y130" s="210"/>
      <c r="Z130" s="210"/>
    </row>
    <row r="131" spans="1:26" ht="14.25" customHeight="1" x14ac:dyDescent="0.2">
      <c r="A131" s="183"/>
      <c r="B131" s="182"/>
      <c r="C131" s="181"/>
      <c r="D131" s="181"/>
      <c r="E131" s="181"/>
      <c r="F131" s="181"/>
      <c r="G131" s="181"/>
      <c r="H131" s="181"/>
      <c r="I131" s="181"/>
      <c r="J131" s="181"/>
      <c r="K131" s="181"/>
      <c r="L131" s="181"/>
      <c r="M131" s="181"/>
      <c r="N131" s="181"/>
      <c r="O131" s="181"/>
      <c r="P131" s="181"/>
      <c r="Q131" s="181"/>
      <c r="R131" s="181"/>
      <c r="S131" s="181"/>
      <c r="T131" s="181"/>
      <c r="U131" s="181"/>
      <c r="V131" s="181"/>
      <c r="W131" s="181"/>
      <c r="X131" s="181"/>
      <c r="Y131" s="210"/>
      <c r="Z131" s="210"/>
    </row>
    <row r="132" spans="1:26" ht="14.25" customHeight="1" x14ac:dyDescent="0.2">
      <c r="A132" s="183"/>
      <c r="B132" s="182"/>
      <c r="C132" s="181"/>
      <c r="D132" s="181"/>
      <c r="E132" s="181"/>
      <c r="F132" s="181"/>
      <c r="G132" s="181"/>
      <c r="H132" s="181"/>
      <c r="I132" s="181"/>
      <c r="J132" s="181"/>
      <c r="K132" s="181"/>
      <c r="L132" s="181"/>
      <c r="M132" s="181"/>
      <c r="N132" s="181"/>
      <c r="O132" s="181"/>
      <c r="P132" s="181"/>
      <c r="Q132" s="181"/>
      <c r="R132" s="181"/>
      <c r="S132" s="181"/>
      <c r="T132" s="181"/>
      <c r="U132" s="181"/>
      <c r="V132" s="181"/>
      <c r="W132" s="181"/>
      <c r="X132" s="181"/>
      <c r="Y132" s="210"/>
      <c r="Z132" s="210"/>
    </row>
    <row r="133" spans="1:26" ht="14.25" customHeight="1" x14ac:dyDescent="0.2">
      <c r="A133" s="183"/>
      <c r="B133" s="182"/>
      <c r="C133" s="181"/>
      <c r="D133" s="181"/>
      <c r="E133" s="181"/>
      <c r="F133" s="181"/>
      <c r="G133" s="181"/>
      <c r="H133" s="181"/>
      <c r="I133" s="181"/>
      <c r="J133" s="181"/>
      <c r="K133" s="181"/>
      <c r="L133" s="181"/>
      <c r="M133" s="181"/>
      <c r="N133" s="181"/>
      <c r="O133" s="181"/>
      <c r="P133" s="181"/>
      <c r="Q133" s="181"/>
      <c r="R133" s="181"/>
      <c r="S133" s="181"/>
      <c r="T133" s="181"/>
      <c r="U133" s="181"/>
      <c r="V133" s="181"/>
      <c r="W133" s="181"/>
      <c r="X133" s="181"/>
      <c r="Y133" s="210"/>
      <c r="Z133" s="210"/>
    </row>
    <row r="134" spans="1:26" ht="14.25" customHeight="1" x14ac:dyDescent="0.2">
      <c r="A134" s="183"/>
      <c r="B134" s="182"/>
      <c r="C134" s="181"/>
      <c r="D134" s="181"/>
      <c r="E134" s="181"/>
      <c r="F134" s="181"/>
      <c r="G134" s="181"/>
      <c r="H134" s="181"/>
      <c r="I134" s="181"/>
      <c r="J134" s="181"/>
      <c r="K134" s="181"/>
      <c r="L134" s="181"/>
      <c r="M134" s="181"/>
      <c r="N134" s="181"/>
      <c r="O134" s="181"/>
      <c r="P134" s="181"/>
      <c r="Q134" s="181"/>
      <c r="R134" s="181"/>
      <c r="S134" s="181"/>
      <c r="T134" s="181"/>
      <c r="U134" s="181"/>
      <c r="V134" s="181"/>
      <c r="W134" s="181"/>
      <c r="X134" s="181"/>
      <c r="Y134" s="210"/>
      <c r="Z134" s="210"/>
    </row>
    <row r="135" spans="1:26" ht="14.25" customHeight="1" x14ac:dyDescent="0.2">
      <c r="A135" s="183"/>
      <c r="B135" s="182"/>
      <c r="C135" s="181"/>
      <c r="D135" s="181"/>
      <c r="E135" s="181"/>
      <c r="F135" s="181"/>
      <c r="G135" s="181"/>
      <c r="H135" s="181"/>
      <c r="I135" s="181"/>
      <c r="J135" s="181"/>
      <c r="K135" s="181"/>
      <c r="L135" s="181"/>
      <c r="M135" s="181"/>
      <c r="N135" s="181"/>
      <c r="O135" s="181"/>
      <c r="P135" s="181"/>
      <c r="Q135" s="181"/>
      <c r="R135" s="181"/>
      <c r="S135" s="181"/>
      <c r="T135" s="181"/>
      <c r="U135" s="181"/>
      <c r="V135" s="181"/>
      <c r="W135" s="181"/>
      <c r="X135" s="181"/>
      <c r="Y135" s="210"/>
      <c r="Z135" s="210"/>
    </row>
    <row r="136" spans="1:26" ht="14.25" customHeight="1" x14ac:dyDescent="0.2">
      <c r="A136" s="183"/>
      <c r="B136" s="182"/>
      <c r="C136" s="181"/>
      <c r="D136" s="181"/>
      <c r="E136" s="181"/>
      <c r="F136" s="181"/>
      <c r="G136" s="181"/>
      <c r="H136" s="181"/>
      <c r="I136" s="181"/>
      <c r="J136" s="181"/>
      <c r="K136" s="181"/>
      <c r="L136" s="181"/>
      <c r="M136" s="181"/>
      <c r="N136" s="181"/>
      <c r="O136" s="181"/>
      <c r="P136" s="181"/>
      <c r="Q136" s="181"/>
      <c r="R136" s="181"/>
      <c r="S136" s="181"/>
      <c r="T136" s="181"/>
      <c r="U136" s="181"/>
      <c r="V136" s="181"/>
      <c r="W136" s="181"/>
      <c r="X136" s="181"/>
      <c r="Y136" s="210"/>
      <c r="Z136" s="210"/>
    </row>
    <row r="137" spans="1:26" ht="14.25" customHeight="1" x14ac:dyDescent="0.2">
      <c r="A137" s="183"/>
      <c r="B137" s="182"/>
      <c r="C137" s="181"/>
      <c r="D137" s="181"/>
      <c r="E137" s="181"/>
      <c r="F137" s="181"/>
      <c r="G137" s="181"/>
      <c r="H137" s="181"/>
      <c r="I137" s="181"/>
      <c r="J137" s="181"/>
      <c r="K137" s="181"/>
      <c r="L137" s="181"/>
      <c r="M137" s="181"/>
      <c r="N137" s="181"/>
      <c r="O137" s="181"/>
      <c r="P137" s="181"/>
      <c r="Q137" s="181"/>
      <c r="R137" s="181"/>
      <c r="S137" s="181"/>
      <c r="T137" s="181"/>
      <c r="U137" s="181"/>
      <c r="V137" s="181"/>
      <c r="W137" s="181"/>
      <c r="X137" s="181"/>
      <c r="Y137" s="210"/>
      <c r="Z137" s="210"/>
    </row>
    <row r="138" spans="1:26" ht="14.25" customHeight="1" x14ac:dyDescent="0.2">
      <c r="A138" s="183"/>
      <c r="B138" s="182"/>
      <c r="C138" s="181"/>
      <c r="D138" s="181"/>
      <c r="E138" s="181"/>
      <c r="F138" s="181"/>
      <c r="G138" s="181"/>
      <c r="H138" s="181"/>
      <c r="I138" s="181"/>
      <c r="J138" s="181"/>
      <c r="K138" s="181"/>
      <c r="L138" s="181"/>
      <c r="M138" s="181"/>
      <c r="N138" s="181"/>
      <c r="O138" s="181"/>
      <c r="P138" s="181"/>
      <c r="Q138" s="181"/>
      <c r="R138" s="181"/>
      <c r="S138" s="181"/>
      <c r="T138" s="181"/>
      <c r="U138" s="181"/>
      <c r="V138" s="181"/>
      <c r="W138" s="181"/>
      <c r="X138" s="181"/>
      <c r="Y138" s="210"/>
      <c r="Z138" s="210"/>
    </row>
    <row r="139" spans="1:26" ht="14.25" customHeight="1" x14ac:dyDescent="0.2">
      <c r="A139" s="183"/>
      <c r="B139" s="182"/>
      <c r="C139" s="181"/>
      <c r="D139" s="181"/>
      <c r="E139" s="181"/>
      <c r="F139" s="181"/>
      <c r="G139" s="181"/>
      <c r="H139" s="181"/>
      <c r="I139" s="181"/>
      <c r="J139" s="181"/>
      <c r="K139" s="181"/>
      <c r="L139" s="181"/>
      <c r="M139" s="181"/>
      <c r="N139" s="181"/>
      <c r="O139" s="181"/>
      <c r="P139" s="181"/>
      <c r="Q139" s="181"/>
      <c r="R139" s="181"/>
      <c r="S139" s="181"/>
      <c r="T139" s="181"/>
      <c r="U139" s="181"/>
      <c r="V139" s="181"/>
      <c r="W139" s="181"/>
      <c r="X139" s="181"/>
      <c r="Y139" s="210"/>
      <c r="Z139" s="210"/>
    </row>
    <row r="140" spans="1:26" ht="14.25" customHeight="1" x14ac:dyDescent="0.2">
      <c r="A140" s="183"/>
      <c r="B140" s="182"/>
      <c r="C140" s="181"/>
      <c r="D140" s="181"/>
      <c r="E140" s="181"/>
      <c r="F140" s="181"/>
      <c r="G140" s="181"/>
      <c r="H140" s="181"/>
      <c r="I140" s="181"/>
      <c r="J140" s="181"/>
      <c r="K140" s="181"/>
      <c r="L140" s="181"/>
      <c r="M140" s="181"/>
      <c r="N140" s="181"/>
      <c r="O140" s="181"/>
      <c r="P140" s="181"/>
      <c r="Q140" s="181"/>
      <c r="R140" s="181"/>
      <c r="S140" s="181"/>
      <c r="T140" s="181"/>
      <c r="U140" s="181"/>
      <c r="V140" s="181"/>
      <c r="W140" s="181"/>
      <c r="X140" s="181"/>
      <c r="Y140" s="210"/>
      <c r="Z140" s="210"/>
    </row>
    <row r="141" spans="1:26" ht="14.25" customHeight="1" x14ac:dyDescent="0.2">
      <c r="A141" s="183"/>
      <c r="B141" s="182"/>
      <c r="C141" s="181"/>
      <c r="D141" s="181"/>
      <c r="E141" s="181"/>
      <c r="F141" s="181"/>
      <c r="G141" s="181"/>
      <c r="H141" s="181"/>
      <c r="I141" s="181"/>
      <c r="J141" s="181"/>
      <c r="K141" s="181"/>
      <c r="L141" s="181"/>
      <c r="M141" s="181"/>
      <c r="N141" s="181"/>
      <c r="O141" s="181"/>
      <c r="P141" s="181"/>
      <c r="Q141" s="181"/>
      <c r="R141" s="181"/>
      <c r="S141" s="181"/>
      <c r="T141" s="181"/>
      <c r="U141" s="181"/>
      <c r="V141" s="181"/>
      <c r="W141" s="181"/>
      <c r="X141" s="181"/>
      <c r="Y141" s="210"/>
      <c r="Z141" s="210"/>
    </row>
    <row r="142" spans="1:26" ht="14.25" customHeight="1" x14ac:dyDescent="0.2">
      <c r="A142" s="183"/>
      <c r="B142" s="182"/>
      <c r="C142" s="181"/>
      <c r="D142" s="181"/>
      <c r="E142" s="181"/>
      <c r="F142" s="181"/>
      <c r="G142" s="181"/>
      <c r="H142" s="181"/>
      <c r="I142" s="181"/>
      <c r="J142" s="181"/>
      <c r="K142" s="181"/>
      <c r="L142" s="181"/>
      <c r="M142" s="181"/>
      <c r="N142" s="181"/>
      <c r="O142" s="181"/>
      <c r="P142" s="181"/>
      <c r="Q142" s="181"/>
      <c r="R142" s="181"/>
      <c r="S142" s="181"/>
      <c r="T142" s="181"/>
      <c r="U142" s="181"/>
      <c r="V142" s="181"/>
      <c r="W142" s="181"/>
      <c r="X142" s="181"/>
      <c r="Y142" s="210"/>
      <c r="Z142" s="210"/>
    </row>
    <row r="143" spans="1:26" ht="14.25" customHeight="1" x14ac:dyDescent="0.2">
      <c r="A143" s="183"/>
      <c r="B143" s="182"/>
      <c r="C143" s="181"/>
      <c r="D143" s="181"/>
      <c r="E143" s="181"/>
      <c r="F143" s="181"/>
      <c r="G143" s="181"/>
      <c r="H143" s="181"/>
      <c r="I143" s="181"/>
      <c r="J143" s="181"/>
      <c r="K143" s="181"/>
      <c r="L143" s="181"/>
      <c r="M143" s="181"/>
      <c r="N143" s="181"/>
      <c r="O143" s="181"/>
      <c r="P143" s="181"/>
      <c r="Q143" s="181"/>
      <c r="R143" s="181"/>
      <c r="S143" s="181"/>
      <c r="T143" s="181"/>
      <c r="U143" s="181"/>
      <c r="V143" s="181"/>
      <c r="W143" s="181"/>
      <c r="X143" s="181"/>
      <c r="Y143" s="210"/>
      <c r="Z143" s="210"/>
    </row>
    <row r="144" spans="1:26" ht="14.25" customHeight="1" x14ac:dyDescent="0.2">
      <c r="A144" s="183"/>
      <c r="B144" s="182"/>
      <c r="C144" s="181"/>
      <c r="D144" s="181"/>
      <c r="E144" s="181"/>
      <c r="F144" s="181"/>
      <c r="G144" s="181"/>
      <c r="H144" s="181"/>
      <c r="I144" s="181"/>
      <c r="J144" s="181"/>
      <c r="K144" s="181"/>
      <c r="L144" s="181"/>
      <c r="M144" s="181"/>
      <c r="N144" s="181"/>
      <c r="O144" s="181"/>
      <c r="P144" s="181"/>
      <c r="Q144" s="181"/>
      <c r="R144" s="181"/>
      <c r="S144" s="181"/>
      <c r="T144" s="181"/>
      <c r="U144" s="181"/>
      <c r="V144" s="181"/>
      <c r="W144" s="181"/>
      <c r="X144" s="181"/>
      <c r="Y144" s="210"/>
      <c r="Z144" s="210"/>
    </row>
    <row r="145" spans="1:26" ht="14.25" customHeight="1" x14ac:dyDescent="0.2">
      <c r="A145" s="183"/>
      <c r="B145" s="182"/>
      <c r="C145" s="181"/>
      <c r="D145" s="181"/>
      <c r="E145" s="181"/>
      <c r="F145" s="181"/>
      <c r="G145" s="181"/>
      <c r="H145" s="181"/>
      <c r="I145" s="181"/>
      <c r="J145" s="181"/>
      <c r="K145" s="181"/>
      <c r="L145" s="181"/>
      <c r="M145" s="181"/>
      <c r="N145" s="181"/>
      <c r="O145" s="181"/>
      <c r="P145" s="181"/>
      <c r="Q145" s="181"/>
      <c r="R145" s="181"/>
      <c r="S145" s="181"/>
      <c r="T145" s="181"/>
      <c r="U145" s="181"/>
      <c r="V145" s="181"/>
      <c r="W145" s="181"/>
      <c r="X145" s="181"/>
      <c r="Y145" s="210"/>
      <c r="Z145" s="210"/>
    </row>
    <row r="146" spans="1:26" ht="14.25" customHeight="1" x14ac:dyDescent="0.2">
      <c r="A146" s="183"/>
      <c r="B146" s="182"/>
      <c r="C146" s="181"/>
      <c r="D146" s="181"/>
      <c r="E146" s="181"/>
      <c r="F146" s="181"/>
      <c r="G146" s="181"/>
      <c r="H146" s="181"/>
      <c r="I146" s="181"/>
      <c r="J146" s="181"/>
      <c r="K146" s="181"/>
      <c r="L146" s="181"/>
      <c r="M146" s="181"/>
      <c r="N146" s="181"/>
      <c r="O146" s="181"/>
      <c r="P146" s="181"/>
      <c r="Q146" s="181"/>
      <c r="R146" s="181"/>
      <c r="S146" s="181"/>
      <c r="T146" s="181"/>
      <c r="U146" s="181"/>
      <c r="V146" s="181"/>
      <c r="W146" s="181"/>
      <c r="X146" s="181"/>
      <c r="Y146" s="210"/>
      <c r="Z146" s="210"/>
    </row>
    <row r="147" spans="1:26" ht="14.25" customHeight="1" x14ac:dyDescent="0.2">
      <c r="A147" s="183"/>
      <c r="B147" s="182"/>
      <c r="C147" s="181"/>
      <c r="D147" s="181"/>
      <c r="E147" s="181"/>
      <c r="F147" s="181"/>
      <c r="G147" s="181"/>
      <c r="H147" s="181"/>
      <c r="I147" s="181"/>
      <c r="J147" s="181"/>
      <c r="K147" s="181"/>
      <c r="L147" s="181"/>
      <c r="M147" s="181"/>
      <c r="N147" s="181"/>
      <c r="O147" s="181"/>
      <c r="P147" s="181"/>
      <c r="Q147" s="181"/>
      <c r="R147" s="181"/>
      <c r="S147" s="181"/>
      <c r="T147" s="181"/>
      <c r="U147" s="181"/>
      <c r="V147" s="181"/>
      <c r="W147" s="181"/>
      <c r="X147" s="181"/>
      <c r="Y147" s="210"/>
      <c r="Z147" s="210"/>
    </row>
    <row r="148" spans="1:26" ht="14.25" customHeight="1" x14ac:dyDescent="0.2">
      <c r="A148" s="183"/>
      <c r="B148" s="182"/>
      <c r="C148" s="181"/>
      <c r="D148" s="181"/>
      <c r="E148" s="181"/>
      <c r="F148" s="181"/>
      <c r="G148" s="181"/>
      <c r="H148" s="181"/>
      <c r="I148" s="181"/>
      <c r="J148" s="181"/>
      <c r="K148" s="181"/>
      <c r="L148" s="181"/>
      <c r="M148" s="181"/>
      <c r="N148" s="181"/>
      <c r="O148" s="181"/>
      <c r="P148" s="181"/>
      <c r="Q148" s="181"/>
      <c r="R148" s="181"/>
      <c r="S148" s="181"/>
      <c r="T148" s="181"/>
      <c r="U148" s="181"/>
      <c r="V148" s="181"/>
      <c r="W148" s="181"/>
      <c r="X148" s="181"/>
      <c r="Y148" s="210"/>
      <c r="Z148" s="210"/>
    </row>
    <row r="149" spans="1:26" ht="14.25" customHeight="1" x14ac:dyDescent="0.2">
      <c r="A149" s="183"/>
      <c r="B149" s="182"/>
      <c r="C149" s="181"/>
      <c r="D149" s="181"/>
      <c r="E149" s="181"/>
      <c r="F149" s="181"/>
      <c r="G149" s="181"/>
      <c r="H149" s="181"/>
      <c r="I149" s="181"/>
      <c r="J149" s="181"/>
      <c r="K149" s="181"/>
      <c r="L149" s="181"/>
      <c r="M149" s="181"/>
      <c r="N149" s="181"/>
      <c r="O149" s="181"/>
      <c r="P149" s="181"/>
      <c r="Q149" s="181"/>
      <c r="R149" s="181"/>
      <c r="S149" s="181"/>
      <c r="T149" s="181"/>
      <c r="U149" s="181"/>
      <c r="V149" s="181"/>
      <c r="W149" s="181"/>
      <c r="X149" s="181"/>
      <c r="Y149" s="210"/>
      <c r="Z149" s="210"/>
    </row>
    <row r="150" spans="1:26" ht="14.25" customHeight="1" x14ac:dyDescent="0.2">
      <c r="A150" s="183"/>
      <c r="B150" s="182"/>
      <c r="C150" s="181"/>
      <c r="D150" s="181"/>
      <c r="E150" s="181"/>
      <c r="F150" s="181"/>
      <c r="G150" s="181"/>
      <c r="H150" s="181"/>
      <c r="I150" s="181"/>
      <c r="J150" s="181"/>
      <c r="K150" s="181"/>
      <c r="L150" s="181"/>
      <c r="M150" s="181"/>
      <c r="N150" s="181"/>
      <c r="O150" s="181"/>
      <c r="P150" s="181"/>
      <c r="Q150" s="181"/>
      <c r="R150" s="181"/>
      <c r="S150" s="181"/>
      <c r="T150" s="181"/>
      <c r="U150" s="181"/>
      <c r="V150" s="181"/>
      <c r="W150" s="181"/>
      <c r="X150" s="181"/>
      <c r="Y150" s="210"/>
      <c r="Z150" s="210"/>
    </row>
    <row r="151" spans="1:26" ht="14.25" customHeight="1" x14ac:dyDescent="0.2">
      <c r="A151" s="183"/>
      <c r="B151" s="182"/>
      <c r="C151" s="181"/>
      <c r="D151" s="181"/>
      <c r="E151" s="181"/>
      <c r="F151" s="181"/>
      <c r="G151" s="181"/>
      <c r="H151" s="181"/>
      <c r="I151" s="181"/>
      <c r="J151" s="181"/>
      <c r="K151" s="181"/>
      <c r="L151" s="181"/>
      <c r="M151" s="181"/>
      <c r="N151" s="181"/>
      <c r="O151" s="181"/>
      <c r="P151" s="181"/>
      <c r="Q151" s="181"/>
      <c r="R151" s="181"/>
      <c r="S151" s="181"/>
      <c r="T151" s="181"/>
      <c r="U151" s="181"/>
      <c r="V151" s="181"/>
      <c r="W151" s="181"/>
      <c r="X151" s="181"/>
      <c r="Y151" s="210"/>
      <c r="Z151" s="210"/>
    </row>
    <row r="152" spans="1:26" ht="14.25" customHeight="1" x14ac:dyDescent="0.2">
      <c r="A152" s="183"/>
      <c r="B152" s="182"/>
      <c r="C152" s="181"/>
      <c r="D152" s="181"/>
      <c r="E152" s="181"/>
      <c r="F152" s="181"/>
      <c r="G152" s="181"/>
      <c r="H152" s="181"/>
      <c r="I152" s="181"/>
      <c r="J152" s="181"/>
      <c r="K152" s="181"/>
      <c r="L152" s="181"/>
      <c r="M152" s="181"/>
      <c r="N152" s="181"/>
      <c r="O152" s="181"/>
      <c r="P152" s="181"/>
      <c r="Q152" s="181"/>
      <c r="R152" s="181"/>
      <c r="S152" s="181"/>
      <c r="T152" s="181"/>
      <c r="U152" s="181"/>
      <c r="V152" s="181"/>
      <c r="W152" s="181"/>
      <c r="X152" s="181"/>
      <c r="Y152" s="210"/>
      <c r="Z152" s="210"/>
    </row>
    <row r="153" spans="1:26" ht="14.25" customHeight="1" x14ac:dyDescent="0.2">
      <c r="A153" s="183"/>
      <c r="B153" s="182"/>
      <c r="C153" s="181"/>
      <c r="D153" s="181"/>
      <c r="E153" s="181"/>
      <c r="F153" s="181"/>
      <c r="G153" s="181"/>
      <c r="H153" s="181"/>
      <c r="I153" s="181"/>
      <c r="J153" s="181"/>
      <c r="K153" s="181"/>
      <c r="L153" s="181"/>
      <c r="M153" s="181"/>
      <c r="N153" s="181"/>
      <c r="O153" s="181"/>
      <c r="P153" s="181"/>
      <c r="Q153" s="181"/>
      <c r="R153" s="181"/>
      <c r="S153" s="181"/>
      <c r="T153" s="181"/>
      <c r="U153" s="181"/>
      <c r="V153" s="181"/>
      <c r="W153" s="181"/>
      <c r="X153" s="181"/>
      <c r="Y153" s="210"/>
      <c r="Z153" s="210"/>
    </row>
    <row r="154" spans="1:26" ht="14.25" customHeight="1" x14ac:dyDescent="0.2">
      <c r="A154" s="183"/>
      <c r="B154" s="182"/>
      <c r="C154" s="181"/>
      <c r="D154" s="181"/>
      <c r="E154" s="181"/>
      <c r="F154" s="181"/>
      <c r="G154" s="181"/>
      <c r="H154" s="181"/>
      <c r="I154" s="181"/>
      <c r="J154" s="181"/>
      <c r="K154" s="181"/>
      <c r="L154" s="181"/>
      <c r="M154" s="181"/>
      <c r="N154" s="181"/>
      <c r="O154" s="181"/>
      <c r="P154" s="181"/>
      <c r="Q154" s="181"/>
      <c r="R154" s="181"/>
      <c r="S154" s="181"/>
      <c r="T154" s="181"/>
      <c r="U154" s="181"/>
      <c r="V154" s="181"/>
      <c r="W154" s="181"/>
      <c r="X154" s="181"/>
      <c r="Y154" s="210"/>
      <c r="Z154" s="210"/>
    </row>
    <row r="155" spans="1:26" ht="14.25" customHeight="1" x14ac:dyDescent="0.2">
      <c r="A155" s="183"/>
      <c r="B155" s="182"/>
      <c r="C155" s="181"/>
      <c r="D155" s="181"/>
      <c r="E155" s="181"/>
      <c r="F155" s="181"/>
      <c r="G155" s="181"/>
      <c r="H155" s="181"/>
      <c r="I155" s="181"/>
      <c r="J155" s="181"/>
      <c r="K155" s="181"/>
      <c r="L155" s="181"/>
      <c r="M155" s="181"/>
      <c r="N155" s="181"/>
      <c r="O155" s="181"/>
      <c r="P155" s="181"/>
      <c r="Q155" s="181"/>
      <c r="R155" s="181"/>
      <c r="S155" s="181"/>
      <c r="T155" s="181"/>
      <c r="U155" s="181"/>
      <c r="V155" s="181"/>
      <c r="W155" s="181"/>
      <c r="X155" s="181"/>
      <c r="Y155" s="210"/>
      <c r="Z155" s="210"/>
    </row>
    <row r="156" spans="1:26" ht="14.25" customHeight="1" x14ac:dyDescent="0.2">
      <c r="A156" s="183"/>
      <c r="B156" s="182"/>
      <c r="C156" s="181"/>
      <c r="D156" s="181"/>
      <c r="E156" s="181"/>
      <c r="F156" s="181"/>
      <c r="G156" s="181"/>
      <c r="H156" s="181"/>
      <c r="I156" s="181"/>
      <c r="J156" s="181"/>
      <c r="K156" s="181"/>
      <c r="L156" s="181"/>
      <c r="M156" s="181"/>
      <c r="N156" s="181"/>
      <c r="O156" s="181"/>
      <c r="P156" s="181"/>
      <c r="Q156" s="181"/>
      <c r="R156" s="181"/>
      <c r="S156" s="181"/>
      <c r="T156" s="181"/>
      <c r="U156" s="181"/>
      <c r="V156" s="181"/>
      <c r="W156" s="181"/>
      <c r="X156" s="181"/>
      <c r="Y156" s="210"/>
      <c r="Z156" s="210"/>
    </row>
    <row r="157" spans="1:26" ht="14.25" customHeight="1" x14ac:dyDescent="0.2">
      <c r="A157" s="183"/>
      <c r="B157" s="182"/>
      <c r="C157" s="181"/>
      <c r="D157" s="181"/>
      <c r="E157" s="181"/>
      <c r="F157" s="181"/>
      <c r="G157" s="181"/>
      <c r="H157" s="181"/>
      <c r="I157" s="181"/>
      <c r="J157" s="181"/>
      <c r="K157" s="181"/>
      <c r="L157" s="181"/>
      <c r="M157" s="181"/>
      <c r="N157" s="181"/>
      <c r="O157" s="181"/>
      <c r="P157" s="181"/>
      <c r="Q157" s="181"/>
      <c r="R157" s="181"/>
      <c r="S157" s="181"/>
      <c r="T157" s="181"/>
      <c r="U157" s="181"/>
      <c r="V157" s="181"/>
      <c r="W157" s="181"/>
      <c r="X157" s="181"/>
      <c r="Y157" s="210"/>
      <c r="Z157" s="210"/>
    </row>
    <row r="158" spans="1:26" ht="14.25" customHeight="1" x14ac:dyDescent="0.2">
      <c r="A158" s="183"/>
      <c r="B158" s="182"/>
      <c r="C158" s="181"/>
      <c r="D158" s="181"/>
      <c r="E158" s="181"/>
      <c r="F158" s="181"/>
      <c r="G158" s="181"/>
      <c r="H158" s="181"/>
      <c r="I158" s="181"/>
      <c r="J158" s="181"/>
      <c r="K158" s="181"/>
      <c r="L158" s="181"/>
      <c r="M158" s="181"/>
      <c r="N158" s="181"/>
      <c r="O158" s="181"/>
      <c r="P158" s="181"/>
      <c r="Q158" s="181"/>
      <c r="R158" s="181"/>
      <c r="S158" s="181"/>
      <c r="T158" s="181"/>
      <c r="U158" s="181"/>
      <c r="V158" s="181"/>
      <c r="W158" s="181"/>
      <c r="X158" s="181"/>
      <c r="Y158" s="210"/>
      <c r="Z158" s="210"/>
    </row>
    <row r="159" spans="1:26" ht="14.25" customHeight="1" x14ac:dyDescent="0.2">
      <c r="A159" s="183"/>
      <c r="B159" s="182"/>
      <c r="C159" s="181"/>
      <c r="D159" s="181"/>
      <c r="E159" s="181"/>
      <c r="F159" s="181"/>
      <c r="G159" s="181"/>
      <c r="H159" s="181"/>
      <c r="I159" s="181"/>
      <c r="J159" s="181"/>
      <c r="K159" s="181"/>
      <c r="L159" s="181"/>
      <c r="M159" s="181"/>
      <c r="N159" s="181"/>
      <c r="O159" s="181"/>
      <c r="P159" s="181"/>
      <c r="Q159" s="181"/>
      <c r="R159" s="181"/>
      <c r="S159" s="181"/>
      <c r="T159" s="181"/>
      <c r="U159" s="181"/>
      <c r="V159" s="181"/>
      <c r="W159" s="181"/>
      <c r="X159" s="181"/>
      <c r="Y159" s="210"/>
      <c r="Z159" s="210"/>
    </row>
    <row r="160" spans="1:26" ht="14.25" customHeight="1" x14ac:dyDescent="0.2">
      <c r="A160" s="183"/>
      <c r="B160" s="182"/>
      <c r="C160" s="181"/>
      <c r="D160" s="181"/>
      <c r="E160" s="181"/>
      <c r="F160" s="181"/>
      <c r="G160" s="181"/>
      <c r="H160" s="181"/>
      <c r="I160" s="181"/>
      <c r="J160" s="181"/>
      <c r="K160" s="181"/>
      <c r="L160" s="181"/>
      <c r="M160" s="181"/>
      <c r="N160" s="181"/>
      <c r="O160" s="181"/>
      <c r="P160" s="181"/>
      <c r="Q160" s="181"/>
      <c r="R160" s="181"/>
      <c r="S160" s="181"/>
      <c r="T160" s="181"/>
      <c r="U160" s="181"/>
      <c r="V160" s="181"/>
      <c r="W160" s="181"/>
      <c r="X160" s="181"/>
      <c r="Y160" s="210"/>
      <c r="Z160" s="210"/>
    </row>
    <row r="161" spans="1:26" ht="14.25" customHeight="1" x14ac:dyDescent="0.2">
      <c r="A161" s="183"/>
      <c r="B161" s="182"/>
      <c r="C161" s="181"/>
      <c r="D161" s="181"/>
      <c r="E161" s="181"/>
      <c r="F161" s="181"/>
      <c r="G161" s="181"/>
      <c r="H161" s="181"/>
      <c r="I161" s="181"/>
      <c r="J161" s="181"/>
      <c r="K161" s="181"/>
      <c r="L161" s="181"/>
      <c r="M161" s="181"/>
      <c r="N161" s="181"/>
      <c r="O161" s="181"/>
      <c r="P161" s="181"/>
      <c r="Q161" s="181"/>
      <c r="R161" s="181"/>
      <c r="S161" s="181"/>
      <c r="T161" s="181"/>
      <c r="U161" s="181"/>
      <c r="V161" s="181"/>
      <c r="W161" s="181"/>
      <c r="X161" s="181"/>
      <c r="Y161" s="210"/>
      <c r="Z161" s="210"/>
    </row>
    <row r="162" spans="1:26" ht="14.25" customHeight="1" x14ac:dyDescent="0.2">
      <c r="A162" s="183"/>
      <c r="B162" s="182"/>
      <c r="C162" s="181"/>
      <c r="D162" s="181"/>
      <c r="E162" s="181"/>
      <c r="F162" s="181"/>
      <c r="G162" s="181"/>
      <c r="H162" s="181"/>
      <c r="I162" s="181"/>
      <c r="J162" s="181"/>
      <c r="K162" s="181"/>
      <c r="L162" s="181"/>
      <c r="M162" s="181"/>
      <c r="N162" s="181"/>
      <c r="O162" s="181"/>
      <c r="P162" s="181"/>
      <c r="Q162" s="181"/>
      <c r="R162" s="181"/>
      <c r="S162" s="181"/>
      <c r="T162" s="181"/>
      <c r="U162" s="181"/>
      <c r="V162" s="181"/>
      <c r="W162" s="181"/>
      <c r="X162" s="181"/>
      <c r="Y162" s="210"/>
      <c r="Z162" s="210"/>
    </row>
    <row r="163" spans="1:26" ht="14.25" customHeight="1" x14ac:dyDescent="0.2">
      <c r="A163" s="183"/>
      <c r="B163" s="182"/>
      <c r="C163" s="181"/>
      <c r="D163" s="181"/>
      <c r="E163" s="181"/>
      <c r="F163" s="181"/>
      <c r="G163" s="181"/>
      <c r="H163" s="181"/>
      <c r="I163" s="181"/>
      <c r="J163" s="181"/>
      <c r="K163" s="181"/>
      <c r="L163" s="181"/>
      <c r="M163" s="181"/>
      <c r="N163" s="181"/>
      <c r="O163" s="181"/>
      <c r="P163" s="181"/>
      <c r="Q163" s="181"/>
      <c r="R163" s="181"/>
      <c r="S163" s="181"/>
      <c r="T163" s="181"/>
      <c r="U163" s="181"/>
      <c r="V163" s="181"/>
      <c r="W163" s="181"/>
      <c r="X163" s="181"/>
      <c r="Y163" s="210"/>
      <c r="Z163" s="210"/>
    </row>
    <row r="164" spans="1:26" ht="14.25" customHeight="1" x14ac:dyDescent="0.2">
      <c r="A164" s="183"/>
      <c r="B164" s="182"/>
      <c r="C164" s="181"/>
      <c r="D164" s="181"/>
      <c r="E164" s="181"/>
      <c r="F164" s="181"/>
      <c r="G164" s="181"/>
      <c r="H164" s="181"/>
      <c r="I164" s="181"/>
      <c r="J164" s="181"/>
      <c r="K164" s="181"/>
      <c r="L164" s="181"/>
      <c r="M164" s="181"/>
      <c r="N164" s="181"/>
      <c r="O164" s="181"/>
      <c r="P164" s="181"/>
      <c r="Q164" s="181"/>
      <c r="R164" s="181"/>
      <c r="S164" s="181"/>
      <c r="T164" s="181"/>
      <c r="U164" s="181"/>
      <c r="V164" s="181"/>
      <c r="W164" s="181"/>
      <c r="X164" s="181"/>
      <c r="Y164" s="210"/>
      <c r="Z164" s="210"/>
    </row>
    <row r="165" spans="1:26" ht="14.25" customHeight="1" x14ac:dyDescent="0.2">
      <c r="A165" s="183"/>
      <c r="B165" s="182"/>
      <c r="C165" s="181"/>
      <c r="D165" s="181"/>
      <c r="E165" s="181"/>
      <c r="F165" s="181"/>
      <c r="G165" s="181"/>
      <c r="H165" s="181"/>
      <c r="I165" s="181"/>
      <c r="J165" s="181"/>
      <c r="K165" s="181"/>
      <c r="L165" s="181"/>
      <c r="M165" s="181"/>
      <c r="N165" s="181"/>
      <c r="O165" s="181"/>
      <c r="P165" s="181"/>
      <c r="Q165" s="181"/>
      <c r="R165" s="181"/>
      <c r="S165" s="181"/>
      <c r="T165" s="181"/>
      <c r="U165" s="181"/>
      <c r="V165" s="181"/>
      <c r="W165" s="181"/>
      <c r="X165" s="181"/>
      <c r="Y165" s="210"/>
      <c r="Z165" s="210"/>
    </row>
    <row r="166" spans="1:26" ht="14.25" customHeight="1" x14ac:dyDescent="0.2">
      <c r="A166" s="183"/>
      <c r="B166" s="182"/>
      <c r="C166" s="181"/>
      <c r="D166" s="181"/>
      <c r="E166" s="181"/>
      <c r="F166" s="181"/>
      <c r="G166" s="181"/>
      <c r="H166" s="181"/>
      <c r="I166" s="181"/>
      <c r="J166" s="181"/>
      <c r="K166" s="181"/>
      <c r="L166" s="181"/>
      <c r="M166" s="181"/>
      <c r="N166" s="181"/>
      <c r="O166" s="181"/>
      <c r="P166" s="181"/>
      <c r="Q166" s="181"/>
      <c r="R166" s="181"/>
      <c r="S166" s="181"/>
      <c r="T166" s="181"/>
      <c r="U166" s="181"/>
      <c r="V166" s="181"/>
      <c r="W166" s="181"/>
      <c r="X166" s="181"/>
      <c r="Y166" s="210"/>
      <c r="Z166" s="210"/>
    </row>
    <row r="167" spans="1:26" ht="14.25" customHeight="1" x14ac:dyDescent="0.2">
      <c r="A167" s="183"/>
      <c r="B167" s="182"/>
      <c r="C167" s="181"/>
      <c r="D167" s="181"/>
      <c r="E167" s="181"/>
      <c r="F167" s="181"/>
      <c r="G167" s="181"/>
      <c r="H167" s="181"/>
      <c r="I167" s="181"/>
      <c r="J167" s="181"/>
      <c r="K167" s="181"/>
      <c r="L167" s="181"/>
      <c r="M167" s="181"/>
      <c r="N167" s="181"/>
      <c r="O167" s="181"/>
      <c r="P167" s="181"/>
      <c r="Q167" s="181"/>
      <c r="R167" s="181"/>
      <c r="S167" s="181"/>
      <c r="T167" s="181"/>
      <c r="U167" s="181"/>
      <c r="V167" s="181"/>
      <c r="W167" s="181"/>
      <c r="X167" s="181"/>
      <c r="Y167" s="210"/>
      <c r="Z167" s="210"/>
    </row>
    <row r="168" spans="1:26" ht="14.25" customHeight="1" x14ac:dyDescent="0.2">
      <c r="A168" s="183"/>
      <c r="B168" s="182"/>
      <c r="C168" s="181"/>
      <c r="D168" s="181"/>
      <c r="E168" s="181"/>
      <c r="F168" s="181"/>
      <c r="G168" s="181"/>
      <c r="H168" s="181"/>
      <c r="I168" s="181"/>
      <c r="J168" s="181"/>
      <c r="K168" s="181"/>
      <c r="L168" s="181"/>
      <c r="M168" s="181"/>
      <c r="N168" s="181"/>
      <c r="O168" s="181"/>
      <c r="P168" s="181"/>
      <c r="Q168" s="181"/>
      <c r="R168" s="181"/>
      <c r="S168" s="181"/>
      <c r="T168" s="181"/>
      <c r="U168" s="181"/>
      <c r="V168" s="181"/>
      <c r="W168" s="181"/>
      <c r="X168" s="181"/>
      <c r="Y168" s="210"/>
      <c r="Z168" s="210"/>
    </row>
    <row r="169" spans="1:26" ht="14.25" customHeight="1" x14ac:dyDescent="0.2">
      <c r="A169" s="183"/>
      <c r="B169" s="182"/>
      <c r="C169" s="181"/>
      <c r="D169" s="181"/>
      <c r="E169" s="181"/>
      <c r="F169" s="181"/>
      <c r="G169" s="181"/>
      <c r="H169" s="181"/>
      <c r="I169" s="181"/>
      <c r="J169" s="181"/>
      <c r="K169" s="181"/>
      <c r="L169" s="181"/>
      <c r="M169" s="181"/>
      <c r="N169" s="181"/>
      <c r="O169" s="181"/>
      <c r="P169" s="181"/>
      <c r="Q169" s="181"/>
      <c r="R169" s="181"/>
      <c r="S169" s="181"/>
      <c r="T169" s="181"/>
      <c r="U169" s="181"/>
      <c r="V169" s="181"/>
      <c r="W169" s="181"/>
      <c r="X169" s="181"/>
      <c r="Y169" s="210"/>
      <c r="Z169" s="210"/>
    </row>
    <row r="170" spans="1:26" ht="14.25" customHeight="1" x14ac:dyDescent="0.2">
      <c r="A170" s="183"/>
      <c r="B170" s="182"/>
      <c r="C170" s="181"/>
      <c r="D170" s="181"/>
      <c r="E170" s="181"/>
      <c r="F170" s="181"/>
      <c r="G170" s="181"/>
      <c r="H170" s="181"/>
      <c r="I170" s="181"/>
      <c r="J170" s="181"/>
      <c r="K170" s="181"/>
      <c r="L170" s="181"/>
      <c r="M170" s="181"/>
      <c r="N170" s="181"/>
      <c r="O170" s="181"/>
      <c r="P170" s="181"/>
      <c r="Q170" s="181"/>
      <c r="R170" s="181"/>
      <c r="S170" s="181"/>
      <c r="T170" s="181"/>
      <c r="U170" s="181"/>
      <c r="V170" s="181"/>
      <c r="W170" s="181"/>
      <c r="X170" s="181"/>
      <c r="Y170" s="210"/>
      <c r="Z170" s="210"/>
    </row>
    <row r="171" spans="1:26" ht="14.25" customHeight="1" x14ac:dyDescent="0.2">
      <c r="A171" s="183"/>
      <c r="B171" s="182"/>
      <c r="C171" s="181"/>
      <c r="D171" s="181"/>
      <c r="E171" s="181"/>
      <c r="F171" s="181"/>
      <c r="G171" s="181"/>
      <c r="H171" s="181"/>
      <c r="I171" s="181"/>
      <c r="J171" s="181"/>
      <c r="K171" s="181"/>
      <c r="L171" s="181"/>
      <c r="M171" s="181"/>
      <c r="N171" s="181"/>
      <c r="O171" s="181"/>
      <c r="P171" s="181"/>
      <c r="Q171" s="181"/>
      <c r="R171" s="181"/>
      <c r="S171" s="181"/>
      <c r="T171" s="181"/>
      <c r="U171" s="181"/>
      <c r="V171" s="181"/>
      <c r="W171" s="181"/>
      <c r="X171" s="181"/>
      <c r="Y171" s="210"/>
      <c r="Z171" s="210"/>
    </row>
    <row r="172" spans="1:26" ht="14.25" customHeight="1" x14ac:dyDescent="0.2">
      <c r="A172" s="183"/>
      <c r="B172" s="182"/>
      <c r="C172" s="181"/>
      <c r="D172" s="181"/>
      <c r="E172" s="181"/>
      <c r="F172" s="181"/>
      <c r="G172" s="181"/>
      <c r="H172" s="181"/>
      <c r="I172" s="181"/>
      <c r="J172" s="181"/>
      <c r="K172" s="181"/>
      <c r="L172" s="181"/>
      <c r="M172" s="181"/>
      <c r="N172" s="181"/>
      <c r="O172" s="181"/>
      <c r="P172" s="181"/>
      <c r="Q172" s="181"/>
      <c r="R172" s="181"/>
      <c r="S172" s="181"/>
      <c r="T172" s="181"/>
      <c r="U172" s="181"/>
      <c r="V172" s="181"/>
      <c r="W172" s="181"/>
      <c r="X172" s="181"/>
      <c r="Y172" s="210"/>
      <c r="Z172" s="210"/>
    </row>
    <row r="173" spans="1:26" ht="14.25" customHeight="1" x14ac:dyDescent="0.2">
      <c r="A173" s="183"/>
      <c r="B173" s="182"/>
      <c r="C173" s="181"/>
      <c r="D173" s="181"/>
      <c r="E173" s="181"/>
      <c r="F173" s="181"/>
      <c r="G173" s="181"/>
      <c r="H173" s="181"/>
      <c r="I173" s="181"/>
      <c r="J173" s="181"/>
      <c r="K173" s="181"/>
      <c r="L173" s="181"/>
      <c r="M173" s="181"/>
      <c r="N173" s="181"/>
      <c r="O173" s="181"/>
      <c r="P173" s="181"/>
      <c r="Q173" s="181"/>
      <c r="R173" s="181"/>
      <c r="S173" s="181"/>
      <c r="T173" s="181"/>
      <c r="U173" s="181"/>
      <c r="V173" s="181"/>
      <c r="W173" s="181"/>
      <c r="X173" s="181"/>
      <c r="Y173" s="210"/>
      <c r="Z173" s="210"/>
    </row>
    <row r="174" spans="1:26" ht="14.25" customHeight="1" x14ac:dyDescent="0.2">
      <c r="A174" s="183"/>
      <c r="B174" s="182"/>
      <c r="C174" s="181"/>
      <c r="D174" s="181"/>
      <c r="E174" s="181"/>
      <c r="F174" s="181"/>
      <c r="G174" s="181"/>
      <c r="H174" s="181"/>
      <c r="I174" s="181"/>
      <c r="J174" s="181"/>
      <c r="K174" s="181"/>
      <c r="L174" s="181"/>
      <c r="M174" s="181"/>
      <c r="N174" s="181"/>
      <c r="O174" s="181"/>
      <c r="P174" s="181"/>
      <c r="Q174" s="181"/>
      <c r="R174" s="181"/>
      <c r="S174" s="181"/>
      <c r="T174" s="181"/>
      <c r="U174" s="181"/>
      <c r="V174" s="181"/>
      <c r="W174" s="181"/>
      <c r="X174" s="181"/>
      <c r="Y174" s="210"/>
      <c r="Z174" s="210"/>
    </row>
    <row r="175" spans="1:26" ht="14.25" customHeight="1" x14ac:dyDescent="0.2">
      <c r="A175" s="183"/>
      <c r="B175" s="182"/>
      <c r="C175" s="181"/>
      <c r="D175" s="181"/>
      <c r="E175" s="181"/>
      <c r="F175" s="181"/>
      <c r="G175" s="181"/>
      <c r="H175" s="181"/>
      <c r="I175" s="181"/>
      <c r="J175" s="181"/>
      <c r="K175" s="181"/>
      <c r="L175" s="181"/>
      <c r="M175" s="181"/>
      <c r="N175" s="181"/>
      <c r="O175" s="181"/>
      <c r="P175" s="181"/>
      <c r="Q175" s="181"/>
      <c r="R175" s="181"/>
      <c r="S175" s="181"/>
      <c r="T175" s="181"/>
      <c r="U175" s="181"/>
      <c r="V175" s="181"/>
      <c r="W175" s="181"/>
      <c r="X175" s="181"/>
      <c r="Y175" s="210"/>
      <c r="Z175" s="210"/>
    </row>
    <row r="176" spans="1:26" ht="14.25" customHeight="1" x14ac:dyDescent="0.2">
      <c r="A176" s="183"/>
      <c r="B176" s="182"/>
      <c r="C176" s="181"/>
      <c r="D176" s="181"/>
      <c r="E176" s="181"/>
      <c r="F176" s="181"/>
      <c r="G176" s="181"/>
      <c r="H176" s="181"/>
      <c r="I176" s="181"/>
      <c r="J176" s="181"/>
      <c r="K176" s="181"/>
      <c r="L176" s="181"/>
      <c r="M176" s="181"/>
      <c r="N176" s="181"/>
      <c r="O176" s="181"/>
      <c r="P176" s="181"/>
      <c r="Q176" s="181"/>
      <c r="R176" s="181"/>
      <c r="S176" s="181"/>
      <c r="T176" s="181"/>
      <c r="U176" s="181"/>
      <c r="V176" s="181"/>
      <c r="W176" s="181"/>
      <c r="X176" s="181"/>
      <c r="Y176" s="210"/>
      <c r="Z176" s="210"/>
    </row>
    <row r="177" spans="1:26" ht="14.25" customHeight="1" x14ac:dyDescent="0.2">
      <c r="A177" s="183"/>
      <c r="B177" s="182"/>
      <c r="C177" s="181"/>
      <c r="D177" s="181"/>
      <c r="E177" s="181"/>
      <c r="F177" s="181"/>
      <c r="G177" s="181"/>
      <c r="H177" s="181"/>
      <c r="I177" s="181"/>
      <c r="J177" s="181"/>
      <c r="K177" s="181"/>
      <c r="L177" s="181"/>
      <c r="M177" s="181"/>
      <c r="N177" s="181"/>
      <c r="O177" s="181"/>
      <c r="P177" s="181"/>
      <c r="Q177" s="181"/>
      <c r="R177" s="181"/>
      <c r="S177" s="181"/>
      <c r="T177" s="181"/>
      <c r="U177" s="181"/>
      <c r="V177" s="181"/>
      <c r="W177" s="181"/>
      <c r="X177" s="181"/>
      <c r="Y177" s="210"/>
      <c r="Z177" s="210"/>
    </row>
    <row r="178" spans="1:26" ht="14.25" customHeight="1" x14ac:dyDescent="0.2">
      <c r="A178" s="183"/>
      <c r="B178" s="182"/>
      <c r="C178" s="181"/>
      <c r="D178" s="181"/>
      <c r="E178" s="181"/>
      <c r="F178" s="181"/>
      <c r="G178" s="181"/>
      <c r="H178" s="181"/>
      <c r="I178" s="181"/>
      <c r="J178" s="181"/>
      <c r="K178" s="181"/>
      <c r="L178" s="181"/>
      <c r="M178" s="181"/>
      <c r="N178" s="181"/>
      <c r="O178" s="181"/>
      <c r="P178" s="181"/>
      <c r="Q178" s="181"/>
      <c r="R178" s="181"/>
      <c r="S178" s="181"/>
      <c r="T178" s="181"/>
      <c r="U178" s="181"/>
      <c r="V178" s="181"/>
      <c r="W178" s="181"/>
      <c r="X178" s="181"/>
      <c r="Y178" s="210"/>
      <c r="Z178" s="210"/>
    </row>
    <row r="179" spans="1:26" ht="14.25" customHeight="1" x14ac:dyDescent="0.2">
      <c r="A179" s="183"/>
      <c r="B179" s="182"/>
      <c r="C179" s="181"/>
      <c r="D179" s="181"/>
      <c r="E179" s="181"/>
      <c r="F179" s="181"/>
      <c r="G179" s="181"/>
      <c r="H179" s="181"/>
      <c r="I179" s="181"/>
      <c r="J179" s="181"/>
      <c r="K179" s="181"/>
      <c r="L179" s="181"/>
      <c r="M179" s="181"/>
      <c r="N179" s="181"/>
      <c r="O179" s="181"/>
      <c r="P179" s="181"/>
      <c r="Q179" s="181"/>
      <c r="R179" s="181"/>
      <c r="S179" s="181"/>
      <c r="T179" s="181"/>
      <c r="U179" s="181"/>
      <c r="V179" s="181"/>
      <c r="W179" s="181"/>
      <c r="X179" s="181"/>
      <c r="Y179" s="210"/>
      <c r="Z179" s="210"/>
    </row>
    <row r="180" spans="1:26" ht="14.25" customHeight="1" x14ac:dyDescent="0.2">
      <c r="A180" s="183"/>
      <c r="B180" s="182"/>
      <c r="C180" s="181"/>
      <c r="D180" s="181"/>
      <c r="E180" s="181"/>
      <c r="F180" s="181"/>
      <c r="G180" s="181"/>
      <c r="H180" s="181"/>
      <c r="I180" s="181"/>
      <c r="J180" s="181"/>
      <c r="K180" s="181"/>
      <c r="L180" s="181"/>
      <c r="M180" s="181"/>
      <c r="N180" s="181"/>
      <c r="O180" s="181"/>
      <c r="P180" s="181"/>
      <c r="Q180" s="181"/>
      <c r="R180" s="181"/>
      <c r="S180" s="181"/>
      <c r="T180" s="181"/>
      <c r="U180" s="181"/>
      <c r="V180" s="181"/>
      <c r="W180" s="181"/>
      <c r="X180" s="181"/>
      <c r="Y180" s="210"/>
      <c r="Z180" s="210"/>
    </row>
    <row r="181" spans="1:26" ht="14.25" customHeight="1" x14ac:dyDescent="0.2">
      <c r="A181" s="183"/>
      <c r="B181" s="182"/>
      <c r="C181" s="181"/>
      <c r="D181" s="181"/>
      <c r="E181" s="181"/>
      <c r="F181" s="181"/>
      <c r="G181" s="181"/>
      <c r="H181" s="181"/>
      <c r="I181" s="181"/>
      <c r="J181" s="181"/>
      <c r="K181" s="181"/>
      <c r="L181" s="181"/>
      <c r="M181" s="181"/>
      <c r="N181" s="181"/>
      <c r="O181" s="181"/>
      <c r="P181" s="181"/>
      <c r="Q181" s="181"/>
      <c r="R181" s="181"/>
      <c r="S181" s="181"/>
      <c r="T181" s="181"/>
      <c r="U181" s="181"/>
      <c r="V181" s="181"/>
      <c r="W181" s="181"/>
      <c r="X181" s="181"/>
      <c r="Y181" s="210"/>
      <c r="Z181" s="210"/>
    </row>
    <row r="182" spans="1:26" ht="14.25" customHeight="1" x14ac:dyDescent="0.2">
      <c r="A182" s="183"/>
      <c r="B182" s="182"/>
      <c r="C182" s="181"/>
      <c r="D182" s="181"/>
      <c r="E182" s="181"/>
      <c r="F182" s="181"/>
      <c r="G182" s="181"/>
      <c r="H182" s="181"/>
      <c r="I182" s="181"/>
      <c r="J182" s="181"/>
      <c r="K182" s="181"/>
      <c r="L182" s="181"/>
      <c r="M182" s="181"/>
      <c r="N182" s="181"/>
      <c r="O182" s="181"/>
      <c r="P182" s="181"/>
      <c r="Q182" s="181"/>
      <c r="R182" s="181"/>
      <c r="S182" s="181"/>
      <c r="T182" s="181"/>
      <c r="U182" s="181"/>
      <c r="V182" s="181"/>
      <c r="W182" s="181"/>
      <c r="X182" s="181"/>
      <c r="Y182" s="210"/>
      <c r="Z182" s="210"/>
    </row>
    <row r="183" spans="1:26" ht="14.25" customHeight="1" x14ac:dyDescent="0.2">
      <c r="A183" s="183"/>
      <c r="B183" s="182"/>
      <c r="C183" s="181"/>
      <c r="D183" s="181"/>
      <c r="E183" s="181"/>
      <c r="F183" s="181"/>
      <c r="G183" s="181"/>
      <c r="H183" s="181"/>
      <c r="I183" s="181"/>
      <c r="J183" s="181"/>
      <c r="K183" s="181"/>
      <c r="L183" s="181"/>
      <c r="M183" s="181"/>
      <c r="N183" s="181"/>
      <c r="O183" s="181"/>
      <c r="P183" s="181"/>
      <c r="Q183" s="181"/>
      <c r="R183" s="181"/>
      <c r="S183" s="181"/>
      <c r="T183" s="181"/>
      <c r="U183" s="181"/>
      <c r="V183" s="181"/>
      <c r="W183" s="181"/>
      <c r="X183" s="181"/>
      <c r="Y183" s="210"/>
      <c r="Z183" s="210"/>
    </row>
    <row r="184" spans="1:26" ht="14.25" customHeight="1" x14ac:dyDescent="0.2">
      <c r="A184" s="183"/>
      <c r="B184" s="182"/>
      <c r="C184" s="181"/>
      <c r="D184" s="181"/>
      <c r="E184" s="181"/>
      <c r="F184" s="181"/>
      <c r="G184" s="181"/>
      <c r="H184" s="181"/>
      <c r="I184" s="181"/>
      <c r="J184" s="181"/>
      <c r="K184" s="181"/>
      <c r="L184" s="181"/>
      <c r="M184" s="181"/>
      <c r="N184" s="181"/>
      <c r="O184" s="181"/>
      <c r="P184" s="181"/>
      <c r="Q184" s="181"/>
      <c r="R184" s="181"/>
      <c r="S184" s="181"/>
      <c r="T184" s="181"/>
      <c r="U184" s="181"/>
      <c r="V184" s="181"/>
      <c r="W184" s="181"/>
      <c r="X184" s="181"/>
      <c r="Y184" s="210"/>
      <c r="Z184" s="210"/>
    </row>
    <row r="185" spans="1:26" ht="14.25" customHeight="1" x14ac:dyDescent="0.2">
      <c r="A185" s="183"/>
      <c r="B185" s="182"/>
      <c r="C185" s="181"/>
      <c r="D185" s="181"/>
      <c r="E185" s="181"/>
      <c r="F185" s="181"/>
      <c r="G185" s="181"/>
      <c r="H185" s="181"/>
      <c r="I185" s="181"/>
      <c r="J185" s="181"/>
      <c r="K185" s="181"/>
      <c r="L185" s="181"/>
      <c r="M185" s="181"/>
      <c r="N185" s="181"/>
      <c r="O185" s="181"/>
      <c r="P185" s="181"/>
      <c r="Q185" s="181"/>
      <c r="R185" s="181"/>
      <c r="S185" s="181"/>
      <c r="T185" s="181"/>
      <c r="U185" s="181"/>
      <c r="V185" s="181"/>
      <c r="W185" s="181"/>
      <c r="X185" s="181"/>
      <c r="Y185" s="210"/>
      <c r="Z185" s="210"/>
    </row>
    <row r="186" spans="1:26" ht="14.25" customHeight="1" x14ac:dyDescent="0.2">
      <c r="A186" s="183"/>
      <c r="B186" s="182"/>
      <c r="C186" s="181"/>
      <c r="D186" s="181"/>
      <c r="E186" s="181"/>
      <c r="F186" s="181"/>
      <c r="G186" s="181"/>
      <c r="H186" s="181"/>
      <c r="I186" s="181"/>
      <c r="J186" s="181"/>
      <c r="K186" s="181"/>
      <c r="L186" s="181"/>
      <c r="M186" s="181"/>
      <c r="N186" s="181"/>
      <c r="O186" s="181"/>
      <c r="P186" s="181"/>
      <c r="Q186" s="181"/>
      <c r="R186" s="181"/>
      <c r="S186" s="181"/>
      <c r="T186" s="181"/>
      <c r="U186" s="181"/>
      <c r="V186" s="181"/>
      <c r="W186" s="181"/>
      <c r="X186" s="181"/>
      <c r="Y186" s="210"/>
      <c r="Z186" s="210"/>
    </row>
    <row r="187" spans="1:26" ht="14.25" customHeight="1" x14ac:dyDescent="0.2">
      <c r="A187" s="183"/>
      <c r="B187" s="182"/>
      <c r="C187" s="181"/>
      <c r="D187" s="181"/>
      <c r="E187" s="181"/>
      <c r="F187" s="181"/>
      <c r="G187" s="181"/>
      <c r="H187" s="181"/>
      <c r="I187" s="181"/>
      <c r="J187" s="181"/>
      <c r="K187" s="181"/>
      <c r="L187" s="181"/>
      <c r="M187" s="181"/>
      <c r="N187" s="181"/>
      <c r="O187" s="181"/>
      <c r="P187" s="181"/>
      <c r="Q187" s="181"/>
      <c r="R187" s="181"/>
      <c r="S187" s="181"/>
      <c r="T187" s="181"/>
      <c r="U187" s="181"/>
      <c r="V187" s="181"/>
      <c r="W187" s="181"/>
      <c r="X187" s="181"/>
      <c r="Y187" s="210"/>
      <c r="Z187" s="210"/>
    </row>
    <row r="188" spans="1:26" ht="14.25" customHeight="1" x14ac:dyDescent="0.2">
      <c r="A188" s="183"/>
      <c r="B188" s="182"/>
      <c r="C188" s="181"/>
      <c r="D188" s="181"/>
      <c r="E188" s="181"/>
      <c r="F188" s="181"/>
      <c r="G188" s="181"/>
      <c r="H188" s="181"/>
      <c r="I188" s="181"/>
      <c r="J188" s="181"/>
      <c r="K188" s="181"/>
      <c r="L188" s="181"/>
      <c r="M188" s="181"/>
      <c r="N188" s="181"/>
      <c r="O188" s="181"/>
      <c r="P188" s="181"/>
      <c r="Q188" s="181"/>
      <c r="R188" s="181"/>
      <c r="S188" s="181"/>
      <c r="T188" s="181"/>
      <c r="U188" s="181"/>
      <c r="V188" s="181"/>
      <c r="W188" s="181"/>
      <c r="X188" s="181"/>
      <c r="Y188" s="210"/>
      <c r="Z188" s="210"/>
    </row>
    <row r="189" spans="1:26" ht="14.25" customHeight="1" x14ac:dyDescent="0.2">
      <c r="A189" s="183"/>
      <c r="B189" s="182"/>
      <c r="C189" s="181"/>
      <c r="D189" s="181"/>
      <c r="E189" s="181"/>
      <c r="F189" s="181"/>
      <c r="G189" s="181"/>
      <c r="H189" s="181"/>
      <c r="I189" s="181"/>
      <c r="J189" s="181"/>
      <c r="K189" s="181"/>
      <c r="L189" s="181"/>
      <c r="M189" s="181"/>
      <c r="N189" s="181"/>
      <c r="O189" s="181"/>
      <c r="P189" s="181"/>
      <c r="Q189" s="181"/>
      <c r="R189" s="181"/>
      <c r="S189" s="181"/>
      <c r="T189" s="181"/>
      <c r="U189" s="181"/>
      <c r="V189" s="181"/>
      <c r="W189" s="181"/>
      <c r="X189" s="181"/>
      <c r="Y189" s="210"/>
      <c r="Z189" s="210"/>
    </row>
    <row r="190" spans="1:26" ht="14.25" customHeight="1" x14ac:dyDescent="0.2">
      <c r="A190" s="183"/>
      <c r="B190" s="182"/>
      <c r="C190" s="181"/>
      <c r="D190" s="181"/>
      <c r="E190" s="181"/>
      <c r="F190" s="181"/>
      <c r="G190" s="181"/>
      <c r="H190" s="181"/>
      <c r="I190" s="181"/>
      <c r="J190" s="181"/>
      <c r="K190" s="181"/>
      <c r="L190" s="181"/>
      <c r="M190" s="181"/>
      <c r="N190" s="181"/>
      <c r="O190" s="181"/>
      <c r="P190" s="181"/>
      <c r="Q190" s="181"/>
      <c r="R190" s="181"/>
      <c r="S190" s="181"/>
      <c r="T190" s="181"/>
      <c r="U190" s="181"/>
      <c r="V190" s="181"/>
      <c r="W190" s="181"/>
      <c r="X190" s="181"/>
      <c r="Y190" s="210"/>
      <c r="Z190" s="210"/>
    </row>
    <row r="191" spans="1:26" ht="14.25" customHeight="1" x14ac:dyDescent="0.2">
      <c r="A191" s="183"/>
      <c r="B191" s="182"/>
      <c r="C191" s="181"/>
      <c r="D191" s="181"/>
      <c r="E191" s="181"/>
      <c r="F191" s="181"/>
      <c r="G191" s="181"/>
      <c r="H191" s="181"/>
      <c r="I191" s="181"/>
      <c r="J191" s="181"/>
      <c r="K191" s="181"/>
      <c r="L191" s="181"/>
      <c r="M191" s="181"/>
      <c r="N191" s="181"/>
      <c r="O191" s="181"/>
      <c r="P191" s="181"/>
      <c r="Q191" s="181"/>
      <c r="R191" s="181"/>
      <c r="S191" s="181"/>
      <c r="T191" s="181"/>
      <c r="U191" s="181"/>
      <c r="V191" s="181"/>
      <c r="W191" s="181"/>
      <c r="X191" s="181"/>
      <c r="Y191" s="210"/>
      <c r="Z191" s="210"/>
    </row>
    <row r="192" spans="1:26" ht="14.25" customHeight="1" x14ac:dyDescent="0.2">
      <c r="A192" s="183"/>
      <c r="B192" s="182"/>
      <c r="C192" s="181"/>
      <c r="D192" s="181"/>
      <c r="E192" s="181"/>
      <c r="F192" s="181"/>
      <c r="G192" s="181"/>
      <c r="H192" s="181"/>
      <c r="I192" s="181"/>
      <c r="J192" s="181"/>
      <c r="K192" s="181"/>
      <c r="L192" s="181"/>
      <c r="M192" s="181"/>
      <c r="N192" s="181"/>
      <c r="O192" s="181"/>
      <c r="P192" s="181"/>
      <c r="Q192" s="181"/>
      <c r="R192" s="181"/>
      <c r="S192" s="181"/>
      <c r="T192" s="181"/>
      <c r="U192" s="181"/>
      <c r="V192" s="181"/>
      <c r="W192" s="181"/>
      <c r="X192" s="181"/>
      <c r="Y192" s="210"/>
      <c r="Z192" s="210"/>
    </row>
    <row r="193" spans="1:26" ht="14.25" customHeight="1" x14ac:dyDescent="0.2">
      <c r="A193" s="183"/>
      <c r="B193" s="182"/>
      <c r="C193" s="181"/>
      <c r="D193" s="181"/>
      <c r="E193" s="181"/>
      <c r="F193" s="181"/>
      <c r="G193" s="181"/>
      <c r="H193" s="181"/>
      <c r="I193" s="181"/>
      <c r="J193" s="181"/>
      <c r="K193" s="181"/>
      <c r="L193" s="181"/>
      <c r="M193" s="181"/>
      <c r="N193" s="181"/>
      <c r="O193" s="181"/>
      <c r="P193" s="181"/>
      <c r="Q193" s="181"/>
      <c r="R193" s="181"/>
      <c r="S193" s="181"/>
      <c r="T193" s="181"/>
      <c r="U193" s="181"/>
      <c r="V193" s="181"/>
      <c r="W193" s="181"/>
      <c r="X193" s="181"/>
      <c r="Y193" s="210"/>
      <c r="Z193" s="210"/>
    </row>
    <row r="194" spans="1:26" ht="14.25" customHeight="1" x14ac:dyDescent="0.2">
      <c r="A194" s="183"/>
      <c r="B194" s="182"/>
      <c r="C194" s="181"/>
      <c r="D194" s="181"/>
      <c r="E194" s="181"/>
      <c r="F194" s="181"/>
      <c r="G194" s="181"/>
      <c r="H194" s="181"/>
      <c r="I194" s="181"/>
      <c r="J194" s="181"/>
      <c r="K194" s="181"/>
      <c r="L194" s="181"/>
      <c r="M194" s="181"/>
      <c r="N194" s="181"/>
      <c r="O194" s="181"/>
      <c r="P194" s="181"/>
      <c r="Q194" s="181"/>
      <c r="R194" s="181"/>
      <c r="S194" s="181"/>
      <c r="T194" s="181"/>
      <c r="U194" s="181"/>
      <c r="V194" s="181"/>
      <c r="W194" s="181"/>
      <c r="X194" s="181"/>
      <c r="Y194" s="210"/>
      <c r="Z194" s="210"/>
    </row>
    <row r="195" spans="1:26" ht="14.25" customHeight="1" x14ac:dyDescent="0.2">
      <c r="A195" s="183"/>
      <c r="B195" s="182"/>
      <c r="C195" s="181"/>
      <c r="D195" s="181"/>
      <c r="E195" s="181"/>
      <c r="F195" s="181"/>
      <c r="G195" s="181"/>
      <c r="H195" s="181"/>
      <c r="I195" s="181"/>
      <c r="J195" s="181"/>
      <c r="K195" s="181"/>
      <c r="L195" s="181"/>
      <c r="M195" s="181"/>
      <c r="N195" s="181"/>
      <c r="O195" s="181"/>
      <c r="P195" s="181"/>
      <c r="Q195" s="181"/>
      <c r="R195" s="181"/>
      <c r="S195" s="181"/>
      <c r="T195" s="181"/>
      <c r="U195" s="181"/>
      <c r="V195" s="181"/>
      <c r="W195" s="181"/>
      <c r="X195" s="181"/>
      <c r="Y195" s="210"/>
      <c r="Z195" s="210"/>
    </row>
    <row r="196" spans="1:26" ht="14.25" customHeight="1" x14ac:dyDescent="0.2">
      <c r="A196" s="183"/>
      <c r="B196" s="182"/>
      <c r="C196" s="181"/>
      <c r="D196" s="181"/>
      <c r="E196" s="181"/>
      <c r="F196" s="181"/>
      <c r="G196" s="181"/>
      <c r="H196" s="181"/>
      <c r="I196" s="181"/>
      <c r="J196" s="181"/>
      <c r="K196" s="181"/>
      <c r="L196" s="181"/>
      <c r="M196" s="181"/>
      <c r="N196" s="181"/>
      <c r="O196" s="181"/>
      <c r="P196" s="181"/>
      <c r="Q196" s="181"/>
      <c r="R196" s="181"/>
      <c r="S196" s="181"/>
      <c r="T196" s="181"/>
      <c r="U196" s="181"/>
      <c r="V196" s="181"/>
      <c r="W196" s="181"/>
      <c r="X196" s="181"/>
      <c r="Y196" s="210"/>
      <c r="Z196" s="210"/>
    </row>
    <row r="197" spans="1:26" ht="14.25" customHeight="1" x14ac:dyDescent="0.2">
      <c r="A197" s="183"/>
      <c r="B197" s="182"/>
      <c r="C197" s="181"/>
      <c r="D197" s="181"/>
      <c r="E197" s="181"/>
      <c r="F197" s="181"/>
      <c r="G197" s="181"/>
      <c r="H197" s="181"/>
      <c r="I197" s="181"/>
      <c r="J197" s="181"/>
      <c r="K197" s="181"/>
      <c r="L197" s="181"/>
      <c r="M197" s="181"/>
      <c r="N197" s="181"/>
      <c r="O197" s="181"/>
      <c r="P197" s="181"/>
      <c r="Q197" s="181"/>
      <c r="R197" s="181"/>
      <c r="S197" s="181"/>
      <c r="T197" s="181"/>
      <c r="U197" s="181"/>
      <c r="V197" s="181"/>
      <c r="W197" s="181"/>
      <c r="X197" s="181"/>
      <c r="Y197" s="210"/>
      <c r="Z197" s="210"/>
    </row>
    <row r="198" spans="1:26" ht="14.25" customHeight="1" x14ac:dyDescent="0.2">
      <c r="A198" s="183"/>
      <c r="B198" s="182"/>
      <c r="C198" s="181"/>
      <c r="D198" s="181"/>
      <c r="E198" s="181"/>
      <c r="F198" s="181"/>
      <c r="G198" s="181"/>
      <c r="H198" s="181"/>
      <c r="I198" s="181"/>
      <c r="J198" s="181"/>
      <c r="K198" s="181"/>
      <c r="L198" s="181"/>
      <c r="M198" s="181"/>
      <c r="N198" s="181"/>
      <c r="O198" s="181"/>
      <c r="P198" s="181"/>
      <c r="Q198" s="181"/>
      <c r="R198" s="181"/>
      <c r="S198" s="181"/>
      <c r="T198" s="181"/>
      <c r="U198" s="181"/>
      <c r="V198" s="181"/>
      <c r="W198" s="181"/>
      <c r="X198" s="181"/>
      <c r="Y198" s="210"/>
      <c r="Z198" s="210"/>
    </row>
    <row r="199" spans="1:26" ht="14.25" customHeight="1" x14ac:dyDescent="0.2">
      <c r="A199" s="183"/>
      <c r="B199" s="182"/>
      <c r="C199" s="181"/>
      <c r="D199" s="181"/>
      <c r="E199" s="181"/>
      <c r="F199" s="181"/>
      <c r="G199" s="181"/>
      <c r="H199" s="181"/>
      <c r="I199" s="181"/>
      <c r="J199" s="181"/>
      <c r="K199" s="181"/>
      <c r="L199" s="181"/>
      <c r="M199" s="181"/>
      <c r="N199" s="181"/>
      <c r="O199" s="181"/>
      <c r="P199" s="181"/>
      <c r="Q199" s="181"/>
      <c r="R199" s="181"/>
      <c r="S199" s="181"/>
      <c r="T199" s="181"/>
      <c r="U199" s="181"/>
      <c r="V199" s="181"/>
      <c r="W199" s="181"/>
      <c r="X199" s="181"/>
      <c r="Y199" s="210"/>
      <c r="Z199" s="210"/>
    </row>
    <row r="200" spans="1:26" ht="14.25" customHeight="1" x14ac:dyDescent="0.2">
      <c r="A200" s="183"/>
      <c r="B200" s="182"/>
      <c r="C200" s="181"/>
      <c r="D200" s="181"/>
      <c r="E200" s="181"/>
      <c r="F200" s="181"/>
      <c r="G200" s="181"/>
      <c r="H200" s="181"/>
      <c r="I200" s="181"/>
      <c r="J200" s="181"/>
      <c r="K200" s="181"/>
      <c r="L200" s="181"/>
      <c r="M200" s="181"/>
      <c r="N200" s="181"/>
      <c r="O200" s="181"/>
      <c r="P200" s="181"/>
      <c r="Q200" s="181"/>
      <c r="R200" s="181"/>
      <c r="S200" s="181"/>
      <c r="T200" s="181"/>
      <c r="U200" s="181"/>
      <c r="V200" s="181"/>
      <c r="W200" s="181"/>
      <c r="X200" s="181"/>
      <c r="Y200" s="210"/>
      <c r="Z200" s="210"/>
    </row>
    <row r="201" spans="1:26" ht="14.25" customHeight="1" x14ac:dyDescent="0.2">
      <c r="A201" s="183"/>
      <c r="B201" s="182"/>
      <c r="C201" s="181"/>
      <c r="D201" s="181"/>
      <c r="E201" s="181"/>
      <c r="F201" s="181"/>
      <c r="G201" s="181"/>
      <c r="H201" s="181"/>
      <c r="I201" s="181"/>
      <c r="J201" s="181"/>
      <c r="K201" s="181"/>
      <c r="L201" s="181"/>
      <c r="M201" s="181"/>
      <c r="N201" s="181"/>
      <c r="O201" s="181"/>
      <c r="P201" s="181"/>
      <c r="Q201" s="181"/>
      <c r="R201" s="181"/>
      <c r="S201" s="181"/>
      <c r="T201" s="181"/>
      <c r="U201" s="181"/>
      <c r="V201" s="181"/>
      <c r="W201" s="181"/>
      <c r="X201" s="181"/>
      <c r="Y201" s="210"/>
      <c r="Z201" s="210"/>
    </row>
    <row r="202" spans="1:26" ht="14.25" customHeight="1" x14ac:dyDescent="0.2">
      <c r="A202" s="183"/>
      <c r="B202" s="182"/>
      <c r="C202" s="181"/>
      <c r="D202" s="181"/>
      <c r="E202" s="181"/>
      <c r="F202" s="181"/>
      <c r="G202" s="181"/>
      <c r="H202" s="181"/>
      <c r="I202" s="181"/>
      <c r="J202" s="181"/>
      <c r="K202" s="181"/>
      <c r="L202" s="181"/>
      <c r="M202" s="181"/>
      <c r="N202" s="181"/>
      <c r="O202" s="181"/>
      <c r="P202" s="181"/>
      <c r="Q202" s="181"/>
      <c r="R202" s="181"/>
      <c r="S202" s="181"/>
      <c r="T202" s="181"/>
      <c r="U202" s="181"/>
      <c r="V202" s="181"/>
      <c r="W202" s="181"/>
      <c r="X202" s="181"/>
      <c r="Y202" s="210"/>
      <c r="Z202" s="210"/>
    </row>
    <row r="203" spans="1:26" ht="14.25" customHeight="1" x14ac:dyDescent="0.2">
      <c r="A203" s="183"/>
      <c r="B203" s="182"/>
      <c r="C203" s="181"/>
      <c r="D203" s="181"/>
      <c r="E203" s="181"/>
      <c r="F203" s="181"/>
      <c r="G203" s="181"/>
      <c r="H203" s="181"/>
      <c r="I203" s="181"/>
      <c r="J203" s="181"/>
      <c r="K203" s="181"/>
      <c r="L203" s="181"/>
      <c r="M203" s="181"/>
      <c r="N203" s="181"/>
      <c r="O203" s="181"/>
      <c r="P203" s="181"/>
      <c r="Q203" s="181"/>
      <c r="R203" s="181"/>
      <c r="S203" s="181"/>
      <c r="T203" s="181"/>
      <c r="U203" s="181"/>
      <c r="V203" s="181"/>
      <c r="W203" s="181"/>
      <c r="X203" s="181"/>
      <c r="Y203" s="210"/>
      <c r="Z203" s="210"/>
    </row>
    <row r="204" spans="1:26" ht="14.25" customHeight="1" x14ac:dyDescent="0.2">
      <c r="A204" s="183"/>
      <c r="B204" s="182"/>
      <c r="C204" s="181"/>
      <c r="D204" s="181"/>
      <c r="E204" s="181"/>
      <c r="F204" s="181"/>
      <c r="G204" s="181"/>
      <c r="H204" s="181"/>
      <c r="I204" s="181"/>
      <c r="J204" s="181"/>
      <c r="K204" s="181"/>
      <c r="L204" s="181"/>
      <c r="M204" s="181"/>
      <c r="N204" s="181"/>
      <c r="O204" s="181"/>
      <c r="P204" s="181"/>
      <c r="Q204" s="181"/>
      <c r="R204" s="181"/>
      <c r="S204" s="181"/>
      <c r="T204" s="181"/>
      <c r="U204" s="181"/>
      <c r="V204" s="181"/>
      <c r="W204" s="181"/>
      <c r="X204" s="181"/>
      <c r="Y204" s="210"/>
      <c r="Z204" s="210"/>
    </row>
    <row r="205" spans="1:26" ht="14.25" customHeight="1" x14ac:dyDescent="0.2">
      <c r="A205" s="183"/>
      <c r="B205" s="182"/>
      <c r="C205" s="181"/>
      <c r="D205" s="181"/>
      <c r="E205" s="181"/>
      <c r="F205" s="181"/>
      <c r="G205" s="181"/>
      <c r="H205" s="181"/>
      <c r="I205" s="181"/>
      <c r="J205" s="181"/>
      <c r="K205" s="181"/>
      <c r="L205" s="181"/>
      <c r="M205" s="181"/>
      <c r="N205" s="181"/>
      <c r="O205" s="181"/>
      <c r="P205" s="181"/>
      <c r="Q205" s="181"/>
      <c r="R205" s="181"/>
      <c r="S205" s="181"/>
      <c r="T205" s="181"/>
      <c r="U205" s="181"/>
      <c r="V205" s="181"/>
      <c r="W205" s="181"/>
      <c r="X205" s="181"/>
      <c r="Y205" s="210"/>
      <c r="Z205" s="210"/>
    </row>
    <row r="206" spans="1:26" ht="14.25" customHeight="1" x14ac:dyDescent="0.2">
      <c r="A206" s="183"/>
      <c r="B206" s="182"/>
      <c r="C206" s="181"/>
      <c r="D206" s="181"/>
      <c r="E206" s="181"/>
      <c r="F206" s="181"/>
      <c r="G206" s="181"/>
      <c r="H206" s="181"/>
      <c r="I206" s="181"/>
      <c r="J206" s="181"/>
      <c r="K206" s="181"/>
      <c r="L206" s="181"/>
      <c r="M206" s="181"/>
      <c r="N206" s="181"/>
      <c r="O206" s="181"/>
      <c r="P206" s="181"/>
      <c r="Q206" s="181"/>
      <c r="R206" s="181"/>
      <c r="S206" s="181"/>
      <c r="T206" s="181"/>
      <c r="U206" s="181"/>
      <c r="V206" s="181"/>
      <c r="W206" s="181"/>
      <c r="X206" s="181"/>
      <c r="Y206" s="210"/>
      <c r="Z206" s="210"/>
    </row>
    <row r="207" spans="1:26" ht="14.25" customHeight="1" x14ac:dyDescent="0.2">
      <c r="A207" s="183"/>
      <c r="B207" s="182"/>
      <c r="C207" s="181"/>
      <c r="D207" s="181"/>
      <c r="E207" s="181"/>
      <c r="F207" s="181"/>
      <c r="G207" s="181"/>
      <c r="H207" s="181"/>
      <c r="I207" s="181"/>
      <c r="J207" s="181"/>
      <c r="K207" s="181"/>
      <c r="L207" s="181"/>
      <c r="M207" s="181"/>
      <c r="N207" s="181"/>
      <c r="O207" s="181"/>
      <c r="P207" s="181"/>
      <c r="Q207" s="181"/>
      <c r="R207" s="181"/>
      <c r="S207" s="181"/>
      <c r="T207" s="181"/>
      <c r="U207" s="181"/>
      <c r="V207" s="181"/>
      <c r="W207" s="181"/>
      <c r="X207" s="181"/>
      <c r="Y207" s="210"/>
      <c r="Z207" s="210"/>
    </row>
    <row r="208" spans="1:26" ht="14.25" customHeight="1" x14ac:dyDescent="0.2">
      <c r="A208" s="183"/>
      <c r="B208" s="182"/>
      <c r="C208" s="181"/>
      <c r="D208" s="181"/>
      <c r="E208" s="181"/>
      <c r="F208" s="181"/>
      <c r="G208" s="181"/>
      <c r="H208" s="181"/>
      <c r="I208" s="181"/>
      <c r="J208" s="181"/>
      <c r="K208" s="181"/>
      <c r="L208" s="181"/>
      <c r="M208" s="181"/>
      <c r="N208" s="181"/>
      <c r="O208" s="181"/>
      <c r="P208" s="181"/>
      <c r="Q208" s="181"/>
      <c r="R208" s="181"/>
      <c r="S208" s="181"/>
      <c r="T208" s="181"/>
      <c r="U208" s="181"/>
      <c r="V208" s="181"/>
      <c r="W208" s="181"/>
      <c r="X208" s="181"/>
      <c r="Y208" s="210"/>
      <c r="Z208" s="210"/>
    </row>
    <row r="209" spans="1:26" ht="14.25" customHeight="1" x14ac:dyDescent="0.2">
      <c r="A209" s="183"/>
      <c r="B209" s="182"/>
      <c r="C209" s="181"/>
      <c r="D209" s="181"/>
      <c r="E209" s="181"/>
      <c r="F209" s="181"/>
      <c r="G209" s="181"/>
      <c r="H209" s="181"/>
      <c r="I209" s="181"/>
      <c r="J209" s="181"/>
      <c r="K209" s="181"/>
      <c r="L209" s="181"/>
      <c r="M209" s="181"/>
      <c r="N209" s="181"/>
      <c r="O209" s="181"/>
      <c r="P209" s="181"/>
      <c r="Q209" s="181"/>
      <c r="R209" s="181"/>
      <c r="S209" s="181"/>
      <c r="T209" s="181"/>
      <c r="U209" s="181"/>
      <c r="V209" s="181"/>
      <c r="W209" s="181"/>
      <c r="X209" s="181"/>
      <c r="Y209" s="210"/>
      <c r="Z209" s="210"/>
    </row>
    <row r="210" spans="1:26" ht="14.25" customHeight="1" x14ac:dyDescent="0.2">
      <c r="A210" s="183"/>
      <c r="B210" s="182"/>
      <c r="C210" s="181"/>
      <c r="D210" s="181"/>
      <c r="E210" s="181"/>
      <c r="F210" s="181"/>
      <c r="G210" s="181"/>
      <c r="H210" s="181"/>
      <c r="I210" s="181"/>
      <c r="J210" s="181"/>
      <c r="K210" s="181"/>
      <c r="L210" s="181"/>
      <c r="M210" s="181"/>
      <c r="N210" s="181"/>
      <c r="O210" s="181"/>
      <c r="P210" s="181"/>
      <c r="Q210" s="181"/>
      <c r="R210" s="181"/>
      <c r="S210" s="181"/>
      <c r="T210" s="181"/>
      <c r="U210" s="181"/>
      <c r="V210" s="181"/>
      <c r="W210" s="181"/>
      <c r="X210" s="181"/>
      <c r="Y210" s="210"/>
      <c r="Z210" s="210"/>
    </row>
    <row r="211" spans="1:26" ht="14.25" customHeight="1" x14ac:dyDescent="0.2">
      <c r="A211" s="183"/>
      <c r="B211" s="182"/>
      <c r="C211" s="181"/>
      <c r="D211" s="181"/>
      <c r="E211" s="181"/>
      <c r="F211" s="181"/>
      <c r="G211" s="181"/>
      <c r="H211" s="181"/>
      <c r="I211" s="181"/>
      <c r="J211" s="181"/>
      <c r="K211" s="181"/>
      <c r="L211" s="181"/>
      <c r="M211" s="181"/>
      <c r="N211" s="181"/>
      <c r="O211" s="181"/>
      <c r="P211" s="181"/>
      <c r="Q211" s="181"/>
      <c r="R211" s="181"/>
      <c r="S211" s="181"/>
      <c r="T211" s="181"/>
      <c r="U211" s="181"/>
      <c r="V211" s="181"/>
      <c r="W211" s="181"/>
      <c r="X211" s="181"/>
      <c r="Y211" s="210"/>
      <c r="Z211" s="210"/>
    </row>
    <row r="212" spans="1:26" ht="14.25" customHeight="1" x14ac:dyDescent="0.2">
      <c r="A212" s="183"/>
      <c r="B212" s="182"/>
      <c r="C212" s="181"/>
      <c r="D212" s="181"/>
      <c r="E212" s="181"/>
      <c r="F212" s="181"/>
      <c r="G212" s="181"/>
      <c r="H212" s="181"/>
      <c r="I212" s="181"/>
      <c r="J212" s="181"/>
      <c r="K212" s="181"/>
      <c r="L212" s="181"/>
      <c r="M212" s="181"/>
      <c r="N212" s="181"/>
      <c r="O212" s="181"/>
      <c r="P212" s="181"/>
      <c r="Q212" s="181"/>
      <c r="R212" s="181"/>
      <c r="S212" s="181"/>
      <c r="T212" s="181"/>
      <c r="U212" s="181"/>
      <c r="V212" s="181"/>
      <c r="W212" s="181"/>
      <c r="X212" s="181"/>
      <c r="Y212" s="210"/>
      <c r="Z212" s="210"/>
    </row>
    <row r="213" spans="1:26" ht="14.25" customHeight="1" x14ac:dyDescent="0.2">
      <c r="A213" s="183"/>
      <c r="B213" s="182"/>
      <c r="C213" s="181"/>
      <c r="D213" s="181"/>
      <c r="E213" s="181"/>
      <c r="F213" s="181"/>
      <c r="G213" s="181"/>
      <c r="H213" s="181"/>
      <c r="I213" s="181"/>
      <c r="J213" s="181"/>
      <c r="K213" s="181"/>
      <c r="L213" s="181"/>
      <c r="M213" s="181"/>
      <c r="N213" s="181"/>
      <c r="O213" s="181"/>
      <c r="P213" s="181"/>
      <c r="Q213" s="181"/>
      <c r="R213" s="181"/>
      <c r="S213" s="181"/>
      <c r="T213" s="181"/>
      <c r="U213" s="181"/>
      <c r="V213" s="181"/>
      <c r="W213" s="181"/>
      <c r="X213" s="181"/>
      <c r="Y213" s="210"/>
      <c r="Z213" s="210"/>
    </row>
    <row r="214" spans="1:26" ht="14.25" customHeight="1" x14ac:dyDescent="0.2">
      <c r="A214" s="183"/>
      <c r="B214" s="182"/>
      <c r="C214" s="181"/>
      <c r="D214" s="181"/>
      <c r="E214" s="181"/>
      <c r="F214" s="181"/>
      <c r="G214" s="181"/>
      <c r="H214" s="181"/>
      <c r="I214" s="181"/>
      <c r="J214" s="181"/>
      <c r="K214" s="181"/>
      <c r="L214" s="181"/>
      <c r="M214" s="181"/>
      <c r="N214" s="181"/>
      <c r="O214" s="181"/>
      <c r="P214" s="181"/>
      <c r="Q214" s="181"/>
      <c r="R214" s="181"/>
      <c r="S214" s="181"/>
      <c r="T214" s="181"/>
      <c r="U214" s="181"/>
      <c r="V214" s="181"/>
      <c r="W214" s="181"/>
      <c r="X214" s="181"/>
      <c r="Y214" s="210"/>
      <c r="Z214" s="210"/>
    </row>
    <row r="215" spans="1:26" ht="14.25" customHeight="1" x14ac:dyDescent="0.2">
      <c r="A215" s="183"/>
      <c r="B215" s="182"/>
      <c r="C215" s="181"/>
      <c r="D215" s="181"/>
      <c r="E215" s="181"/>
      <c r="F215" s="181"/>
      <c r="G215" s="181"/>
      <c r="H215" s="181"/>
      <c r="I215" s="181"/>
      <c r="J215" s="181"/>
      <c r="K215" s="181"/>
      <c r="L215" s="181"/>
      <c r="M215" s="181"/>
      <c r="N215" s="181"/>
      <c r="O215" s="181"/>
      <c r="P215" s="181"/>
      <c r="Q215" s="181"/>
      <c r="R215" s="181"/>
      <c r="S215" s="181"/>
      <c r="T215" s="181"/>
      <c r="U215" s="181"/>
      <c r="V215" s="181"/>
      <c r="W215" s="181"/>
      <c r="X215" s="181"/>
      <c r="Y215" s="210"/>
      <c r="Z215" s="210"/>
    </row>
    <row r="216" spans="1:26" ht="14.25" customHeight="1" x14ac:dyDescent="0.2">
      <c r="A216" s="183"/>
      <c r="B216" s="182"/>
      <c r="C216" s="181"/>
      <c r="D216" s="181"/>
      <c r="E216" s="181"/>
      <c r="F216" s="181"/>
      <c r="G216" s="181"/>
      <c r="H216" s="181"/>
      <c r="I216" s="181"/>
      <c r="J216" s="181"/>
      <c r="K216" s="181"/>
      <c r="L216" s="181"/>
      <c r="M216" s="181"/>
      <c r="N216" s="181"/>
      <c r="O216" s="181"/>
      <c r="P216" s="181"/>
      <c r="Q216" s="181"/>
      <c r="R216" s="181"/>
      <c r="S216" s="181"/>
      <c r="T216" s="181"/>
      <c r="U216" s="181"/>
      <c r="V216" s="181"/>
      <c r="W216" s="181"/>
      <c r="X216" s="181"/>
      <c r="Y216" s="210"/>
      <c r="Z216" s="210"/>
    </row>
    <row r="217" spans="1:26" ht="14.25" customHeight="1" x14ac:dyDescent="0.2">
      <c r="A217" s="183"/>
      <c r="B217" s="182"/>
      <c r="C217" s="181"/>
      <c r="D217" s="181"/>
      <c r="E217" s="181"/>
      <c r="F217" s="181"/>
      <c r="G217" s="181"/>
      <c r="H217" s="181"/>
      <c r="I217" s="181"/>
      <c r="J217" s="181"/>
      <c r="K217" s="181"/>
      <c r="L217" s="181"/>
      <c r="M217" s="181"/>
      <c r="N217" s="181"/>
      <c r="O217" s="181"/>
      <c r="P217" s="181"/>
      <c r="Q217" s="181"/>
      <c r="R217" s="181"/>
      <c r="S217" s="181"/>
      <c r="T217" s="181"/>
      <c r="U217" s="181"/>
      <c r="V217" s="181"/>
      <c r="W217" s="181"/>
      <c r="X217" s="181"/>
      <c r="Y217" s="210"/>
      <c r="Z217" s="210"/>
    </row>
    <row r="218" spans="1:26" ht="14.25" customHeight="1" x14ac:dyDescent="0.2">
      <c r="A218" s="183"/>
      <c r="B218" s="182"/>
      <c r="C218" s="181"/>
      <c r="D218" s="181"/>
      <c r="E218" s="181"/>
      <c r="F218" s="181"/>
      <c r="G218" s="181"/>
      <c r="H218" s="181"/>
      <c r="I218" s="181"/>
      <c r="J218" s="181"/>
      <c r="K218" s="181"/>
      <c r="L218" s="181"/>
      <c r="M218" s="181"/>
      <c r="N218" s="181"/>
      <c r="O218" s="181"/>
      <c r="P218" s="181"/>
      <c r="Q218" s="181"/>
      <c r="R218" s="181"/>
      <c r="S218" s="181"/>
      <c r="T218" s="181"/>
      <c r="U218" s="181"/>
      <c r="V218" s="181"/>
      <c r="W218" s="181"/>
      <c r="X218" s="181"/>
      <c r="Y218" s="210"/>
      <c r="Z218" s="210"/>
    </row>
    <row r="219" spans="1:26" ht="14.25" customHeight="1" x14ac:dyDescent="0.2">
      <c r="A219" s="183"/>
      <c r="B219" s="182"/>
      <c r="C219" s="181"/>
      <c r="D219" s="181"/>
      <c r="E219" s="181"/>
      <c r="F219" s="181"/>
      <c r="G219" s="181"/>
      <c r="H219" s="181"/>
      <c r="I219" s="181"/>
      <c r="J219" s="181"/>
      <c r="K219" s="181"/>
      <c r="L219" s="181"/>
      <c r="M219" s="181"/>
      <c r="N219" s="181"/>
      <c r="O219" s="181"/>
      <c r="P219" s="181"/>
      <c r="Q219" s="181"/>
      <c r="R219" s="181"/>
      <c r="S219" s="181"/>
      <c r="T219" s="181"/>
      <c r="U219" s="181"/>
      <c r="V219" s="181"/>
      <c r="W219" s="181"/>
      <c r="X219" s="181"/>
      <c r="Y219" s="210"/>
      <c r="Z219" s="210"/>
    </row>
    <row r="220" spans="1:26" ht="14.25" customHeight="1" x14ac:dyDescent="0.2">
      <c r="A220" s="183"/>
      <c r="B220" s="182"/>
      <c r="C220" s="181"/>
      <c r="D220" s="181"/>
      <c r="E220" s="181"/>
      <c r="F220" s="181"/>
      <c r="G220" s="181"/>
      <c r="H220" s="181"/>
      <c r="I220" s="181"/>
      <c r="J220" s="181"/>
      <c r="K220" s="181"/>
      <c r="L220" s="181"/>
      <c r="M220" s="181"/>
      <c r="N220" s="181"/>
      <c r="O220" s="181"/>
      <c r="P220" s="181"/>
      <c r="Q220" s="181"/>
      <c r="R220" s="181"/>
      <c r="S220" s="181"/>
      <c r="T220" s="181"/>
      <c r="U220" s="181"/>
      <c r="V220" s="181"/>
      <c r="W220" s="181"/>
      <c r="X220" s="181"/>
      <c r="Y220" s="210"/>
      <c r="Z220" s="210"/>
    </row>
    <row r="221" spans="1:26" ht="14.25" customHeight="1" x14ac:dyDescent="0.2">
      <c r="A221" s="183"/>
      <c r="B221" s="182"/>
      <c r="C221" s="181"/>
      <c r="D221" s="181"/>
      <c r="E221" s="181"/>
      <c r="F221" s="181"/>
      <c r="G221" s="181"/>
      <c r="H221" s="181"/>
      <c r="I221" s="181"/>
      <c r="J221" s="181"/>
      <c r="K221" s="181"/>
      <c r="L221" s="181"/>
      <c r="M221" s="181"/>
      <c r="N221" s="181"/>
      <c r="O221" s="181"/>
      <c r="P221" s="181"/>
      <c r="Q221" s="181"/>
      <c r="R221" s="181"/>
      <c r="S221" s="181"/>
      <c r="T221" s="181"/>
      <c r="U221" s="181"/>
      <c r="V221" s="181"/>
      <c r="W221" s="181"/>
      <c r="X221" s="181"/>
      <c r="Y221" s="210"/>
      <c r="Z221" s="210"/>
    </row>
    <row r="222" spans="1:26" ht="14.25" customHeight="1" x14ac:dyDescent="0.2">
      <c r="A222" s="183"/>
      <c r="B222" s="182"/>
      <c r="C222" s="181"/>
      <c r="D222" s="181"/>
      <c r="E222" s="181"/>
      <c r="F222" s="181"/>
      <c r="G222" s="181"/>
      <c r="H222" s="181"/>
      <c r="I222" s="181"/>
      <c r="J222" s="181"/>
      <c r="K222" s="181"/>
      <c r="L222" s="181"/>
      <c r="M222" s="181"/>
      <c r="N222" s="181"/>
      <c r="O222" s="181"/>
      <c r="P222" s="181"/>
      <c r="Q222" s="181"/>
      <c r="R222" s="181"/>
      <c r="S222" s="181"/>
      <c r="T222" s="181"/>
      <c r="U222" s="181"/>
      <c r="V222" s="181"/>
      <c r="W222" s="181"/>
      <c r="X222" s="181"/>
      <c r="Y222" s="210"/>
      <c r="Z222" s="210"/>
    </row>
    <row r="223" spans="1:26" ht="14.25" customHeight="1" x14ac:dyDescent="0.2">
      <c r="A223" s="183"/>
      <c r="B223" s="182"/>
      <c r="C223" s="181"/>
      <c r="D223" s="181"/>
      <c r="E223" s="181"/>
      <c r="F223" s="181"/>
      <c r="G223" s="181"/>
      <c r="H223" s="181"/>
      <c r="I223" s="181"/>
      <c r="J223" s="181"/>
      <c r="K223" s="181"/>
      <c r="L223" s="181"/>
      <c r="M223" s="181"/>
      <c r="N223" s="181"/>
      <c r="O223" s="181"/>
      <c r="P223" s="181"/>
      <c r="Q223" s="181"/>
      <c r="R223" s="181"/>
      <c r="S223" s="181"/>
      <c r="T223" s="181"/>
      <c r="U223" s="181"/>
      <c r="V223" s="181"/>
      <c r="W223" s="181"/>
      <c r="X223" s="181"/>
      <c r="Y223" s="210"/>
      <c r="Z223" s="210"/>
    </row>
    <row r="224" spans="1:26" ht="14.25" customHeight="1" x14ac:dyDescent="0.2">
      <c r="A224" s="183"/>
      <c r="B224" s="182"/>
      <c r="C224" s="181"/>
      <c r="D224" s="181"/>
      <c r="E224" s="181"/>
      <c r="F224" s="181"/>
      <c r="G224" s="181"/>
      <c r="H224" s="181"/>
      <c r="I224" s="181"/>
      <c r="J224" s="181"/>
      <c r="K224" s="181"/>
      <c r="L224" s="181"/>
      <c r="M224" s="181"/>
      <c r="N224" s="181"/>
      <c r="O224" s="181"/>
      <c r="P224" s="181"/>
      <c r="Q224" s="181"/>
      <c r="R224" s="181"/>
      <c r="S224" s="181"/>
      <c r="T224" s="181"/>
      <c r="U224" s="181"/>
      <c r="V224" s="181"/>
      <c r="W224" s="181"/>
      <c r="X224" s="181"/>
      <c r="Y224" s="210"/>
      <c r="Z224" s="210"/>
    </row>
    <row r="225" spans="1:26" ht="14.25" customHeight="1" x14ac:dyDescent="0.2">
      <c r="A225" s="183"/>
      <c r="B225" s="182"/>
      <c r="C225" s="181"/>
      <c r="D225" s="181"/>
      <c r="E225" s="181"/>
      <c r="F225" s="181"/>
      <c r="G225" s="181"/>
      <c r="H225" s="181"/>
      <c r="I225" s="181"/>
      <c r="J225" s="181"/>
      <c r="K225" s="181"/>
      <c r="L225" s="181"/>
      <c r="M225" s="181"/>
      <c r="N225" s="181"/>
      <c r="O225" s="181"/>
      <c r="P225" s="181"/>
      <c r="Q225" s="181"/>
      <c r="R225" s="181"/>
      <c r="S225" s="181"/>
      <c r="T225" s="181"/>
      <c r="U225" s="181"/>
      <c r="V225" s="181"/>
      <c r="W225" s="181"/>
      <c r="X225" s="181"/>
      <c r="Y225" s="210"/>
      <c r="Z225" s="210"/>
    </row>
    <row r="226" spans="1:26" ht="14.25" customHeight="1" x14ac:dyDescent="0.2">
      <c r="A226" s="183"/>
      <c r="B226" s="182"/>
      <c r="C226" s="181"/>
      <c r="D226" s="181"/>
      <c r="E226" s="181"/>
      <c r="F226" s="181"/>
      <c r="G226" s="181"/>
      <c r="H226" s="181"/>
      <c r="I226" s="181"/>
      <c r="J226" s="181"/>
      <c r="K226" s="181"/>
      <c r="L226" s="181"/>
      <c r="M226" s="181"/>
      <c r="N226" s="181"/>
      <c r="O226" s="181"/>
      <c r="P226" s="181"/>
      <c r="Q226" s="181"/>
      <c r="R226" s="181"/>
      <c r="S226" s="181"/>
      <c r="T226" s="181"/>
      <c r="U226" s="181"/>
      <c r="V226" s="181"/>
      <c r="W226" s="181"/>
      <c r="X226" s="181"/>
      <c r="Y226" s="210"/>
      <c r="Z226" s="210"/>
    </row>
    <row r="227" spans="1:26" ht="14.25" customHeight="1" x14ac:dyDescent="0.2">
      <c r="A227" s="183"/>
      <c r="B227" s="182"/>
      <c r="C227" s="181"/>
      <c r="D227" s="181"/>
      <c r="E227" s="181"/>
      <c r="F227" s="181"/>
      <c r="G227" s="181"/>
      <c r="H227" s="181"/>
      <c r="I227" s="181"/>
      <c r="J227" s="181"/>
      <c r="K227" s="181"/>
      <c r="L227" s="181"/>
      <c r="M227" s="181"/>
      <c r="N227" s="181"/>
      <c r="O227" s="181"/>
      <c r="P227" s="181"/>
      <c r="Q227" s="181"/>
      <c r="R227" s="181"/>
      <c r="S227" s="181"/>
      <c r="T227" s="181"/>
      <c r="U227" s="181"/>
      <c r="V227" s="181"/>
      <c r="W227" s="181"/>
      <c r="X227" s="181"/>
      <c r="Y227" s="210"/>
      <c r="Z227" s="210"/>
    </row>
    <row r="228" spans="1:26" ht="14.25" customHeight="1" x14ac:dyDescent="0.2">
      <c r="A228" s="183"/>
      <c r="B228" s="182"/>
      <c r="C228" s="181"/>
      <c r="D228" s="181"/>
      <c r="E228" s="181"/>
      <c r="F228" s="181"/>
      <c r="G228" s="181"/>
      <c r="H228" s="181"/>
      <c r="I228" s="181"/>
      <c r="J228" s="181"/>
      <c r="K228" s="181"/>
      <c r="L228" s="181"/>
      <c r="M228" s="181"/>
      <c r="N228" s="181"/>
      <c r="O228" s="181"/>
      <c r="P228" s="181"/>
      <c r="Q228" s="181"/>
      <c r="R228" s="181"/>
      <c r="S228" s="181"/>
      <c r="T228" s="181"/>
      <c r="U228" s="181"/>
      <c r="V228" s="181"/>
      <c r="W228" s="181"/>
      <c r="X228" s="181"/>
      <c r="Y228" s="210"/>
      <c r="Z228" s="210"/>
    </row>
    <row r="229" spans="1:26" ht="14.25" customHeight="1" x14ac:dyDescent="0.2">
      <c r="A229" s="183"/>
      <c r="B229" s="182"/>
      <c r="C229" s="181"/>
      <c r="D229" s="181"/>
      <c r="E229" s="181"/>
      <c r="F229" s="181"/>
      <c r="G229" s="181"/>
      <c r="H229" s="181"/>
      <c r="I229" s="181"/>
      <c r="J229" s="181"/>
      <c r="K229" s="181"/>
      <c r="L229" s="181"/>
      <c r="M229" s="181"/>
      <c r="N229" s="181"/>
      <c r="O229" s="181"/>
      <c r="P229" s="181"/>
      <c r="Q229" s="181"/>
      <c r="R229" s="181"/>
      <c r="S229" s="181"/>
      <c r="T229" s="181"/>
      <c r="U229" s="181"/>
      <c r="V229" s="181"/>
      <c r="W229" s="181"/>
      <c r="X229" s="181"/>
      <c r="Y229" s="210"/>
      <c r="Z229" s="210"/>
    </row>
    <row r="230" spans="1:26" ht="14.25" customHeight="1" x14ac:dyDescent="0.2">
      <c r="A230" s="183"/>
      <c r="B230" s="182"/>
      <c r="C230" s="181"/>
      <c r="D230" s="181"/>
      <c r="E230" s="181"/>
      <c r="F230" s="181"/>
      <c r="G230" s="181"/>
      <c r="H230" s="181"/>
      <c r="I230" s="181"/>
      <c r="J230" s="181"/>
      <c r="K230" s="181"/>
      <c r="L230" s="181"/>
      <c r="M230" s="181"/>
      <c r="N230" s="181"/>
      <c r="O230" s="181"/>
      <c r="P230" s="181"/>
      <c r="Q230" s="181"/>
      <c r="R230" s="181"/>
      <c r="S230" s="181"/>
      <c r="T230" s="181"/>
      <c r="U230" s="181"/>
      <c r="V230" s="181"/>
      <c r="W230" s="181"/>
      <c r="X230" s="181"/>
      <c r="Y230" s="210"/>
      <c r="Z230" s="210"/>
    </row>
    <row r="231" spans="1:26" ht="14.25" customHeight="1" x14ac:dyDescent="0.2">
      <c r="A231" s="183"/>
      <c r="B231" s="182"/>
      <c r="C231" s="181"/>
      <c r="D231" s="181"/>
      <c r="E231" s="181"/>
      <c r="F231" s="181"/>
      <c r="G231" s="181"/>
      <c r="H231" s="181"/>
      <c r="I231" s="181"/>
      <c r="J231" s="181"/>
      <c r="K231" s="181"/>
      <c r="L231" s="181"/>
      <c r="M231" s="181"/>
      <c r="N231" s="181"/>
      <c r="O231" s="181"/>
      <c r="P231" s="181"/>
      <c r="Q231" s="181"/>
      <c r="R231" s="181"/>
      <c r="S231" s="181"/>
      <c r="T231" s="181"/>
      <c r="U231" s="181"/>
      <c r="V231" s="181"/>
      <c r="W231" s="181"/>
      <c r="X231" s="181"/>
      <c r="Y231" s="210"/>
      <c r="Z231" s="210"/>
    </row>
    <row r="232" spans="1:26" ht="14.25" customHeight="1" x14ac:dyDescent="0.2">
      <c r="A232" s="183"/>
      <c r="B232" s="182"/>
      <c r="C232" s="181"/>
      <c r="D232" s="181"/>
      <c r="E232" s="181"/>
      <c r="F232" s="181"/>
      <c r="G232" s="181"/>
      <c r="H232" s="181"/>
      <c r="I232" s="181"/>
      <c r="J232" s="181"/>
      <c r="K232" s="181"/>
      <c r="L232" s="181"/>
      <c r="M232" s="181"/>
      <c r="N232" s="181"/>
      <c r="O232" s="181"/>
      <c r="P232" s="181"/>
      <c r="Q232" s="181"/>
      <c r="R232" s="181"/>
      <c r="S232" s="181"/>
      <c r="T232" s="181"/>
      <c r="U232" s="181"/>
      <c r="V232" s="181"/>
      <c r="W232" s="181"/>
      <c r="X232" s="181"/>
      <c r="Y232" s="210"/>
      <c r="Z232" s="210"/>
    </row>
    <row r="233" spans="1:26" ht="14.25" customHeight="1" x14ac:dyDescent="0.2">
      <c r="A233" s="183"/>
      <c r="B233" s="182"/>
      <c r="C233" s="181"/>
      <c r="D233" s="181"/>
      <c r="E233" s="181"/>
      <c r="F233" s="181"/>
      <c r="G233" s="181"/>
      <c r="H233" s="181"/>
      <c r="I233" s="181"/>
      <c r="J233" s="181"/>
      <c r="K233" s="181"/>
      <c r="L233" s="181"/>
      <c r="M233" s="181"/>
      <c r="N233" s="181"/>
      <c r="O233" s="181"/>
      <c r="P233" s="181"/>
      <c r="Q233" s="181"/>
      <c r="R233" s="181"/>
      <c r="S233" s="181"/>
      <c r="T233" s="181"/>
      <c r="U233" s="181"/>
      <c r="V233" s="181"/>
      <c r="W233" s="181"/>
      <c r="X233" s="181"/>
      <c r="Y233" s="210"/>
      <c r="Z233" s="210"/>
    </row>
    <row r="234" spans="1:26" ht="14.25" customHeight="1" x14ac:dyDescent="0.2">
      <c r="A234" s="183"/>
      <c r="B234" s="182"/>
      <c r="C234" s="181"/>
      <c r="D234" s="181"/>
      <c r="E234" s="181"/>
      <c r="F234" s="181"/>
      <c r="G234" s="181"/>
      <c r="H234" s="181"/>
      <c r="I234" s="181"/>
      <c r="J234" s="181"/>
      <c r="K234" s="181"/>
      <c r="L234" s="181"/>
      <c r="M234" s="181"/>
      <c r="N234" s="181"/>
      <c r="O234" s="181"/>
      <c r="P234" s="181"/>
      <c r="Q234" s="181"/>
      <c r="R234" s="181"/>
      <c r="S234" s="181"/>
      <c r="T234" s="181"/>
      <c r="U234" s="181"/>
      <c r="V234" s="181"/>
      <c r="W234" s="181"/>
      <c r="X234" s="181"/>
      <c r="Y234" s="210"/>
      <c r="Z234" s="210"/>
    </row>
    <row r="235" spans="1:26" ht="14.25" customHeight="1" x14ac:dyDescent="0.2">
      <c r="A235" s="183"/>
      <c r="B235" s="182"/>
      <c r="C235" s="181"/>
      <c r="D235" s="181"/>
      <c r="E235" s="181"/>
      <c r="F235" s="181"/>
      <c r="G235" s="181"/>
      <c r="H235" s="181"/>
      <c r="I235" s="181"/>
      <c r="J235" s="181"/>
      <c r="K235" s="181"/>
      <c r="L235" s="181"/>
      <c r="M235" s="181"/>
      <c r="N235" s="181"/>
      <c r="O235" s="181"/>
      <c r="P235" s="181"/>
      <c r="Q235" s="181"/>
      <c r="R235" s="181"/>
      <c r="S235" s="181"/>
      <c r="T235" s="181"/>
      <c r="U235" s="181"/>
      <c r="V235" s="181"/>
      <c r="W235" s="181"/>
      <c r="X235" s="181"/>
      <c r="Y235" s="210"/>
      <c r="Z235" s="210"/>
    </row>
    <row r="236" spans="1:26" ht="14.25" customHeight="1" x14ac:dyDescent="0.2">
      <c r="A236" s="183"/>
      <c r="B236" s="182"/>
      <c r="C236" s="181"/>
      <c r="D236" s="181"/>
      <c r="E236" s="181"/>
      <c r="F236" s="181"/>
      <c r="G236" s="181"/>
      <c r="H236" s="181"/>
      <c r="I236" s="181"/>
      <c r="J236" s="181"/>
      <c r="K236" s="181"/>
      <c r="L236" s="181"/>
      <c r="M236" s="181"/>
      <c r="N236" s="181"/>
      <c r="O236" s="181"/>
      <c r="P236" s="181"/>
      <c r="Q236" s="181"/>
      <c r="R236" s="181"/>
      <c r="S236" s="181"/>
      <c r="T236" s="181"/>
      <c r="U236" s="181"/>
      <c r="V236" s="181"/>
      <c r="W236" s="181"/>
      <c r="X236" s="181"/>
      <c r="Y236" s="210"/>
      <c r="Z236" s="210"/>
    </row>
    <row r="237" spans="1:26" ht="14.25" customHeight="1" x14ac:dyDescent="0.2">
      <c r="A237" s="183"/>
      <c r="B237" s="182"/>
      <c r="C237" s="181"/>
      <c r="D237" s="181"/>
      <c r="E237" s="181"/>
      <c r="F237" s="181"/>
      <c r="G237" s="181"/>
      <c r="H237" s="181"/>
      <c r="I237" s="181"/>
      <c r="J237" s="181"/>
      <c r="K237" s="181"/>
      <c r="L237" s="181"/>
      <c r="M237" s="181"/>
      <c r="N237" s="181"/>
      <c r="O237" s="181"/>
      <c r="P237" s="181"/>
      <c r="Q237" s="181"/>
      <c r="R237" s="181"/>
      <c r="S237" s="181"/>
      <c r="T237" s="181"/>
      <c r="U237" s="181"/>
      <c r="V237" s="181"/>
      <c r="W237" s="181"/>
      <c r="X237" s="181"/>
      <c r="Y237" s="210"/>
      <c r="Z237" s="210"/>
    </row>
    <row r="238" spans="1:26" ht="14.25" customHeight="1" x14ac:dyDescent="0.2">
      <c r="A238" s="183"/>
      <c r="B238" s="182"/>
      <c r="C238" s="181"/>
      <c r="D238" s="181"/>
      <c r="E238" s="181"/>
      <c r="F238" s="181"/>
      <c r="G238" s="181"/>
      <c r="H238" s="181"/>
      <c r="I238" s="181"/>
      <c r="J238" s="181"/>
      <c r="K238" s="181"/>
      <c r="L238" s="181"/>
      <c r="M238" s="181"/>
      <c r="N238" s="181"/>
      <c r="O238" s="181"/>
      <c r="P238" s="181"/>
      <c r="Q238" s="181"/>
      <c r="R238" s="181"/>
      <c r="S238" s="181"/>
      <c r="T238" s="181"/>
      <c r="U238" s="181"/>
      <c r="V238" s="181"/>
      <c r="W238" s="181"/>
      <c r="X238" s="181"/>
      <c r="Y238" s="210"/>
      <c r="Z238" s="210"/>
    </row>
    <row r="239" spans="1:26" ht="14.25" customHeight="1" x14ac:dyDescent="0.2">
      <c r="A239" s="183"/>
      <c r="B239" s="182"/>
      <c r="C239" s="181"/>
      <c r="D239" s="181"/>
      <c r="E239" s="181"/>
      <c r="F239" s="181"/>
      <c r="G239" s="181"/>
      <c r="H239" s="181"/>
      <c r="I239" s="181"/>
      <c r="J239" s="181"/>
      <c r="K239" s="181"/>
      <c r="L239" s="181"/>
      <c r="M239" s="181"/>
      <c r="N239" s="181"/>
      <c r="O239" s="181"/>
      <c r="P239" s="181"/>
      <c r="Q239" s="181"/>
      <c r="R239" s="181"/>
      <c r="S239" s="181"/>
      <c r="T239" s="181"/>
      <c r="U239" s="181"/>
      <c r="V239" s="181"/>
      <c r="W239" s="181"/>
      <c r="X239" s="181"/>
      <c r="Y239" s="210"/>
      <c r="Z239" s="210"/>
    </row>
    <row r="240" spans="1:26" ht="14.25" customHeight="1" x14ac:dyDescent="0.2">
      <c r="A240" s="183"/>
      <c r="B240" s="182"/>
      <c r="C240" s="181"/>
      <c r="D240" s="181"/>
      <c r="E240" s="181"/>
      <c r="F240" s="181"/>
      <c r="G240" s="181"/>
      <c r="H240" s="181"/>
      <c r="I240" s="181"/>
      <c r="J240" s="181"/>
      <c r="K240" s="181"/>
      <c r="L240" s="181"/>
      <c r="M240" s="181"/>
      <c r="N240" s="181"/>
      <c r="O240" s="181"/>
      <c r="P240" s="181"/>
      <c r="Q240" s="181"/>
      <c r="R240" s="181"/>
      <c r="S240" s="181"/>
      <c r="T240" s="181"/>
      <c r="U240" s="181"/>
      <c r="V240" s="181"/>
      <c r="W240" s="181"/>
      <c r="X240" s="181"/>
      <c r="Y240" s="210"/>
      <c r="Z240" s="210"/>
    </row>
    <row r="241" spans="1:26" ht="14.25" customHeight="1" x14ac:dyDescent="0.2">
      <c r="A241" s="183"/>
      <c r="B241" s="182"/>
      <c r="C241" s="181"/>
      <c r="D241" s="181"/>
      <c r="E241" s="181"/>
      <c r="F241" s="181"/>
      <c r="G241" s="181"/>
      <c r="H241" s="181"/>
      <c r="I241" s="181"/>
      <c r="J241" s="181"/>
      <c r="K241" s="181"/>
      <c r="L241" s="181"/>
      <c r="M241" s="181"/>
      <c r="N241" s="181"/>
      <c r="O241" s="181"/>
      <c r="P241" s="181"/>
      <c r="Q241" s="181"/>
      <c r="R241" s="181"/>
      <c r="S241" s="181"/>
      <c r="T241" s="181"/>
      <c r="U241" s="181"/>
      <c r="V241" s="181"/>
      <c r="W241" s="181"/>
      <c r="X241" s="181"/>
      <c r="Y241" s="210"/>
      <c r="Z241" s="210"/>
    </row>
    <row r="242" spans="1:26" ht="14.25" customHeight="1" x14ac:dyDescent="0.2">
      <c r="A242" s="183"/>
      <c r="B242" s="182"/>
      <c r="C242" s="181"/>
      <c r="D242" s="181"/>
      <c r="E242" s="181"/>
      <c r="F242" s="181"/>
      <c r="G242" s="181"/>
      <c r="H242" s="181"/>
      <c r="I242" s="181"/>
      <c r="J242" s="181"/>
      <c r="K242" s="181"/>
      <c r="L242" s="181"/>
      <c r="M242" s="181"/>
      <c r="N242" s="181"/>
      <c r="O242" s="181"/>
      <c r="P242" s="181"/>
      <c r="Q242" s="181"/>
      <c r="R242" s="181"/>
      <c r="S242" s="181"/>
      <c r="T242" s="181"/>
      <c r="U242" s="181"/>
      <c r="V242" s="181"/>
      <c r="W242" s="181"/>
      <c r="X242" s="181"/>
      <c r="Y242" s="210"/>
      <c r="Z242" s="210"/>
    </row>
    <row r="243" spans="1:26" ht="14.25" customHeight="1" x14ac:dyDescent="0.2">
      <c r="A243" s="183"/>
      <c r="B243" s="182"/>
      <c r="C243" s="181"/>
      <c r="D243" s="181"/>
      <c r="E243" s="181"/>
      <c r="F243" s="181"/>
      <c r="G243" s="181"/>
      <c r="H243" s="181"/>
      <c r="I243" s="181"/>
      <c r="J243" s="181"/>
      <c r="K243" s="181"/>
      <c r="L243" s="181"/>
      <c r="M243" s="181"/>
      <c r="N243" s="181"/>
      <c r="O243" s="181"/>
      <c r="P243" s="181"/>
      <c r="Q243" s="181"/>
      <c r="R243" s="181"/>
      <c r="S243" s="181"/>
      <c r="T243" s="181"/>
      <c r="U243" s="181"/>
      <c r="V243" s="181"/>
      <c r="W243" s="181"/>
      <c r="X243" s="181"/>
      <c r="Y243" s="210"/>
      <c r="Z243" s="210"/>
    </row>
    <row r="244" spans="1:26" ht="14.25" customHeight="1" x14ac:dyDescent="0.2">
      <c r="A244" s="183"/>
      <c r="B244" s="182"/>
      <c r="C244" s="181"/>
      <c r="D244" s="181"/>
      <c r="E244" s="181"/>
      <c r="F244" s="181"/>
      <c r="G244" s="181"/>
      <c r="H244" s="181"/>
      <c r="I244" s="181"/>
      <c r="J244" s="181"/>
      <c r="K244" s="181"/>
      <c r="L244" s="181"/>
      <c r="M244" s="181"/>
      <c r="N244" s="181"/>
      <c r="O244" s="181"/>
      <c r="P244" s="181"/>
      <c r="Q244" s="181"/>
      <c r="R244" s="181"/>
      <c r="S244" s="181"/>
      <c r="T244" s="181"/>
      <c r="U244" s="181"/>
      <c r="V244" s="181"/>
      <c r="W244" s="181"/>
      <c r="X244" s="181"/>
      <c r="Y244" s="210"/>
      <c r="Z244" s="210"/>
    </row>
    <row r="245" spans="1:26" ht="14.25" customHeight="1" x14ac:dyDescent="0.2">
      <c r="A245" s="183"/>
      <c r="B245" s="182"/>
      <c r="C245" s="181"/>
      <c r="D245" s="181"/>
      <c r="E245" s="181"/>
      <c r="F245" s="181"/>
      <c r="G245" s="181"/>
      <c r="H245" s="181"/>
      <c r="I245" s="181"/>
      <c r="J245" s="181"/>
      <c r="K245" s="181"/>
      <c r="L245" s="181"/>
      <c r="M245" s="181"/>
      <c r="N245" s="181"/>
      <c r="O245" s="181"/>
      <c r="P245" s="181"/>
      <c r="Q245" s="181"/>
      <c r="R245" s="181"/>
      <c r="S245" s="181"/>
      <c r="T245" s="181"/>
      <c r="U245" s="181"/>
      <c r="V245" s="181"/>
      <c r="W245" s="181"/>
      <c r="X245" s="181"/>
      <c r="Y245" s="210"/>
      <c r="Z245" s="210"/>
    </row>
    <row r="246" spans="1:26" ht="14.25" customHeight="1" x14ac:dyDescent="0.2">
      <c r="A246" s="183"/>
      <c r="B246" s="182"/>
      <c r="C246" s="181"/>
      <c r="D246" s="181"/>
      <c r="E246" s="181"/>
      <c r="F246" s="181"/>
      <c r="G246" s="181"/>
      <c r="H246" s="181"/>
      <c r="I246" s="181"/>
      <c r="J246" s="181"/>
      <c r="K246" s="181"/>
      <c r="L246" s="181"/>
      <c r="M246" s="181"/>
      <c r="N246" s="181"/>
      <c r="O246" s="181"/>
      <c r="P246" s="181"/>
      <c r="Q246" s="181"/>
      <c r="R246" s="181"/>
      <c r="S246" s="181"/>
      <c r="T246" s="181"/>
      <c r="U246" s="181"/>
      <c r="V246" s="181"/>
      <c r="W246" s="181"/>
      <c r="X246" s="181"/>
      <c r="Y246" s="210"/>
      <c r="Z246" s="210"/>
    </row>
    <row r="247" spans="1:26" ht="14.25" customHeight="1" x14ac:dyDescent="0.2">
      <c r="A247" s="183"/>
      <c r="B247" s="182"/>
      <c r="C247" s="181"/>
      <c r="D247" s="181"/>
      <c r="E247" s="181"/>
      <c r="F247" s="181"/>
      <c r="G247" s="181"/>
      <c r="H247" s="181"/>
      <c r="I247" s="181"/>
      <c r="J247" s="181"/>
      <c r="K247" s="181"/>
      <c r="L247" s="181"/>
      <c r="M247" s="181"/>
      <c r="N247" s="181"/>
      <c r="O247" s="181"/>
      <c r="P247" s="181"/>
      <c r="Q247" s="181"/>
      <c r="R247" s="181"/>
      <c r="S247" s="181"/>
      <c r="T247" s="181"/>
      <c r="U247" s="181"/>
      <c r="V247" s="181"/>
      <c r="W247" s="181"/>
      <c r="X247" s="181"/>
      <c r="Y247" s="210"/>
      <c r="Z247" s="210"/>
    </row>
    <row r="248" spans="1:26" ht="14.25" customHeight="1" x14ac:dyDescent="0.2">
      <c r="A248" s="183"/>
      <c r="B248" s="182"/>
      <c r="C248" s="181"/>
      <c r="D248" s="181"/>
      <c r="E248" s="181"/>
      <c r="F248" s="181"/>
      <c r="G248" s="181"/>
      <c r="H248" s="181"/>
      <c r="I248" s="181"/>
      <c r="J248" s="181"/>
      <c r="K248" s="181"/>
      <c r="L248" s="181"/>
      <c r="M248" s="181"/>
      <c r="N248" s="181"/>
      <c r="O248" s="181"/>
      <c r="P248" s="181"/>
      <c r="Q248" s="181"/>
      <c r="R248" s="181"/>
      <c r="S248" s="181"/>
      <c r="T248" s="181"/>
      <c r="U248" s="181"/>
      <c r="V248" s="181"/>
      <c r="W248" s="181"/>
      <c r="X248" s="181"/>
      <c r="Y248" s="210"/>
      <c r="Z248" s="210"/>
    </row>
    <row r="249" spans="1:26" ht="14.25" customHeight="1" x14ac:dyDescent="0.2">
      <c r="A249" s="183"/>
      <c r="B249" s="182"/>
      <c r="C249" s="181"/>
      <c r="D249" s="181"/>
      <c r="E249" s="181"/>
      <c r="F249" s="181"/>
      <c r="G249" s="181"/>
      <c r="H249" s="181"/>
      <c r="I249" s="181"/>
      <c r="J249" s="181"/>
      <c r="K249" s="181"/>
      <c r="L249" s="181"/>
      <c r="M249" s="181"/>
      <c r="N249" s="181"/>
      <c r="O249" s="181"/>
      <c r="P249" s="181"/>
      <c r="Q249" s="181"/>
      <c r="R249" s="181"/>
      <c r="S249" s="181"/>
      <c r="T249" s="181"/>
      <c r="U249" s="181"/>
      <c r="V249" s="181"/>
      <c r="W249" s="181"/>
      <c r="X249" s="181"/>
      <c r="Y249" s="210"/>
      <c r="Z249" s="210"/>
    </row>
    <row r="250" spans="1:26" ht="14.25" customHeight="1" x14ac:dyDescent="0.2">
      <c r="A250" s="183"/>
      <c r="B250" s="182"/>
      <c r="C250" s="181"/>
      <c r="D250" s="181"/>
      <c r="E250" s="181"/>
      <c r="F250" s="181"/>
      <c r="G250" s="181"/>
      <c r="H250" s="181"/>
      <c r="I250" s="181"/>
      <c r="J250" s="181"/>
      <c r="K250" s="181"/>
      <c r="L250" s="181"/>
      <c r="M250" s="181"/>
      <c r="N250" s="181"/>
      <c r="O250" s="181"/>
      <c r="P250" s="181"/>
      <c r="Q250" s="181"/>
      <c r="R250" s="181"/>
      <c r="S250" s="181"/>
      <c r="T250" s="181"/>
      <c r="U250" s="181"/>
      <c r="V250" s="181"/>
      <c r="W250" s="181"/>
      <c r="X250" s="181"/>
      <c r="Y250" s="210"/>
      <c r="Z250" s="210"/>
    </row>
    <row r="251" spans="1:26" ht="14.25" customHeight="1" x14ac:dyDescent="0.2">
      <c r="A251" s="183"/>
      <c r="B251" s="182"/>
      <c r="C251" s="181"/>
      <c r="D251" s="181"/>
      <c r="E251" s="181"/>
      <c r="F251" s="181"/>
      <c r="G251" s="181"/>
      <c r="H251" s="181"/>
      <c r="I251" s="181"/>
      <c r="J251" s="181"/>
      <c r="K251" s="181"/>
      <c r="L251" s="181"/>
      <c r="M251" s="181"/>
      <c r="N251" s="181"/>
      <c r="O251" s="181"/>
      <c r="P251" s="181"/>
      <c r="Q251" s="181"/>
      <c r="R251" s="181"/>
      <c r="S251" s="181"/>
      <c r="T251" s="181"/>
      <c r="U251" s="181"/>
      <c r="V251" s="181"/>
      <c r="W251" s="181"/>
      <c r="X251" s="181"/>
      <c r="Y251" s="210"/>
      <c r="Z251" s="210"/>
    </row>
    <row r="252" spans="1:26" ht="14.25" customHeight="1" x14ac:dyDescent="0.2">
      <c r="A252" s="183"/>
      <c r="B252" s="182"/>
      <c r="C252" s="181"/>
      <c r="D252" s="181"/>
      <c r="E252" s="181"/>
      <c r="F252" s="181"/>
      <c r="G252" s="181"/>
      <c r="H252" s="181"/>
      <c r="I252" s="181"/>
      <c r="J252" s="181"/>
      <c r="K252" s="181"/>
      <c r="L252" s="181"/>
      <c r="M252" s="181"/>
      <c r="N252" s="181"/>
      <c r="O252" s="181"/>
      <c r="P252" s="181"/>
      <c r="Q252" s="181"/>
      <c r="R252" s="181"/>
      <c r="S252" s="181"/>
      <c r="T252" s="181"/>
      <c r="U252" s="181"/>
      <c r="V252" s="181"/>
      <c r="W252" s="181"/>
      <c r="X252" s="181"/>
      <c r="Y252" s="210"/>
      <c r="Z252" s="210"/>
    </row>
    <row r="253" spans="1:26" ht="14.25" customHeight="1" x14ac:dyDescent="0.2">
      <c r="A253" s="183"/>
      <c r="B253" s="182"/>
      <c r="C253" s="181"/>
      <c r="D253" s="181"/>
      <c r="E253" s="181"/>
      <c r="F253" s="181"/>
      <c r="G253" s="181"/>
      <c r="H253" s="181"/>
      <c r="I253" s="181"/>
      <c r="J253" s="181"/>
      <c r="K253" s="181"/>
      <c r="L253" s="181"/>
      <c r="M253" s="181"/>
      <c r="N253" s="181"/>
      <c r="O253" s="181"/>
      <c r="P253" s="181"/>
      <c r="Q253" s="181"/>
      <c r="R253" s="181"/>
      <c r="S253" s="181"/>
      <c r="T253" s="181"/>
      <c r="U253" s="181"/>
      <c r="V253" s="181"/>
      <c r="W253" s="181"/>
      <c r="X253" s="181"/>
      <c r="Y253" s="210"/>
      <c r="Z253" s="210"/>
    </row>
    <row r="254" spans="1:26" ht="14.25" customHeight="1" x14ac:dyDescent="0.2">
      <c r="A254" s="183"/>
      <c r="B254" s="182"/>
      <c r="C254" s="181"/>
      <c r="D254" s="181"/>
      <c r="E254" s="181"/>
      <c r="F254" s="181"/>
      <c r="G254" s="181"/>
      <c r="H254" s="181"/>
      <c r="I254" s="181"/>
      <c r="J254" s="181"/>
      <c r="K254" s="181"/>
      <c r="L254" s="181"/>
      <c r="M254" s="181"/>
      <c r="N254" s="181"/>
      <c r="O254" s="181"/>
      <c r="P254" s="181"/>
      <c r="Q254" s="181"/>
      <c r="R254" s="181"/>
      <c r="S254" s="181"/>
      <c r="T254" s="181"/>
      <c r="U254" s="181"/>
      <c r="V254" s="181"/>
      <c r="W254" s="181"/>
      <c r="X254" s="181"/>
      <c r="Y254" s="210"/>
      <c r="Z254" s="210"/>
    </row>
    <row r="255" spans="1:26" ht="14.25" customHeight="1" x14ac:dyDescent="0.2">
      <c r="A255" s="183"/>
      <c r="B255" s="182"/>
      <c r="C255" s="181"/>
      <c r="D255" s="181"/>
      <c r="E255" s="181"/>
      <c r="F255" s="181"/>
      <c r="G255" s="181"/>
      <c r="H255" s="181"/>
      <c r="I255" s="181"/>
      <c r="J255" s="181"/>
      <c r="K255" s="181"/>
      <c r="L255" s="181"/>
      <c r="M255" s="181"/>
      <c r="N255" s="181"/>
      <c r="O255" s="181"/>
      <c r="P255" s="181"/>
      <c r="Q255" s="181"/>
      <c r="R255" s="181"/>
      <c r="S255" s="181"/>
      <c r="T255" s="181"/>
      <c r="U255" s="181"/>
      <c r="V255" s="181"/>
      <c r="W255" s="181"/>
      <c r="X255" s="181"/>
      <c r="Y255" s="210"/>
      <c r="Z255" s="210"/>
    </row>
    <row r="256" spans="1:26" ht="14.25" customHeight="1" x14ac:dyDescent="0.2">
      <c r="A256" s="183"/>
      <c r="B256" s="182"/>
      <c r="C256" s="181"/>
      <c r="D256" s="181"/>
      <c r="E256" s="181"/>
      <c r="F256" s="181"/>
      <c r="G256" s="181"/>
      <c r="H256" s="181"/>
      <c r="I256" s="181"/>
      <c r="J256" s="181"/>
      <c r="K256" s="181"/>
      <c r="L256" s="181"/>
      <c r="M256" s="181"/>
      <c r="N256" s="181"/>
      <c r="O256" s="181"/>
      <c r="P256" s="181"/>
      <c r="Q256" s="181"/>
      <c r="R256" s="181"/>
      <c r="S256" s="181"/>
      <c r="T256" s="181"/>
      <c r="U256" s="181"/>
      <c r="V256" s="181"/>
      <c r="W256" s="181"/>
      <c r="X256" s="181"/>
      <c r="Y256" s="210"/>
      <c r="Z256" s="210"/>
    </row>
    <row r="257" spans="1:26" ht="14.25" customHeight="1" x14ac:dyDescent="0.2">
      <c r="A257" s="183"/>
      <c r="B257" s="182"/>
      <c r="C257" s="181"/>
      <c r="D257" s="181"/>
      <c r="E257" s="181"/>
      <c r="F257" s="181"/>
      <c r="G257" s="181"/>
      <c r="H257" s="181"/>
      <c r="I257" s="181"/>
      <c r="J257" s="181"/>
      <c r="K257" s="181"/>
      <c r="L257" s="181"/>
      <c r="M257" s="181"/>
      <c r="N257" s="181"/>
      <c r="O257" s="181"/>
      <c r="P257" s="181"/>
      <c r="Q257" s="181"/>
      <c r="R257" s="181"/>
      <c r="S257" s="181"/>
      <c r="T257" s="181"/>
      <c r="U257" s="181"/>
      <c r="V257" s="181"/>
      <c r="W257" s="181"/>
      <c r="X257" s="181"/>
      <c r="Y257" s="210"/>
      <c r="Z257" s="210"/>
    </row>
    <row r="258" spans="1:26" ht="14.25" customHeight="1" x14ac:dyDescent="0.2">
      <c r="A258" s="183"/>
      <c r="B258" s="182"/>
      <c r="C258" s="181"/>
      <c r="D258" s="181"/>
      <c r="E258" s="181"/>
      <c r="F258" s="181"/>
      <c r="G258" s="181"/>
      <c r="H258" s="181"/>
      <c r="I258" s="181"/>
      <c r="J258" s="181"/>
      <c r="K258" s="181"/>
      <c r="L258" s="181"/>
      <c r="M258" s="181"/>
      <c r="N258" s="181"/>
      <c r="O258" s="181"/>
      <c r="P258" s="181"/>
      <c r="Q258" s="181"/>
      <c r="R258" s="181"/>
      <c r="S258" s="181"/>
      <c r="T258" s="181"/>
      <c r="U258" s="181"/>
      <c r="V258" s="181"/>
      <c r="W258" s="181"/>
      <c r="X258" s="181"/>
      <c r="Y258" s="210"/>
      <c r="Z258" s="210"/>
    </row>
    <row r="259" spans="1:26" ht="14.25" customHeight="1" x14ac:dyDescent="0.2">
      <c r="A259" s="183"/>
      <c r="B259" s="182"/>
      <c r="C259" s="181"/>
      <c r="D259" s="181"/>
      <c r="E259" s="181"/>
      <c r="F259" s="181"/>
      <c r="G259" s="181"/>
      <c r="H259" s="181"/>
      <c r="I259" s="181"/>
      <c r="J259" s="181"/>
      <c r="K259" s="181"/>
      <c r="L259" s="181"/>
      <c r="M259" s="181"/>
      <c r="N259" s="181"/>
      <c r="O259" s="181"/>
      <c r="P259" s="181"/>
      <c r="Q259" s="181"/>
      <c r="R259" s="181"/>
      <c r="S259" s="181"/>
      <c r="T259" s="181"/>
      <c r="U259" s="181"/>
      <c r="V259" s="181"/>
      <c r="W259" s="181"/>
      <c r="X259" s="181"/>
      <c r="Y259" s="210"/>
      <c r="Z259" s="210"/>
    </row>
    <row r="260" spans="1:26" ht="14.25" customHeight="1" x14ac:dyDescent="0.2">
      <c r="A260" s="183"/>
      <c r="B260" s="182"/>
      <c r="C260" s="181"/>
      <c r="D260" s="181"/>
      <c r="E260" s="181"/>
      <c r="F260" s="181"/>
      <c r="G260" s="181"/>
      <c r="H260" s="181"/>
      <c r="I260" s="181"/>
      <c r="J260" s="181"/>
      <c r="K260" s="181"/>
      <c r="L260" s="181"/>
      <c r="M260" s="181"/>
      <c r="N260" s="181"/>
      <c r="O260" s="181"/>
      <c r="P260" s="181"/>
      <c r="Q260" s="181"/>
      <c r="R260" s="181"/>
      <c r="S260" s="181"/>
      <c r="T260" s="181"/>
      <c r="U260" s="181"/>
      <c r="V260" s="181"/>
      <c r="W260" s="181"/>
      <c r="X260" s="181"/>
      <c r="Y260" s="210"/>
      <c r="Z260" s="210"/>
    </row>
    <row r="261" spans="1:26" ht="14.25" customHeight="1" x14ac:dyDescent="0.2">
      <c r="A261" s="183"/>
      <c r="B261" s="182"/>
      <c r="C261" s="181"/>
      <c r="D261" s="181"/>
      <c r="E261" s="181"/>
      <c r="F261" s="181"/>
      <c r="G261" s="181"/>
      <c r="H261" s="181"/>
      <c r="I261" s="181"/>
      <c r="J261" s="181"/>
      <c r="K261" s="181"/>
      <c r="L261" s="181"/>
      <c r="M261" s="181"/>
      <c r="N261" s="181"/>
      <c r="O261" s="181"/>
      <c r="P261" s="181"/>
      <c r="Q261" s="181"/>
      <c r="R261" s="181"/>
      <c r="S261" s="181"/>
      <c r="T261" s="181"/>
      <c r="U261" s="181"/>
      <c r="V261" s="181"/>
      <c r="W261" s="181"/>
      <c r="X261" s="181"/>
      <c r="Y261" s="210"/>
      <c r="Z261" s="210"/>
    </row>
    <row r="262" spans="1:26" ht="14.25" customHeight="1" x14ac:dyDescent="0.2">
      <c r="A262" s="183"/>
      <c r="B262" s="182"/>
      <c r="C262" s="181"/>
      <c r="D262" s="181"/>
      <c r="E262" s="181"/>
      <c r="F262" s="181"/>
      <c r="G262" s="181"/>
      <c r="H262" s="181"/>
      <c r="I262" s="181"/>
      <c r="J262" s="181"/>
      <c r="K262" s="181"/>
      <c r="L262" s="181"/>
      <c r="M262" s="181"/>
      <c r="N262" s="181"/>
      <c r="O262" s="181"/>
      <c r="P262" s="181"/>
      <c r="Q262" s="181"/>
      <c r="R262" s="181"/>
      <c r="S262" s="181"/>
      <c r="T262" s="181"/>
      <c r="U262" s="181"/>
      <c r="V262" s="181"/>
      <c r="W262" s="181"/>
      <c r="X262" s="181"/>
      <c r="Y262" s="210"/>
      <c r="Z262" s="210"/>
    </row>
    <row r="263" spans="1:26" ht="14.25" customHeight="1" x14ac:dyDescent="0.2">
      <c r="A263" s="183"/>
      <c r="B263" s="182"/>
      <c r="C263" s="181"/>
      <c r="D263" s="181"/>
      <c r="E263" s="181"/>
      <c r="F263" s="181"/>
      <c r="G263" s="181"/>
      <c r="H263" s="181"/>
      <c r="I263" s="181"/>
      <c r="J263" s="181"/>
      <c r="K263" s="181"/>
      <c r="L263" s="181"/>
      <c r="M263" s="181"/>
      <c r="N263" s="181"/>
      <c r="O263" s="181"/>
      <c r="P263" s="181"/>
      <c r="Q263" s="181"/>
      <c r="R263" s="181"/>
      <c r="S263" s="181"/>
      <c r="T263" s="181"/>
      <c r="U263" s="181"/>
      <c r="V263" s="181"/>
      <c r="W263" s="181"/>
      <c r="X263" s="181"/>
      <c r="Y263" s="210"/>
      <c r="Z263" s="210"/>
    </row>
    <row r="264" spans="1:26" ht="14.25" customHeight="1" x14ac:dyDescent="0.2">
      <c r="A264" s="183"/>
      <c r="B264" s="182"/>
      <c r="C264" s="181"/>
      <c r="D264" s="181"/>
      <c r="E264" s="181"/>
      <c r="F264" s="181"/>
      <c r="G264" s="181"/>
      <c r="H264" s="181"/>
      <c r="I264" s="181"/>
      <c r="J264" s="181"/>
      <c r="K264" s="181"/>
      <c r="L264" s="181"/>
      <c r="M264" s="181"/>
      <c r="N264" s="181"/>
      <c r="O264" s="181"/>
      <c r="P264" s="181"/>
      <c r="Q264" s="181"/>
      <c r="R264" s="181"/>
      <c r="S264" s="181"/>
      <c r="T264" s="181"/>
      <c r="U264" s="181"/>
      <c r="V264" s="181"/>
      <c r="W264" s="181"/>
      <c r="X264" s="181"/>
      <c r="Y264" s="210"/>
      <c r="Z264" s="210"/>
    </row>
    <row r="265" spans="1:26" ht="14.25" customHeight="1" x14ac:dyDescent="0.2">
      <c r="A265" s="183"/>
      <c r="B265" s="182"/>
      <c r="C265" s="181"/>
      <c r="D265" s="181"/>
      <c r="E265" s="181"/>
      <c r="F265" s="181"/>
      <c r="G265" s="181"/>
      <c r="H265" s="181"/>
      <c r="I265" s="181"/>
      <c r="J265" s="181"/>
      <c r="K265" s="181"/>
      <c r="L265" s="181"/>
      <c r="M265" s="181"/>
      <c r="N265" s="181"/>
      <c r="O265" s="181"/>
      <c r="P265" s="181"/>
      <c r="Q265" s="181"/>
      <c r="R265" s="181"/>
      <c r="S265" s="181"/>
      <c r="T265" s="181"/>
      <c r="U265" s="181"/>
      <c r="V265" s="181"/>
      <c r="W265" s="181"/>
      <c r="X265" s="181"/>
      <c r="Y265" s="210"/>
      <c r="Z265" s="210"/>
    </row>
    <row r="266" spans="1:26" ht="14.25" customHeight="1" x14ac:dyDescent="0.2">
      <c r="A266" s="183"/>
      <c r="B266" s="182"/>
      <c r="C266" s="181"/>
      <c r="D266" s="181"/>
      <c r="E266" s="181"/>
      <c r="F266" s="181"/>
      <c r="G266" s="181"/>
      <c r="H266" s="181"/>
      <c r="I266" s="181"/>
      <c r="J266" s="181"/>
      <c r="K266" s="181"/>
      <c r="L266" s="181"/>
      <c r="M266" s="181"/>
      <c r="N266" s="181"/>
      <c r="O266" s="181"/>
      <c r="P266" s="181"/>
      <c r="Q266" s="181"/>
      <c r="R266" s="181"/>
      <c r="S266" s="181"/>
      <c r="T266" s="181"/>
      <c r="U266" s="181"/>
      <c r="V266" s="181"/>
      <c r="W266" s="181"/>
      <c r="X266" s="181"/>
      <c r="Y266" s="210"/>
      <c r="Z266" s="210"/>
    </row>
    <row r="267" spans="1:26" ht="14.25" customHeight="1" x14ac:dyDescent="0.2">
      <c r="A267" s="183"/>
      <c r="B267" s="182"/>
      <c r="C267" s="181"/>
      <c r="D267" s="181"/>
      <c r="E267" s="181"/>
      <c r="F267" s="181"/>
      <c r="G267" s="181"/>
      <c r="H267" s="181"/>
      <c r="I267" s="181"/>
      <c r="J267" s="181"/>
      <c r="K267" s="181"/>
      <c r="L267" s="181"/>
      <c r="M267" s="181"/>
      <c r="N267" s="181"/>
      <c r="O267" s="181"/>
      <c r="P267" s="181"/>
      <c r="Q267" s="181"/>
      <c r="R267" s="181"/>
      <c r="S267" s="181"/>
      <c r="T267" s="181"/>
      <c r="U267" s="181"/>
      <c r="V267" s="181"/>
      <c r="W267" s="181"/>
      <c r="X267" s="181"/>
      <c r="Y267" s="210"/>
      <c r="Z267" s="210"/>
    </row>
    <row r="268" spans="1:26" ht="15.75" customHeight="1" x14ac:dyDescent="0.2">
      <c r="A268" s="210"/>
      <c r="B268" s="210"/>
      <c r="C268" s="210"/>
      <c r="D268" s="210"/>
      <c r="E268" s="210"/>
      <c r="F268" s="210"/>
      <c r="G268" s="210"/>
      <c r="H268" s="210"/>
      <c r="I268" s="210"/>
      <c r="J268" s="210"/>
      <c r="K268" s="210"/>
      <c r="L268" s="210"/>
      <c r="M268" s="210"/>
      <c r="N268" s="210"/>
      <c r="O268" s="210"/>
      <c r="P268" s="210"/>
      <c r="Q268" s="210"/>
      <c r="R268" s="210"/>
      <c r="S268" s="210"/>
      <c r="T268" s="210"/>
      <c r="U268" s="210"/>
      <c r="V268" s="210"/>
      <c r="W268" s="210"/>
      <c r="X268" s="210"/>
      <c r="Y268" s="210"/>
      <c r="Z268" s="210"/>
    </row>
    <row r="269" spans="1:26" ht="15.75" customHeight="1" x14ac:dyDescent="0.2">
      <c r="A269" s="210"/>
      <c r="B269" s="210"/>
      <c r="C269" s="210"/>
      <c r="D269" s="210"/>
      <c r="E269" s="210"/>
      <c r="F269" s="210"/>
      <c r="G269" s="210"/>
      <c r="H269" s="210"/>
      <c r="I269" s="210"/>
      <c r="J269" s="210"/>
      <c r="K269" s="210"/>
      <c r="L269" s="210"/>
      <c r="M269" s="210"/>
      <c r="N269" s="210"/>
      <c r="O269" s="210"/>
      <c r="P269" s="210"/>
      <c r="Q269" s="210"/>
      <c r="R269" s="210"/>
      <c r="S269" s="210"/>
      <c r="T269" s="210"/>
      <c r="U269" s="210"/>
      <c r="V269" s="210"/>
      <c r="W269" s="210"/>
      <c r="X269" s="210"/>
      <c r="Y269" s="210"/>
      <c r="Z269" s="210"/>
    </row>
    <row r="270" spans="1:26" ht="15.75" customHeight="1" x14ac:dyDescent="0.2">
      <c r="A270" s="210"/>
      <c r="B270" s="210"/>
      <c r="C270" s="210"/>
      <c r="D270" s="210"/>
      <c r="E270" s="210"/>
      <c r="F270" s="210"/>
      <c r="G270" s="210"/>
      <c r="H270" s="210"/>
      <c r="I270" s="210"/>
      <c r="J270" s="210"/>
      <c r="K270" s="210"/>
      <c r="L270" s="210"/>
      <c r="M270" s="210"/>
      <c r="N270" s="210"/>
      <c r="O270" s="210"/>
      <c r="P270" s="210"/>
      <c r="Q270" s="210"/>
      <c r="R270" s="210"/>
      <c r="S270" s="210"/>
      <c r="T270" s="210"/>
      <c r="U270" s="210"/>
      <c r="V270" s="210"/>
      <c r="W270" s="210"/>
      <c r="X270" s="210"/>
      <c r="Y270" s="210"/>
      <c r="Z270" s="210"/>
    </row>
    <row r="271" spans="1:26" ht="15.75" customHeight="1" x14ac:dyDescent="0.2">
      <c r="A271" s="210"/>
      <c r="B271" s="210"/>
      <c r="C271" s="210"/>
      <c r="D271" s="210"/>
      <c r="E271" s="210"/>
      <c r="F271" s="210"/>
      <c r="G271" s="210"/>
      <c r="H271" s="210"/>
      <c r="I271" s="210"/>
      <c r="J271" s="210"/>
      <c r="K271" s="210"/>
      <c r="L271" s="210"/>
      <c r="M271" s="210"/>
      <c r="N271" s="210"/>
      <c r="O271" s="210"/>
      <c r="P271" s="210"/>
      <c r="Q271" s="210"/>
      <c r="R271" s="210"/>
      <c r="S271" s="210"/>
      <c r="T271" s="210"/>
      <c r="U271" s="210"/>
      <c r="V271" s="210"/>
      <c r="W271" s="210"/>
      <c r="X271" s="210"/>
      <c r="Y271" s="210"/>
      <c r="Z271" s="210"/>
    </row>
    <row r="272" spans="1:26" ht="15.75" customHeight="1" x14ac:dyDescent="0.2">
      <c r="A272" s="210"/>
      <c r="B272" s="210"/>
      <c r="C272" s="210"/>
      <c r="D272" s="210"/>
      <c r="E272" s="210"/>
      <c r="F272" s="210"/>
      <c r="G272" s="210"/>
      <c r="H272" s="210"/>
      <c r="I272" s="210"/>
      <c r="J272" s="210"/>
      <c r="K272" s="210"/>
      <c r="L272" s="210"/>
      <c r="M272" s="210"/>
      <c r="N272" s="210"/>
      <c r="O272" s="210"/>
      <c r="P272" s="210"/>
      <c r="Q272" s="210"/>
      <c r="R272" s="210"/>
      <c r="S272" s="210"/>
      <c r="T272" s="210"/>
      <c r="U272" s="210"/>
      <c r="V272" s="210"/>
      <c r="W272" s="210"/>
      <c r="X272" s="210"/>
      <c r="Y272" s="210"/>
      <c r="Z272" s="210"/>
    </row>
    <row r="273" spans="1:26" ht="15.75" customHeight="1" x14ac:dyDescent="0.2">
      <c r="A273" s="210"/>
      <c r="B273" s="210"/>
      <c r="C273" s="210"/>
      <c r="D273" s="210"/>
      <c r="E273" s="210"/>
      <c r="F273" s="210"/>
      <c r="G273" s="210"/>
      <c r="H273" s="210"/>
      <c r="I273" s="210"/>
      <c r="J273" s="210"/>
      <c r="K273" s="210"/>
      <c r="L273" s="210"/>
      <c r="M273" s="210"/>
      <c r="N273" s="210"/>
      <c r="O273" s="210"/>
      <c r="P273" s="210"/>
      <c r="Q273" s="210"/>
      <c r="R273" s="210"/>
      <c r="S273" s="210"/>
      <c r="T273" s="210"/>
      <c r="U273" s="210"/>
      <c r="V273" s="210"/>
      <c r="W273" s="210"/>
      <c r="X273" s="210"/>
      <c r="Y273" s="210"/>
      <c r="Z273" s="210"/>
    </row>
    <row r="274" spans="1:26" ht="15.75" customHeight="1" x14ac:dyDescent="0.2">
      <c r="A274" s="210"/>
      <c r="B274" s="210"/>
      <c r="C274" s="210"/>
      <c r="D274" s="210"/>
      <c r="E274" s="210"/>
      <c r="F274" s="210"/>
      <c r="G274" s="210"/>
      <c r="H274" s="210"/>
      <c r="I274" s="210"/>
      <c r="J274" s="210"/>
      <c r="K274" s="210"/>
      <c r="L274" s="210"/>
      <c r="M274" s="210"/>
      <c r="N274" s="210"/>
      <c r="O274" s="210"/>
      <c r="P274" s="210"/>
      <c r="Q274" s="210"/>
      <c r="R274" s="210"/>
      <c r="S274" s="210"/>
      <c r="T274" s="210"/>
      <c r="U274" s="210"/>
      <c r="V274" s="210"/>
      <c r="W274" s="210"/>
      <c r="X274" s="210"/>
      <c r="Y274" s="210"/>
      <c r="Z274" s="210"/>
    </row>
    <row r="275" spans="1:26" ht="15.75" customHeight="1" x14ac:dyDescent="0.2">
      <c r="A275" s="210"/>
      <c r="B275" s="210"/>
      <c r="C275" s="210"/>
      <c r="D275" s="210"/>
      <c r="E275" s="210"/>
      <c r="F275" s="210"/>
      <c r="G275" s="210"/>
      <c r="H275" s="210"/>
      <c r="I275" s="210"/>
      <c r="J275" s="210"/>
      <c r="K275" s="210"/>
      <c r="L275" s="210"/>
      <c r="M275" s="210"/>
      <c r="N275" s="210"/>
      <c r="O275" s="210"/>
      <c r="P275" s="210"/>
      <c r="Q275" s="210"/>
      <c r="R275" s="210"/>
      <c r="S275" s="210"/>
      <c r="T275" s="210"/>
      <c r="U275" s="210"/>
      <c r="V275" s="210"/>
      <c r="W275" s="210"/>
      <c r="X275" s="210"/>
      <c r="Y275" s="210"/>
      <c r="Z275" s="210"/>
    </row>
    <row r="276" spans="1:26" ht="15.75" customHeight="1" x14ac:dyDescent="0.2">
      <c r="A276" s="210"/>
      <c r="B276" s="210"/>
      <c r="C276" s="210"/>
      <c r="D276" s="210"/>
      <c r="E276" s="210"/>
      <c r="F276" s="210"/>
      <c r="G276" s="210"/>
      <c r="H276" s="210"/>
      <c r="I276" s="210"/>
      <c r="J276" s="210"/>
      <c r="K276" s="210"/>
      <c r="L276" s="210"/>
      <c r="M276" s="210"/>
      <c r="N276" s="210"/>
      <c r="O276" s="210"/>
      <c r="P276" s="210"/>
      <c r="Q276" s="210"/>
      <c r="R276" s="210"/>
      <c r="S276" s="210"/>
      <c r="T276" s="210"/>
      <c r="U276" s="210"/>
      <c r="V276" s="210"/>
      <c r="W276" s="210"/>
      <c r="X276" s="210"/>
      <c r="Y276" s="210"/>
      <c r="Z276" s="210"/>
    </row>
    <row r="277" spans="1:26" ht="15.75" customHeight="1" x14ac:dyDescent="0.2">
      <c r="A277" s="210"/>
      <c r="B277" s="210"/>
      <c r="C277" s="210"/>
      <c r="D277" s="210"/>
      <c r="E277" s="210"/>
      <c r="F277" s="210"/>
      <c r="G277" s="210"/>
      <c r="H277" s="210"/>
      <c r="I277" s="210"/>
      <c r="J277" s="210"/>
      <c r="K277" s="210"/>
      <c r="L277" s="210"/>
      <c r="M277" s="210"/>
      <c r="N277" s="210"/>
      <c r="O277" s="210"/>
      <c r="P277" s="210"/>
      <c r="Q277" s="210"/>
      <c r="R277" s="210"/>
      <c r="S277" s="210"/>
      <c r="T277" s="210"/>
      <c r="U277" s="210"/>
      <c r="V277" s="210"/>
      <c r="W277" s="210"/>
      <c r="X277" s="210"/>
      <c r="Y277" s="210"/>
      <c r="Z277" s="210"/>
    </row>
    <row r="278" spans="1:26" ht="15.75" customHeight="1" x14ac:dyDescent="0.2">
      <c r="A278" s="210"/>
      <c r="B278" s="210"/>
      <c r="C278" s="210"/>
      <c r="D278" s="210"/>
      <c r="E278" s="210"/>
      <c r="F278" s="210"/>
      <c r="G278" s="210"/>
      <c r="H278" s="210"/>
      <c r="I278" s="210"/>
      <c r="J278" s="210"/>
      <c r="K278" s="210"/>
      <c r="L278" s="210"/>
      <c r="M278" s="210"/>
      <c r="N278" s="210"/>
      <c r="O278" s="210"/>
      <c r="P278" s="210"/>
      <c r="Q278" s="210"/>
      <c r="R278" s="210"/>
      <c r="S278" s="210"/>
      <c r="T278" s="210"/>
      <c r="U278" s="210"/>
      <c r="V278" s="210"/>
      <c r="W278" s="210"/>
      <c r="X278" s="210"/>
      <c r="Y278" s="210"/>
      <c r="Z278" s="210"/>
    </row>
    <row r="279" spans="1:26" ht="15.75" customHeight="1" x14ac:dyDescent="0.2">
      <c r="A279" s="210"/>
      <c r="B279" s="210"/>
      <c r="C279" s="210"/>
      <c r="D279" s="210"/>
      <c r="E279" s="210"/>
      <c r="F279" s="210"/>
      <c r="G279" s="210"/>
      <c r="H279" s="210"/>
      <c r="I279" s="210"/>
      <c r="J279" s="210"/>
      <c r="K279" s="210"/>
      <c r="L279" s="210"/>
      <c r="M279" s="210"/>
      <c r="N279" s="210"/>
      <c r="O279" s="210"/>
      <c r="P279" s="210"/>
      <c r="Q279" s="210"/>
      <c r="R279" s="210"/>
      <c r="S279" s="210"/>
      <c r="T279" s="210"/>
      <c r="U279" s="210"/>
      <c r="V279" s="210"/>
      <c r="W279" s="210"/>
      <c r="X279" s="210"/>
      <c r="Y279" s="210"/>
      <c r="Z279" s="210"/>
    </row>
    <row r="280" spans="1:26" ht="15.75" customHeight="1" x14ac:dyDescent="0.2">
      <c r="A280" s="210"/>
      <c r="B280" s="210"/>
      <c r="C280" s="210"/>
      <c r="D280" s="210"/>
      <c r="E280" s="210"/>
      <c r="F280" s="210"/>
      <c r="G280" s="210"/>
      <c r="H280" s="210"/>
      <c r="I280" s="210"/>
      <c r="J280" s="210"/>
      <c r="K280" s="210"/>
      <c r="L280" s="210"/>
      <c r="M280" s="210"/>
      <c r="N280" s="210"/>
      <c r="O280" s="210"/>
      <c r="P280" s="210"/>
      <c r="Q280" s="210"/>
      <c r="R280" s="210"/>
      <c r="S280" s="210"/>
      <c r="T280" s="210"/>
      <c r="U280" s="210"/>
      <c r="V280" s="210"/>
      <c r="W280" s="210"/>
      <c r="X280" s="210"/>
      <c r="Y280" s="210"/>
      <c r="Z280" s="210"/>
    </row>
    <row r="281" spans="1:26" ht="15.75" customHeight="1" x14ac:dyDescent="0.2">
      <c r="A281" s="210"/>
      <c r="B281" s="210"/>
      <c r="C281" s="210"/>
      <c r="D281" s="210"/>
      <c r="E281" s="210"/>
      <c r="F281" s="210"/>
      <c r="G281" s="210"/>
      <c r="H281" s="210"/>
      <c r="I281" s="210"/>
      <c r="J281" s="210"/>
      <c r="K281" s="210"/>
      <c r="L281" s="210"/>
      <c r="M281" s="210"/>
      <c r="N281" s="210"/>
      <c r="O281" s="210"/>
      <c r="P281" s="210"/>
      <c r="Q281" s="210"/>
      <c r="R281" s="210"/>
      <c r="S281" s="210"/>
      <c r="T281" s="210"/>
      <c r="U281" s="210"/>
      <c r="V281" s="210"/>
      <c r="W281" s="210"/>
      <c r="X281" s="210"/>
      <c r="Y281" s="210"/>
      <c r="Z281" s="210"/>
    </row>
    <row r="282" spans="1:26" ht="15.75" customHeight="1" x14ac:dyDescent="0.2">
      <c r="A282" s="210"/>
      <c r="B282" s="210"/>
      <c r="C282" s="210"/>
      <c r="D282" s="210"/>
      <c r="E282" s="210"/>
      <c r="F282" s="210"/>
      <c r="G282" s="210"/>
      <c r="H282" s="210"/>
      <c r="I282" s="210"/>
      <c r="J282" s="210"/>
      <c r="K282" s="210"/>
      <c r="L282" s="210"/>
      <c r="M282" s="210"/>
      <c r="N282" s="210"/>
      <c r="O282" s="210"/>
      <c r="P282" s="210"/>
      <c r="Q282" s="210"/>
      <c r="R282" s="210"/>
      <c r="S282" s="210"/>
      <c r="T282" s="210"/>
      <c r="U282" s="210"/>
      <c r="V282" s="210"/>
      <c r="W282" s="210"/>
      <c r="X282" s="210"/>
      <c r="Y282" s="210"/>
      <c r="Z282" s="210"/>
    </row>
    <row r="283" spans="1:26" ht="15.75" customHeight="1" x14ac:dyDescent="0.2">
      <c r="A283" s="210"/>
      <c r="B283" s="210"/>
      <c r="C283" s="210"/>
      <c r="D283" s="210"/>
      <c r="E283" s="210"/>
      <c r="F283" s="210"/>
      <c r="G283" s="210"/>
      <c r="H283" s="210"/>
      <c r="I283" s="210"/>
      <c r="J283" s="210"/>
      <c r="K283" s="210"/>
      <c r="L283" s="210"/>
      <c r="M283" s="210"/>
      <c r="N283" s="210"/>
      <c r="O283" s="210"/>
      <c r="P283" s="210"/>
      <c r="Q283" s="210"/>
      <c r="R283" s="210"/>
      <c r="S283" s="210"/>
      <c r="T283" s="210"/>
      <c r="U283" s="210"/>
      <c r="V283" s="210"/>
      <c r="W283" s="210"/>
      <c r="X283" s="210"/>
      <c r="Y283" s="210"/>
      <c r="Z283" s="210"/>
    </row>
    <row r="284" spans="1:26" ht="15.75" customHeight="1" x14ac:dyDescent="0.2">
      <c r="A284" s="210"/>
      <c r="B284" s="210"/>
      <c r="C284" s="210"/>
      <c r="D284" s="210"/>
      <c r="E284" s="210"/>
      <c r="F284" s="210"/>
      <c r="G284" s="210"/>
      <c r="H284" s="210"/>
      <c r="I284" s="210"/>
      <c r="J284" s="210"/>
      <c r="K284" s="210"/>
      <c r="L284" s="210"/>
      <c r="M284" s="210"/>
      <c r="N284" s="210"/>
      <c r="O284" s="210"/>
      <c r="P284" s="210"/>
      <c r="Q284" s="210"/>
      <c r="R284" s="210"/>
      <c r="S284" s="210"/>
      <c r="T284" s="210"/>
      <c r="U284" s="210"/>
      <c r="V284" s="210"/>
      <c r="W284" s="210"/>
      <c r="X284" s="210"/>
      <c r="Y284" s="210"/>
      <c r="Z284" s="210"/>
    </row>
    <row r="285" spans="1:26" ht="15.75" customHeight="1" x14ac:dyDescent="0.2">
      <c r="A285" s="210"/>
      <c r="B285" s="210"/>
      <c r="C285" s="210"/>
      <c r="D285" s="210"/>
      <c r="E285" s="210"/>
      <c r="F285" s="210"/>
      <c r="G285" s="210"/>
      <c r="H285" s="210"/>
      <c r="I285" s="210"/>
      <c r="J285" s="210"/>
      <c r="K285" s="210"/>
      <c r="L285" s="210"/>
      <c r="M285" s="210"/>
      <c r="N285" s="210"/>
      <c r="O285" s="210"/>
      <c r="P285" s="210"/>
      <c r="Q285" s="210"/>
      <c r="R285" s="210"/>
      <c r="S285" s="210"/>
      <c r="T285" s="210"/>
      <c r="U285" s="210"/>
      <c r="V285" s="210"/>
      <c r="W285" s="210"/>
      <c r="X285" s="210"/>
      <c r="Y285" s="210"/>
      <c r="Z285" s="210"/>
    </row>
    <row r="286" spans="1:26" ht="15.75" customHeight="1" x14ac:dyDescent="0.2">
      <c r="A286" s="210"/>
      <c r="B286" s="210"/>
      <c r="C286" s="210"/>
      <c r="D286" s="210"/>
      <c r="E286" s="210"/>
      <c r="F286" s="210"/>
      <c r="G286" s="210"/>
      <c r="H286" s="210"/>
      <c r="I286" s="210"/>
      <c r="J286" s="210"/>
      <c r="K286" s="210"/>
      <c r="L286" s="210"/>
      <c r="M286" s="210"/>
      <c r="N286" s="210"/>
      <c r="O286" s="210"/>
      <c r="P286" s="210"/>
      <c r="Q286" s="210"/>
      <c r="R286" s="210"/>
      <c r="S286" s="210"/>
      <c r="T286" s="210"/>
      <c r="U286" s="210"/>
      <c r="V286" s="210"/>
      <c r="W286" s="210"/>
      <c r="X286" s="210"/>
      <c r="Y286" s="210"/>
      <c r="Z286" s="210"/>
    </row>
    <row r="287" spans="1:26" ht="15.75" customHeight="1" x14ac:dyDescent="0.2">
      <c r="A287" s="210"/>
      <c r="B287" s="210"/>
      <c r="C287" s="210"/>
      <c r="D287" s="210"/>
      <c r="E287" s="210"/>
      <c r="F287" s="210"/>
      <c r="G287" s="210"/>
      <c r="H287" s="210"/>
      <c r="I287" s="210"/>
      <c r="J287" s="210"/>
      <c r="K287" s="210"/>
      <c r="L287" s="210"/>
      <c r="M287" s="210"/>
      <c r="N287" s="210"/>
      <c r="O287" s="210"/>
      <c r="P287" s="210"/>
      <c r="Q287" s="210"/>
      <c r="R287" s="210"/>
      <c r="S287" s="210"/>
      <c r="T287" s="210"/>
      <c r="U287" s="210"/>
      <c r="V287" s="210"/>
      <c r="W287" s="210"/>
      <c r="X287" s="210"/>
      <c r="Y287" s="210"/>
      <c r="Z287" s="210"/>
    </row>
    <row r="288" spans="1:26" ht="15.75" customHeight="1" x14ac:dyDescent="0.2">
      <c r="A288" s="210"/>
      <c r="B288" s="210"/>
      <c r="C288" s="210"/>
      <c r="D288" s="210"/>
      <c r="E288" s="210"/>
      <c r="F288" s="210"/>
      <c r="G288" s="210"/>
      <c r="H288" s="210"/>
      <c r="I288" s="210"/>
      <c r="J288" s="210"/>
      <c r="K288" s="210"/>
      <c r="L288" s="210"/>
      <c r="M288" s="210"/>
      <c r="N288" s="210"/>
      <c r="O288" s="210"/>
      <c r="P288" s="210"/>
      <c r="Q288" s="210"/>
      <c r="R288" s="210"/>
      <c r="S288" s="210"/>
      <c r="T288" s="210"/>
      <c r="U288" s="210"/>
      <c r="V288" s="210"/>
      <c r="W288" s="210"/>
      <c r="X288" s="210"/>
      <c r="Y288" s="210"/>
      <c r="Z288" s="210"/>
    </row>
    <row r="289" spans="1:26" ht="15.75" customHeight="1" x14ac:dyDescent="0.2">
      <c r="A289" s="210"/>
      <c r="B289" s="210"/>
      <c r="C289" s="210"/>
      <c r="D289" s="210"/>
      <c r="E289" s="210"/>
      <c r="F289" s="210"/>
      <c r="G289" s="210"/>
      <c r="H289" s="210"/>
      <c r="I289" s="210"/>
      <c r="J289" s="210"/>
      <c r="K289" s="210"/>
      <c r="L289" s="210"/>
      <c r="M289" s="210"/>
      <c r="N289" s="210"/>
      <c r="O289" s="210"/>
      <c r="P289" s="210"/>
      <c r="Q289" s="210"/>
      <c r="R289" s="210"/>
      <c r="S289" s="210"/>
      <c r="T289" s="210"/>
      <c r="U289" s="210"/>
      <c r="V289" s="210"/>
      <c r="W289" s="210"/>
      <c r="X289" s="210"/>
      <c r="Y289" s="210"/>
      <c r="Z289" s="210"/>
    </row>
    <row r="290" spans="1:26" ht="15.75" customHeight="1" x14ac:dyDescent="0.2">
      <c r="A290" s="210"/>
      <c r="B290" s="210"/>
      <c r="C290" s="210"/>
      <c r="D290" s="210"/>
      <c r="E290" s="210"/>
      <c r="F290" s="210"/>
      <c r="G290" s="210"/>
      <c r="H290" s="210"/>
      <c r="I290" s="210"/>
      <c r="J290" s="210"/>
      <c r="K290" s="210"/>
      <c r="L290" s="210"/>
      <c r="M290" s="210"/>
      <c r="N290" s="210"/>
      <c r="O290" s="210"/>
      <c r="P290" s="210"/>
      <c r="Q290" s="210"/>
      <c r="R290" s="210"/>
      <c r="S290" s="210"/>
      <c r="T290" s="210"/>
      <c r="U290" s="210"/>
      <c r="V290" s="210"/>
      <c r="W290" s="210"/>
      <c r="X290" s="210"/>
      <c r="Y290" s="210"/>
      <c r="Z290" s="210"/>
    </row>
    <row r="291" spans="1:26" ht="15.75" customHeight="1" x14ac:dyDescent="0.2">
      <c r="A291" s="210"/>
      <c r="B291" s="210"/>
      <c r="C291" s="210"/>
      <c r="D291" s="210"/>
      <c r="E291" s="210"/>
      <c r="F291" s="210"/>
      <c r="G291" s="210"/>
      <c r="H291" s="210"/>
      <c r="I291" s="210"/>
      <c r="J291" s="210"/>
      <c r="K291" s="210"/>
      <c r="L291" s="210"/>
      <c r="M291" s="210"/>
      <c r="N291" s="210"/>
      <c r="O291" s="210"/>
      <c r="P291" s="210"/>
      <c r="Q291" s="210"/>
      <c r="R291" s="210"/>
      <c r="S291" s="210"/>
      <c r="T291" s="210"/>
      <c r="U291" s="210"/>
      <c r="V291" s="210"/>
      <c r="W291" s="210"/>
      <c r="X291" s="210"/>
      <c r="Y291" s="210"/>
      <c r="Z291" s="210"/>
    </row>
    <row r="292" spans="1:26" ht="15.75" customHeight="1" x14ac:dyDescent="0.2">
      <c r="A292" s="210"/>
      <c r="B292" s="210"/>
      <c r="C292" s="210"/>
      <c r="D292" s="210"/>
      <c r="E292" s="210"/>
      <c r="F292" s="210"/>
      <c r="G292" s="210"/>
      <c r="H292" s="210"/>
      <c r="I292" s="210"/>
      <c r="J292" s="210"/>
      <c r="K292" s="210"/>
      <c r="L292" s="210"/>
      <c r="M292" s="210"/>
      <c r="N292" s="210"/>
      <c r="O292" s="210"/>
      <c r="P292" s="210"/>
      <c r="Q292" s="210"/>
      <c r="R292" s="210"/>
      <c r="S292" s="210"/>
      <c r="T292" s="210"/>
      <c r="U292" s="210"/>
      <c r="V292" s="210"/>
      <c r="W292" s="210"/>
      <c r="X292" s="210"/>
      <c r="Y292" s="210"/>
      <c r="Z292" s="210"/>
    </row>
    <row r="293" spans="1:26" ht="15.75" customHeight="1" x14ac:dyDescent="0.2">
      <c r="A293" s="210"/>
      <c r="B293" s="210"/>
      <c r="C293" s="210"/>
      <c r="D293" s="210"/>
      <c r="E293" s="210"/>
      <c r="F293" s="210"/>
      <c r="G293" s="210"/>
      <c r="H293" s="210"/>
      <c r="I293" s="210"/>
      <c r="J293" s="210"/>
      <c r="K293" s="210"/>
      <c r="L293" s="210"/>
      <c r="M293" s="210"/>
      <c r="N293" s="210"/>
      <c r="O293" s="210"/>
      <c r="P293" s="210"/>
      <c r="Q293" s="210"/>
      <c r="R293" s="210"/>
      <c r="S293" s="210"/>
      <c r="T293" s="210"/>
      <c r="U293" s="210"/>
      <c r="V293" s="210"/>
      <c r="W293" s="210"/>
      <c r="X293" s="210"/>
      <c r="Y293" s="210"/>
      <c r="Z293" s="210"/>
    </row>
    <row r="294" spans="1:26" ht="15.75" customHeight="1" x14ac:dyDescent="0.2">
      <c r="A294" s="210"/>
      <c r="B294" s="210"/>
      <c r="C294" s="210"/>
      <c r="D294" s="210"/>
      <c r="E294" s="210"/>
      <c r="F294" s="210"/>
      <c r="G294" s="210"/>
      <c r="H294" s="210"/>
      <c r="I294" s="210"/>
      <c r="J294" s="210"/>
      <c r="K294" s="210"/>
      <c r="L294" s="210"/>
      <c r="M294" s="210"/>
      <c r="N294" s="210"/>
      <c r="O294" s="210"/>
      <c r="P294" s="210"/>
      <c r="Q294" s="210"/>
      <c r="R294" s="210"/>
      <c r="S294" s="210"/>
      <c r="T294" s="210"/>
      <c r="U294" s="210"/>
      <c r="V294" s="210"/>
      <c r="W294" s="210"/>
      <c r="X294" s="210"/>
      <c r="Y294" s="210"/>
      <c r="Z294" s="210"/>
    </row>
    <row r="295" spans="1:26" ht="15.75" customHeight="1" x14ac:dyDescent="0.2">
      <c r="A295" s="210"/>
      <c r="B295" s="210"/>
      <c r="C295" s="210"/>
      <c r="D295" s="210"/>
      <c r="E295" s="210"/>
      <c r="F295" s="210"/>
      <c r="G295" s="210"/>
      <c r="H295" s="210"/>
      <c r="I295" s="210"/>
      <c r="J295" s="210"/>
      <c r="K295" s="210"/>
      <c r="L295" s="210"/>
      <c r="M295" s="210"/>
      <c r="N295" s="210"/>
      <c r="O295" s="210"/>
      <c r="P295" s="210"/>
      <c r="Q295" s="210"/>
      <c r="R295" s="210"/>
      <c r="S295" s="210"/>
      <c r="T295" s="210"/>
      <c r="U295" s="210"/>
      <c r="V295" s="210"/>
      <c r="W295" s="210"/>
      <c r="X295" s="210"/>
      <c r="Y295" s="210"/>
      <c r="Z295" s="210"/>
    </row>
    <row r="296" spans="1:26" ht="15.75" customHeight="1" x14ac:dyDescent="0.2">
      <c r="A296" s="210"/>
      <c r="B296" s="210"/>
      <c r="C296" s="210"/>
      <c r="D296" s="210"/>
      <c r="E296" s="210"/>
      <c r="F296" s="210"/>
      <c r="G296" s="210"/>
      <c r="H296" s="210"/>
      <c r="I296" s="210"/>
      <c r="J296" s="210"/>
      <c r="K296" s="210"/>
      <c r="L296" s="210"/>
      <c r="M296" s="210"/>
      <c r="N296" s="210"/>
      <c r="O296" s="210"/>
      <c r="P296" s="210"/>
      <c r="Q296" s="210"/>
      <c r="R296" s="210"/>
      <c r="S296" s="210"/>
      <c r="T296" s="210"/>
      <c r="U296" s="210"/>
      <c r="V296" s="210"/>
      <c r="W296" s="210"/>
      <c r="X296" s="210"/>
      <c r="Y296" s="210"/>
      <c r="Z296" s="210"/>
    </row>
    <row r="297" spans="1:26" ht="15.75" customHeight="1" x14ac:dyDescent="0.2">
      <c r="A297" s="210"/>
      <c r="B297" s="210"/>
      <c r="C297" s="210"/>
      <c r="D297" s="210"/>
      <c r="E297" s="210"/>
      <c r="F297" s="210"/>
      <c r="G297" s="210"/>
      <c r="H297" s="210"/>
      <c r="I297" s="210"/>
      <c r="J297" s="210"/>
      <c r="K297" s="210"/>
      <c r="L297" s="210"/>
      <c r="M297" s="210"/>
      <c r="N297" s="210"/>
      <c r="O297" s="210"/>
      <c r="P297" s="210"/>
      <c r="Q297" s="210"/>
      <c r="R297" s="210"/>
      <c r="S297" s="210"/>
      <c r="T297" s="210"/>
      <c r="U297" s="210"/>
      <c r="V297" s="210"/>
      <c r="W297" s="210"/>
      <c r="X297" s="210"/>
      <c r="Y297" s="210"/>
      <c r="Z297" s="210"/>
    </row>
    <row r="298" spans="1:26" ht="15.75" customHeight="1" x14ac:dyDescent="0.2">
      <c r="A298" s="210"/>
      <c r="B298" s="210"/>
      <c r="C298" s="210"/>
      <c r="D298" s="210"/>
      <c r="E298" s="210"/>
      <c r="F298" s="210"/>
      <c r="G298" s="210"/>
      <c r="H298" s="210"/>
      <c r="I298" s="210"/>
      <c r="J298" s="210"/>
      <c r="K298" s="210"/>
      <c r="L298" s="210"/>
      <c r="M298" s="210"/>
      <c r="N298" s="210"/>
      <c r="O298" s="210"/>
      <c r="P298" s="210"/>
      <c r="Q298" s="210"/>
      <c r="R298" s="210"/>
      <c r="S298" s="210"/>
      <c r="T298" s="210"/>
      <c r="U298" s="210"/>
      <c r="V298" s="210"/>
      <c r="W298" s="210"/>
      <c r="X298" s="210"/>
      <c r="Y298" s="210"/>
      <c r="Z298" s="210"/>
    </row>
    <row r="299" spans="1:26" ht="15.75" customHeight="1" x14ac:dyDescent="0.2">
      <c r="A299" s="210"/>
      <c r="B299" s="210"/>
      <c r="C299" s="210"/>
      <c r="D299" s="210"/>
      <c r="E299" s="210"/>
      <c r="F299" s="210"/>
      <c r="G299" s="210"/>
      <c r="H299" s="210"/>
      <c r="I299" s="210"/>
      <c r="J299" s="210"/>
      <c r="K299" s="210"/>
      <c r="L299" s="210"/>
      <c r="M299" s="210"/>
      <c r="N299" s="210"/>
      <c r="O299" s="210"/>
      <c r="P299" s="210"/>
      <c r="Q299" s="210"/>
      <c r="R299" s="210"/>
      <c r="S299" s="210"/>
      <c r="T299" s="210"/>
      <c r="U299" s="210"/>
      <c r="V299" s="210"/>
      <c r="W299" s="210"/>
      <c r="X299" s="210"/>
      <c r="Y299" s="210"/>
      <c r="Z299" s="210"/>
    </row>
    <row r="300" spans="1:26" ht="15.75" customHeight="1" x14ac:dyDescent="0.2">
      <c r="A300" s="210"/>
      <c r="B300" s="210"/>
      <c r="C300" s="210"/>
      <c r="D300" s="210"/>
      <c r="E300" s="210"/>
      <c r="F300" s="210"/>
      <c r="G300" s="210"/>
      <c r="H300" s="210"/>
      <c r="I300" s="210"/>
      <c r="J300" s="210"/>
      <c r="K300" s="210"/>
      <c r="L300" s="210"/>
      <c r="M300" s="210"/>
      <c r="N300" s="210"/>
      <c r="O300" s="210"/>
      <c r="P300" s="210"/>
      <c r="Q300" s="210"/>
      <c r="R300" s="210"/>
      <c r="S300" s="210"/>
      <c r="T300" s="210"/>
      <c r="U300" s="210"/>
      <c r="V300" s="210"/>
      <c r="W300" s="210"/>
      <c r="X300" s="210"/>
      <c r="Y300" s="210"/>
      <c r="Z300" s="210"/>
    </row>
    <row r="301" spans="1:26" ht="15.75" customHeight="1" x14ac:dyDescent="0.2">
      <c r="A301" s="210"/>
      <c r="B301" s="210"/>
      <c r="C301" s="210"/>
      <c r="D301" s="210"/>
      <c r="E301" s="210"/>
      <c r="F301" s="210"/>
      <c r="G301" s="210"/>
      <c r="H301" s="210"/>
      <c r="I301" s="210"/>
      <c r="J301" s="210"/>
      <c r="K301" s="210"/>
      <c r="L301" s="210"/>
      <c r="M301" s="210"/>
      <c r="N301" s="210"/>
      <c r="O301" s="210"/>
      <c r="P301" s="210"/>
      <c r="Q301" s="210"/>
      <c r="R301" s="210"/>
      <c r="S301" s="210"/>
      <c r="T301" s="210"/>
      <c r="U301" s="210"/>
      <c r="V301" s="210"/>
      <c r="W301" s="210"/>
      <c r="X301" s="210"/>
      <c r="Y301" s="210"/>
      <c r="Z301" s="210"/>
    </row>
    <row r="302" spans="1:26" ht="15.75" customHeight="1" x14ac:dyDescent="0.2">
      <c r="A302" s="210"/>
      <c r="B302" s="210"/>
      <c r="C302" s="210"/>
      <c r="D302" s="210"/>
      <c r="E302" s="210"/>
      <c r="F302" s="210"/>
      <c r="G302" s="210"/>
      <c r="H302" s="210"/>
      <c r="I302" s="210"/>
      <c r="J302" s="210"/>
      <c r="K302" s="210"/>
      <c r="L302" s="210"/>
      <c r="M302" s="210"/>
      <c r="N302" s="210"/>
      <c r="O302" s="210"/>
      <c r="P302" s="210"/>
      <c r="Q302" s="210"/>
      <c r="R302" s="210"/>
      <c r="S302" s="210"/>
      <c r="T302" s="210"/>
      <c r="U302" s="210"/>
      <c r="V302" s="210"/>
      <c r="W302" s="210"/>
      <c r="X302" s="210"/>
      <c r="Y302" s="210"/>
      <c r="Z302" s="210"/>
    </row>
    <row r="303" spans="1:26" ht="15.75" customHeight="1" x14ac:dyDescent="0.2">
      <c r="A303" s="210"/>
      <c r="B303" s="210"/>
      <c r="C303" s="210"/>
      <c r="D303" s="210"/>
      <c r="E303" s="210"/>
      <c r="F303" s="210"/>
      <c r="G303" s="210"/>
      <c r="H303" s="210"/>
      <c r="I303" s="210"/>
      <c r="J303" s="210"/>
      <c r="K303" s="210"/>
      <c r="L303" s="210"/>
      <c r="M303" s="210"/>
      <c r="N303" s="210"/>
      <c r="O303" s="210"/>
      <c r="P303" s="210"/>
      <c r="Q303" s="210"/>
      <c r="R303" s="210"/>
      <c r="S303" s="210"/>
      <c r="T303" s="210"/>
      <c r="U303" s="210"/>
      <c r="V303" s="210"/>
      <c r="W303" s="210"/>
      <c r="X303" s="210"/>
      <c r="Y303" s="210"/>
      <c r="Z303" s="210"/>
    </row>
    <row r="304" spans="1:26" ht="15.75" customHeight="1" x14ac:dyDescent="0.2">
      <c r="A304" s="210"/>
      <c r="B304" s="210"/>
      <c r="C304" s="210"/>
      <c r="D304" s="210"/>
      <c r="E304" s="210"/>
      <c r="F304" s="210"/>
      <c r="G304" s="210"/>
      <c r="H304" s="210"/>
      <c r="I304" s="210"/>
      <c r="J304" s="210"/>
      <c r="K304" s="210"/>
      <c r="L304" s="210"/>
      <c r="M304" s="210"/>
      <c r="N304" s="210"/>
      <c r="O304" s="210"/>
      <c r="P304" s="210"/>
      <c r="Q304" s="210"/>
      <c r="R304" s="210"/>
      <c r="S304" s="210"/>
      <c r="T304" s="210"/>
      <c r="U304" s="210"/>
      <c r="V304" s="210"/>
      <c r="W304" s="210"/>
      <c r="X304" s="210"/>
      <c r="Y304" s="210"/>
      <c r="Z304" s="210"/>
    </row>
    <row r="305" spans="1:26" ht="15.75" customHeight="1" x14ac:dyDescent="0.2">
      <c r="A305" s="210"/>
      <c r="B305" s="210"/>
      <c r="C305" s="210"/>
      <c r="D305" s="210"/>
      <c r="E305" s="210"/>
      <c r="F305" s="210"/>
      <c r="G305" s="210"/>
      <c r="H305" s="210"/>
      <c r="I305" s="210"/>
      <c r="J305" s="210"/>
      <c r="K305" s="210"/>
      <c r="L305" s="210"/>
      <c r="M305" s="210"/>
      <c r="N305" s="210"/>
      <c r="O305" s="210"/>
      <c r="P305" s="210"/>
      <c r="Q305" s="210"/>
      <c r="R305" s="210"/>
      <c r="S305" s="210"/>
      <c r="T305" s="210"/>
      <c r="U305" s="210"/>
      <c r="V305" s="210"/>
      <c r="W305" s="210"/>
      <c r="X305" s="210"/>
      <c r="Y305" s="210"/>
      <c r="Z305" s="210"/>
    </row>
    <row r="306" spans="1:26" ht="15.75" customHeight="1" x14ac:dyDescent="0.2">
      <c r="A306" s="210"/>
      <c r="B306" s="210"/>
      <c r="C306" s="210"/>
      <c r="D306" s="210"/>
      <c r="E306" s="210"/>
      <c r="F306" s="210"/>
      <c r="G306" s="210"/>
      <c r="H306" s="210"/>
      <c r="I306" s="210"/>
      <c r="J306" s="210"/>
      <c r="K306" s="210"/>
      <c r="L306" s="210"/>
      <c r="M306" s="210"/>
      <c r="N306" s="210"/>
      <c r="O306" s="210"/>
      <c r="P306" s="210"/>
      <c r="Q306" s="210"/>
      <c r="R306" s="210"/>
      <c r="S306" s="210"/>
      <c r="T306" s="210"/>
      <c r="U306" s="210"/>
      <c r="V306" s="210"/>
      <c r="W306" s="210"/>
      <c r="X306" s="210"/>
      <c r="Y306" s="210"/>
      <c r="Z306" s="210"/>
    </row>
    <row r="307" spans="1:26" ht="15.75" customHeight="1" x14ac:dyDescent="0.2">
      <c r="A307" s="210"/>
      <c r="B307" s="210"/>
      <c r="C307" s="210"/>
      <c r="D307" s="210"/>
      <c r="E307" s="210"/>
      <c r="F307" s="210"/>
      <c r="G307" s="210"/>
      <c r="H307" s="210"/>
      <c r="I307" s="210"/>
      <c r="J307" s="210"/>
      <c r="K307" s="210"/>
      <c r="L307" s="210"/>
      <c r="M307" s="210"/>
      <c r="N307" s="210"/>
      <c r="O307" s="210"/>
      <c r="P307" s="210"/>
      <c r="Q307" s="210"/>
      <c r="R307" s="210"/>
      <c r="S307" s="210"/>
      <c r="T307" s="210"/>
      <c r="U307" s="210"/>
      <c r="V307" s="210"/>
      <c r="W307" s="210"/>
      <c r="X307" s="210"/>
      <c r="Y307" s="210"/>
      <c r="Z307" s="210"/>
    </row>
    <row r="308" spans="1:26" ht="15.75" customHeight="1" x14ac:dyDescent="0.2">
      <c r="A308" s="210"/>
      <c r="B308" s="210"/>
      <c r="C308" s="210"/>
      <c r="D308" s="210"/>
      <c r="E308" s="210"/>
      <c r="F308" s="210"/>
      <c r="G308" s="210"/>
      <c r="H308" s="210"/>
      <c r="I308" s="210"/>
      <c r="J308" s="210"/>
      <c r="K308" s="210"/>
      <c r="L308" s="210"/>
      <c r="M308" s="210"/>
      <c r="N308" s="210"/>
      <c r="O308" s="210"/>
      <c r="P308" s="210"/>
      <c r="Q308" s="210"/>
      <c r="R308" s="210"/>
      <c r="S308" s="210"/>
      <c r="T308" s="210"/>
      <c r="U308" s="210"/>
      <c r="V308" s="210"/>
      <c r="W308" s="210"/>
      <c r="X308" s="210"/>
      <c r="Y308" s="210"/>
      <c r="Z308" s="210"/>
    </row>
    <row r="309" spans="1:26" ht="15.75" customHeight="1" x14ac:dyDescent="0.2">
      <c r="A309" s="210"/>
      <c r="B309" s="210"/>
      <c r="C309" s="210"/>
      <c r="D309" s="210"/>
      <c r="E309" s="210"/>
      <c r="F309" s="210"/>
      <c r="G309" s="210"/>
      <c r="H309" s="210"/>
      <c r="I309" s="210"/>
      <c r="J309" s="210"/>
      <c r="K309" s="210"/>
      <c r="L309" s="210"/>
      <c r="M309" s="210"/>
      <c r="N309" s="210"/>
      <c r="O309" s="210"/>
      <c r="P309" s="210"/>
      <c r="Q309" s="210"/>
      <c r="R309" s="210"/>
      <c r="S309" s="210"/>
      <c r="T309" s="210"/>
      <c r="U309" s="210"/>
      <c r="V309" s="210"/>
      <c r="W309" s="210"/>
      <c r="X309" s="210"/>
      <c r="Y309" s="210"/>
      <c r="Z309" s="210"/>
    </row>
    <row r="310" spans="1:26" ht="15.75" customHeight="1" x14ac:dyDescent="0.2">
      <c r="A310" s="210"/>
      <c r="B310" s="210"/>
      <c r="C310" s="210"/>
      <c r="D310" s="210"/>
      <c r="E310" s="210"/>
      <c r="F310" s="210"/>
      <c r="G310" s="210"/>
      <c r="H310" s="210"/>
      <c r="I310" s="210"/>
      <c r="J310" s="210"/>
      <c r="K310" s="210"/>
      <c r="L310" s="210"/>
      <c r="M310" s="210"/>
      <c r="N310" s="210"/>
      <c r="O310" s="210"/>
      <c r="P310" s="210"/>
      <c r="Q310" s="210"/>
      <c r="R310" s="210"/>
      <c r="S310" s="210"/>
      <c r="T310" s="210"/>
      <c r="U310" s="210"/>
      <c r="V310" s="210"/>
      <c r="W310" s="210"/>
      <c r="X310" s="210"/>
      <c r="Y310" s="210"/>
      <c r="Z310" s="210"/>
    </row>
    <row r="311" spans="1:26" ht="15.75" customHeight="1" x14ac:dyDescent="0.2">
      <c r="A311" s="210"/>
      <c r="B311" s="210"/>
      <c r="C311" s="210"/>
      <c r="D311" s="210"/>
      <c r="E311" s="210"/>
      <c r="F311" s="210"/>
      <c r="G311" s="210"/>
      <c r="H311" s="210"/>
      <c r="I311" s="210"/>
      <c r="J311" s="210"/>
      <c r="K311" s="210"/>
      <c r="L311" s="210"/>
      <c r="M311" s="210"/>
      <c r="N311" s="210"/>
      <c r="O311" s="210"/>
      <c r="P311" s="210"/>
      <c r="Q311" s="210"/>
      <c r="R311" s="210"/>
      <c r="S311" s="210"/>
      <c r="T311" s="210"/>
      <c r="U311" s="210"/>
      <c r="V311" s="210"/>
      <c r="W311" s="210"/>
      <c r="X311" s="210"/>
      <c r="Y311" s="210"/>
      <c r="Z311" s="210"/>
    </row>
    <row r="312" spans="1:26" ht="15.75" customHeight="1" x14ac:dyDescent="0.2">
      <c r="A312" s="210"/>
      <c r="B312" s="210"/>
      <c r="C312" s="210"/>
      <c r="D312" s="210"/>
      <c r="E312" s="210"/>
      <c r="F312" s="210"/>
      <c r="G312" s="210"/>
      <c r="H312" s="210"/>
      <c r="I312" s="210"/>
      <c r="J312" s="210"/>
      <c r="K312" s="210"/>
      <c r="L312" s="210"/>
      <c r="M312" s="210"/>
      <c r="N312" s="210"/>
      <c r="O312" s="210"/>
      <c r="P312" s="210"/>
      <c r="Q312" s="210"/>
      <c r="R312" s="210"/>
      <c r="S312" s="210"/>
      <c r="T312" s="210"/>
      <c r="U312" s="210"/>
      <c r="V312" s="210"/>
      <c r="W312" s="210"/>
      <c r="X312" s="210"/>
      <c r="Y312" s="210"/>
      <c r="Z312" s="210"/>
    </row>
    <row r="313" spans="1:26" ht="15.75" customHeight="1" x14ac:dyDescent="0.2">
      <c r="A313" s="210"/>
      <c r="B313" s="210"/>
      <c r="C313" s="210"/>
      <c r="D313" s="210"/>
      <c r="E313" s="210"/>
      <c r="F313" s="210"/>
      <c r="G313" s="210"/>
      <c r="H313" s="210"/>
      <c r="I313" s="210"/>
      <c r="J313" s="210"/>
      <c r="K313" s="210"/>
      <c r="L313" s="210"/>
      <c r="M313" s="210"/>
      <c r="N313" s="210"/>
      <c r="O313" s="210"/>
      <c r="P313" s="210"/>
      <c r="Q313" s="210"/>
      <c r="R313" s="210"/>
      <c r="S313" s="210"/>
      <c r="T313" s="210"/>
      <c r="U313" s="210"/>
      <c r="V313" s="210"/>
      <c r="W313" s="210"/>
      <c r="X313" s="210"/>
      <c r="Y313" s="210"/>
      <c r="Z313" s="210"/>
    </row>
    <row r="314" spans="1:26" ht="15.75" customHeight="1" x14ac:dyDescent="0.2">
      <c r="A314" s="210"/>
      <c r="B314" s="210"/>
      <c r="C314" s="210"/>
      <c r="D314" s="210"/>
      <c r="E314" s="210"/>
      <c r="F314" s="210"/>
      <c r="G314" s="210"/>
      <c r="H314" s="210"/>
      <c r="I314" s="210"/>
      <c r="J314" s="210"/>
      <c r="K314" s="210"/>
      <c r="L314" s="210"/>
      <c r="M314" s="210"/>
      <c r="N314" s="210"/>
      <c r="O314" s="210"/>
      <c r="P314" s="210"/>
      <c r="Q314" s="210"/>
      <c r="R314" s="210"/>
      <c r="S314" s="210"/>
      <c r="T314" s="210"/>
      <c r="U314" s="210"/>
      <c r="V314" s="210"/>
      <c r="W314" s="210"/>
      <c r="X314" s="210"/>
      <c r="Y314" s="210"/>
      <c r="Z314" s="210"/>
    </row>
    <row r="315" spans="1:26" ht="15.75" customHeight="1" x14ac:dyDescent="0.2">
      <c r="A315" s="210"/>
      <c r="B315" s="210"/>
      <c r="C315" s="210"/>
      <c r="D315" s="210"/>
      <c r="E315" s="210"/>
      <c r="F315" s="210"/>
      <c r="G315" s="210"/>
      <c r="H315" s="210"/>
      <c r="I315" s="210"/>
      <c r="J315" s="210"/>
      <c r="K315" s="210"/>
      <c r="L315" s="210"/>
      <c r="M315" s="210"/>
      <c r="N315" s="210"/>
      <c r="O315" s="210"/>
      <c r="P315" s="210"/>
      <c r="Q315" s="210"/>
      <c r="R315" s="210"/>
      <c r="S315" s="210"/>
      <c r="T315" s="210"/>
      <c r="U315" s="210"/>
      <c r="V315" s="210"/>
      <c r="W315" s="210"/>
      <c r="X315" s="210"/>
      <c r="Y315" s="210"/>
      <c r="Z315" s="210"/>
    </row>
    <row r="316" spans="1:26" ht="15.75" customHeight="1" x14ac:dyDescent="0.2">
      <c r="A316" s="210"/>
      <c r="B316" s="210"/>
      <c r="C316" s="210"/>
      <c r="D316" s="210"/>
      <c r="E316" s="210"/>
      <c r="F316" s="210"/>
      <c r="G316" s="210"/>
      <c r="H316" s="210"/>
      <c r="I316" s="210"/>
      <c r="J316" s="210"/>
      <c r="K316" s="210"/>
      <c r="L316" s="210"/>
      <c r="M316" s="210"/>
      <c r="N316" s="210"/>
      <c r="O316" s="210"/>
      <c r="P316" s="210"/>
      <c r="Q316" s="210"/>
      <c r="R316" s="210"/>
      <c r="S316" s="210"/>
      <c r="T316" s="210"/>
      <c r="U316" s="210"/>
      <c r="V316" s="210"/>
      <c r="W316" s="210"/>
      <c r="X316" s="210"/>
      <c r="Y316" s="210"/>
      <c r="Z316" s="210"/>
    </row>
    <row r="317" spans="1:26" ht="15.75" customHeight="1" x14ac:dyDescent="0.2">
      <c r="A317" s="210"/>
      <c r="B317" s="210"/>
      <c r="C317" s="210"/>
      <c r="D317" s="210"/>
      <c r="E317" s="210"/>
      <c r="F317" s="210"/>
      <c r="G317" s="210"/>
      <c r="H317" s="210"/>
      <c r="I317" s="210"/>
      <c r="J317" s="210"/>
      <c r="K317" s="210"/>
      <c r="L317" s="210"/>
      <c r="M317" s="210"/>
      <c r="N317" s="210"/>
      <c r="O317" s="210"/>
      <c r="P317" s="210"/>
      <c r="Q317" s="210"/>
      <c r="R317" s="210"/>
      <c r="S317" s="210"/>
      <c r="T317" s="210"/>
      <c r="U317" s="210"/>
      <c r="V317" s="210"/>
      <c r="W317" s="210"/>
      <c r="X317" s="210"/>
      <c r="Y317" s="210"/>
      <c r="Z317" s="210"/>
    </row>
    <row r="318" spans="1:26" ht="15.75" customHeight="1" x14ac:dyDescent="0.2">
      <c r="A318" s="210"/>
      <c r="B318" s="210"/>
      <c r="C318" s="210"/>
      <c r="D318" s="210"/>
      <c r="E318" s="210"/>
      <c r="F318" s="210"/>
      <c r="G318" s="210"/>
      <c r="H318" s="210"/>
      <c r="I318" s="210"/>
      <c r="J318" s="210"/>
      <c r="K318" s="210"/>
      <c r="L318" s="210"/>
      <c r="M318" s="210"/>
      <c r="N318" s="210"/>
      <c r="O318" s="210"/>
      <c r="P318" s="210"/>
      <c r="Q318" s="210"/>
      <c r="R318" s="210"/>
      <c r="S318" s="210"/>
      <c r="T318" s="210"/>
      <c r="U318" s="210"/>
      <c r="V318" s="210"/>
      <c r="W318" s="210"/>
      <c r="X318" s="210"/>
      <c r="Y318" s="210"/>
      <c r="Z318" s="210"/>
    </row>
    <row r="319" spans="1:26" ht="15.75" customHeight="1" x14ac:dyDescent="0.2">
      <c r="A319" s="210"/>
      <c r="B319" s="210"/>
      <c r="C319" s="210"/>
      <c r="D319" s="210"/>
      <c r="E319" s="210"/>
      <c r="F319" s="210"/>
      <c r="G319" s="210"/>
      <c r="H319" s="210"/>
      <c r="I319" s="210"/>
      <c r="J319" s="210"/>
      <c r="K319" s="210"/>
      <c r="L319" s="210"/>
      <c r="M319" s="210"/>
      <c r="N319" s="210"/>
      <c r="O319" s="210"/>
      <c r="P319" s="210"/>
      <c r="Q319" s="210"/>
      <c r="R319" s="210"/>
      <c r="S319" s="210"/>
      <c r="T319" s="210"/>
      <c r="U319" s="210"/>
      <c r="V319" s="210"/>
      <c r="W319" s="210"/>
      <c r="X319" s="210"/>
      <c r="Y319" s="210"/>
      <c r="Z319" s="210"/>
    </row>
    <row r="320" spans="1:26" ht="15.75" customHeight="1" x14ac:dyDescent="0.2">
      <c r="A320" s="210"/>
      <c r="B320" s="210"/>
      <c r="C320" s="210"/>
      <c r="D320" s="210"/>
      <c r="E320" s="210"/>
      <c r="F320" s="210"/>
      <c r="G320" s="210"/>
      <c r="H320" s="210"/>
      <c r="I320" s="210"/>
      <c r="J320" s="210"/>
      <c r="K320" s="210"/>
      <c r="L320" s="210"/>
      <c r="M320" s="210"/>
      <c r="N320" s="210"/>
      <c r="O320" s="210"/>
      <c r="P320" s="210"/>
      <c r="Q320" s="210"/>
      <c r="R320" s="210"/>
      <c r="S320" s="210"/>
      <c r="T320" s="210"/>
      <c r="U320" s="210"/>
      <c r="V320" s="210"/>
      <c r="W320" s="210"/>
      <c r="X320" s="210"/>
      <c r="Y320" s="210"/>
      <c r="Z320" s="210"/>
    </row>
    <row r="321" spans="1:26" ht="15.75" customHeight="1" x14ac:dyDescent="0.2">
      <c r="A321" s="210"/>
      <c r="B321" s="210"/>
      <c r="C321" s="210"/>
      <c r="D321" s="210"/>
      <c r="E321" s="210"/>
      <c r="F321" s="210"/>
      <c r="G321" s="210"/>
      <c r="H321" s="210"/>
      <c r="I321" s="210"/>
      <c r="J321" s="210"/>
      <c r="K321" s="210"/>
      <c r="L321" s="210"/>
      <c r="M321" s="210"/>
      <c r="N321" s="210"/>
      <c r="O321" s="210"/>
      <c r="P321" s="210"/>
      <c r="Q321" s="210"/>
      <c r="R321" s="210"/>
      <c r="S321" s="210"/>
      <c r="T321" s="210"/>
      <c r="U321" s="210"/>
      <c r="V321" s="210"/>
      <c r="W321" s="210"/>
      <c r="X321" s="210"/>
      <c r="Y321" s="210"/>
      <c r="Z321" s="210"/>
    </row>
    <row r="322" spans="1:26" ht="15.75" customHeight="1" x14ac:dyDescent="0.2">
      <c r="A322" s="210"/>
      <c r="B322" s="210"/>
      <c r="C322" s="210"/>
      <c r="D322" s="210"/>
      <c r="E322" s="210"/>
      <c r="F322" s="210"/>
      <c r="G322" s="210"/>
      <c r="H322" s="210"/>
      <c r="I322" s="210"/>
      <c r="J322" s="210"/>
      <c r="K322" s="210"/>
      <c r="L322" s="210"/>
      <c r="M322" s="210"/>
      <c r="N322" s="210"/>
      <c r="O322" s="210"/>
      <c r="P322" s="210"/>
      <c r="Q322" s="210"/>
      <c r="R322" s="210"/>
      <c r="S322" s="210"/>
      <c r="T322" s="210"/>
      <c r="U322" s="210"/>
      <c r="V322" s="210"/>
      <c r="W322" s="210"/>
      <c r="X322" s="210"/>
      <c r="Y322" s="210"/>
      <c r="Z322" s="210"/>
    </row>
    <row r="323" spans="1:26" ht="15.75" customHeight="1" x14ac:dyDescent="0.2">
      <c r="A323" s="210"/>
      <c r="B323" s="210"/>
      <c r="C323" s="210"/>
      <c r="D323" s="210"/>
      <c r="E323" s="210"/>
      <c r="F323" s="210"/>
      <c r="G323" s="210"/>
      <c r="H323" s="210"/>
      <c r="I323" s="210"/>
      <c r="J323" s="210"/>
      <c r="K323" s="210"/>
      <c r="L323" s="210"/>
      <c r="M323" s="210"/>
      <c r="N323" s="210"/>
      <c r="O323" s="210"/>
      <c r="P323" s="210"/>
      <c r="Q323" s="210"/>
      <c r="R323" s="210"/>
      <c r="S323" s="210"/>
      <c r="T323" s="210"/>
      <c r="U323" s="210"/>
      <c r="V323" s="210"/>
      <c r="W323" s="210"/>
      <c r="X323" s="210"/>
      <c r="Y323" s="210"/>
      <c r="Z323" s="210"/>
    </row>
    <row r="324" spans="1:26" ht="15.75" customHeight="1" x14ac:dyDescent="0.2">
      <c r="A324" s="210"/>
      <c r="B324" s="210"/>
      <c r="C324" s="210"/>
      <c r="D324" s="210"/>
      <c r="E324" s="210"/>
      <c r="F324" s="210"/>
      <c r="G324" s="210"/>
      <c r="H324" s="210"/>
      <c r="I324" s="210"/>
      <c r="J324" s="210"/>
      <c r="K324" s="210"/>
      <c r="L324" s="210"/>
      <c r="M324" s="210"/>
      <c r="N324" s="210"/>
      <c r="O324" s="210"/>
      <c r="P324" s="210"/>
      <c r="Q324" s="210"/>
      <c r="R324" s="210"/>
      <c r="S324" s="210"/>
      <c r="T324" s="210"/>
      <c r="U324" s="210"/>
      <c r="V324" s="210"/>
      <c r="W324" s="210"/>
      <c r="X324" s="210"/>
      <c r="Y324" s="210"/>
      <c r="Z324" s="210"/>
    </row>
    <row r="325" spans="1:26" ht="15.75" customHeight="1" x14ac:dyDescent="0.2">
      <c r="A325" s="210"/>
      <c r="B325" s="210"/>
      <c r="C325" s="210"/>
      <c r="D325" s="210"/>
      <c r="E325" s="210"/>
      <c r="F325" s="210"/>
      <c r="G325" s="210"/>
      <c r="H325" s="210"/>
      <c r="I325" s="210"/>
      <c r="J325" s="210"/>
      <c r="K325" s="210"/>
      <c r="L325" s="210"/>
      <c r="M325" s="210"/>
      <c r="N325" s="210"/>
      <c r="O325" s="210"/>
      <c r="P325" s="210"/>
      <c r="Q325" s="210"/>
      <c r="R325" s="210"/>
      <c r="S325" s="210"/>
      <c r="T325" s="210"/>
      <c r="U325" s="210"/>
      <c r="V325" s="210"/>
      <c r="W325" s="210"/>
      <c r="X325" s="210"/>
      <c r="Y325" s="210"/>
      <c r="Z325" s="210"/>
    </row>
    <row r="326" spans="1:26" ht="15.75" customHeight="1" x14ac:dyDescent="0.2">
      <c r="A326" s="210"/>
      <c r="B326" s="210"/>
      <c r="C326" s="210"/>
      <c r="D326" s="210"/>
      <c r="E326" s="210"/>
      <c r="F326" s="210"/>
      <c r="G326" s="210"/>
      <c r="H326" s="210"/>
      <c r="I326" s="210"/>
      <c r="J326" s="210"/>
      <c r="K326" s="210"/>
      <c r="L326" s="210"/>
      <c r="M326" s="210"/>
      <c r="N326" s="210"/>
      <c r="O326" s="210"/>
      <c r="P326" s="210"/>
      <c r="Q326" s="210"/>
      <c r="R326" s="210"/>
      <c r="S326" s="210"/>
      <c r="T326" s="210"/>
      <c r="U326" s="210"/>
      <c r="V326" s="210"/>
      <c r="W326" s="210"/>
      <c r="X326" s="210"/>
      <c r="Y326" s="210"/>
      <c r="Z326" s="210"/>
    </row>
    <row r="327" spans="1:26" ht="15.75" customHeight="1" x14ac:dyDescent="0.2">
      <c r="A327" s="210"/>
      <c r="B327" s="210"/>
      <c r="C327" s="210"/>
      <c r="D327" s="210"/>
      <c r="E327" s="210"/>
      <c r="F327" s="210"/>
      <c r="G327" s="210"/>
      <c r="H327" s="210"/>
      <c r="I327" s="210"/>
      <c r="J327" s="210"/>
      <c r="K327" s="210"/>
      <c r="L327" s="210"/>
      <c r="M327" s="210"/>
      <c r="N327" s="210"/>
      <c r="O327" s="210"/>
      <c r="P327" s="210"/>
      <c r="Q327" s="210"/>
      <c r="R327" s="210"/>
      <c r="S327" s="210"/>
      <c r="T327" s="210"/>
      <c r="U327" s="210"/>
      <c r="V327" s="210"/>
      <c r="W327" s="210"/>
      <c r="X327" s="210"/>
      <c r="Y327" s="210"/>
      <c r="Z327" s="210"/>
    </row>
    <row r="328" spans="1:26" ht="15.75" customHeight="1" x14ac:dyDescent="0.2">
      <c r="A328" s="210"/>
      <c r="B328" s="210"/>
      <c r="C328" s="210"/>
      <c r="D328" s="210"/>
      <c r="E328" s="210"/>
      <c r="F328" s="210"/>
      <c r="G328" s="210"/>
      <c r="H328" s="210"/>
      <c r="I328" s="210"/>
      <c r="J328" s="210"/>
      <c r="K328" s="210"/>
      <c r="L328" s="210"/>
      <c r="M328" s="210"/>
      <c r="N328" s="210"/>
      <c r="O328" s="210"/>
      <c r="P328" s="210"/>
      <c r="Q328" s="210"/>
      <c r="R328" s="210"/>
      <c r="S328" s="210"/>
      <c r="T328" s="210"/>
      <c r="U328" s="210"/>
      <c r="V328" s="210"/>
      <c r="W328" s="210"/>
      <c r="X328" s="210"/>
      <c r="Y328" s="210"/>
      <c r="Z328" s="210"/>
    </row>
    <row r="329" spans="1:26" ht="15.75" customHeight="1" x14ac:dyDescent="0.2">
      <c r="A329" s="210"/>
      <c r="B329" s="210"/>
      <c r="C329" s="210"/>
      <c r="D329" s="210"/>
      <c r="E329" s="210"/>
      <c r="F329" s="210"/>
      <c r="G329" s="210"/>
      <c r="H329" s="210"/>
      <c r="I329" s="210"/>
      <c r="J329" s="210"/>
      <c r="K329" s="210"/>
      <c r="L329" s="210"/>
      <c r="M329" s="210"/>
      <c r="N329" s="210"/>
      <c r="O329" s="210"/>
      <c r="P329" s="210"/>
      <c r="Q329" s="210"/>
      <c r="R329" s="210"/>
      <c r="S329" s="210"/>
      <c r="T329" s="210"/>
      <c r="U329" s="210"/>
      <c r="V329" s="210"/>
      <c r="W329" s="210"/>
      <c r="X329" s="210"/>
      <c r="Y329" s="210"/>
      <c r="Z329" s="210"/>
    </row>
    <row r="330" spans="1:26" ht="15.75" customHeight="1" x14ac:dyDescent="0.2">
      <c r="A330" s="210"/>
      <c r="B330" s="210"/>
      <c r="C330" s="210"/>
      <c r="D330" s="210"/>
      <c r="E330" s="210"/>
      <c r="F330" s="210"/>
      <c r="G330" s="210"/>
      <c r="H330" s="210"/>
      <c r="I330" s="210"/>
      <c r="J330" s="210"/>
      <c r="K330" s="210"/>
      <c r="L330" s="210"/>
      <c r="M330" s="210"/>
      <c r="N330" s="210"/>
      <c r="O330" s="210"/>
      <c r="P330" s="210"/>
      <c r="Q330" s="210"/>
      <c r="R330" s="210"/>
      <c r="S330" s="210"/>
      <c r="T330" s="210"/>
      <c r="U330" s="210"/>
      <c r="V330" s="210"/>
      <c r="W330" s="210"/>
      <c r="X330" s="210"/>
      <c r="Y330" s="210"/>
      <c r="Z330" s="210"/>
    </row>
    <row r="331" spans="1:26" ht="15.75" customHeight="1" x14ac:dyDescent="0.2">
      <c r="A331" s="210"/>
      <c r="B331" s="210"/>
      <c r="C331" s="210"/>
      <c r="D331" s="210"/>
      <c r="E331" s="210"/>
      <c r="F331" s="210"/>
      <c r="G331" s="210"/>
      <c r="H331" s="210"/>
      <c r="I331" s="210"/>
      <c r="J331" s="210"/>
      <c r="K331" s="210"/>
      <c r="L331" s="210"/>
      <c r="M331" s="210"/>
      <c r="N331" s="210"/>
      <c r="O331" s="210"/>
      <c r="P331" s="210"/>
      <c r="Q331" s="210"/>
      <c r="R331" s="210"/>
      <c r="S331" s="210"/>
      <c r="T331" s="210"/>
      <c r="U331" s="210"/>
      <c r="V331" s="210"/>
      <c r="W331" s="210"/>
      <c r="X331" s="210"/>
      <c r="Y331" s="210"/>
      <c r="Z331" s="210"/>
    </row>
    <row r="332" spans="1:26" ht="15.75" customHeight="1" x14ac:dyDescent="0.2">
      <c r="A332" s="210"/>
      <c r="B332" s="210"/>
      <c r="C332" s="210"/>
      <c r="D332" s="210"/>
      <c r="E332" s="210"/>
      <c r="F332" s="210"/>
      <c r="G332" s="210"/>
      <c r="H332" s="210"/>
      <c r="I332" s="210"/>
      <c r="J332" s="210"/>
      <c r="K332" s="210"/>
      <c r="L332" s="210"/>
      <c r="M332" s="210"/>
      <c r="N332" s="210"/>
      <c r="O332" s="210"/>
      <c r="P332" s="210"/>
      <c r="Q332" s="210"/>
      <c r="R332" s="210"/>
      <c r="S332" s="210"/>
      <c r="T332" s="210"/>
      <c r="U332" s="210"/>
      <c r="V332" s="210"/>
      <c r="W332" s="210"/>
      <c r="X332" s="210"/>
      <c r="Y332" s="210"/>
      <c r="Z332" s="210"/>
    </row>
    <row r="333" spans="1:26" ht="15.75" customHeight="1" x14ac:dyDescent="0.2">
      <c r="A333" s="210"/>
      <c r="B333" s="210"/>
      <c r="C333" s="210"/>
      <c r="D333" s="210"/>
      <c r="E333" s="210"/>
      <c r="F333" s="210"/>
      <c r="G333" s="210"/>
      <c r="H333" s="210"/>
      <c r="I333" s="210"/>
      <c r="J333" s="210"/>
      <c r="K333" s="210"/>
      <c r="L333" s="210"/>
      <c r="M333" s="210"/>
      <c r="N333" s="210"/>
      <c r="O333" s="210"/>
      <c r="P333" s="210"/>
      <c r="Q333" s="210"/>
      <c r="R333" s="210"/>
      <c r="S333" s="210"/>
      <c r="T333" s="210"/>
      <c r="U333" s="210"/>
      <c r="V333" s="210"/>
      <c r="W333" s="210"/>
      <c r="X333" s="210"/>
      <c r="Y333" s="210"/>
      <c r="Z333" s="210"/>
    </row>
    <row r="334" spans="1:26" ht="15.75" customHeight="1" x14ac:dyDescent="0.2">
      <c r="A334" s="210"/>
      <c r="B334" s="210"/>
      <c r="C334" s="210"/>
      <c r="D334" s="210"/>
      <c r="E334" s="210"/>
      <c r="F334" s="210"/>
      <c r="G334" s="210"/>
      <c r="H334" s="210"/>
      <c r="I334" s="210"/>
      <c r="J334" s="210"/>
      <c r="K334" s="210"/>
      <c r="L334" s="210"/>
      <c r="M334" s="210"/>
      <c r="N334" s="210"/>
      <c r="O334" s="210"/>
      <c r="P334" s="210"/>
      <c r="Q334" s="210"/>
      <c r="R334" s="210"/>
      <c r="S334" s="210"/>
      <c r="T334" s="210"/>
      <c r="U334" s="210"/>
      <c r="V334" s="210"/>
      <c r="W334" s="210"/>
      <c r="X334" s="210"/>
      <c r="Y334" s="210"/>
      <c r="Z334" s="210"/>
    </row>
    <row r="335" spans="1:26" ht="15.75" customHeight="1" x14ac:dyDescent="0.2">
      <c r="A335" s="210"/>
      <c r="B335" s="210"/>
      <c r="C335" s="210"/>
      <c r="D335" s="210"/>
      <c r="E335" s="210"/>
      <c r="F335" s="210"/>
      <c r="G335" s="210"/>
      <c r="H335" s="210"/>
      <c r="I335" s="210"/>
      <c r="J335" s="210"/>
      <c r="K335" s="210"/>
      <c r="L335" s="210"/>
      <c r="M335" s="210"/>
      <c r="N335" s="210"/>
      <c r="O335" s="210"/>
      <c r="P335" s="210"/>
      <c r="Q335" s="210"/>
      <c r="R335" s="210"/>
      <c r="S335" s="210"/>
      <c r="T335" s="210"/>
      <c r="U335" s="210"/>
      <c r="V335" s="210"/>
      <c r="W335" s="210"/>
      <c r="X335" s="210"/>
      <c r="Y335" s="210"/>
      <c r="Z335" s="210"/>
    </row>
    <row r="336" spans="1:26" ht="15.75" customHeight="1" x14ac:dyDescent="0.2">
      <c r="A336" s="210"/>
      <c r="B336" s="210"/>
      <c r="C336" s="210"/>
      <c r="D336" s="210"/>
      <c r="E336" s="210"/>
      <c r="F336" s="210"/>
      <c r="G336" s="210"/>
      <c r="H336" s="210"/>
      <c r="I336" s="210"/>
      <c r="J336" s="210"/>
      <c r="K336" s="210"/>
      <c r="L336" s="210"/>
      <c r="M336" s="210"/>
      <c r="N336" s="210"/>
      <c r="O336" s="210"/>
      <c r="P336" s="210"/>
      <c r="Q336" s="210"/>
      <c r="R336" s="210"/>
      <c r="S336" s="210"/>
      <c r="T336" s="210"/>
      <c r="U336" s="210"/>
      <c r="V336" s="210"/>
      <c r="W336" s="210"/>
      <c r="X336" s="210"/>
      <c r="Y336" s="210"/>
      <c r="Z336" s="210"/>
    </row>
    <row r="337" spans="1:26" ht="15.75" customHeight="1" x14ac:dyDescent="0.2">
      <c r="A337" s="210"/>
      <c r="B337" s="210"/>
      <c r="C337" s="210"/>
      <c r="D337" s="210"/>
      <c r="E337" s="210"/>
      <c r="F337" s="210"/>
      <c r="G337" s="210"/>
      <c r="H337" s="210"/>
      <c r="I337" s="210"/>
      <c r="J337" s="210"/>
      <c r="K337" s="210"/>
      <c r="L337" s="210"/>
      <c r="M337" s="210"/>
      <c r="N337" s="210"/>
      <c r="O337" s="210"/>
      <c r="P337" s="210"/>
      <c r="Q337" s="210"/>
      <c r="R337" s="210"/>
      <c r="S337" s="210"/>
      <c r="T337" s="210"/>
      <c r="U337" s="210"/>
      <c r="V337" s="210"/>
      <c r="W337" s="210"/>
      <c r="X337" s="210"/>
      <c r="Y337" s="210"/>
      <c r="Z337" s="210"/>
    </row>
    <row r="338" spans="1:26" ht="15.75" customHeight="1" x14ac:dyDescent="0.2">
      <c r="A338" s="210"/>
      <c r="B338" s="210"/>
      <c r="C338" s="210"/>
      <c r="D338" s="210"/>
      <c r="E338" s="210"/>
      <c r="F338" s="210"/>
      <c r="G338" s="210"/>
      <c r="H338" s="210"/>
      <c r="I338" s="210"/>
      <c r="J338" s="210"/>
      <c r="K338" s="210"/>
      <c r="L338" s="210"/>
      <c r="M338" s="210"/>
      <c r="N338" s="210"/>
      <c r="O338" s="210"/>
      <c r="P338" s="210"/>
      <c r="Q338" s="210"/>
      <c r="R338" s="210"/>
      <c r="S338" s="210"/>
      <c r="T338" s="210"/>
      <c r="U338" s="210"/>
      <c r="V338" s="210"/>
      <c r="W338" s="210"/>
      <c r="X338" s="210"/>
      <c r="Y338" s="210"/>
      <c r="Z338" s="210"/>
    </row>
    <row r="339" spans="1:26" ht="15.75" customHeight="1" x14ac:dyDescent="0.2">
      <c r="A339" s="210"/>
      <c r="B339" s="210"/>
      <c r="C339" s="210"/>
      <c r="D339" s="210"/>
      <c r="E339" s="210"/>
      <c r="F339" s="210"/>
      <c r="G339" s="210"/>
      <c r="H339" s="210"/>
      <c r="I339" s="210"/>
      <c r="J339" s="210"/>
      <c r="K339" s="210"/>
      <c r="L339" s="210"/>
      <c r="M339" s="210"/>
      <c r="N339" s="210"/>
      <c r="O339" s="210"/>
      <c r="P339" s="210"/>
      <c r="Q339" s="210"/>
      <c r="R339" s="210"/>
      <c r="S339" s="210"/>
      <c r="T339" s="210"/>
      <c r="U339" s="210"/>
      <c r="V339" s="210"/>
      <c r="W339" s="210"/>
      <c r="X339" s="210"/>
      <c r="Y339" s="210"/>
      <c r="Z339" s="210"/>
    </row>
    <row r="340" spans="1:26" ht="15.75" customHeight="1" x14ac:dyDescent="0.2">
      <c r="A340" s="210"/>
      <c r="B340" s="210"/>
      <c r="C340" s="210"/>
      <c r="D340" s="210"/>
      <c r="E340" s="210"/>
      <c r="F340" s="210"/>
      <c r="G340" s="210"/>
      <c r="H340" s="210"/>
      <c r="I340" s="210"/>
      <c r="J340" s="210"/>
      <c r="K340" s="210"/>
      <c r="L340" s="210"/>
      <c r="M340" s="210"/>
      <c r="N340" s="210"/>
      <c r="O340" s="210"/>
      <c r="P340" s="210"/>
      <c r="Q340" s="210"/>
      <c r="R340" s="210"/>
      <c r="S340" s="210"/>
      <c r="T340" s="210"/>
      <c r="U340" s="210"/>
      <c r="V340" s="210"/>
      <c r="W340" s="210"/>
      <c r="X340" s="210"/>
      <c r="Y340" s="210"/>
      <c r="Z340" s="210"/>
    </row>
    <row r="341" spans="1:26" ht="15.75" customHeight="1" x14ac:dyDescent="0.2">
      <c r="A341" s="210"/>
      <c r="B341" s="210"/>
      <c r="C341" s="210"/>
      <c r="D341" s="210"/>
      <c r="E341" s="210"/>
      <c r="F341" s="210"/>
      <c r="G341" s="210"/>
      <c r="H341" s="210"/>
      <c r="I341" s="210"/>
      <c r="J341" s="210"/>
      <c r="K341" s="210"/>
      <c r="L341" s="210"/>
      <c r="M341" s="210"/>
      <c r="N341" s="210"/>
      <c r="O341" s="210"/>
      <c r="P341" s="210"/>
      <c r="Q341" s="210"/>
      <c r="R341" s="210"/>
      <c r="S341" s="210"/>
      <c r="T341" s="210"/>
      <c r="U341" s="210"/>
      <c r="V341" s="210"/>
      <c r="W341" s="210"/>
      <c r="X341" s="210"/>
      <c r="Y341" s="210"/>
      <c r="Z341" s="210"/>
    </row>
    <row r="342" spans="1:26" ht="15.75" customHeight="1" x14ac:dyDescent="0.2">
      <c r="A342" s="210"/>
      <c r="B342" s="210"/>
      <c r="C342" s="210"/>
      <c r="D342" s="210"/>
      <c r="E342" s="210"/>
      <c r="F342" s="210"/>
      <c r="G342" s="210"/>
      <c r="H342" s="210"/>
      <c r="I342" s="210"/>
      <c r="J342" s="210"/>
      <c r="K342" s="210"/>
      <c r="L342" s="210"/>
      <c r="M342" s="210"/>
      <c r="N342" s="210"/>
      <c r="O342" s="210"/>
      <c r="P342" s="210"/>
      <c r="Q342" s="210"/>
      <c r="R342" s="210"/>
      <c r="S342" s="210"/>
      <c r="T342" s="210"/>
      <c r="U342" s="210"/>
      <c r="V342" s="210"/>
      <c r="W342" s="210"/>
      <c r="X342" s="210"/>
      <c r="Y342" s="210"/>
      <c r="Z342" s="210"/>
    </row>
    <row r="343" spans="1:26" ht="15.75" customHeight="1" x14ac:dyDescent="0.2">
      <c r="A343" s="210"/>
      <c r="B343" s="210"/>
      <c r="C343" s="210"/>
      <c r="D343" s="210"/>
      <c r="E343" s="210"/>
      <c r="F343" s="210"/>
      <c r="G343" s="210"/>
      <c r="H343" s="210"/>
      <c r="I343" s="210"/>
      <c r="J343" s="210"/>
      <c r="K343" s="210"/>
      <c r="L343" s="210"/>
      <c r="M343" s="210"/>
      <c r="N343" s="210"/>
      <c r="O343" s="210"/>
      <c r="P343" s="210"/>
      <c r="Q343" s="210"/>
      <c r="R343" s="210"/>
      <c r="S343" s="210"/>
      <c r="T343" s="210"/>
      <c r="U343" s="210"/>
      <c r="V343" s="210"/>
      <c r="W343" s="210"/>
      <c r="X343" s="210"/>
      <c r="Y343" s="210"/>
      <c r="Z343" s="210"/>
    </row>
    <row r="344" spans="1:26" ht="15.75" customHeight="1" x14ac:dyDescent="0.2">
      <c r="A344" s="210"/>
      <c r="B344" s="210"/>
      <c r="C344" s="210"/>
      <c r="D344" s="210"/>
      <c r="E344" s="210"/>
      <c r="F344" s="210"/>
      <c r="G344" s="210"/>
      <c r="H344" s="210"/>
      <c r="I344" s="210"/>
      <c r="J344" s="210"/>
      <c r="K344" s="210"/>
      <c r="L344" s="210"/>
      <c r="M344" s="210"/>
      <c r="N344" s="210"/>
      <c r="O344" s="210"/>
      <c r="P344" s="210"/>
      <c r="Q344" s="210"/>
      <c r="R344" s="210"/>
      <c r="S344" s="210"/>
      <c r="T344" s="210"/>
      <c r="U344" s="210"/>
      <c r="V344" s="210"/>
      <c r="W344" s="210"/>
      <c r="X344" s="210"/>
      <c r="Y344" s="210"/>
      <c r="Z344" s="210"/>
    </row>
    <row r="345" spans="1:26" ht="15.75" customHeight="1" x14ac:dyDescent="0.2">
      <c r="A345" s="210"/>
      <c r="B345" s="210"/>
      <c r="C345" s="210"/>
      <c r="D345" s="210"/>
      <c r="E345" s="210"/>
      <c r="F345" s="210"/>
      <c r="G345" s="210"/>
      <c r="H345" s="210"/>
      <c r="I345" s="210"/>
      <c r="J345" s="210"/>
      <c r="K345" s="210"/>
      <c r="L345" s="210"/>
      <c r="M345" s="210"/>
      <c r="N345" s="210"/>
      <c r="O345" s="210"/>
      <c r="P345" s="210"/>
      <c r="Q345" s="210"/>
      <c r="R345" s="210"/>
      <c r="S345" s="210"/>
      <c r="T345" s="210"/>
      <c r="U345" s="210"/>
      <c r="V345" s="210"/>
      <c r="W345" s="210"/>
      <c r="X345" s="210"/>
      <c r="Y345" s="210"/>
      <c r="Z345" s="210"/>
    </row>
    <row r="346" spans="1:26" ht="15.75" customHeight="1" x14ac:dyDescent="0.2">
      <c r="A346" s="210"/>
      <c r="B346" s="210"/>
      <c r="C346" s="210"/>
      <c r="D346" s="210"/>
      <c r="E346" s="210"/>
      <c r="F346" s="210"/>
      <c r="G346" s="210"/>
      <c r="H346" s="210"/>
      <c r="I346" s="210"/>
      <c r="J346" s="210"/>
      <c r="K346" s="210"/>
      <c r="L346" s="210"/>
      <c r="M346" s="210"/>
      <c r="N346" s="210"/>
      <c r="O346" s="210"/>
      <c r="P346" s="210"/>
      <c r="Q346" s="210"/>
      <c r="R346" s="210"/>
      <c r="S346" s="210"/>
      <c r="T346" s="210"/>
      <c r="U346" s="210"/>
      <c r="V346" s="210"/>
      <c r="W346" s="210"/>
      <c r="X346" s="210"/>
      <c r="Y346" s="210"/>
      <c r="Z346" s="210"/>
    </row>
    <row r="347" spans="1:26" ht="15.75" customHeight="1" x14ac:dyDescent="0.2">
      <c r="A347" s="210"/>
      <c r="B347" s="210"/>
      <c r="C347" s="210"/>
      <c r="D347" s="210"/>
      <c r="E347" s="210"/>
      <c r="F347" s="210"/>
      <c r="G347" s="210"/>
      <c r="H347" s="210"/>
      <c r="I347" s="210"/>
      <c r="J347" s="210"/>
      <c r="K347" s="210"/>
      <c r="L347" s="210"/>
      <c r="M347" s="210"/>
      <c r="N347" s="210"/>
      <c r="O347" s="210"/>
      <c r="P347" s="210"/>
      <c r="Q347" s="210"/>
      <c r="R347" s="210"/>
      <c r="S347" s="210"/>
      <c r="T347" s="210"/>
      <c r="U347" s="210"/>
      <c r="V347" s="210"/>
      <c r="W347" s="210"/>
      <c r="X347" s="210"/>
      <c r="Y347" s="210"/>
      <c r="Z347" s="210"/>
    </row>
    <row r="348" spans="1:26" ht="15.75" customHeight="1" x14ac:dyDescent="0.2">
      <c r="A348" s="210"/>
      <c r="B348" s="210"/>
      <c r="C348" s="210"/>
      <c r="D348" s="210"/>
      <c r="E348" s="210"/>
      <c r="F348" s="210"/>
      <c r="G348" s="210"/>
      <c r="H348" s="210"/>
      <c r="I348" s="210"/>
      <c r="J348" s="210"/>
      <c r="K348" s="210"/>
      <c r="L348" s="210"/>
      <c r="M348" s="210"/>
      <c r="N348" s="210"/>
      <c r="O348" s="210"/>
      <c r="P348" s="210"/>
      <c r="Q348" s="210"/>
      <c r="R348" s="210"/>
      <c r="S348" s="210"/>
      <c r="T348" s="210"/>
      <c r="U348" s="210"/>
      <c r="V348" s="210"/>
      <c r="W348" s="210"/>
      <c r="X348" s="210"/>
      <c r="Y348" s="210"/>
      <c r="Z348" s="210"/>
    </row>
    <row r="349" spans="1:26" ht="15.75" customHeight="1" x14ac:dyDescent="0.2">
      <c r="A349" s="210"/>
      <c r="B349" s="210"/>
      <c r="C349" s="210"/>
      <c r="D349" s="210"/>
      <c r="E349" s="210"/>
      <c r="F349" s="210"/>
      <c r="G349" s="210"/>
      <c r="H349" s="210"/>
      <c r="I349" s="210"/>
      <c r="J349" s="210"/>
      <c r="K349" s="210"/>
      <c r="L349" s="210"/>
      <c r="M349" s="210"/>
      <c r="N349" s="210"/>
      <c r="O349" s="210"/>
      <c r="P349" s="210"/>
      <c r="Q349" s="210"/>
      <c r="R349" s="210"/>
      <c r="S349" s="210"/>
      <c r="T349" s="210"/>
      <c r="U349" s="210"/>
      <c r="V349" s="210"/>
      <c r="W349" s="210"/>
      <c r="X349" s="210"/>
      <c r="Y349" s="210"/>
      <c r="Z349" s="210"/>
    </row>
    <row r="350" spans="1:26" ht="15.75" customHeight="1" x14ac:dyDescent="0.2">
      <c r="A350" s="210"/>
      <c r="B350" s="210"/>
      <c r="C350" s="210"/>
      <c r="D350" s="210"/>
      <c r="E350" s="210"/>
      <c r="F350" s="210"/>
      <c r="G350" s="210"/>
      <c r="H350" s="210"/>
      <c r="I350" s="210"/>
      <c r="J350" s="210"/>
      <c r="K350" s="210"/>
      <c r="L350" s="210"/>
      <c r="M350" s="210"/>
      <c r="N350" s="210"/>
      <c r="O350" s="210"/>
      <c r="P350" s="210"/>
      <c r="Q350" s="210"/>
      <c r="R350" s="210"/>
      <c r="S350" s="210"/>
      <c r="T350" s="210"/>
      <c r="U350" s="210"/>
      <c r="V350" s="210"/>
      <c r="W350" s="210"/>
      <c r="X350" s="210"/>
      <c r="Y350" s="210"/>
      <c r="Z350" s="210"/>
    </row>
    <row r="351" spans="1:26" ht="15.75" customHeight="1" x14ac:dyDescent="0.2">
      <c r="A351" s="210"/>
      <c r="B351" s="210"/>
      <c r="C351" s="210"/>
      <c r="D351" s="210"/>
      <c r="E351" s="210"/>
      <c r="F351" s="210"/>
      <c r="G351" s="210"/>
      <c r="H351" s="210"/>
      <c r="I351" s="210"/>
      <c r="J351" s="210"/>
      <c r="K351" s="210"/>
      <c r="L351" s="210"/>
      <c r="M351" s="210"/>
      <c r="N351" s="210"/>
      <c r="O351" s="210"/>
      <c r="P351" s="210"/>
      <c r="Q351" s="210"/>
      <c r="R351" s="210"/>
      <c r="S351" s="210"/>
      <c r="T351" s="210"/>
      <c r="U351" s="210"/>
      <c r="V351" s="210"/>
      <c r="W351" s="210"/>
      <c r="X351" s="210"/>
      <c r="Y351" s="210"/>
      <c r="Z351" s="210"/>
    </row>
    <row r="352" spans="1:26" ht="15.75" customHeight="1" x14ac:dyDescent="0.2">
      <c r="A352" s="210"/>
      <c r="B352" s="210"/>
      <c r="C352" s="210"/>
      <c r="D352" s="210"/>
      <c r="E352" s="210"/>
      <c r="F352" s="210"/>
      <c r="G352" s="210"/>
      <c r="H352" s="210"/>
      <c r="I352" s="210"/>
      <c r="J352" s="210"/>
      <c r="K352" s="210"/>
      <c r="L352" s="210"/>
      <c r="M352" s="210"/>
      <c r="N352" s="210"/>
      <c r="O352" s="210"/>
      <c r="P352" s="210"/>
      <c r="Q352" s="210"/>
      <c r="R352" s="210"/>
      <c r="S352" s="210"/>
      <c r="T352" s="210"/>
      <c r="U352" s="210"/>
      <c r="V352" s="210"/>
      <c r="W352" s="210"/>
      <c r="X352" s="210"/>
      <c r="Y352" s="210"/>
      <c r="Z352" s="210"/>
    </row>
    <row r="353" spans="1:26" ht="15.75" customHeight="1" x14ac:dyDescent="0.2">
      <c r="A353" s="210"/>
      <c r="B353" s="210"/>
      <c r="C353" s="210"/>
      <c r="D353" s="210"/>
      <c r="E353" s="210"/>
      <c r="F353" s="210"/>
      <c r="G353" s="210"/>
      <c r="H353" s="210"/>
      <c r="I353" s="210"/>
      <c r="J353" s="210"/>
      <c r="K353" s="210"/>
      <c r="L353" s="210"/>
      <c r="M353" s="210"/>
      <c r="N353" s="210"/>
      <c r="O353" s="210"/>
      <c r="P353" s="210"/>
      <c r="Q353" s="210"/>
      <c r="R353" s="210"/>
      <c r="S353" s="210"/>
      <c r="T353" s="210"/>
      <c r="U353" s="210"/>
      <c r="V353" s="210"/>
      <c r="W353" s="210"/>
      <c r="X353" s="210"/>
      <c r="Y353" s="210"/>
      <c r="Z353" s="210"/>
    </row>
    <row r="354" spans="1:26" ht="15.75" customHeight="1" x14ac:dyDescent="0.2">
      <c r="A354" s="210"/>
      <c r="B354" s="210"/>
      <c r="C354" s="210"/>
      <c r="D354" s="210"/>
      <c r="E354" s="210"/>
      <c r="F354" s="210"/>
      <c r="G354" s="210"/>
      <c r="H354" s="210"/>
      <c r="I354" s="210"/>
      <c r="J354" s="210"/>
      <c r="K354" s="210"/>
      <c r="L354" s="210"/>
      <c r="M354" s="210"/>
      <c r="N354" s="210"/>
      <c r="O354" s="210"/>
      <c r="P354" s="210"/>
      <c r="Q354" s="210"/>
      <c r="R354" s="210"/>
      <c r="S354" s="210"/>
      <c r="T354" s="210"/>
      <c r="U354" s="210"/>
      <c r="V354" s="210"/>
      <c r="W354" s="210"/>
      <c r="X354" s="210"/>
      <c r="Y354" s="210"/>
      <c r="Z354" s="210"/>
    </row>
    <row r="355" spans="1:26" ht="15.75" customHeight="1" x14ac:dyDescent="0.2">
      <c r="A355" s="210"/>
      <c r="B355" s="210"/>
      <c r="C355" s="210"/>
      <c r="D355" s="210"/>
      <c r="E355" s="210"/>
      <c r="F355" s="210"/>
      <c r="G355" s="210"/>
      <c r="H355" s="210"/>
      <c r="I355" s="210"/>
      <c r="J355" s="210"/>
      <c r="K355" s="210"/>
      <c r="L355" s="210"/>
      <c r="M355" s="210"/>
      <c r="N355" s="210"/>
      <c r="O355" s="210"/>
      <c r="P355" s="210"/>
      <c r="Q355" s="210"/>
      <c r="R355" s="210"/>
      <c r="S355" s="210"/>
      <c r="T355" s="210"/>
      <c r="U355" s="210"/>
      <c r="V355" s="210"/>
      <c r="W355" s="210"/>
      <c r="X355" s="210"/>
      <c r="Y355" s="210"/>
      <c r="Z355" s="210"/>
    </row>
    <row r="356" spans="1:26" ht="15.75" customHeight="1" x14ac:dyDescent="0.2">
      <c r="A356" s="210"/>
      <c r="B356" s="210"/>
      <c r="C356" s="210"/>
      <c r="D356" s="210"/>
      <c r="E356" s="210"/>
      <c r="F356" s="210"/>
      <c r="G356" s="210"/>
      <c r="H356" s="210"/>
      <c r="I356" s="210"/>
      <c r="J356" s="210"/>
      <c r="K356" s="210"/>
      <c r="L356" s="210"/>
      <c r="M356" s="210"/>
      <c r="N356" s="210"/>
      <c r="O356" s="210"/>
      <c r="P356" s="210"/>
      <c r="Q356" s="210"/>
      <c r="R356" s="210"/>
      <c r="S356" s="210"/>
      <c r="T356" s="210"/>
      <c r="U356" s="210"/>
      <c r="V356" s="210"/>
      <c r="W356" s="210"/>
      <c r="X356" s="210"/>
      <c r="Y356" s="210"/>
      <c r="Z356" s="210"/>
    </row>
    <row r="357" spans="1:26" ht="15.75" customHeight="1" x14ac:dyDescent="0.2">
      <c r="A357" s="210"/>
      <c r="B357" s="210"/>
      <c r="C357" s="210"/>
      <c r="D357" s="210"/>
      <c r="E357" s="210"/>
      <c r="F357" s="210"/>
      <c r="G357" s="210"/>
      <c r="H357" s="210"/>
      <c r="I357" s="210"/>
      <c r="J357" s="210"/>
      <c r="K357" s="210"/>
      <c r="L357" s="210"/>
      <c r="M357" s="210"/>
      <c r="N357" s="210"/>
      <c r="O357" s="210"/>
      <c r="P357" s="210"/>
      <c r="Q357" s="210"/>
      <c r="R357" s="210"/>
      <c r="S357" s="210"/>
      <c r="T357" s="210"/>
      <c r="U357" s="210"/>
      <c r="V357" s="210"/>
      <c r="W357" s="210"/>
      <c r="X357" s="210"/>
      <c r="Y357" s="210"/>
      <c r="Z357" s="210"/>
    </row>
    <row r="358" spans="1:26" ht="15.75" customHeight="1" x14ac:dyDescent="0.2">
      <c r="A358" s="210"/>
      <c r="B358" s="210"/>
      <c r="C358" s="210"/>
      <c r="D358" s="210"/>
      <c r="E358" s="210"/>
      <c r="F358" s="210"/>
      <c r="G358" s="210"/>
      <c r="H358" s="210"/>
      <c r="I358" s="210"/>
      <c r="J358" s="210"/>
      <c r="K358" s="210"/>
      <c r="L358" s="210"/>
      <c r="M358" s="210"/>
      <c r="N358" s="210"/>
      <c r="O358" s="210"/>
      <c r="P358" s="210"/>
      <c r="Q358" s="210"/>
      <c r="R358" s="210"/>
      <c r="S358" s="210"/>
      <c r="T358" s="210"/>
      <c r="U358" s="210"/>
      <c r="V358" s="210"/>
      <c r="W358" s="210"/>
      <c r="X358" s="210"/>
      <c r="Y358" s="210"/>
      <c r="Z358" s="210"/>
    </row>
    <row r="359" spans="1:26" ht="15.75" customHeight="1" x14ac:dyDescent="0.2">
      <c r="A359" s="210"/>
      <c r="B359" s="210"/>
      <c r="C359" s="210"/>
      <c r="D359" s="210"/>
      <c r="E359" s="210"/>
      <c r="F359" s="210"/>
      <c r="G359" s="210"/>
      <c r="H359" s="210"/>
      <c r="I359" s="210"/>
      <c r="J359" s="210"/>
      <c r="K359" s="210"/>
      <c r="L359" s="210"/>
      <c r="M359" s="210"/>
      <c r="N359" s="210"/>
      <c r="O359" s="210"/>
      <c r="P359" s="210"/>
      <c r="Q359" s="210"/>
      <c r="R359" s="210"/>
      <c r="S359" s="210"/>
      <c r="T359" s="210"/>
      <c r="U359" s="210"/>
      <c r="V359" s="210"/>
      <c r="W359" s="210"/>
      <c r="X359" s="210"/>
      <c r="Y359" s="210"/>
      <c r="Z359" s="210"/>
    </row>
    <row r="360" spans="1:26" ht="15.75" customHeight="1" x14ac:dyDescent="0.2">
      <c r="A360" s="210"/>
      <c r="B360" s="210"/>
      <c r="C360" s="210"/>
      <c r="D360" s="210"/>
      <c r="E360" s="210"/>
      <c r="F360" s="210"/>
      <c r="G360" s="210"/>
      <c r="H360" s="210"/>
      <c r="I360" s="210"/>
      <c r="J360" s="210"/>
      <c r="K360" s="210"/>
      <c r="L360" s="210"/>
      <c r="M360" s="210"/>
      <c r="N360" s="210"/>
      <c r="O360" s="210"/>
      <c r="P360" s="210"/>
      <c r="Q360" s="210"/>
      <c r="R360" s="210"/>
      <c r="S360" s="210"/>
      <c r="T360" s="210"/>
      <c r="U360" s="210"/>
      <c r="V360" s="210"/>
      <c r="W360" s="210"/>
      <c r="X360" s="210"/>
      <c r="Y360" s="210"/>
      <c r="Z360" s="210"/>
    </row>
    <row r="361" spans="1:26" ht="15.75" customHeight="1" x14ac:dyDescent="0.2">
      <c r="A361" s="210"/>
      <c r="B361" s="210"/>
      <c r="C361" s="210"/>
      <c r="D361" s="210"/>
      <c r="E361" s="210"/>
      <c r="F361" s="210"/>
      <c r="G361" s="210"/>
      <c r="H361" s="210"/>
      <c r="I361" s="210"/>
      <c r="J361" s="210"/>
      <c r="K361" s="210"/>
      <c r="L361" s="210"/>
      <c r="M361" s="210"/>
      <c r="N361" s="210"/>
      <c r="O361" s="210"/>
      <c r="P361" s="210"/>
      <c r="Q361" s="210"/>
      <c r="R361" s="210"/>
      <c r="S361" s="210"/>
      <c r="T361" s="210"/>
      <c r="U361" s="210"/>
      <c r="V361" s="210"/>
      <c r="W361" s="210"/>
      <c r="X361" s="210"/>
      <c r="Y361" s="210"/>
      <c r="Z361" s="210"/>
    </row>
    <row r="362" spans="1:26" ht="15.75" customHeight="1" x14ac:dyDescent="0.2">
      <c r="A362" s="210"/>
      <c r="B362" s="210"/>
      <c r="C362" s="210"/>
      <c r="D362" s="210"/>
      <c r="E362" s="210"/>
      <c r="F362" s="210"/>
      <c r="G362" s="210"/>
      <c r="H362" s="210"/>
      <c r="I362" s="210"/>
      <c r="J362" s="210"/>
      <c r="K362" s="210"/>
      <c r="L362" s="210"/>
      <c r="M362" s="210"/>
      <c r="N362" s="210"/>
      <c r="O362" s="210"/>
      <c r="P362" s="210"/>
      <c r="Q362" s="210"/>
      <c r="R362" s="210"/>
      <c r="S362" s="210"/>
      <c r="T362" s="210"/>
      <c r="U362" s="210"/>
      <c r="V362" s="210"/>
      <c r="W362" s="210"/>
      <c r="X362" s="210"/>
      <c r="Y362" s="210"/>
      <c r="Z362" s="210"/>
    </row>
    <row r="363" spans="1:26" ht="15.75" customHeight="1" x14ac:dyDescent="0.2">
      <c r="A363" s="210"/>
      <c r="B363" s="210"/>
      <c r="C363" s="210"/>
      <c r="D363" s="210"/>
      <c r="E363" s="210"/>
      <c r="F363" s="210"/>
      <c r="G363" s="210"/>
      <c r="H363" s="210"/>
      <c r="I363" s="210"/>
      <c r="J363" s="210"/>
      <c r="K363" s="210"/>
      <c r="L363" s="210"/>
      <c r="M363" s="210"/>
      <c r="N363" s="210"/>
      <c r="O363" s="210"/>
      <c r="P363" s="210"/>
      <c r="Q363" s="210"/>
      <c r="R363" s="210"/>
      <c r="S363" s="210"/>
      <c r="T363" s="210"/>
      <c r="U363" s="210"/>
      <c r="V363" s="210"/>
      <c r="W363" s="210"/>
      <c r="X363" s="210"/>
      <c r="Y363" s="210"/>
      <c r="Z363" s="210"/>
    </row>
    <row r="364" spans="1:26" ht="15.75" customHeight="1" x14ac:dyDescent="0.2">
      <c r="A364" s="210"/>
      <c r="B364" s="210"/>
      <c r="C364" s="210"/>
      <c r="D364" s="210"/>
      <c r="E364" s="210"/>
      <c r="F364" s="210"/>
      <c r="G364" s="210"/>
      <c r="H364" s="210"/>
      <c r="I364" s="210"/>
      <c r="J364" s="210"/>
      <c r="K364" s="210"/>
      <c r="L364" s="210"/>
      <c r="M364" s="210"/>
      <c r="N364" s="210"/>
      <c r="O364" s="210"/>
      <c r="P364" s="210"/>
      <c r="Q364" s="210"/>
      <c r="R364" s="210"/>
      <c r="S364" s="210"/>
      <c r="T364" s="210"/>
      <c r="U364" s="210"/>
      <c r="V364" s="210"/>
      <c r="W364" s="210"/>
      <c r="X364" s="210"/>
      <c r="Y364" s="210"/>
      <c r="Z364" s="210"/>
    </row>
    <row r="365" spans="1:26" ht="15.75" customHeight="1" x14ac:dyDescent="0.2">
      <c r="A365" s="210"/>
      <c r="B365" s="210"/>
      <c r="C365" s="210"/>
      <c r="D365" s="210"/>
      <c r="E365" s="210"/>
      <c r="F365" s="210"/>
      <c r="G365" s="210"/>
      <c r="H365" s="210"/>
      <c r="I365" s="210"/>
      <c r="J365" s="210"/>
      <c r="K365" s="210"/>
      <c r="L365" s="210"/>
      <c r="M365" s="210"/>
      <c r="N365" s="210"/>
      <c r="O365" s="210"/>
      <c r="P365" s="210"/>
      <c r="Q365" s="210"/>
      <c r="R365" s="210"/>
      <c r="S365" s="210"/>
      <c r="T365" s="210"/>
      <c r="U365" s="210"/>
      <c r="V365" s="210"/>
      <c r="W365" s="210"/>
      <c r="X365" s="210"/>
      <c r="Y365" s="210"/>
      <c r="Z365" s="210"/>
    </row>
    <row r="366" spans="1:26" ht="15.75" customHeight="1" x14ac:dyDescent="0.2">
      <c r="A366" s="210"/>
      <c r="B366" s="210"/>
      <c r="C366" s="210"/>
      <c r="D366" s="210"/>
      <c r="E366" s="210"/>
      <c r="F366" s="210"/>
      <c r="G366" s="210"/>
      <c r="H366" s="210"/>
      <c r="I366" s="210"/>
      <c r="J366" s="210"/>
      <c r="K366" s="210"/>
      <c r="L366" s="210"/>
      <c r="M366" s="210"/>
      <c r="N366" s="210"/>
      <c r="O366" s="210"/>
      <c r="P366" s="210"/>
      <c r="Q366" s="210"/>
      <c r="R366" s="210"/>
      <c r="S366" s="210"/>
      <c r="T366" s="210"/>
      <c r="U366" s="210"/>
      <c r="V366" s="210"/>
      <c r="W366" s="210"/>
      <c r="X366" s="210"/>
      <c r="Y366" s="210"/>
      <c r="Z366" s="210"/>
    </row>
    <row r="367" spans="1:26" ht="15.75" customHeight="1" x14ac:dyDescent="0.2">
      <c r="A367" s="210"/>
      <c r="B367" s="210"/>
      <c r="C367" s="210"/>
      <c r="D367" s="210"/>
      <c r="E367" s="210"/>
      <c r="F367" s="210"/>
      <c r="G367" s="210"/>
      <c r="H367" s="210"/>
      <c r="I367" s="210"/>
      <c r="J367" s="210"/>
      <c r="K367" s="210"/>
      <c r="L367" s="210"/>
      <c r="M367" s="210"/>
      <c r="N367" s="210"/>
      <c r="O367" s="210"/>
      <c r="P367" s="210"/>
      <c r="Q367" s="210"/>
      <c r="R367" s="210"/>
      <c r="S367" s="210"/>
      <c r="T367" s="210"/>
      <c r="U367" s="210"/>
      <c r="V367" s="210"/>
      <c r="W367" s="210"/>
      <c r="X367" s="210"/>
      <c r="Y367" s="210"/>
      <c r="Z367" s="210"/>
    </row>
    <row r="368" spans="1:26" ht="15.75" customHeight="1" x14ac:dyDescent="0.2">
      <c r="A368" s="210"/>
      <c r="B368" s="210"/>
      <c r="C368" s="210"/>
      <c r="D368" s="210"/>
      <c r="E368" s="210"/>
      <c r="F368" s="210"/>
      <c r="G368" s="210"/>
      <c r="H368" s="210"/>
      <c r="I368" s="210"/>
      <c r="J368" s="210"/>
      <c r="K368" s="210"/>
      <c r="L368" s="210"/>
      <c r="M368" s="210"/>
      <c r="N368" s="210"/>
      <c r="O368" s="210"/>
      <c r="P368" s="210"/>
      <c r="Q368" s="210"/>
      <c r="R368" s="210"/>
      <c r="S368" s="210"/>
      <c r="T368" s="210"/>
      <c r="U368" s="210"/>
      <c r="V368" s="210"/>
      <c r="W368" s="210"/>
      <c r="X368" s="210"/>
      <c r="Y368" s="210"/>
      <c r="Z368" s="210"/>
    </row>
    <row r="369" spans="1:26" ht="15.75" customHeight="1" x14ac:dyDescent="0.2">
      <c r="A369" s="210"/>
      <c r="B369" s="210"/>
      <c r="C369" s="210"/>
      <c r="D369" s="210"/>
      <c r="E369" s="210"/>
      <c r="F369" s="210"/>
      <c r="G369" s="210"/>
      <c r="H369" s="210"/>
      <c r="I369" s="210"/>
      <c r="J369" s="210"/>
      <c r="K369" s="210"/>
      <c r="L369" s="210"/>
      <c r="M369" s="210"/>
      <c r="N369" s="210"/>
      <c r="O369" s="210"/>
      <c r="P369" s="210"/>
      <c r="Q369" s="210"/>
      <c r="R369" s="210"/>
      <c r="S369" s="210"/>
      <c r="T369" s="210"/>
      <c r="U369" s="210"/>
      <c r="V369" s="210"/>
      <c r="W369" s="210"/>
      <c r="X369" s="210"/>
      <c r="Y369" s="210"/>
      <c r="Z369" s="210"/>
    </row>
    <row r="370" spans="1:26" ht="15.75" customHeight="1" x14ac:dyDescent="0.2">
      <c r="A370" s="210"/>
      <c r="B370" s="210"/>
      <c r="C370" s="210"/>
      <c r="D370" s="210"/>
      <c r="E370" s="210"/>
      <c r="F370" s="210"/>
      <c r="G370" s="210"/>
      <c r="H370" s="210"/>
      <c r="I370" s="210"/>
      <c r="J370" s="210"/>
      <c r="K370" s="210"/>
      <c r="L370" s="210"/>
      <c r="M370" s="210"/>
      <c r="N370" s="210"/>
      <c r="O370" s="210"/>
      <c r="P370" s="210"/>
      <c r="Q370" s="210"/>
      <c r="R370" s="210"/>
      <c r="S370" s="210"/>
      <c r="T370" s="210"/>
      <c r="U370" s="210"/>
      <c r="V370" s="210"/>
      <c r="W370" s="210"/>
      <c r="X370" s="210"/>
      <c r="Y370" s="210"/>
      <c r="Z370" s="210"/>
    </row>
    <row r="371" spans="1:26" ht="15.75" customHeight="1" x14ac:dyDescent="0.2">
      <c r="A371" s="210"/>
      <c r="B371" s="210"/>
      <c r="C371" s="210"/>
      <c r="D371" s="210"/>
      <c r="E371" s="210"/>
      <c r="F371" s="210"/>
      <c r="G371" s="210"/>
      <c r="H371" s="210"/>
      <c r="I371" s="210"/>
      <c r="J371" s="210"/>
      <c r="K371" s="210"/>
      <c r="L371" s="210"/>
      <c r="M371" s="210"/>
      <c r="N371" s="210"/>
      <c r="O371" s="210"/>
      <c r="P371" s="210"/>
      <c r="Q371" s="210"/>
      <c r="R371" s="210"/>
      <c r="S371" s="210"/>
      <c r="T371" s="210"/>
      <c r="U371" s="210"/>
      <c r="V371" s="210"/>
      <c r="W371" s="210"/>
      <c r="X371" s="210"/>
      <c r="Y371" s="210"/>
      <c r="Z371" s="210"/>
    </row>
    <row r="372" spans="1:26" ht="15.75" customHeight="1" x14ac:dyDescent="0.2">
      <c r="A372" s="210"/>
      <c r="B372" s="210"/>
      <c r="C372" s="210"/>
      <c r="D372" s="210"/>
      <c r="E372" s="210"/>
      <c r="F372" s="210"/>
      <c r="G372" s="210"/>
      <c r="H372" s="210"/>
      <c r="I372" s="210"/>
      <c r="J372" s="210"/>
      <c r="K372" s="210"/>
      <c r="L372" s="210"/>
      <c r="M372" s="210"/>
      <c r="N372" s="210"/>
      <c r="O372" s="210"/>
      <c r="P372" s="210"/>
      <c r="Q372" s="210"/>
      <c r="R372" s="210"/>
      <c r="S372" s="210"/>
      <c r="T372" s="210"/>
      <c r="U372" s="210"/>
      <c r="V372" s="210"/>
      <c r="W372" s="210"/>
      <c r="X372" s="210"/>
      <c r="Y372" s="210"/>
      <c r="Z372" s="210"/>
    </row>
    <row r="373" spans="1:26" ht="15.75" customHeight="1" x14ac:dyDescent="0.2">
      <c r="A373" s="210"/>
      <c r="B373" s="210"/>
      <c r="C373" s="210"/>
      <c r="D373" s="210"/>
      <c r="E373" s="210"/>
      <c r="F373" s="210"/>
      <c r="G373" s="210"/>
      <c r="H373" s="210"/>
      <c r="I373" s="210"/>
      <c r="J373" s="210"/>
      <c r="K373" s="210"/>
      <c r="L373" s="210"/>
      <c r="M373" s="210"/>
      <c r="N373" s="210"/>
      <c r="O373" s="210"/>
      <c r="P373" s="210"/>
      <c r="Q373" s="210"/>
      <c r="R373" s="210"/>
      <c r="S373" s="210"/>
      <c r="T373" s="210"/>
      <c r="U373" s="210"/>
      <c r="V373" s="210"/>
      <c r="W373" s="210"/>
      <c r="X373" s="210"/>
      <c r="Y373" s="210"/>
      <c r="Z373" s="210"/>
    </row>
    <row r="374" spans="1:26" ht="15.75" customHeight="1" x14ac:dyDescent="0.2">
      <c r="A374" s="210"/>
      <c r="B374" s="210"/>
      <c r="C374" s="210"/>
      <c r="D374" s="210"/>
      <c r="E374" s="210"/>
      <c r="F374" s="210"/>
      <c r="G374" s="210"/>
      <c r="H374" s="210"/>
      <c r="I374" s="210"/>
      <c r="J374" s="210"/>
      <c r="K374" s="210"/>
      <c r="L374" s="210"/>
      <c r="M374" s="210"/>
      <c r="N374" s="210"/>
      <c r="O374" s="210"/>
      <c r="P374" s="210"/>
      <c r="Q374" s="210"/>
      <c r="R374" s="210"/>
      <c r="S374" s="210"/>
      <c r="T374" s="210"/>
      <c r="U374" s="210"/>
      <c r="V374" s="210"/>
      <c r="W374" s="210"/>
      <c r="X374" s="210"/>
      <c r="Y374" s="210"/>
      <c r="Z374" s="210"/>
    </row>
    <row r="375" spans="1:26" ht="15.75" customHeight="1" x14ac:dyDescent="0.2">
      <c r="A375" s="210"/>
      <c r="B375" s="210"/>
      <c r="C375" s="210"/>
      <c r="D375" s="210"/>
      <c r="E375" s="210"/>
      <c r="F375" s="210"/>
      <c r="G375" s="210"/>
      <c r="H375" s="210"/>
      <c r="I375" s="210"/>
      <c r="J375" s="210"/>
      <c r="K375" s="210"/>
      <c r="L375" s="210"/>
      <c r="M375" s="210"/>
      <c r="N375" s="210"/>
      <c r="O375" s="210"/>
      <c r="P375" s="210"/>
      <c r="Q375" s="210"/>
      <c r="R375" s="210"/>
      <c r="S375" s="210"/>
      <c r="T375" s="210"/>
      <c r="U375" s="210"/>
      <c r="V375" s="210"/>
      <c r="W375" s="210"/>
      <c r="X375" s="210"/>
      <c r="Y375" s="210"/>
      <c r="Z375" s="210"/>
    </row>
    <row r="376" spans="1:26" ht="15.75" customHeight="1" x14ac:dyDescent="0.2">
      <c r="A376" s="210"/>
      <c r="B376" s="210"/>
      <c r="C376" s="210"/>
      <c r="D376" s="210"/>
      <c r="E376" s="210"/>
      <c r="F376" s="210"/>
      <c r="G376" s="210"/>
      <c r="H376" s="210"/>
      <c r="I376" s="210"/>
      <c r="J376" s="210"/>
      <c r="K376" s="210"/>
      <c r="L376" s="210"/>
      <c r="M376" s="210"/>
      <c r="N376" s="210"/>
      <c r="O376" s="210"/>
      <c r="P376" s="210"/>
      <c r="Q376" s="210"/>
      <c r="R376" s="210"/>
      <c r="S376" s="210"/>
      <c r="T376" s="210"/>
      <c r="U376" s="210"/>
      <c r="V376" s="210"/>
      <c r="W376" s="210"/>
      <c r="X376" s="210"/>
      <c r="Y376" s="210"/>
      <c r="Z376" s="210"/>
    </row>
    <row r="377" spans="1:26" ht="15.75" customHeight="1" x14ac:dyDescent="0.2">
      <c r="A377" s="210"/>
      <c r="B377" s="210"/>
      <c r="C377" s="210"/>
      <c r="D377" s="210"/>
      <c r="E377" s="210"/>
      <c r="F377" s="210"/>
      <c r="G377" s="210"/>
      <c r="H377" s="210"/>
      <c r="I377" s="210"/>
      <c r="J377" s="210"/>
      <c r="K377" s="210"/>
      <c r="L377" s="210"/>
      <c r="M377" s="210"/>
      <c r="N377" s="210"/>
      <c r="O377" s="210"/>
      <c r="P377" s="210"/>
      <c r="Q377" s="210"/>
      <c r="R377" s="210"/>
      <c r="S377" s="210"/>
      <c r="T377" s="210"/>
      <c r="U377" s="210"/>
      <c r="V377" s="210"/>
      <c r="W377" s="210"/>
      <c r="X377" s="210"/>
      <c r="Y377" s="210"/>
      <c r="Z377" s="210"/>
    </row>
    <row r="378" spans="1:26" ht="15.75" customHeight="1" x14ac:dyDescent="0.2">
      <c r="A378" s="210"/>
      <c r="B378" s="210"/>
      <c r="C378" s="210"/>
      <c r="D378" s="210"/>
      <c r="E378" s="210"/>
      <c r="F378" s="210"/>
      <c r="G378" s="210"/>
      <c r="H378" s="210"/>
      <c r="I378" s="210"/>
      <c r="J378" s="210"/>
      <c r="K378" s="210"/>
      <c r="L378" s="210"/>
      <c r="M378" s="210"/>
      <c r="N378" s="210"/>
      <c r="O378" s="210"/>
      <c r="P378" s="210"/>
      <c r="Q378" s="210"/>
      <c r="R378" s="210"/>
      <c r="S378" s="210"/>
      <c r="T378" s="210"/>
      <c r="U378" s="210"/>
      <c r="V378" s="210"/>
      <c r="W378" s="210"/>
      <c r="X378" s="210"/>
      <c r="Y378" s="210"/>
      <c r="Z378" s="210"/>
    </row>
    <row r="379" spans="1:26" ht="15.75" customHeight="1" x14ac:dyDescent="0.2">
      <c r="A379" s="210"/>
      <c r="B379" s="210"/>
      <c r="C379" s="210"/>
      <c r="D379" s="210"/>
      <c r="E379" s="210"/>
      <c r="F379" s="210"/>
      <c r="G379" s="210"/>
      <c r="H379" s="210"/>
      <c r="I379" s="210"/>
      <c r="J379" s="210"/>
      <c r="K379" s="210"/>
      <c r="L379" s="210"/>
      <c r="M379" s="210"/>
      <c r="N379" s="210"/>
      <c r="O379" s="210"/>
      <c r="P379" s="210"/>
      <c r="Q379" s="210"/>
      <c r="R379" s="210"/>
      <c r="S379" s="210"/>
      <c r="T379" s="210"/>
      <c r="U379" s="210"/>
      <c r="V379" s="210"/>
      <c r="W379" s="210"/>
      <c r="X379" s="210"/>
      <c r="Y379" s="210"/>
      <c r="Z379" s="210"/>
    </row>
    <row r="380" spans="1:26" ht="15.75" customHeight="1" x14ac:dyDescent="0.2">
      <c r="A380" s="210"/>
      <c r="B380" s="210"/>
      <c r="C380" s="210"/>
      <c r="D380" s="210"/>
      <c r="E380" s="210"/>
      <c r="F380" s="210"/>
      <c r="G380" s="210"/>
      <c r="H380" s="210"/>
      <c r="I380" s="210"/>
      <c r="J380" s="210"/>
      <c r="K380" s="210"/>
      <c r="L380" s="210"/>
      <c r="M380" s="210"/>
      <c r="N380" s="210"/>
      <c r="O380" s="210"/>
      <c r="P380" s="210"/>
      <c r="Q380" s="210"/>
      <c r="R380" s="210"/>
      <c r="S380" s="210"/>
      <c r="T380" s="210"/>
      <c r="U380" s="210"/>
      <c r="V380" s="210"/>
      <c r="W380" s="210"/>
      <c r="X380" s="210"/>
      <c r="Y380" s="210"/>
      <c r="Z380" s="210"/>
    </row>
    <row r="381" spans="1:26" ht="15.75" customHeight="1" x14ac:dyDescent="0.2">
      <c r="A381" s="210"/>
      <c r="B381" s="210"/>
      <c r="C381" s="210"/>
      <c r="D381" s="210"/>
      <c r="E381" s="210"/>
      <c r="F381" s="210"/>
      <c r="G381" s="210"/>
      <c r="H381" s="210"/>
      <c r="I381" s="210"/>
      <c r="J381" s="210"/>
      <c r="K381" s="210"/>
      <c r="L381" s="210"/>
      <c r="M381" s="210"/>
      <c r="N381" s="210"/>
      <c r="O381" s="210"/>
      <c r="P381" s="210"/>
      <c r="Q381" s="210"/>
      <c r="R381" s="210"/>
      <c r="S381" s="210"/>
      <c r="T381" s="210"/>
      <c r="U381" s="210"/>
      <c r="V381" s="210"/>
      <c r="W381" s="210"/>
      <c r="X381" s="210"/>
      <c r="Y381" s="210"/>
      <c r="Z381" s="210"/>
    </row>
    <row r="382" spans="1:26" ht="15.75" customHeight="1" x14ac:dyDescent="0.2">
      <c r="A382" s="210"/>
      <c r="B382" s="210"/>
      <c r="C382" s="210"/>
      <c r="D382" s="210"/>
      <c r="E382" s="210"/>
      <c r="F382" s="210"/>
      <c r="G382" s="210"/>
      <c r="H382" s="210"/>
      <c r="I382" s="210"/>
      <c r="J382" s="210"/>
      <c r="K382" s="210"/>
      <c r="L382" s="210"/>
      <c r="M382" s="210"/>
      <c r="N382" s="210"/>
      <c r="O382" s="210"/>
      <c r="P382" s="210"/>
      <c r="Q382" s="210"/>
      <c r="R382" s="210"/>
      <c r="S382" s="210"/>
      <c r="T382" s="210"/>
      <c r="U382" s="210"/>
      <c r="V382" s="210"/>
      <c r="W382" s="210"/>
      <c r="X382" s="210"/>
      <c r="Y382" s="210"/>
      <c r="Z382" s="210"/>
    </row>
    <row r="383" spans="1:26" ht="15.75" customHeight="1" x14ac:dyDescent="0.2">
      <c r="A383" s="210"/>
      <c r="B383" s="210"/>
      <c r="C383" s="210"/>
      <c r="D383" s="210"/>
      <c r="E383" s="210"/>
      <c r="F383" s="210"/>
      <c r="G383" s="210"/>
      <c r="H383" s="210"/>
      <c r="I383" s="210"/>
      <c r="J383" s="210"/>
      <c r="K383" s="210"/>
      <c r="L383" s="210"/>
      <c r="M383" s="210"/>
      <c r="N383" s="210"/>
      <c r="O383" s="210"/>
      <c r="P383" s="210"/>
      <c r="Q383" s="210"/>
      <c r="R383" s="210"/>
      <c r="S383" s="210"/>
      <c r="T383" s="210"/>
      <c r="U383" s="210"/>
      <c r="V383" s="210"/>
      <c r="W383" s="210"/>
      <c r="X383" s="210"/>
      <c r="Y383" s="210"/>
      <c r="Z383" s="210"/>
    </row>
    <row r="384" spans="1:26" ht="15.75" customHeight="1" x14ac:dyDescent="0.2">
      <c r="A384" s="210"/>
      <c r="B384" s="210"/>
      <c r="C384" s="210"/>
      <c r="D384" s="210"/>
      <c r="E384" s="210"/>
      <c r="F384" s="210"/>
      <c r="G384" s="210"/>
      <c r="H384" s="210"/>
      <c r="I384" s="210"/>
      <c r="J384" s="210"/>
      <c r="K384" s="210"/>
      <c r="L384" s="210"/>
      <c r="M384" s="210"/>
      <c r="N384" s="210"/>
      <c r="O384" s="210"/>
      <c r="P384" s="210"/>
      <c r="Q384" s="210"/>
      <c r="R384" s="210"/>
      <c r="S384" s="210"/>
      <c r="T384" s="210"/>
      <c r="U384" s="210"/>
      <c r="V384" s="210"/>
      <c r="W384" s="210"/>
      <c r="X384" s="210"/>
      <c r="Y384" s="210"/>
      <c r="Z384" s="210"/>
    </row>
    <row r="385" spans="1:26" ht="15.75" customHeight="1" x14ac:dyDescent="0.2">
      <c r="A385" s="210"/>
      <c r="B385" s="210"/>
      <c r="C385" s="210"/>
      <c r="D385" s="210"/>
      <c r="E385" s="210"/>
      <c r="F385" s="210"/>
      <c r="G385" s="210"/>
      <c r="H385" s="210"/>
      <c r="I385" s="210"/>
      <c r="J385" s="210"/>
      <c r="K385" s="210"/>
      <c r="L385" s="210"/>
      <c r="M385" s="210"/>
      <c r="N385" s="210"/>
      <c r="O385" s="210"/>
      <c r="P385" s="210"/>
      <c r="Q385" s="210"/>
      <c r="R385" s="210"/>
      <c r="S385" s="210"/>
      <c r="T385" s="210"/>
      <c r="U385" s="210"/>
      <c r="V385" s="210"/>
      <c r="W385" s="210"/>
      <c r="X385" s="210"/>
      <c r="Y385" s="210"/>
      <c r="Z385" s="210"/>
    </row>
    <row r="386" spans="1:26" ht="15.75" customHeight="1" x14ac:dyDescent="0.2">
      <c r="A386" s="210"/>
      <c r="B386" s="210"/>
      <c r="C386" s="210"/>
      <c r="D386" s="210"/>
      <c r="E386" s="210"/>
      <c r="F386" s="210"/>
      <c r="G386" s="210"/>
      <c r="H386" s="210"/>
      <c r="I386" s="210"/>
      <c r="J386" s="210"/>
      <c r="K386" s="210"/>
      <c r="L386" s="210"/>
      <c r="M386" s="210"/>
      <c r="N386" s="210"/>
      <c r="O386" s="210"/>
      <c r="P386" s="210"/>
      <c r="Q386" s="210"/>
      <c r="R386" s="210"/>
      <c r="S386" s="210"/>
      <c r="T386" s="210"/>
      <c r="U386" s="210"/>
      <c r="V386" s="210"/>
      <c r="W386" s="210"/>
      <c r="X386" s="210"/>
      <c r="Y386" s="210"/>
      <c r="Z386" s="210"/>
    </row>
    <row r="387" spans="1:26" ht="15.75" customHeight="1" x14ac:dyDescent="0.2">
      <c r="A387" s="210"/>
      <c r="B387" s="210"/>
      <c r="C387" s="210"/>
      <c r="D387" s="210"/>
      <c r="E387" s="210"/>
      <c r="F387" s="210"/>
      <c r="G387" s="210"/>
      <c r="H387" s="210"/>
      <c r="I387" s="210"/>
      <c r="J387" s="210"/>
      <c r="K387" s="210"/>
      <c r="L387" s="210"/>
      <c r="M387" s="210"/>
      <c r="N387" s="210"/>
      <c r="O387" s="210"/>
      <c r="P387" s="210"/>
      <c r="Q387" s="210"/>
      <c r="R387" s="210"/>
      <c r="S387" s="210"/>
      <c r="T387" s="210"/>
      <c r="U387" s="210"/>
      <c r="V387" s="210"/>
      <c r="W387" s="210"/>
      <c r="X387" s="210"/>
      <c r="Y387" s="210"/>
      <c r="Z387" s="210"/>
    </row>
    <row r="388" spans="1:26" ht="15.75" customHeight="1" x14ac:dyDescent="0.2">
      <c r="A388" s="210"/>
      <c r="B388" s="210"/>
      <c r="C388" s="210"/>
      <c r="D388" s="210"/>
      <c r="E388" s="210"/>
      <c r="F388" s="210"/>
      <c r="G388" s="210"/>
      <c r="H388" s="210"/>
      <c r="I388" s="210"/>
      <c r="J388" s="210"/>
      <c r="K388" s="210"/>
      <c r="L388" s="210"/>
      <c r="M388" s="210"/>
      <c r="N388" s="210"/>
      <c r="O388" s="210"/>
      <c r="P388" s="210"/>
      <c r="Q388" s="210"/>
      <c r="R388" s="210"/>
      <c r="S388" s="210"/>
      <c r="T388" s="210"/>
      <c r="U388" s="210"/>
      <c r="V388" s="210"/>
      <c r="W388" s="210"/>
      <c r="X388" s="210"/>
      <c r="Y388" s="210"/>
      <c r="Z388" s="210"/>
    </row>
    <row r="389" spans="1:26" ht="15.75" customHeight="1" x14ac:dyDescent="0.2">
      <c r="A389" s="210"/>
      <c r="B389" s="210"/>
      <c r="C389" s="210"/>
      <c r="D389" s="210"/>
      <c r="E389" s="210"/>
      <c r="F389" s="210"/>
      <c r="G389" s="210"/>
      <c r="H389" s="210"/>
      <c r="I389" s="210"/>
      <c r="J389" s="210"/>
      <c r="K389" s="210"/>
      <c r="L389" s="210"/>
      <c r="M389" s="210"/>
      <c r="N389" s="210"/>
      <c r="O389" s="210"/>
      <c r="P389" s="210"/>
      <c r="Q389" s="210"/>
      <c r="R389" s="210"/>
      <c r="S389" s="210"/>
      <c r="T389" s="210"/>
      <c r="U389" s="210"/>
      <c r="V389" s="210"/>
      <c r="W389" s="210"/>
      <c r="X389" s="210"/>
      <c r="Y389" s="210"/>
      <c r="Z389" s="210"/>
    </row>
    <row r="390" spans="1:26" ht="15.75" customHeight="1" x14ac:dyDescent="0.2">
      <c r="A390" s="210"/>
      <c r="B390" s="210"/>
      <c r="C390" s="210"/>
      <c r="D390" s="210"/>
      <c r="E390" s="210"/>
      <c r="F390" s="210"/>
      <c r="G390" s="210"/>
      <c r="H390" s="210"/>
      <c r="I390" s="210"/>
      <c r="J390" s="210"/>
      <c r="K390" s="210"/>
      <c r="L390" s="210"/>
      <c r="M390" s="210"/>
      <c r="N390" s="210"/>
      <c r="O390" s="210"/>
      <c r="P390" s="210"/>
      <c r="Q390" s="210"/>
      <c r="R390" s="210"/>
      <c r="S390" s="210"/>
      <c r="T390" s="210"/>
      <c r="U390" s="210"/>
      <c r="V390" s="210"/>
      <c r="W390" s="210"/>
      <c r="X390" s="210"/>
      <c r="Y390" s="210"/>
      <c r="Z390" s="210"/>
    </row>
    <row r="391" spans="1:26" ht="15.75" customHeight="1" x14ac:dyDescent="0.2">
      <c r="A391" s="210"/>
      <c r="B391" s="210"/>
      <c r="C391" s="210"/>
      <c r="D391" s="210"/>
      <c r="E391" s="210"/>
      <c r="F391" s="210"/>
      <c r="G391" s="210"/>
      <c r="H391" s="210"/>
      <c r="I391" s="210"/>
      <c r="J391" s="210"/>
      <c r="K391" s="210"/>
      <c r="L391" s="210"/>
      <c r="M391" s="210"/>
      <c r="N391" s="210"/>
      <c r="O391" s="210"/>
      <c r="P391" s="210"/>
      <c r="Q391" s="210"/>
      <c r="R391" s="210"/>
      <c r="S391" s="210"/>
      <c r="T391" s="210"/>
      <c r="U391" s="210"/>
      <c r="V391" s="210"/>
      <c r="W391" s="210"/>
      <c r="X391" s="210"/>
      <c r="Y391" s="210"/>
      <c r="Z391" s="210"/>
    </row>
    <row r="392" spans="1:26" ht="15.75" customHeight="1" x14ac:dyDescent="0.2">
      <c r="A392" s="210"/>
      <c r="B392" s="210"/>
      <c r="C392" s="210"/>
      <c r="D392" s="210"/>
      <c r="E392" s="210"/>
      <c r="F392" s="210"/>
      <c r="G392" s="210"/>
      <c r="H392" s="210"/>
      <c r="I392" s="210"/>
      <c r="J392" s="210"/>
      <c r="K392" s="210"/>
      <c r="L392" s="210"/>
      <c r="M392" s="210"/>
      <c r="N392" s="210"/>
      <c r="O392" s="210"/>
      <c r="P392" s="210"/>
      <c r="Q392" s="210"/>
      <c r="R392" s="210"/>
      <c r="S392" s="210"/>
      <c r="T392" s="210"/>
      <c r="U392" s="210"/>
      <c r="V392" s="210"/>
      <c r="W392" s="210"/>
      <c r="X392" s="210"/>
      <c r="Y392" s="210"/>
      <c r="Z392" s="210"/>
    </row>
    <row r="393" spans="1:26" ht="15.75" customHeight="1" x14ac:dyDescent="0.2">
      <c r="A393" s="210"/>
      <c r="B393" s="210"/>
      <c r="C393" s="210"/>
      <c r="D393" s="210"/>
      <c r="E393" s="210"/>
      <c r="F393" s="210"/>
      <c r="G393" s="210"/>
      <c r="H393" s="210"/>
      <c r="I393" s="210"/>
      <c r="J393" s="210"/>
      <c r="K393" s="210"/>
      <c r="L393" s="210"/>
      <c r="M393" s="210"/>
      <c r="N393" s="210"/>
      <c r="O393" s="210"/>
      <c r="P393" s="210"/>
      <c r="Q393" s="210"/>
      <c r="R393" s="210"/>
      <c r="S393" s="210"/>
      <c r="T393" s="210"/>
      <c r="U393" s="210"/>
      <c r="V393" s="210"/>
      <c r="W393" s="210"/>
      <c r="X393" s="210"/>
      <c r="Y393" s="210"/>
      <c r="Z393" s="210"/>
    </row>
    <row r="394" spans="1:26" ht="15.75" customHeight="1" x14ac:dyDescent="0.2">
      <c r="A394" s="210"/>
      <c r="B394" s="210"/>
      <c r="C394" s="210"/>
      <c r="D394" s="210"/>
      <c r="E394" s="210"/>
      <c r="F394" s="210"/>
      <c r="G394" s="210"/>
      <c r="H394" s="210"/>
      <c r="I394" s="210"/>
      <c r="J394" s="210"/>
      <c r="K394" s="210"/>
      <c r="L394" s="210"/>
      <c r="M394" s="210"/>
      <c r="N394" s="210"/>
      <c r="O394" s="210"/>
      <c r="P394" s="210"/>
      <c r="Q394" s="210"/>
      <c r="R394" s="210"/>
      <c r="S394" s="210"/>
      <c r="T394" s="210"/>
      <c r="U394" s="210"/>
      <c r="V394" s="210"/>
      <c r="W394" s="210"/>
      <c r="X394" s="210"/>
      <c r="Y394" s="210"/>
      <c r="Z394" s="210"/>
    </row>
    <row r="395" spans="1:26" ht="15.75" customHeight="1" x14ac:dyDescent="0.2">
      <c r="A395" s="210"/>
      <c r="B395" s="210"/>
      <c r="C395" s="210"/>
      <c r="D395" s="210"/>
      <c r="E395" s="210"/>
      <c r="F395" s="210"/>
      <c r="G395" s="210"/>
      <c r="H395" s="210"/>
      <c r="I395" s="210"/>
      <c r="J395" s="210"/>
      <c r="K395" s="210"/>
      <c r="L395" s="210"/>
      <c r="M395" s="210"/>
      <c r="N395" s="210"/>
      <c r="O395" s="210"/>
      <c r="P395" s="210"/>
      <c r="Q395" s="210"/>
      <c r="R395" s="210"/>
      <c r="S395" s="210"/>
      <c r="T395" s="210"/>
      <c r="U395" s="210"/>
      <c r="V395" s="210"/>
      <c r="W395" s="210"/>
      <c r="X395" s="210"/>
      <c r="Y395" s="210"/>
      <c r="Z395" s="210"/>
    </row>
    <row r="396" spans="1:26" ht="15.75" customHeight="1" x14ac:dyDescent="0.2">
      <c r="A396" s="210"/>
      <c r="B396" s="210"/>
      <c r="C396" s="210"/>
      <c r="D396" s="210"/>
      <c r="E396" s="210"/>
      <c r="F396" s="210"/>
      <c r="G396" s="210"/>
      <c r="H396" s="210"/>
      <c r="I396" s="210"/>
      <c r="J396" s="210"/>
      <c r="K396" s="210"/>
      <c r="L396" s="210"/>
      <c r="M396" s="210"/>
      <c r="N396" s="210"/>
      <c r="O396" s="210"/>
      <c r="P396" s="210"/>
      <c r="Q396" s="210"/>
      <c r="R396" s="210"/>
      <c r="S396" s="210"/>
      <c r="T396" s="210"/>
      <c r="U396" s="210"/>
      <c r="V396" s="210"/>
      <c r="W396" s="210"/>
      <c r="X396" s="210"/>
      <c r="Y396" s="210"/>
      <c r="Z396" s="210"/>
    </row>
    <row r="397" spans="1:26" ht="15.75" customHeight="1" x14ac:dyDescent="0.2">
      <c r="A397" s="210"/>
      <c r="B397" s="210"/>
      <c r="C397" s="210"/>
      <c r="D397" s="210"/>
      <c r="E397" s="210"/>
      <c r="F397" s="210"/>
      <c r="G397" s="210"/>
      <c r="H397" s="210"/>
      <c r="I397" s="210"/>
      <c r="J397" s="210"/>
      <c r="K397" s="210"/>
      <c r="L397" s="210"/>
      <c r="M397" s="210"/>
      <c r="N397" s="210"/>
      <c r="O397" s="210"/>
      <c r="P397" s="210"/>
      <c r="Q397" s="210"/>
      <c r="R397" s="210"/>
      <c r="S397" s="210"/>
      <c r="T397" s="210"/>
      <c r="U397" s="210"/>
      <c r="V397" s="210"/>
      <c r="W397" s="210"/>
      <c r="X397" s="210"/>
      <c r="Y397" s="210"/>
      <c r="Z397" s="210"/>
    </row>
    <row r="398" spans="1:26" ht="15.75" customHeight="1" x14ac:dyDescent="0.2">
      <c r="A398" s="210"/>
      <c r="B398" s="210"/>
      <c r="C398" s="210"/>
      <c r="D398" s="210"/>
      <c r="E398" s="210"/>
      <c r="F398" s="210"/>
      <c r="G398" s="210"/>
      <c r="H398" s="210"/>
      <c r="I398" s="210"/>
      <c r="J398" s="210"/>
      <c r="K398" s="210"/>
      <c r="L398" s="210"/>
      <c r="M398" s="210"/>
      <c r="N398" s="210"/>
      <c r="O398" s="210"/>
      <c r="P398" s="210"/>
      <c r="Q398" s="210"/>
      <c r="R398" s="210"/>
      <c r="S398" s="210"/>
      <c r="T398" s="210"/>
      <c r="U398" s="210"/>
      <c r="V398" s="210"/>
      <c r="W398" s="210"/>
      <c r="X398" s="210"/>
      <c r="Y398" s="210"/>
      <c r="Z398" s="210"/>
    </row>
    <row r="399" spans="1:26" ht="15.75" customHeight="1" x14ac:dyDescent="0.2">
      <c r="A399" s="210"/>
      <c r="B399" s="210"/>
      <c r="C399" s="210"/>
      <c r="D399" s="210"/>
      <c r="E399" s="210"/>
      <c r="F399" s="210"/>
      <c r="G399" s="210"/>
      <c r="H399" s="210"/>
      <c r="I399" s="210"/>
      <c r="J399" s="210"/>
      <c r="K399" s="210"/>
      <c r="L399" s="210"/>
      <c r="M399" s="210"/>
      <c r="N399" s="210"/>
      <c r="O399" s="210"/>
      <c r="P399" s="210"/>
      <c r="Q399" s="210"/>
      <c r="R399" s="210"/>
      <c r="S399" s="210"/>
      <c r="T399" s="210"/>
      <c r="U399" s="210"/>
      <c r="V399" s="210"/>
      <c r="W399" s="210"/>
      <c r="X399" s="210"/>
      <c r="Y399" s="210"/>
      <c r="Z399" s="210"/>
    </row>
    <row r="400" spans="1:26" ht="15.75" customHeight="1" x14ac:dyDescent="0.2">
      <c r="A400" s="210"/>
      <c r="B400" s="210"/>
      <c r="C400" s="210"/>
      <c r="D400" s="210"/>
      <c r="E400" s="210"/>
      <c r="F400" s="210"/>
      <c r="G400" s="210"/>
      <c r="H400" s="210"/>
      <c r="I400" s="210"/>
      <c r="J400" s="210"/>
      <c r="K400" s="210"/>
      <c r="L400" s="210"/>
      <c r="M400" s="210"/>
      <c r="N400" s="210"/>
      <c r="O400" s="210"/>
      <c r="P400" s="210"/>
      <c r="Q400" s="210"/>
      <c r="R400" s="210"/>
      <c r="S400" s="210"/>
      <c r="T400" s="210"/>
      <c r="U400" s="210"/>
      <c r="V400" s="210"/>
      <c r="W400" s="210"/>
      <c r="X400" s="210"/>
      <c r="Y400" s="210"/>
      <c r="Z400" s="210"/>
    </row>
    <row r="401" spans="1:26" ht="15.75" customHeight="1" x14ac:dyDescent="0.2">
      <c r="A401" s="210"/>
      <c r="B401" s="210"/>
      <c r="C401" s="210"/>
      <c r="D401" s="210"/>
      <c r="E401" s="210"/>
      <c r="F401" s="210"/>
      <c r="G401" s="210"/>
      <c r="H401" s="210"/>
      <c r="I401" s="210"/>
      <c r="J401" s="210"/>
      <c r="K401" s="210"/>
      <c r="L401" s="210"/>
      <c r="M401" s="210"/>
      <c r="N401" s="210"/>
      <c r="O401" s="210"/>
      <c r="P401" s="210"/>
      <c r="Q401" s="210"/>
      <c r="R401" s="210"/>
      <c r="S401" s="210"/>
      <c r="T401" s="210"/>
      <c r="U401" s="210"/>
      <c r="V401" s="210"/>
      <c r="W401" s="210"/>
      <c r="X401" s="210"/>
      <c r="Y401" s="210"/>
      <c r="Z401" s="210"/>
    </row>
    <row r="402" spans="1:26" ht="15.75" customHeight="1" x14ac:dyDescent="0.2">
      <c r="A402" s="210"/>
      <c r="B402" s="210"/>
      <c r="C402" s="210"/>
      <c r="D402" s="210"/>
      <c r="E402" s="210"/>
      <c r="F402" s="210"/>
      <c r="G402" s="210"/>
      <c r="H402" s="210"/>
      <c r="I402" s="210"/>
      <c r="J402" s="210"/>
      <c r="K402" s="210"/>
      <c r="L402" s="210"/>
      <c r="M402" s="210"/>
      <c r="N402" s="210"/>
      <c r="O402" s="210"/>
      <c r="P402" s="210"/>
      <c r="Q402" s="210"/>
      <c r="R402" s="210"/>
      <c r="S402" s="210"/>
      <c r="T402" s="210"/>
      <c r="U402" s="210"/>
      <c r="V402" s="210"/>
      <c r="W402" s="210"/>
      <c r="X402" s="210"/>
      <c r="Y402" s="210"/>
      <c r="Z402" s="210"/>
    </row>
    <row r="403" spans="1:26" ht="15.75" customHeight="1" x14ac:dyDescent="0.2">
      <c r="A403" s="210"/>
      <c r="B403" s="210"/>
      <c r="C403" s="210"/>
      <c r="D403" s="210"/>
      <c r="E403" s="210"/>
      <c r="F403" s="210"/>
      <c r="G403" s="210"/>
      <c r="H403" s="210"/>
      <c r="I403" s="210"/>
      <c r="J403" s="210"/>
      <c r="K403" s="210"/>
      <c r="L403" s="210"/>
      <c r="M403" s="210"/>
      <c r="N403" s="210"/>
      <c r="O403" s="210"/>
      <c r="P403" s="210"/>
      <c r="Q403" s="210"/>
      <c r="R403" s="210"/>
      <c r="S403" s="210"/>
      <c r="T403" s="210"/>
      <c r="U403" s="210"/>
      <c r="V403" s="210"/>
      <c r="W403" s="210"/>
      <c r="X403" s="210"/>
      <c r="Y403" s="210"/>
      <c r="Z403" s="210"/>
    </row>
    <row r="404" spans="1:26" ht="15.75" customHeight="1" x14ac:dyDescent="0.2">
      <c r="A404" s="210"/>
      <c r="B404" s="210"/>
      <c r="C404" s="210"/>
      <c r="D404" s="210"/>
      <c r="E404" s="210"/>
      <c r="F404" s="210"/>
      <c r="G404" s="210"/>
      <c r="H404" s="210"/>
      <c r="I404" s="210"/>
      <c r="J404" s="210"/>
      <c r="K404" s="210"/>
      <c r="L404" s="210"/>
      <c r="M404" s="210"/>
      <c r="N404" s="210"/>
      <c r="O404" s="210"/>
      <c r="P404" s="210"/>
      <c r="Q404" s="210"/>
      <c r="R404" s="210"/>
      <c r="S404" s="210"/>
      <c r="T404" s="210"/>
      <c r="U404" s="210"/>
      <c r="V404" s="210"/>
      <c r="W404" s="210"/>
      <c r="X404" s="210"/>
      <c r="Y404" s="210"/>
      <c r="Z404" s="210"/>
    </row>
    <row r="405" spans="1:26" ht="15.75" customHeight="1" x14ac:dyDescent="0.2">
      <c r="A405" s="210"/>
      <c r="B405" s="210"/>
      <c r="C405" s="210"/>
      <c r="D405" s="210"/>
      <c r="E405" s="210"/>
      <c r="F405" s="210"/>
      <c r="G405" s="210"/>
      <c r="H405" s="210"/>
      <c r="I405" s="210"/>
      <c r="J405" s="210"/>
      <c r="K405" s="210"/>
      <c r="L405" s="210"/>
      <c r="M405" s="210"/>
      <c r="N405" s="210"/>
      <c r="O405" s="210"/>
      <c r="P405" s="210"/>
      <c r="Q405" s="210"/>
      <c r="R405" s="210"/>
      <c r="S405" s="210"/>
      <c r="T405" s="210"/>
      <c r="U405" s="210"/>
      <c r="V405" s="210"/>
      <c r="W405" s="210"/>
      <c r="X405" s="210"/>
      <c r="Y405" s="210"/>
      <c r="Z405" s="210"/>
    </row>
    <row r="406" spans="1:26" ht="15.75" customHeight="1" x14ac:dyDescent="0.2">
      <c r="A406" s="210"/>
      <c r="B406" s="210"/>
      <c r="C406" s="210"/>
      <c r="D406" s="210"/>
      <c r="E406" s="210"/>
      <c r="F406" s="210"/>
      <c r="G406" s="210"/>
      <c r="H406" s="210"/>
      <c r="I406" s="210"/>
      <c r="J406" s="210"/>
      <c r="K406" s="210"/>
      <c r="L406" s="210"/>
      <c r="M406" s="210"/>
      <c r="N406" s="210"/>
      <c r="O406" s="210"/>
      <c r="P406" s="210"/>
      <c r="Q406" s="210"/>
      <c r="R406" s="210"/>
      <c r="S406" s="210"/>
      <c r="T406" s="210"/>
      <c r="U406" s="210"/>
      <c r="V406" s="210"/>
      <c r="W406" s="210"/>
      <c r="X406" s="210"/>
      <c r="Y406" s="210"/>
      <c r="Z406" s="210"/>
    </row>
    <row r="407" spans="1:26" ht="15.75" customHeight="1" x14ac:dyDescent="0.2">
      <c r="A407" s="210"/>
      <c r="B407" s="210"/>
      <c r="C407" s="210"/>
      <c r="D407" s="210"/>
      <c r="E407" s="210"/>
      <c r="F407" s="210"/>
      <c r="G407" s="210"/>
      <c r="H407" s="210"/>
      <c r="I407" s="210"/>
      <c r="J407" s="210"/>
      <c r="K407" s="210"/>
      <c r="L407" s="210"/>
      <c r="M407" s="210"/>
      <c r="N407" s="210"/>
      <c r="O407" s="210"/>
      <c r="P407" s="210"/>
      <c r="Q407" s="210"/>
      <c r="R407" s="210"/>
      <c r="S407" s="210"/>
      <c r="T407" s="210"/>
      <c r="U407" s="210"/>
      <c r="V407" s="210"/>
      <c r="W407" s="210"/>
      <c r="X407" s="210"/>
      <c r="Y407" s="210"/>
      <c r="Z407" s="210"/>
    </row>
    <row r="408" spans="1:26" ht="15.75" customHeight="1" x14ac:dyDescent="0.2">
      <c r="A408" s="210"/>
      <c r="B408" s="210"/>
      <c r="C408" s="210"/>
      <c r="D408" s="210"/>
      <c r="E408" s="210"/>
      <c r="F408" s="210"/>
      <c r="G408" s="210"/>
      <c r="H408" s="210"/>
      <c r="I408" s="210"/>
      <c r="J408" s="210"/>
      <c r="K408" s="210"/>
      <c r="L408" s="210"/>
      <c r="M408" s="210"/>
      <c r="N408" s="210"/>
      <c r="O408" s="210"/>
      <c r="P408" s="210"/>
      <c r="Q408" s="210"/>
      <c r="R408" s="210"/>
      <c r="S408" s="210"/>
      <c r="T408" s="210"/>
      <c r="U408" s="210"/>
      <c r="V408" s="210"/>
      <c r="W408" s="210"/>
      <c r="X408" s="210"/>
      <c r="Y408" s="210"/>
      <c r="Z408" s="210"/>
    </row>
    <row r="409" spans="1:26" ht="15.75" customHeight="1" x14ac:dyDescent="0.2">
      <c r="A409" s="210"/>
      <c r="B409" s="210"/>
      <c r="C409" s="210"/>
      <c r="D409" s="210"/>
      <c r="E409" s="210"/>
      <c r="F409" s="210"/>
      <c r="G409" s="210"/>
      <c r="H409" s="210"/>
      <c r="I409" s="210"/>
      <c r="J409" s="210"/>
      <c r="K409" s="210"/>
      <c r="L409" s="210"/>
      <c r="M409" s="210"/>
      <c r="N409" s="210"/>
      <c r="O409" s="210"/>
      <c r="P409" s="210"/>
      <c r="Q409" s="210"/>
      <c r="R409" s="210"/>
      <c r="S409" s="210"/>
      <c r="T409" s="210"/>
      <c r="U409" s="210"/>
      <c r="V409" s="210"/>
      <c r="W409" s="210"/>
      <c r="X409" s="210"/>
      <c r="Y409" s="210"/>
      <c r="Z409" s="210"/>
    </row>
    <row r="410" spans="1:26" ht="15.75" customHeight="1" x14ac:dyDescent="0.2">
      <c r="A410" s="210"/>
      <c r="B410" s="210"/>
      <c r="C410" s="210"/>
      <c r="D410" s="210"/>
      <c r="E410" s="210"/>
      <c r="F410" s="210"/>
      <c r="G410" s="210"/>
      <c r="H410" s="210"/>
      <c r="I410" s="210"/>
      <c r="J410" s="210"/>
      <c r="K410" s="210"/>
      <c r="L410" s="210"/>
      <c r="M410" s="210"/>
      <c r="N410" s="210"/>
      <c r="O410" s="210"/>
      <c r="P410" s="210"/>
      <c r="Q410" s="210"/>
      <c r="R410" s="210"/>
      <c r="S410" s="210"/>
      <c r="T410" s="210"/>
      <c r="U410" s="210"/>
      <c r="V410" s="210"/>
      <c r="W410" s="210"/>
      <c r="X410" s="210"/>
      <c r="Y410" s="210"/>
      <c r="Z410" s="210"/>
    </row>
    <row r="411" spans="1:26" ht="15.75" customHeight="1" x14ac:dyDescent="0.2">
      <c r="A411" s="210"/>
      <c r="B411" s="210"/>
      <c r="C411" s="210"/>
      <c r="D411" s="210"/>
      <c r="E411" s="210"/>
      <c r="F411" s="210"/>
      <c r="G411" s="210"/>
      <c r="H411" s="210"/>
      <c r="I411" s="210"/>
      <c r="J411" s="210"/>
      <c r="K411" s="210"/>
      <c r="L411" s="210"/>
      <c r="M411" s="210"/>
      <c r="N411" s="210"/>
      <c r="O411" s="210"/>
      <c r="P411" s="210"/>
      <c r="Q411" s="210"/>
      <c r="R411" s="210"/>
      <c r="S411" s="210"/>
      <c r="T411" s="210"/>
      <c r="U411" s="210"/>
      <c r="V411" s="210"/>
      <c r="W411" s="210"/>
      <c r="X411" s="210"/>
      <c r="Y411" s="210"/>
      <c r="Z411" s="210"/>
    </row>
    <row r="412" spans="1:26" ht="15.75" customHeight="1" x14ac:dyDescent="0.2">
      <c r="A412" s="210"/>
      <c r="B412" s="210"/>
      <c r="C412" s="210"/>
      <c r="D412" s="210"/>
      <c r="E412" s="210"/>
      <c r="F412" s="210"/>
      <c r="G412" s="210"/>
      <c r="H412" s="210"/>
      <c r="I412" s="210"/>
      <c r="J412" s="210"/>
      <c r="K412" s="210"/>
      <c r="L412" s="210"/>
      <c r="M412" s="210"/>
      <c r="N412" s="210"/>
      <c r="O412" s="210"/>
      <c r="P412" s="210"/>
      <c r="Q412" s="210"/>
      <c r="R412" s="210"/>
      <c r="S412" s="210"/>
      <c r="T412" s="210"/>
      <c r="U412" s="210"/>
      <c r="V412" s="210"/>
      <c r="W412" s="210"/>
      <c r="X412" s="210"/>
      <c r="Y412" s="210"/>
      <c r="Z412" s="210"/>
    </row>
    <row r="413" spans="1:26" ht="15.75" customHeight="1" x14ac:dyDescent="0.2">
      <c r="A413" s="210"/>
      <c r="B413" s="210"/>
      <c r="C413" s="210"/>
      <c r="D413" s="210"/>
      <c r="E413" s="210"/>
      <c r="F413" s="210"/>
      <c r="G413" s="210"/>
      <c r="H413" s="210"/>
      <c r="I413" s="210"/>
      <c r="J413" s="210"/>
      <c r="K413" s="210"/>
      <c r="L413" s="210"/>
      <c r="M413" s="210"/>
      <c r="N413" s="210"/>
      <c r="O413" s="210"/>
      <c r="P413" s="210"/>
      <c r="Q413" s="210"/>
      <c r="R413" s="210"/>
      <c r="S413" s="210"/>
      <c r="T413" s="210"/>
      <c r="U413" s="210"/>
      <c r="V413" s="210"/>
      <c r="W413" s="210"/>
      <c r="X413" s="210"/>
      <c r="Y413" s="210"/>
      <c r="Z413" s="210"/>
    </row>
    <row r="414" spans="1:26" ht="15.75" customHeight="1" x14ac:dyDescent="0.2">
      <c r="A414" s="210"/>
      <c r="B414" s="210"/>
      <c r="C414" s="210"/>
      <c r="D414" s="210"/>
      <c r="E414" s="210"/>
      <c r="F414" s="210"/>
      <c r="G414" s="210"/>
      <c r="H414" s="210"/>
      <c r="I414" s="210"/>
      <c r="J414" s="210"/>
      <c r="K414" s="210"/>
      <c r="L414" s="210"/>
      <c r="M414" s="210"/>
      <c r="N414" s="210"/>
      <c r="O414" s="210"/>
      <c r="P414" s="210"/>
      <c r="Q414" s="210"/>
      <c r="R414" s="210"/>
      <c r="S414" s="210"/>
      <c r="T414" s="210"/>
      <c r="U414" s="210"/>
      <c r="V414" s="210"/>
      <c r="W414" s="210"/>
      <c r="X414" s="210"/>
      <c r="Y414" s="210"/>
      <c r="Z414" s="210"/>
    </row>
    <row r="415" spans="1:26" ht="15.75" customHeight="1" x14ac:dyDescent="0.2">
      <c r="A415" s="210"/>
      <c r="B415" s="210"/>
      <c r="C415" s="210"/>
      <c r="D415" s="210"/>
      <c r="E415" s="210"/>
      <c r="F415" s="210"/>
      <c r="G415" s="210"/>
      <c r="H415" s="210"/>
      <c r="I415" s="210"/>
      <c r="J415" s="210"/>
      <c r="K415" s="210"/>
      <c r="L415" s="210"/>
      <c r="M415" s="210"/>
      <c r="N415" s="210"/>
      <c r="O415" s="210"/>
      <c r="P415" s="210"/>
      <c r="Q415" s="210"/>
      <c r="R415" s="210"/>
      <c r="S415" s="210"/>
      <c r="T415" s="210"/>
      <c r="U415" s="210"/>
      <c r="V415" s="210"/>
      <c r="W415" s="210"/>
      <c r="X415" s="210"/>
      <c r="Y415" s="210"/>
      <c r="Z415" s="210"/>
    </row>
    <row r="416" spans="1:26" ht="15.75" customHeight="1" x14ac:dyDescent="0.2">
      <c r="A416" s="210"/>
      <c r="B416" s="210"/>
      <c r="C416" s="210"/>
      <c r="D416" s="210"/>
      <c r="E416" s="210"/>
      <c r="F416" s="210"/>
      <c r="G416" s="210"/>
      <c r="H416" s="210"/>
      <c r="I416" s="210"/>
      <c r="J416" s="210"/>
      <c r="K416" s="210"/>
      <c r="L416" s="210"/>
      <c r="M416" s="210"/>
      <c r="N416" s="210"/>
      <c r="O416" s="210"/>
      <c r="P416" s="210"/>
      <c r="Q416" s="210"/>
      <c r="R416" s="210"/>
      <c r="S416" s="210"/>
      <c r="T416" s="210"/>
      <c r="U416" s="210"/>
      <c r="V416" s="210"/>
      <c r="W416" s="210"/>
      <c r="X416" s="210"/>
      <c r="Y416" s="210"/>
      <c r="Z416" s="210"/>
    </row>
    <row r="417" spans="1:26" ht="15.75" customHeight="1" x14ac:dyDescent="0.2">
      <c r="A417" s="210"/>
      <c r="B417" s="210"/>
      <c r="C417" s="210"/>
      <c r="D417" s="210"/>
      <c r="E417" s="210"/>
      <c r="F417" s="210"/>
      <c r="G417" s="210"/>
      <c r="H417" s="210"/>
      <c r="I417" s="210"/>
      <c r="J417" s="210"/>
      <c r="K417" s="210"/>
      <c r="L417" s="210"/>
      <c r="M417" s="210"/>
      <c r="N417" s="210"/>
      <c r="O417" s="210"/>
      <c r="P417" s="210"/>
      <c r="Q417" s="210"/>
      <c r="R417" s="210"/>
      <c r="S417" s="210"/>
      <c r="T417" s="210"/>
      <c r="U417" s="210"/>
      <c r="V417" s="210"/>
      <c r="W417" s="210"/>
      <c r="X417" s="210"/>
      <c r="Y417" s="210"/>
      <c r="Z417" s="210"/>
    </row>
    <row r="418" spans="1:26" ht="15.75" customHeight="1" x14ac:dyDescent="0.2">
      <c r="A418" s="210"/>
      <c r="B418" s="210"/>
      <c r="C418" s="210"/>
      <c r="D418" s="210"/>
      <c r="E418" s="210"/>
      <c r="F418" s="210"/>
      <c r="G418" s="210"/>
      <c r="H418" s="210"/>
      <c r="I418" s="210"/>
      <c r="J418" s="210"/>
      <c r="K418" s="210"/>
      <c r="L418" s="210"/>
      <c r="M418" s="210"/>
      <c r="N418" s="210"/>
      <c r="O418" s="210"/>
      <c r="P418" s="210"/>
      <c r="Q418" s="210"/>
      <c r="R418" s="210"/>
      <c r="S418" s="210"/>
      <c r="T418" s="210"/>
      <c r="U418" s="210"/>
      <c r="V418" s="210"/>
      <c r="W418" s="210"/>
      <c r="X418" s="210"/>
      <c r="Y418" s="210"/>
      <c r="Z418" s="210"/>
    </row>
    <row r="419" spans="1:26" ht="15.75" customHeight="1" x14ac:dyDescent="0.2">
      <c r="A419" s="210"/>
      <c r="B419" s="210"/>
      <c r="C419" s="210"/>
      <c r="D419" s="210"/>
      <c r="E419" s="210"/>
      <c r="F419" s="210"/>
      <c r="G419" s="210"/>
      <c r="H419" s="210"/>
      <c r="I419" s="210"/>
      <c r="J419" s="210"/>
      <c r="K419" s="210"/>
      <c r="L419" s="210"/>
      <c r="M419" s="210"/>
      <c r="N419" s="210"/>
      <c r="O419" s="210"/>
      <c r="P419" s="210"/>
      <c r="Q419" s="210"/>
      <c r="R419" s="210"/>
      <c r="S419" s="210"/>
      <c r="T419" s="210"/>
      <c r="U419" s="210"/>
      <c r="V419" s="210"/>
      <c r="W419" s="210"/>
      <c r="X419" s="210"/>
      <c r="Y419" s="210"/>
      <c r="Z419" s="210"/>
    </row>
    <row r="420" spans="1:26" ht="15.75" customHeight="1" x14ac:dyDescent="0.2">
      <c r="A420" s="210"/>
      <c r="B420" s="210"/>
      <c r="C420" s="210"/>
      <c r="D420" s="210"/>
      <c r="E420" s="210"/>
      <c r="F420" s="210"/>
      <c r="G420" s="210"/>
      <c r="H420" s="210"/>
      <c r="I420" s="210"/>
      <c r="J420" s="210"/>
      <c r="K420" s="210"/>
      <c r="L420" s="210"/>
      <c r="M420" s="210"/>
      <c r="N420" s="210"/>
      <c r="O420" s="210"/>
      <c r="P420" s="210"/>
      <c r="Q420" s="210"/>
      <c r="R420" s="210"/>
      <c r="S420" s="210"/>
      <c r="T420" s="210"/>
      <c r="U420" s="210"/>
      <c r="V420" s="210"/>
      <c r="W420" s="210"/>
      <c r="X420" s="210"/>
      <c r="Y420" s="210"/>
      <c r="Z420" s="210"/>
    </row>
    <row r="421" spans="1:26" ht="15.75" customHeight="1" x14ac:dyDescent="0.2">
      <c r="A421" s="210"/>
      <c r="B421" s="210"/>
      <c r="C421" s="210"/>
      <c r="D421" s="210"/>
      <c r="E421" s="210"/>
      <c r="F421" s="210"/>
      <c r="G421" s="210"/>
      <c r="H421" s="210"/>
      <c r="I421" s="210"/>
      <c r="J421" s="210"/>
      <c r="K421" s="210"/>
      <c r="L421" s="210"/>
      <c r="M421" s="210"/>
      <c r="N421" s="210"/>
      <c r="O421" s="210"/>
      <c r="P421" s="210"/>
      <c r="Q421" s="210"/>
      <c r="R421" s="210"/>
      <c r="S421" s="210"/>
      <c r="T421" s="210"/>
      <c r="U421" s="210"/>
      <c r="V421" s="210"/>
      <c r="W421" s="210"/>
      <c r="X421" s="210"/>
      <c r="Y421" s="210"/>
      <c r="Z421" s="210"/>
    </row>
    <row r="422" spans="1:26" ht="15.75" customHeight="1" x14ac:dyDescent="0.2">
      <c r="A422" s="210"/>
      <c r="B422" s="210"/>
      <c r="C422" s="210"/>
      <c r="D422" s="210"/>
      <c r="E422" s="210"/>
      <c r="F422" s="210"/>
      <c r="G422" s="210"/>
      <c r="H422" s="210"/>
      <c r="I422" s="210"/>
      <c r="J422" s="210"/>
      <c r="K422" s="210"/>
      <c r="L422" s="210"/>
      <c r="M422" s="210"/>
      <c r="N422" s="210"/>
      <c r="O422" s="210"/>
      <c r="P422" s="210"/>
      <c r="Q422" s="210"/>
      <c r="R422" s="210"/>
      <c r="S422" s="210"/>
      <c r="T422" s="210"/>
      <c r="U422" s="210"/>
      <c r="V422" s="210"/>
      <c r="W422" s="210"/>
      <c r="X422" s="210"/>
      <c r="Y422" s="210"/>
      <c r="Z422" s="210"/>
    </row>
    <row r="423" spans="1:26" ht="15.75" customHeight="1" x14ac:dyDescent="0.2">
      <c r="A423" s="210"/>
      <c r="B423" s="210"/>
      <c r="C423" s="210"/>
      <c r="D423" s="210"/>
      <c r="E423" s="210"/>
      <c r="F423" s="210"/>
      <c r="G423" s="210"/>
      <c r="H423" s="210"/>
      <c r="I423" s="210"/>
      <c r="J423" s="210"/>
      <c r="K423" s="210"/>
      <c r="L423" s="210"/>
      <c r="M423" s="210"/>
      <c r="N423" s="210"/>
      <c r="O423" s="210"/>
      <c r="P423" s="210"/>
      <c r="Q423" s="210"/>
      <c r="R423" s="210"/>
      <c r="S423" s="210"/>
      <c r="T423" s="210"/>
      <c r="U423" s="210"/>
      <c r="V423" s="210"/>
      <c r="W423" s="210"/>
      <c r="X423" s="210"/>
      <c r="Y423" s="210"/>
      <c r="Z423" s="210"/>
    </row>
    <row r="424" spans="1:26" ht="15.75" customHeight="1" x14ac:dyDescent="0.2">
      <c r="A424" s="210"/>
      <c r="B424" s="210"/>
      <c r="C424" s="210"/>
      <c r="D424" s="210"/>
      <c r="E424" s="210"/>
      <c r="F424" s="210"/>
      <c r="G424" s="210"/>
      <c r="H424" s="210"/>
      <c r="I424" s="210"/>
      <c r="J424" s="210"/>
      <c r="K424" s="210"/>
      <c r="L424" s="210"/>
      <c r="M424" s="210"/>
      <c r="N424" s="210"/>
      <c r="O424" s="210"/>
      <c r="P424" s="210"/>
      <c r="Q424" s="210"/>
      <c r="R424" s="210"/>
      <c r="S424" s="210"/>
      <c r="T424" s="210"/>
      <c r="U424" s="210"/>
      <c r="V424" s="210"/>
      <c r="W424" s="210"/>
      <c r="X424" s="210"/>
      <c r="Y424" s="210"/>
      <c r="Z424" s="210"/>
    </row>
    <row r="425" spans="1:26" ht="15.75" customHeight="1" x14ac:dyDescent="0.2">
      <c r="A425" s="210"/>
      <c r="B425" s="210"/>
      <c r="C425" s="210"/>
      <c r="D425" s="210"/>
      <c r="E425" s="210"/>
      <c r="F425" s="210"/>
      <c r="G425" s="210"/>
      <c r="H425" s="210"/>
      <c r="I425" s="210"/>
      <c r="J425" s="210"/>
      <c r="K425" s="210"/>
      <c r="L425" s="210"/>
      <c r="M425" s="210"/>
      <c r="N425" s="210"/>
      <c r="O425" s="210"/>
      <c r="P425" s="210"/>
      <c r="Q425" s="210"/>
      <c r="R425" s="210"/>
      <c r="S425" s="210"/>
      <c r="T425" s="210"/>
      <c r="U425" s="210"/>
      <c r="V425" s="210"/>
      <c r="W425" s="210"/>
      <c r="X425" s="210"/>
      <c r="Y425" s="210"/>
      <c r="Z425" s="210"/>
    </row>
    <row r="426" spans="1:26" ht="15.75" customHeight="1" x14ac:dyDescent="0.2">
      <c r="A426" s="210"/>
      <c r="B426" s="210"/>
      <c r="C426" s="210"/>
      <c r="D426" s="210"/>
      <c r="E426" s="210"/>
      <c r="F426" s="210"/>
      <c r="G426" s="210"/>
      <c r="H426" s="210"/>
      <c r="I426" s="210"/>
      <c r="J426" s="210"/>
      <c r="K426" s="210"/>
      <c r="L426" s="210"/>
      <c r="M426" s="210"/>
      <c r="N426" s="210"/>
      <c r="O426" s="210"/>
      <c r="P426" s="210"/>
      <c r="Q426" s="210"/>
      <c r="R426" s="210"/>
      <c r="S426" s="210"/>
      <c r="T426" s="210"/>
      <c r="U426" s="210"/>
      <c r="V426" s="210"/>
      <c r="W426" s="210"/>
      <c r="X426" s="210"/>
      <c r="Y426" s="210"/>
      <c r="Z426" s="210"/>
    </row>
    <row r="427" spans="1:26" ht="15.75" customHeight="1" x14ac:dyDescent="0.2">
      <c r="A427" s="210"/>
      <c r="B427" s="210"/>
      <c r="C427" s="210"/>
      <c r="D427" s="210"/>
      <c r="E427" s="210"/>
      <c r="F427" s="210"/>
      <c r="G427" s="210"/>
      <c r="H427" s="210"/>
      <c r="I427" s="210"/>
      <c r="J427" s="210"/>
      <c r="K427" s="210"/>
      <c r="L427" s="210"/>
      <c r="M427" s="210"/>
      <c r="N427" s="210"/>
      <c r="O427" s="210"/>
      <c r="P427" s="210"/>
      <c r="Q427" s="210"/>
      <c r="R427" s="210"/>
      <c r="S427" s="210"/>
      <c r="T427" s="210"/>
      <c r="U427" s="210"/>
      <c r="V427" s="210"/>
      <c r="W427" s="210"/>
      <c r="X427" s="210"/>
      <c r="Y427" s="210"/>
      <c r="Z427" s="210"/>
    </row>
    <row r="428" spans="1:26" ht="15.75" customHeight="1" x14ac:dyDescent="0.2">
      <c r="A428" s="210"/>
      <c r="B428" s="210"/>
      <c r="C428" s="210"/>
      <c r="D428" s="210"/>
      <c r="E428" s="210"/>
      <c r="F428" s="210"/>
      <c r="G428" s="210"/>
      <c r="H428" s="210"/>
      <c r="I428" s="210"/>
      <c r="J428" s="210"/>
      <c r="K428" s="210"/>
      <c r="L428" s="210"/>
      <c r="M428" s="210"/>
      <c r="N428" s="210"/>
      <c r="O428" s="210"/>
      <c r="P428" s="210"/>
      <c r="Q428" s="210"/>
      <c r="R428" s="210"/>
      <c r="S428" s="210"/>
      <c r="T428" s="210"/>
      <c r="U428" s="210"/>
      <c r="V428" s="210"/>
      <c r="W428" s="210"/>
      <c r="X428" s="210"/>
      <c r="Y428" s="210"/>
      <c r="Z428" s="210"/>
    </row>
    <row r="429" spans="1:26" ht="15.75" customHeight="1" x14ac:dyDescent="0.2">
      <c r="A429" s="210"/>
      <c r="B429" s="210"/>
      <c r="C429" s="210"/>
      <c r="D429" s="210"/>
      <c r="E429" s="210"/>
      <c r="F429" s="210"/>
      <c r="G429" s="210"/>
      <c r="H429" s="210"/>
      <c r="I429" s="210"/>
      <c r="J429" s="210"/>
      <c r="K429" s="210"/>
      <c r="L429" s="210"/>
      <c r="M429" s="210"/>
      <c r="N429" s="210"/>
      <c r="O429" s="210"/>
      <c r="P429" s="210"/>
      <c r="Q429" s="210"/>
      <c r="R429" s="210"/>
      <c r="S429" s="210"/>
      <c r="T429" s="210"/>
      <c r="U429" s="210"/>
      <c r="V429" s="210"/>
      <c r="W429" s="210"/>
      <c r="X429" s="210"/>
      <c r="Y429" s="210"/>
      <c r="Z429" s="210"/>
    </row>
    <row r="430" spans="1:26" ht="15.75" customHeight="1" x14ac:dyDescent="0.2">
      <c r="A430" s="210"/>
      <c r="B430" s="210"/>
      <c r="C430" s="210"/>
      <c r="D430" s="210"/>
      <c r="E430" s="210"/>
      <c r="F430" s="210"/>
      <c r="G430" s="210"/>
      <c r="H430" s="210"/>
      <c r="I430" s="210"/>
      <c r="J430" s="210"/>
      <c r="K430" s="210"/>
      <c r="L430" s="210"/>
      <c r="M430" s="210"/>
      <c r="N430" s="210"/>
      <c r="O430" s="210"/>
      <c r="P430" s="210"/>
      <c r="Q430" s="210"/>
      <c r="R430" s="210"/>
      <c r="S430" s="210"/>
      <c r="T430" s="210"/>
      <c r="U430" s="210"/>
      <c r="V430" s="210"/>
      <c r="W430" s="210"/>
      <c r="X430" s="210"/>
      <c r="Y430" s="210"/>
      <c r="Z430" s="210"/>
    </row>
    <row r="431" spans="1:26" ht="15.75" customHeight="1" x14ac:dyDescent="0.2">
      <c r="A431" s="210"/>
      <c r="B431" s="210"/>
      <c r="C431" s="210"/>
      <c r="D431" s="210"/>
      <c r="E431" s="210"/>
      <c r="F431" s="210"/>
      <c r="G431" s="210"/>
      <c r="H431" s="210"/>
      <c r="I431" s="210"/>
      <c r="J431" s="210"/>
      <c r="K431" s="210"/>
      <c r="L431" s="210"/>
      <c r="M431" s="210"/>
      <c r="N431" s="210"/>
      <c r="O431" s="210"/>
      <c r="P431" s="210"/>
      <c r="Q431" s="210"/>
      <c r="R431" s="210"/>
      <c r="S431" s="210"/>
      <c r="T431" s="210"/>
      <c r="U431" s="210"/>
      <c r="V431" s="210"/>
      <c r="W431" s="210"/>
      <c r="X431" s="210"/>
      <c r="Y431" s="210"/>
      <c r="Z431" s="210"/>
    </row>
    <row r="432" spans="1:26" ht="15.75" customHeight="1" x14ac:dyDescent="0.2">
      <c r="A432" s="210"/>
      <c r="B432" s="210"/>
      <c r="C432" s="210"/>
      <c r="D432" s="210"/>
      <c r="E432" s="210"/>
      <c r="F432" s="210"/>
      <c r="G432" s="210"/>
      <c r="H432" s="210"/>
      <c r="I432" s="210"/>
      <c r="J432" s="210"/>
      <c r="K432" s="210"/>
      <c r="L432" s="210"/>
      <c r="M432" s="210"/>
      <c r="N432" s="210"/>
      <c r="O432" s="210"/>
      <c r="P432" s="210"/>
      <c r="Q432" s="210"/>
      <c r="R432" s="210"/>
      <c r="S432" s="210"/>
      <c r="T432" s="210"/>
      <c r="U432" s="210"/>
      <c r="V432" s="210"/>
      <c r="W432" s="210"/>
      <c r="X432" s="210"/>
      <c r="Y432" s="210"/>
      <c r="Z432" s="210"/>
    </row>
    <row r="433" spans="1:26" ht="15.75" customHeight="1" x14ac:dyDescent="0.2">
      <c r="A433" s="210"/>
      <c r="B433" s="210"/>
      <c r="C433" s="210"/>
      <c r="D433" s="210"/>
      <c r="E433" s="210"/>
      <c r="F433" s="210"/>
      <c r="G433" s="210"/>
      <c r="H433" s="210"/>
      <c r="I433" s="210"/>
      <c r="J433" s="210"/>
      <c r="K433" s="210"/>
      <c r="L433" s="210"/>
      <c r="M433" s="210"/>
      <c r="N433" s="210"/>
      <c r="O433" s="210"/>
      <c r="P433" s="210"/>
      <c r="Q433" s="210"/>
      <c r="R433" s="210"/>
      <c r="S433" s="210"/>
      <c r="T433" s="210"/>
      <c r="U433" s="210"/>
      <c r="V433" s="210"/>
      <c r="W433" s="210"/>
      <c r="X433" s="210"/>
      <c r="Y433" s="210"/>
      <c r="Z433" s="210"/>
    </row>
    <row r="434" spans="1:26" ht="15.75" customHeight="1" x14ac:dyDescent="0.2">
      <c r="A434" s="210"/>
      <c r="B434" s="210"/>
      <c r="C434" s="210"/>
      <c r="D434" s="210"/>
      <c r="E434" s="210"/>
      <c r="F434" s="210"/>
      <c r="G434" s="210"/>
      <c r="H434" s="210"/>
      <c r="I434" s="210"/>
      <c r="J434" s="210"/>
      <c r="K434" s="210"/>
      <c r="L434" s="210"/>
      <c r="M434" s="210"/>
      <c r="N434" s="210"/>
      <c r="O434" s="210"/>
      <c r="P434" s="210"/>
      <c r="Q434" s="210"/>
      <c r="R434" s="210"/>
      <c r="S434" s="210"/>
      <c r="T434" s="210"/>
      <c r="U434" s="210"/>
      <c r="V434" s="210"/>
      <c r="W434" s="210"/>
      <c r="X434" s="210"/>
      <c r="Y434" s="210"/>
      <c r="Z434" s="210"/>
    </row>
    <row r="435" spans="1:26" ht="15.75" customHeight="1" x14ac:dyDescent="0.2">
      <c r="A435" s="210"/>
      <c r="B435" s="210"/>
      <c r="C435" s="210"/>
      <c r="D435" s="210"/>
      <c r="E435" s="210"/>
      <c r="F435" s="210"/>
      <c r="G435" s="210"/>
      <c r="H435" s="210"/>
      <c r="I435" s="210"/>
      <c r="J435" s="210"/>
      <c r="K435" s="210"/>
      <c r="L435" s="210"/>
      <c r="M435" s="210"/>
      <c r="N435" s="210"/>
      <c r="O435" s="210"/>
      <c r="P435" s="210"/>
      <c r="Q435" s="210"/>
      <c r="R435" s="210"/>
      <c r="S435" s="210"/>
      <c r="T435" s="210"/>
      <c r="U435" s="210"/>
      <c r="V435" s="210"/>
      <c r="W435" s="210"/>
      <c r="X435" s="210"/>
      <c r="Y435" s="210"/>
      <c r="Z435" s="210"/>
    </row>
    <row r="436" spans="1:26" ht="15.75" customHeight="1" x14ac:dyDescent="0.2">
      <c r="A436" s="210"/>
      <c r="B436" s="210"/>
      <c r="C436" s="210"/>
      <c r="D436" s="210"/>
      <c r="E436" s="210"/>
      <c r="F436" s="210"/>
      <c r="G436" s="210"/>
      <c r="H436" s="210"/>
      <c r="I436" s="210"/>
      <c r="J436" s="210"/>
      <c r="K436" s="210"/>
      <c r="L436" s="210"/>
      <c r="M436" s="210"/>
      <c r="N436" s="210"/>
      <c r="O436" s="210"/>
      <c r="P436" s="210"/>
      <c r="Q436" s="210"/>
      <c r="R436" s="210"/>
      <c r="S436" s="210"/>
      <c r="T436" s="210"/>
      <c r="U436" s="210"/>
      <c r="V436" s="210"/>
      <c r="W436" s="210"/>
      <c r="X436" s="210"/>
      <c r="Y436" s="210"/>
      <c r="Z436" s="210"/>
    </row>
    <row r="437" spans="1:26" ht="15.75" customHeight="1" x14ac:dyDescent="0.2">
      <c r="A437" s="210"/>
      <c r="B437" s="210"/>
      <c r="C437" s="210"/>
      <c r="D437" s="210"/>
      <c r="E437" s="210"/>
      <c r="F437" s="210"/>
      <c r="G437" s="210"/>
      <c r="H437" s="210"/>
      <c r="I437" s="210"/>
      <c r="J437" s="210"/>
      <c r="K437" s="210"/>
      <c r="L437" s="210"/>
      <c r="M437" s="210"/>
      <c r="N437" s="210"/>
      <c r="O437" s="210"/>
      <c r="P437" s="210"/>
      <c r="Q437" s="210"/>
      <c r="R437" s="210"/>
      <c r="S437" s="210"/>
      <c r="T437" s="210"/>
      <c r="U437" s="210"/>
      <c r="V437" s="210"/>
      <c r="W437" s="210"/>
      <c r="X437" s="210"/>
      <c r="Y437" s="210"/>
      <c r="Z437" s="210"/>
    </row>
    <row r="438" spans="1:26" ht="15.75" customHeight="1" x14ac:dyDescent="0.2">
      <c r="A438" s="210"/>
      <c r="B438" s="210"/>
      <c r="C438" s="210"/>
      <c r="D438" s="210"/>
      <c r="E438" s="210"/>
      <c r="F438" s="210"/>
      <c r="G438" s="210"/>
      <c r="H438" s="210"/>
      <c r="I438" s="210"/>
      <c r="J438" s="210"/>
      <c r="K438" s="210"/>
      <c r="L438" s="210"/>
      <c r="M438" s="210"/>
      <c r="N438" s="210"/>
      <c r="O438" s="210"/>
      <c r="P438" s="210"/>
      <c r="Q438" s="210"/>
      <c r="R438" s="210"/>
      <c r="S438" s="210"/>
      <c r="T438" s="210"/>
      <c r="U438" s="210"/>
      <c r="V438" s="210"/>
      <c r="W438" s="210"/>
      <c r="X438" s="210"/>
      <c r="Y438" s="210"/>
      <c r="Z438" s="210"/>
    </row>
    <row r="439" spans="1:26" ht="15.75" customHeight="1" x14ac:dyDescent="0.2">
      <c r="A439" s="210"/>
      <c r="B439" s="210"/>
      <c r="C439" s="210"/>
      <c r="D439" s="210"/>
      <c r="E439" s="210"/>
      <c r="F439" s="210"/>
      <c r="G439" s="210"/>
      <c r="H439" s="210"/>
      <c r="I439" s="210"/>
      <c r="J439" s="210"/>
      <c r="K439" s="210"/>
      <c r="L439" s="210"/>
      <c r="M439" s="210"/>
      <c r="N439" s="210"/>
      <c r="O439" s="210"/>
      <c r="P439" s="210"/>
      <c r="Q439" s="210"/>
      <c r="R439" s="210"/>
      <c r="S439" s="210"/>
      <c r="T439" s="210"/>
      <c r="U439" s="210"/>
      <c r="V439" s="210"/>
      <c r="W439" s="210"/>
      <c r="X439" s="210"/>
      <c r="Y439" s="210"/>
      <c r="Z439" s="210"/>
    </row>
    <row r="440" spans="1:26" ht="15.75" customHeight="1" x14ac:dyDescent="0.2">
      <c r="A440" s="210"/>
      <c r="B440" s="210"/>
      <c r="C440" s="210"/>
      <c r="D440" s="210"/>
      <c r="E440" s="210"/>
      <c r="F440" s="210"/>
      <c r="G440" s="210"/>
      <c r="H440" s="210"/>
      <c r="I440" s="210"/>
      <c r="J440" s="210"/>
      <c r="K440" s="210"/>
      <c r="L440" s="210"/>
      <c r="M440" s="210"/>
      <c r="N440" s="210"/>
      <c r="O440" s="210"/>
      <c r="P440" s="210"/>
      <c r="Q440" s="210"/>
      <c r="R440" s="210"/>
      <c r="S440" s="210"/>
      <c r="T440" s="210"/>
      <c r="U440" s="210"/>
      <c r="V440" s="210"/>
      <c r="W440" s="210"/>
      <c r="X440" s="210"/>
      <c r="Y440" s="210"/>
      <c r="Z440" s="210"/>
    </row>
    <row r="441" spans="1:26" ht="15.75" customHeight="1" x14ac:dyDescent="0.2">
      <c r="A441" s="210"/>
      <c r="B441" s="210"/>
      <c r="C441" s="210"/>
      <c r="D441" s="210"/>
      <c r="E441" s="210"/>
      <c r="F441" s="210"/>
      <c r="G441" s="210"/>
      <c r="H441" s="210"/>
      <c r="I441" s="210"/>
      <c r="J441" s="210"/>
      <c r="K441" s="210"/>
      <c r="L441" s="210"/>
      <c r="M441" s="210"/>
      <c r="N441" s="210"/>
      <c r="O441" s="210"/>
      <c r="P441" s="210"/>
      <c r="Q441" s="210"/>
      <c r="R441" s="210"/>
      <c r="S441" s="210"/>
      <c r="T441" s="210"/>
      <c r="U441" s="210"/>
      <c r="V441" s="210"/>
      <c r="W441" s="210"/>
      <c r="X441" s="210"/>
      <c r="Y441" s="210"/>
      <c r="Z441" s="210"/>
    </row>
    <row r="442" spans="1:26" ht="15.75" customHeight="1" x14ac:dyDescent="0.2">
      <c r="A442" s="210"/>
      <c r="B442" s="210"/>
      <c r="C442" s="210"/>
      <c r="D442" s="210"/>
      <c r="E442" s="210"/>
      <c r="F442" s="210"/>
      <c r="G442" s="210"/>
      <c r="H442" s="210"/>
      <c r="I442" s="210"/>
      <c r="J442" s="210"/>
      <c r="K442" s="210"/>
      <c r="L442" s="210"/>
      <c r="M442" s="210"/>
      <c r="N442" s="210"/>
      <c r="O442" s="210"/>
      <c r="P442" s="210"/>
      <c r="Q442" s="210"/>
      <c r="R442" s="210"/>
      <c r="S442" s="210"/>
      <c r="T442" s="210"/>
      <c r="U442" s="210"/>
      <c r="V442" s="210"/>
      <c r="W442" s="210"/>
      <c r="X442" s="210"/>
      <c r="Y442" s="210"/>
      <c r="Z442" s="210"/>
    </row>
    <row r="443" spans="1:26" ht="15.75" customHeight="1" x14ac:dyDescent="0.2">
      <c r="A443" s="210"/>
      <c r="B443" s="210"/>
      <c r="C443" s="210"/>
      <c r="D443" s="210"/>
      <c r="E443" s="210"/>
      <c r="F443" s="210"/>
      <c r="G443" s="210"/>
      <c r="H443" s="210"/>
      <c r="I443" s="210"/>
      <c r="J443" s="210"/>
      <c r="K443" s="210"/>
      <c r="L443" s="210"/>
      <c r="M443" s="210"/>
      <c r="N443" s="210"/>
      <c r="O443" s="210"/>
      <c r="P443" s="210"/>
      <c r="Q443" s="210"/>
      <c r="R443" s="210"/>
      <c r="S443" s="210"/>
      <c r="T443" s="210"/>
      <c r="U443" s="210"/>
      <c r="V443" s="210"/>
      <c r="W443" s="210"/>
      <c r="X443" s="210"/>
      <c r="Y443" s="210"/>
      <c r="Z443" s="210"/>
    </row>
    <row r="444" spans="1:26" ht="15.75" customHeight="1" x14ac:dyDescent="0.2">
      <c r="A444" s="210"/>
      <c r="B444" s="210"/>
      <c r="C444" s="210"/>
      <c r="D444" s="210"/>
      <c r="E444" s="210"/>
      <c r="F444" s="210"/>
      <c r="G444" s="210"/>
      <c r="H444" s="210"/>
      <c r="I444" s="210"/>
      <c r="J444" s="210"/>
      <c r="K444" s="210"/>
      <c r="L444" s="210"/>
      <c r="M444" s="210"/>
      <c r="N444" s="210"/>
      <c r="O444" s="210"/>
      <c r="P444" s="210"/>
      <c r="Q444" s="210"/>
      <c r="R444" s="210"/>
      <c r="S444" s="210"/>
      <c r="T444" s="210"/>
      <c r="U444" s="210"/>
      <c r="V444" s="210"/>
      <c r="W444" s="210"/>
      <c r="X444" s="210"/>
      <c r="Y444" s="210"/>
      <c r="Z444" s="210"/>
    </row>
    <row r="445" spans="1:26" ht="15.75" customHeight="1" x14ac:dyDescent="0.2">
      <c r="A445" s="210"/>
      <c r="B445" s="210"/>
      <c r="C445" s="210"/>
      <c r="D445" s="210"/>
      <c r="E445" s="210"/>
      <c r="F445" s="210"/>
      <c r="G445" s="210"/>
      <c r="H445" s="210"/>
      <c r="I445" s="210"/>
      <c r="J445" s="210"/>
      <c r="K445" s="210"/>
      <c r="L445" s="210"/>
      <c r="M445" s="210"/>
      <c r="N445" s="210"/>
      <c r="O445" s="210"/>
      <c r="P445" s="210"/>
      <c r="Q445" s="210"/>
      <c r="R445" s="210"/>
      <c r="S445" s="210"/>
      <c r="T445" s="210"/>
      <c r="U445" s="210"/>
      <c r="V445" s="210"/>
      <c r="W445" s="210"/>
      <c r="X445" s="210"/>
      <c r="Y445" s="210"/>
      <c r="Z445" s="210"/>
    </row>
    <row r="446" spans="1:26" ht="15.75" customHeight="1" x14ac:dyDescent="0.2">
      <c r="A446" s="210"/>
      <c r="B446" s="210"/>
      <c r="C446" s="210"/>
      <c r="D446" s="210"/>
      <c r="E446" s="210"/>
      <c r="F446" s="210"/>
      <c r="G446" s="210"/>
      <c r="H446" s="210"/>
      <c r="I446" s="210"/>
      <c r="J446" s="210"/>
      <c r="K446" s="210"/>
      <c r="L446" s="210"/>
      <c r="M446" s="210"/>
      <c r="N446" s="210"/>
      <c r="O446" s="210"/>
      <c r="P446" s="210"/>
      <c r="Q446" s="210"/>
      <c r="R446" s="210"/>
      <c r="S446" s="210"/>
      <c r="T446" s="210"/>
      <c r="U446" s="210"/>
      <c r="V446" s="210"/>
      <c r="W446" s="210"/>
      <c r="X446" s="210"/>
      <c r="Y446" s="210"/>
      <c r="Z446" s="210"/>
    </row>
    <row r="447" spans="1:26" ht="15.75" customHeight="1" x14ac:dyDescent="0.2">
      <c r="A447" s="210"/>
      <c r="B447" s="210"/>
      <c r="C447" s="210"/>
      <c r="D447" s="210"/>
      <c r="E447" s="210"/>
      <c r="F447" s="210"/>
      <c r="G447" s="210"/>
      <c r="H447" s="210"/>
      <c r="I447" s="210"/>
      <c r="J447" s="210"/>
      <c r="K447" s="210"/>
      <c r="L447" s="210"/>
      <c r="M447" s="210"/>
      <c r="N447" s="210"/>
      <c r="O447" s="210"/>
      <c r="P447" s="210"/>
      <c r="Q447" s="210"/>
      <c r="R447" s="210"/>
      <c r="S447" s="210"/>
      <c r="T447" s="210"/>
      <c r="U447" s="210"/>
      <c r="V447" s="210"/>
      <c r="W447" s="210"/>
      <c r="X447" s="210"/>
      <c r="Y447" s="210"/>
      <c r="Z447" s="210"/>
    </row>
    <row r="448" spans="1:26" ht="15.75" customHeight="1" x14ac:dyDescent="0.2">
      <c r="A448" s="210"/>
      <c r="B448" s="210"/>
      <c r="C448" s="210"/>
      <c r="D448" s="210"/>
      <c r="E448" s="210"/>
      <c r="F448" s="210"/>
      <c r="G448" s="210"/>
      <c r="H448" s="210"/>
      <c r="I448" s="210"/>
      <c r="J448" s="210"/>
      <c r="K448" s="210"/>
      <c r="L448" s="210"/>
      <c r="M448" s="210"/>
      <c r="N448" s="210"/>
      <c r="O448" s="210"/>
      <c r="P448" s="210"/>
      <c r="Q448" s="210"/>
      <c r="R448" s="210"/>
      <c r="S448" s="210"/>
      <c r="T448" s="210"/>
      <c r="U448" s="210"/>
      <c r="V448" s="210"/>
      <c r="W448" s="210"/>
      <c r="X448" s="210"/>
      <c r="Y448" s="210"/>
      <c r="Z448" s="210"/>
    </row>
    <row r="449" spans="1:26" ht="15.75" customHeight="1" x14ac:dyDescent="0.2">
      <c r="A449" s="210"/>
      <c r="B449" s="210"/>
      <c r="C449" s="210"/>
      <c r="D449" s="210"/>
      <c r="E449" s="210"/>
      <c r="F449" s="210"/>
      <c r="G449" s="210"/>
      <c r="H449" s="210"/>
      <c r="I449" s="210"/>
      <c r="J449" s="210"/>
      <c r="K449" s="210"/>
      <c r="L449" s="210"/>
      <c r="M449" s="210"/>
      <c r="N449" s="210"/>
      <c r="O449" s="210"/>
      <c r="P449" s="210"/>
      <c r="Q449" s="210"/>
      <c r="R449" s="210"/>
      <c r="S449" s="210"/>
      <c r="T449" s="210"/>
      <c r="U449" s="210"/>
      <c r="V449" s="210"/>
      <c r="W449" s="210"/>
      <c r="X449" s="210"/>
      <c r="Y449" s="210"/>
      <c r="Z449" s="210"/>
    </row>
    <row r="450" spans="1:26" ht="15.75" customHeight="1" x14ac:dyDescent="0.2">
      <c r="A450" s="210"/>
      <c r="B450" s="210"/>
      <c r="C450" s="210"/>
      <c r="D450" s="210"/>
      <c r="E450" s="210"/>
      <c r="F450" s="210"/>
      <c r="G450" s="210"/>
      <c r="H450" s="210"/>
      <c r="I450" s="210"/>
      <c r="J450" s="210"/>
      <c r="K450" s="210"/>
      <c r="L450" s="210"/>
      <c r="M450" s="210"/>
      <c r="N450" s="210"/>
      <c r="O450" s="210"/>
      <c r="P450" s="210"/>
      <c r="Q450" s="210"/>
      <c r="R450" s="210"/>
      <c r="S450" s="210"/>
      <c r="T450" s="210"/>
      <c r="U450" s="210"/>
      <c r="V450" s="210"/>
      <c r="W450" s="210"/>
      <c r="X450" s="210"/>
      <c r="Y450" s="210"/>
      <c r="Z450" s="210"/>
    </row>
    <row r="451" spans="1:26" ht="15.75" customHeight="1" x14ac:dyDescent="0.2">
      <c r="A451" s="210"/>
      <c r="B451" s="210"/>
      <c r="C451" s="210"/>
      <c r="D451" s="210"/>
      <c r="E451" s="210"/>
      <c r="F451" s="210"/>
      <c r="G451" s="210"/>
      <c r="H451" s="210"/>
      <c r="I451" s="210"/>
      <c r="J451" s="210"/>
      <c r="K451" s="210"/>
      <c r="L451" s="210"/>
      <c r="M451" s="210"/>
      <c r="N451" s="210"/>
      <c r="O451" s="210"/>
      <c r="P451" s="210"/>
      <c r="Q451" s="210"/>
      <c r="R451" s="210"/>
      <c r="S451" s="210"/>
      <c r="T451" s="210"/>
      <c r="U451" s="210"/>
      <c r="V451" s="210"/>
      <c r="W451" s="210"/>
      <c r="X451" s="210"/>
      <c r="Y451" s="210"/>
      <c r="Z451" s="210"/>
    </row>
    <row r="452" spans="1:26" ht="15.75" customHeight="1" x14ac:dyDescent="0.2">
      <c r="A452" s="210"/>
      <c r="B452" s="210"/>
      <c r="C452" s="210"/>
      <c r="D452" s="210"/>
      <c r="E452" s="210"/>
      <c r="F452" s="210"/>
      <c r="G452" s="210"/>
      <c r="H452" s="210"/>
      <c r="I452" s="210"/>
      <c r="J452" s="210"/>
      <c r="K452" s="210"/>
      <c r="L452" s="210"/>
      <c r="M452" s="210"/>
      <c r="N452" s="210"/>
      <c r="O452" s="210"/>
      <c r="P452" s="210"/>
      <c r="Q452" s="210"/>
      <c r="R452" s="210"/>
      <c r="S452" s="210"/>
      <c r="T452" s="210"/>
      <c r="U452" s="210"/>
      <c r="V452" s="210"/>
      <c r="W452" s="210"/>
      <c r="X452" s="210"/>
      <c r="Y452" s="210"/>
      <c r="Z452" s="210"/>
    </row>
    <row r="453" spans="1:26" ht="15.75" customHeight="1" x14ac:dyDescent="0.2">
      <c r="A453" s="210"/>
      <c r="B453" s="210"/>
      <c r="C453" s="210"/>
      <c r="D453" s="210"/>
      <c r="E453" s="210"/>
      <c r="F453" s="210"/>
      <c r="G453" s="210"/>
      <c r="H453" s="210"/>
      <c r="I453" s="210"/>
      <c r="J453" s="210"/>
      <c r="K453" s="210"/>
      <c r="L453" s="210"/>
      <c r="M453" s="210"/>
      <c r="N453" s="210"/>
      <c r="O453" s="210"/>
      <c r="P453" s="210"/>
      <c r="Q453" s="210"/>
      <c r="R453" s="210"/>
      <c r="S453" s="210"/>
      <c r="T453" s="210"/>
      <c r="U453" s="210"/>
      <c r="V453" s="210"/>
      <c r="W453" s="210"/>
      <c r="X453" s="210"/>
      <c r="Y453" s="210"/>
      <c r="Z453" s="210"/>
    </row>
    <row r="454" spans="1:26" ht="15.75" customHeight="1" x14ac:dyDescent="0.2">
      <c r="A454" s="210"/>
      <c r="B454" s="210"/>
      <c r="C454" s="210"/>
      <c r="D454" s="210"/>
      <c r="E454" s="210"/>
      <c r="F454" s="210"/>
      <c r="G454" s="210"/>
      <c r="H454" s="210"/>
      <c r="I454" s="210"/>
      <c r="J454" s="210"/>
      <c r="K454" s="210"/>
      <c r="L454" s="210"/>
      <c r="M454" s="210"/>
      <c r="N454" s="210"/>
      <c r="O454" s="210"/>
      <c r="P454" s="210"/>
      <c r="Q454" s="210"/>
      <c r="R454" s="210"/>
      <c r="S454" s="210"/>
      <c r="T454" s="210"/>
      <c r="U454" s="210"/>
      <c r="V454" s="210"/>
      <c r="W454" s="210"/>
      <c r="X454" s="210"/>
      <c r="Y454" s="210"/>
      <c r="Z454" s="210"/>
    </row>
    <row r="455" spans="1:26" ht="15.75" customHeight="1" x14ac:dyDescent="0.2">
      <c r="A455" s="210"/>
      <c r="B455" s="210"/>
      <c r="C455" s="210"/>
      <c r="D455" s="210"/>
      <c r="E455" s="210"/>
      <c r="F455" s="210"/>
      <c r="G455" s="210"/>
      <c r="H455" s="210"/>
      <c r="I455" s="210"/>
      <c r="J455" s="210"/>
      <c r="K455" s="210"/>
      <c r="L455" s="210"/>
      <c r="M455" s="210"/>
      <c r="N455" s="210"/>
      <c r="O455" s="210"/>
      <c r="P455" s="210"/>
      <c r="Q455" s="210"/>
      <c r="R455" s="210"/>
      <c r="S455" s="210"/>
      <c r="T455" s="210"/>
      <c r="U455" s="210"/>
      <c r="V455" s="210"/>
      <c r="W455" s="210"/>
      <c r="X455" s="210"/>
      <c r="Y455" s="210"/>
      <c r="Z455" s="210"/>
    </row>
    <row r="456" spans="1:26" ht="15.75" customHeight="1" x14ac:dyDescent="0.2">
      <c r="A456" s="210"/>
      <c r="B456" s="210"/>
      <c r="C456" s="210"/>
      <c r="D456" s="210"/>
      <c r="E456" s="210"/>
      <c r="F456" s="210"/>
      <c r="G456" s="210"/>
      <c r="H456" s="210"/>
      <c r="I456" s="210"/>
      <c r="J456" s="210"/>
      <c r="K456" s="210"/>
      <c r="L456" s="210"/>
      <c r="M456" s="210"/>
      <c r="N456" s="210"/>
      <c r="O456" s="210"/>
      <c r="P456" s="210"/>
      <c r="Q456" s="210"/>
      <c r="R456" s="210"/>
      <c r="S456" s="210"/>
      <c r="T456" s="210"/>
      <c r="U456" s="210"/>
      <c r="V456" s="210"/>
      <c r="W456" s="210"/>
      <c r="X456" s="210"/>
      <c r="Y456" s="210"/>
      <c r="Z456" s="210"/>
    </row>
    <row r="457" spans="1:26" ht="15.75" customHeight="1" x14ac:dyDescent="0.2">
      <c r="A457" s="210"/>
      <c r="B457" s="210"/>
      <c r="C457" s="210"/>
      <c r="D457" s="210"/>
      <c r="E457" s="210"/>
      <c r="F457" s="210"/>
      <c r="G457" s="210"/>
      <c r="H457" s="210"/>
      <c r="I457" s="210"/>
      <c r="J457" s="210"/>
      <c r="K457" s="210"/>
      <c r="L457" s="210"/>
      <c r="M457" s="210"/>
      <c r="N457" s="210"/>
      <c r="O457" s="210"/>
      <c r="P457" s="210"/>
      <c r="Q457" s="210"/>
      <c r="R457" s="210"/>
      <c r="S457" s="210"/>
      <c r="T457" s="210"/>
      <c r="U457" s="210"/>
      <c r="V457" s="210"/>
      <c r="W457" s="210"/>
      <c r="X457" s="210"/>
      <c r="Y457" s="210"/>
      <c r="Z457" s="210"/>
    </row>
    <row r="458" spans="1:26" ht="15.75" customHeight="1" x14ac:dyDescent="0.2">
      <c r="A458" s="210"/>
      <c r="B458" s="210"/>
      <c r="C458" s="210"/>
      <c r="D458" s="210"/>
      <c r="E458" s="210"/>
      <c r="F458" s="210"/>
      <c r="G458" s="210"/>
      <c r="H458" s="210"/>
      <c r="I458" s="210"/>
      <c r="J458" s="210"/>
      <c r="K458" s="210"/>
      <c r="L458" s="210"/>
      <c r="M458" s="210"/>
      <c r="N458" s="210"/>
      <c r="O458" s="210"/>
      <c r="P458" s="210"/>
      <c r="Q458" s="210"/>
      <c r="R458" s="210"/>
      <c r="S458" s="210"/>
      <c r="T458" s="210"/>
      <c r="U458" s="210"/>
      <c r="V458" s="210"/>
      <c r="W458" s="210"/>
      <c r="X458" s="210"/>
      <c r="Y458" s="210"/>
      <c r="Z458" s="210"/>
    </row>
    <row r="459" spans="1:26" ht="15.75" customHeight="1" x14ac:dyDescent="0.2">
      <c r="A459" s="210"/>
      <c r="B459" s="210"/>
      <c r="C459" s="210"/>
      <c r="D459" s="210"/>
      <c r="E459" s="210"/>
      <c r="F459" s="210"/>
      <c r="G459" s="210"/>
      <c r="H459" s="210"/>
      <c r="I459" s="210"/>
      <c r="J459" s="210"/>
      <c r="K459" s="210"/>
      <c r="L459" s="210"/>
      <c r="M459" s="210"/>
      <c r="N459" s="210"/>
      <c r="O459" s="210"/>
      <c r="P459" s="210"/>
      <c r="Q459" s="210"/>
      <c r="R459" s="210"/>
      <c r="S459" s="210"/>
      <c r="T459" s="210"/>
      <c r="U459" s="210"/>
      <c r="V459" s="210"/>
      <c r="W459" s="210"/>
      <c r="X459" s="210"/>
      <c r="Y459" s="210"/>
      <c r="Z459" s="210"/>
    </row>
    <row r="460" spans="1:26" ht="15.75" customHeight="1" x14ac:dyDescent="0.2">
      <c r="A460" s="210"/>
      <c r="B460" s="210"/>
      <c r="C460" s="210"/>
      <c r="D460" s="210"/>
      <c r="E460" s="210"/>
      <c r="F460" s="210"/>
      <c r="G460" s="210"/>
      <c r="H460" s="210"/>
      <c r="I460" s="210"/>
      <c r="J460" s="210"/>
      <c r="K460" s="210"/>
      <c r="L460" s="210"/>
      <c r="M460" s="210"/>
      <c r="N460" s="210"/>
      <c r="O460" s="210"/>
      <c r="P460" s="210"/>
      <c r="Q460" s="210"/>
      <c r="R460" s="210"/>
      <c r="S460" s="210"/>
      <c r="T460" s="210"/>
      <c r="U460" s="210"/>
      <c r="V460" s="210"/>
      <c r="W460" s="210"/>
      <c r="X460" s="210"/>
      <c r="Y460" s="210"/>
      <c r="Z460" s="210"/>
    </row>
    <row r="461" spans="1:26" ht="15.75" customHeight="1" x14ac:dyDescent="0.2">
      <c r="A461" s="210"/>
      <c r="B461" s="210"/>
      <c r="C461" s="210"/>
      <c r="D461" s="210"/>
      <c r="E461" s="210"/>
      <c r="F461" s="210"/>
      <c r="G461" s="210"/>
      <c r="H461" s="210"/>
      <c r="I461" s="210"/>
      <c r="J461" s="210"/>
      <c r="K461" s="210"/>
      <c r="L461" s="210"/>
      <c r="M461" s="210"/>
      <c r="N461" s="210"/>
      <c r="O461" s="210"/>
      <c r="P461" s="210"/>
      <c r="Q461" s="210"/>
      <c r="R461" s="210"/>
      <c r="S461" s="210"/>
      <c r="T461" s="210"/>
      <c r="U461" s="210"/>
      <c r="V461" s="210"/>
      <c r="W461" s="210"/>
      <c r="X461" s="210"/>
      <c r="Y461" s="210"/>
      <c r="Z461" s="210"/>
    </row>
    <row r="462" spans="1:26" ht="15.75" customHeight="1" x14ac:dyDescent="0.2">
      <c r="A462" s="210"/>
      <c r="B462" s="210"/>
      <c r="C462" s="210"/>
      <c r="D462" s="210"/>
      <c r="E462" s="210"/>
      <c r="F462" s="210"/>
      <c r="G462" s="210"/>
      <c r="H462" s="210"/>
      <c r="I462" s="210"/>
      <c r="J462" s="210"/>
      <c r="K462" s="210"/>
      <c r="L462" s="210"/>
      <c r="M462" s="210"/>
      <c r="N462" s="210"/>
      <c r="O462" s="210"/>
      <c r="P462" s="210"/>
      <c r="Q462" s="210"/>
      <c r="R462" s="210"/>
      <c r="S462" s="210"/>
      <c r="T462" s="210"/>
      <c r="U462" s="210"/>
      <c r="V462" s="210"/>
      <c r="W462" s="210"/>
      <c r="X462" s="210"/>
      <c r="Y462" s="210"/>
      <c r="Z462" s="210"/>
    </row>
    <row r="463" spans="1:26" ht="15.75" customHeight="1" x14ac:dyDescent="0.2">
      <c r="A463" s="210"/>
      <c r="B463" s="210"/>
      <c r="C463" s="210"/>
      <c r="D463" s="210"/>
      <c r="E463" s="210"/>
      <c r="F463" s="210"/>
      <c r="G463" s="210"/>
      <c r="H463" s="210"/>
      <c r="I463" s="210"/>
      <c r="J463" s="210"/>
      <c r="K463" s="210"/>
      <c r="L463" s="210"/>
      <c r="M463" s="210"/>
      <c r="N463" s="210"/>
      <c r="O463" s="210"/>
      <c r="P463" s="210"/>
      <c r="Q463" s="210"/>
      <c r="R463" s="210"/>
      <c r="S463" s="210"/>
      <c r="T463" s="210"/>
      <c r="U463" s="210"/>
      <c r="V463" s="210"/>
      <c r="W463" s="210"/>
      <c r="X463" s="210"/>
      <c r="Y463" s="210"/>
      <c r="Z463" s="210"/>
    </row>
    <row r="464" spans="1:26" ht="15.75" customHeight="1" x14ac:dyDescent="0.2">
      <c r="A464" s="210"/>
      <c r="B464" s="210"/>
      <c r="C464" s="210"/>
      <c r="D464" s="210"/>
      <c r="E464" s="210"/>
      <c r="F464" s="210"/>
      <c r="G464" s="210"/>
      <c r="H464" s="210"/>
      <c r="I464" s="210"/>
      <c r="J464" s="210"/>
      <c r="K464" s="210"/>
      <c r="L464" s="210"/>
      <c r="M464" s="210"/>
      <c r="N464" s="210"/>
      <c r="O464" s="210"/>
      <c r="P464" s="210"/>
      <c r="Q464" s="210"/>
      <c r="R464" s="210"/>
      <c r="S464" s="210"/>
      <c r="T464" s="210"/>
      <c r="U464" s="210"/>
      <c r="V464" s="210"/>
      <c r="W464" s="210"/>
      <c r="X464" s="210"/>
      <c r="Y464" s="210"/>
      <c r="Z464" s="210"/>
    </row>
    <row r="465" spans="1:26" ht="15.75" customHeight="1" x14ac:dyDescent="0.2">
      <c r="A465" s="210"/>
      <c r="B465" s="210"/>
      <c r="C465" s="210"/>
      <c r="D465" s="210"/>
      <c r="E465" s="210"/>
      <c r="F465" s="210"/>
      <c r="G465" s="210"/>
      <c r="H465" s="210"/>
      <c r="I465" s="210"/>
      <c r="J465" s="210"/>
      <c r="K465" s="210"/>
      <c r="L465" s="210"/>
      <c r="M465" s="210"/>
      <c r="N465" s="210"/>
      <c r="O465" s="210"/>
      <c r="P465" s="210"/>
      <c r="Q465" s="210"/>
      <c r="R465" s="210"/>
      <c r="S465" s="210"/>
      <c r="T465" s="210"/>
      <c r="U465" s="210"/>
      <c r="V465" s="210"/>
      <c r="W465" s="210"/>
      <c r="X465" s="210"/>
      <c r="Y465" s="210"/>
      <c r="Z465" s="210"/>
    </row>
    <row r="466" spans="1:26" ht="15.75" customHeight="1" x14ac:dyDescent="0.2">
      <c r="A466" s="210"/>
      <c r="B466" s="210"/>
      <c r="C466" s="210"/>
      <c r="D466" s="210"/>
      <c r="E466" s="210"/>
      <c r="F466" s="210"/>
      <c r="G466" s="210"/>
      <c r="H466" s="210"/>
      <c r="I466" s="210"/>
      <c r="J466" s="210"/>
      <c r="K466" s="210"/>
      <c r="L466" s="210"/>
      <c r="M466" s="210"/>
      <c r="N466" s="210"/>
      <c r="O466" s="210"/>
      <c r="P466" s="210"/>
      <c r="Q466" s="210"/>
      <c r="R466" s="210"/>
      <c r="S466" s="210"/>
      <c r="T466" s="210"/>
      <c r="U466" s="210"/>
      <c r="V466" s="210"/>
      <c r="W466" s="210"/>
      <c r="X466" s="210"/>
      <c r="Y466" s="210"/>
      <c r="Z466" s="210"/>
    </row>
    <row r="467" spans="1:26" ht="15.75" customHeight="1" x14ac:dyDescent="0.2">
      <c r="A467" s="210"/>
      <c r="B467" s="210"/>
      <c r="C467" s="210"/>
      <c r="D467" s="210"/>
      <c r="E467" s="210"/>
      <c r="F467" s="210"/>
      <c r="G467" s="210"/>
      <c r="H467" s="210"/>
      <c r="I467" s="210"/>
      <c r="J467" s="210"/>
      <c r="K467" s="210"/>
      <c r="L467" s="210"/>
      <c r="M467" s="210"/>
      <c r="N467" s="210"/>
      <c r="O467" s="210"/>
      <c r="P467" s="210"/>
      <c r="Q467" s="210"/>
      <c r="R467" s="210"/>
      <c r="S467" s="210"/>
      <c r="T467" s="210"/>
      <c r="U467" s="210"/>
      <c r="V467" s="210"/>
      <c r="W467" s="210"/>
      <c r="X467" s="210"/>
      <c r="Y467" s="210"/>
      <c r="Z467" s="210"/>
    </row>
    <row r="468" spans="1:26" ht="15.75" customHeight="1" x14ac:dyDescent="0.2">
      <c r="A468" s="210"/>
      <c r="B468" s="210"/>
      <c r="C468" s="210"/>
      <c r="D468" s="210"/>
      <c r="E468" s="210"/>
      <c r="F468" s="210"/>
      <c r="G468" s="210"/>
      <c r="H468" s="210"/>
      <c r="I468" s="210"/>
      <c r="J468" s="210"/>
      <c r="K468" s="210"/>
      <c r="L468" s="210"/>
      <c r="M468" s="210"/>
      <c r="N468" s="210"/>
      <c r="O468" s="210"/>
      <c r="P468" s="210"/>
      <c r="Q468" s="210"/>
      <c r="R468" s="210"/>
      <c r="S468" s="210"/>
      <c r="T468" s="210"/>
      <c r="U468" s="210"/>
      <c r="V468" s="210"/>
      <c r="W468" s="210"/>
      <c r="X468" s="210"/>
      <c r="Y468" s="210"/>
      <c r="Z468" s="210"/>
    </row>
    <row r="469" spans="1:26" ht="15.75" customHeight="1" x14ac:dyDescent="0.2">
      <c r="A469" s="210"/>
      <c r="B469" s="210"/>
      <c r="C469" s="210"/>
      <c r="D469" s="210"/>
      <c r="E469" s="210"/>
      <c r="F469" s="210"/>
      <c r="G469" s="210"/>
      <c r="H469" s="210"/>
      <c r="I469" s="210"/>
      <c r="J469" s="210"/>
      <c r="K469" s="210"/>
      <c r="L469" s="210"/>
      <c r="M469" s="210"/>
      <c r="N469" s="210"/>
      <c r="O469" s="210"/>
      <c r="P469" s="210"/>
      <c r="Q469" s="210"/>
      <c r="R469" s="210"/>
      <c r="S469" s="210"/>
      <c r="T469" s="210"/>
      <c r="U469" s="210"/>
      <c r="V469" s="210"/>
      <c r="W469" s="210"/>
      <c r="X469" s="210"/>
      <c r="Y469" s="210"/>
      <c r="Z469" s="210"/>
    </row>
    <row r="470" spans="1:26" ht="15.75" customHeight="1" x14ac:dyDescent="0.2">
      <c r="A470" s="210"/>
      <c r="B470" s="210"/>
      <c r="C470" s="210"/>
      <c r="D470" s="210"/>
      <c r="E470" s="210"/>
      <c r="F470" s="210"/>
      <c r="G470" s="210"/>
      <c r="H470" s="210"/>
      <c r="I470" s="210"/>
      <c r="J470" s="210"/>
      <c r="K470" s="210"/>
      <c r="L470" s="210"/>
      <c r="M470" s="210"/>
      <c r="N470" s="210"/>
      <c r="O470" s="210"/>
      <c r="P470" s="210"/>
      <c r="Q470" s="210"/>
      <c r="R470" s="210"/>
      <c r="S470" s="210"/>
      <c r="T470" s="210"/>
      <c r="U470" s="210"/>
      <c r="V470" s="210"/>
      <c r="W470" s="210"/>
      <c r="X470" s="210"/>
      <c r="Y470" s="210"/>
      <c r="Z470" s="210"/>
    </row>
    <row r="471" spans="1:26" ht="15.75" customHeight="1" x14ac:dyDescent="0.2">
      <c r="A471" s="210"/>
      <c r="B471" s="210"/>
      <c r="C471" s="210"/>
      <c r="D471" s="210"/>
      <c r="E471" s="210"/>
      <c r="F471" s="210"/>
      <c r="G471" s="210"/>
      <c r="H471" s="210"/>
      <c r="I471" s="210"/>
      <c r="J471" s="210"/>
      <c r="K471" s="210"/>
      <c r="L471" s="210"/>
      <c r="M471" s="210"/>
      <c r="N471" s="210"/>
      <c r="O471" s="210"/>
      <c r="P471" s="210"/>
      <c r="Q471" s="210"/>
      <c r="R471" s="210"/>
      <c r="S471" s="210"/>
      <c r="T471" s="210"/>
      <c r="U471" s="210"/>
      <c r="V471" s="210"/>
      <c r="W471" s="210"/>
      <c r="X471" s="210"/>
      <c r="Y471" s="210"/>
      <c r="Z471" s="210"/>
    </row>
    <row r="472" spans="1:26" ht="15.75" customHeight="1" x14ac:dyDescent="0.2">
      <c r="A472" s="210"/>
      <c r="B472" s="210"/>
      <c r="C472" s="210"/>
      <c r="D472" s="210"/>
      <c r="E472" s="210"/>
      <c r="F472" s="210"/>
      <c r="G472" s="210"/>
      <c r="H472" s="210"/>
      <c r="I472" s="210"/>
      <c r="J472" s="210"/>
      <c r="K472" s="210"/>
      <c r="L472" s="210"/>
      <c r="M472" s="210"/>
      <c r="N472" s="210"/>
      <c r="O472" s="210"/>
      <c r="P472" s="210"/>
      <c r="Q472" s="210"/>
      <c r="R472" s="210"/>
      <c r="S472" s="210"/>
      <c r="T472" s="210"/>
      <c r="U472" s="210"/>
      <c r="V472" s="210"/>
      <c r="W472" s="210"/>
      <c r="X472" s="210"/>
      <c r="Y472" s="210"/>
      <c r="Z472" s="210"/>
    </row>
    <row r="473" spans="1:26" ht="15.75" customHeight="1" x14ac:dyDescent="0.2">
      <c r="A473" s="210"/>
      <c r="B473" s="210"/>
      <c r="C473" s="210"/>
      <c r="D473" s="210"/>
      <c r="E473" s="210"/>
      <c r="F473" s="210"/>
      <c r="G473" s="210"/>
      <c r="H473" s="210"/>
      <c r="I473" s="210"/>
      <c r="J473" s="210"/>
      <c r="K473" s="210"/>
      <c r="L473" s="210"/>
      <c r="M473" s="210"/>
      <c r="N473" s="210"/>
      <c r="O473" s="210"/>
      <c r="P473" s="210"/>
      <c r="Q473" s="210"/>
      <c r="R473" s="210"/>
      <c r="S473" s="210"/>
      <c r="T473" s="210"/>
      <c r="U473" s="210"/>
      <c r="V473" s="210"/>
      <c r="W473" s="210"/>
      <c r="X473" s="210"/>
      <c r="Y473" s="210"/>
      <c r="Z473" s="210"/>
    </row>
    <row r="474" spans="1:26" ht="15.75" customHeight="1" x14ac:dyDescent="0.2">
      <c r="A474" s="210"/>
      <c r="B474" s="210"/>
      <c r="C474" s="210"/>
      <c r="D474" s="210"/>
      <c r="E474" s="210"/>
      <c r="F474" s="210"/>
      <c r="G474" s="210"/>
      <c r="H474" s="210"/>
      <c r="I474" s="210"/>
      <c r="J474" s="210"/>
      <c r="K474" s="210"/>
      <c r="L474" s="210"/>
      <c r="M474" s="210"/>
      <c r="N474" s="210"/>
      <c r="O474" s="210"/>
      <c r="P474" s="210"/>
      <c r="Q474" s="210"/>
      <c r="R474" s="210"/>
      <c r="S474" s="210"/>
      <c r="T474" s="210"/>
      <c r="U474" s="210"/>
      <c r="V474" s="210"/>
      <c r="W474" s="210"/>
      <c r="X474" s="210"/>
      <c r="Y474" s="210"/>
      <c r="Z474" s="210"/>
    </row>
    <row r="475" spans="1:26" ht="15.75" customHeight="1" x14ac:dyDescent="0.2">
      <c r="A475" s="210"/>
      <c r="B475" s="210"/>
      <c r="C475" s="210"/>
      <c r="D475" s="210"/>
      <c r="E475" s="210"/>
      <c r="F475" s="210"/>
      <c r="G475" s="210"/>
      <c r="H475" s="210"/>
      <c r="I475" s="210"/>
      <c r="J475" s="210"/>
      <c r="K475" s="210"/>
      <c r="L475" s="210"/>
      <c r="M475" s="210"/>
      <c r="N475" s="210"/>
      <c r="O475" s="210"/>
      <c r="P475" s="210"/>
      <c r="Q475" s="210"/>
      <c r="R475" s="210"/>
      <c r="S475" s="210"/>
      <c r="T475" s="210"/>
      <c r="U475" s="210"/>
      <c r="V475" s="210"/>
      <c r="W475" s="210"/>
      <c r="X475" s="210"/>
      <c r="Y475" s="210"/>
      <c r="Z475" s="210"/>
    </row>
    <row r="476" spans="1:26" ht="15.75" customHeight="1" x14ac:dyDescent="0.2">
      <c r="A476" s="210"/>
      <c r="B476" s="210"/>
      <c r="C476" s="210"/>
      <c r="D476" s="210"/>
      <c r="E476" s="210"/>
      <c r="F476" s="210"/>
      <c r="G476" s="210"/>
      <c r="H476" s="210"/>
      <c r="I476" s="210"/>
      <c r="J476" s="210"/>
      <c r="K476" s="210"/>
      <c r="L476" s="210"/>
      <c r="M476" s="210"/>
      <c r="N476" s="210"/>
      <c r="O476" s="210"/>
      <c r="P476" s="210"/>
      <c r="Q476" s="210"/>
      <c r="R476" s="210"/>
      <c r="S476" s="210"/>
      <c r="T476" s="210"/>
      <c r="U476" s="210"/>
      <c r="V476" s="210"/>
      <c r="W476" s="210"/>
      <c r="X476" s="210"/>
      <c r="Y476" s="210"/>
      <c r="Z476" s="210"/>
    </row>
    <row r="477" spans="1:26" ht="15.75" customHeight="1" x14ac:dyDescent="0.2">
      <c r="A477" s="210"/>
      <c r="B477" s="210"/>
      <c r="C477" s="210"/>
      <c r="D477" s="210"/>
      <c r="E477" s="210"/>
      <c r="F477" s="210"/>
      <c r="G477" s="210"/>
      <c r="H477" s="210"/>
      <c r="I477" s="210"/>
      <c r="J477" s="210"/>
      <c r="K477" s="210"/>
      <c r="L477" s="210"/>
      <c r="M477" s="210"/>
      <c r="N477" s="210"/>
      <c r="O477" s="210"/>
      <c r="P477" s="210"/>
      <c r="Q477" s="210"/>
      <c r="R477" s="210"/>
      <c r="S477" s="210"/>
      <c r="T477" s="210"/>
      <c r="U477" s="210"/>
      <c r="V477" s="210"/>
      <c r="W477" s="210"/>
      <c r="X477" s="210"/>
      <c r="Y477" s="210"/>
      <c r="Z477" s="210"/>
    </row>
    <row r="478" spans="1:26" ht="15.75" customHeight="1" x14ac:dyDescent="0.2">
      <c r="A478" s="210"/>
      <c r="B478" s="210"/>
      <c r="C478" s="210"/>
      <c r="D478" s="210"/>
      <c r="E478" s="210"/>
      <c r="F478" s="210"/>
      <c r="G478" s="210"/>
      <c r="H478" s="210"/>
      <c r="I478" s="210"/>
      <c r="J478" s="210"/>
      <c r="K478" s="210"/>
      <c r="L478" s="210"/>
      <c r="M478" s="210"/>
      <c r="N478" s="210"/>
      <c r="O478" s="210"/>
      <c r="P478" s="210"/>
      <c r="Q478" s="210"/>
      <c r="R478" s="210"/>
      <c r="S478" s="210"/>
      <c r="T478" s="210"/>
      <c r="U478" s="210"/>
      <c r="V478" s="210"/>
      <c r="W478" s="210"/>
      <c r="X478" s="210"/>
      <c r="Y478" s="210"/>
      <c r="Z478" s="210"/>
    </row>
    <row r="479" spans="1:26" ht="15.75" customHeight="1" x14ac:dyDescent="0.2">
      <c r="A479" s="210"/>
      <c r="B479" s="210"/>
      <c r="C479" s="210"/>
      <c r="D479" s="210"/>
      <c r="E479" s="210"/>
      <c r="F479" s="210"/>
      <c r="G479" s="210"/>
      <c r="H479" s="210"/>
      <c r="I479" s="210"/>
      <c r="J479" s="210"/>
      <c r="K479" s="210"/>
      <c r="L479" s="210"/>
      <c r="M479" s="210"/>
      <c r="N479" s="210"/>
      <c r="O479" s="210"/>
      <c r="P479" s="210"/>
      <c r="Q479" s="210"/>
      <c r="R479" s="210"/>
      <c r="S479" s="210"/>
      <c r="T479" s="210"/>
      <c r="U479" s="210"/>
      <c r="V479" s="210"/>
      <c r="W479" s="210"/>
      <c r="X479" s="210"/>
      <c r="Y479" s="210"/>
      <c r="Z479" s="210"/>
    </row>
    <row r="480" spans="1:26" ht="15.75" customHeight="1" x14ac:dyDescent="0.2">
      <c r="A480" s="210"/>
      <c r="B480" s="210"/>
      <c r="C480" s="210"/>
      <c r="D480" s="210"/>
      <c r="E480" s="210"/>
      <c r="F480" s="210"/>
      <c r="G480" s="210"/>
      <c r="H480" s="210"/>
      <c r="I480" s="210"/>
      <c r="J480" s="210"/>
      <c r="K480" s="210"/>
      <c r="L480" s="210"/>
      <c r="M480" s="210"/>
      <c r="N480" s="210"/>
      <c r="O480" s="210"/>
      <c r="P480" s="210"/>
      <c r="Q480" s="210"/>
      <c r="R480" s="210"/>
      <c r="S480" s="210"/>
      <c r="T480" s="210"/>
      <c r="U480" s="210"/>
      <c r="V480" s="210"/>
      <c r="W480" s="210"/>
      <c r="X480" s="210"/>
      <c r="Y480" s="210"/>
      <c r="Z480" s="210"/>
    </row>
    <row r="481" spans="1:26" ht="15.75" customHeight="1" x14ac:dyDescent="0.2">
      <c r="A481" s="210"/>
      <c r="B481" s="210"/>
      <c r="C481" s="210"/>
      <c r="D481" s="210"/>
      <c r="E481" s="210"/>
      <c r="F481" s="210"/>
      <c r="G481" s="210"/>
      <c r="H481" s="210"/>
      <c r="I481" s="210"/>
      <c r="J481" s="210"/>
      <c r="K481" s="210"/>
      <c r="L481" s="210"/>
      <c r="M481" s="210"/>
      <c r="N481" s="210"/>
      <c r="O481" s="210"/>
      <c r="P481" s="210"/>
      <c r="Q481" s="210"/>
      <c r="R481" s="210"/>
      <c r="S481" s="210"/>
      <c r="T481" s="210"/>
      <c r="U481" s="210"/>
      <c r="V481" s="210"/>
      <c r="W481" s="210"/>
      <c r="X481" s="210"/>
      <c r="Y481" s="210"/>
      <c r="Z481" s="210"/>
    </row>
    <row r="482" spans="1:26" ht="15.75" customHeight="1" x14ac:dyDescent="0.2">
      <c r="A482" s="210"/>
      <c r="B482" s="210"/>
      <c r="C482" s="210"/>
      <c r="D482" s="210"/>
      <c r="E482" s="210"/>
      <c r="F482" s="210"/>
      <c r="G482" s="210"/>
      <c r="H482" s="210"/>
      <c r="I482" s="210"/>
      <c r="J482" s="210"/>
      <c r="K482" s="210"/>
      <c r="L482" s="210"/>
      <c r="M482" s="210"/>
      <c r="N482" s="210"/>
      <c r="O482" s="210"/>
      <c r="P482" s="210"/>
      <c r="Q482" s="210"/>
      <c r="R482" s="210"/>
      <c r="S482" s="210"/>
      <c r="T482" s="210"/>
      <c r="U482" s="210"/>
      <c r="V482" s="210"/>
      <c r="W482" s="210"/>
      <c r="X482" s="210"/>
      <c r="Y482" s="210"/>
      <c r="Z482" s="210"/>
    </row>
    <row r="483" spans="1:26" ht="15.75" customHeight="1" x14ac:dyDescent="0.2">
      <c r="A483" s="210"/>
      <c r="B483" s="210"/>
      <c r="C483" s="210"/>
      <c r="D483" s="210"/>
      <c r="E483" s="210"/>
      <c r="F483" s="210"/>
      <c r="G483" s="210"/>
      <c r="H483" s="210"/>
      <c r="I483" s="210"/>
      <c r="J483" s="210"/>
      <c r="K483" s="210"/>
      <c r="L483" s="210"/>
      <c r="M483" s="210"/>
      <c r="N483" s="210"/>
      <c r="O483" s="210"/>
      <c r="P483" s="210"/>
      <c r="Q483" s="210"/>
      <c r="R483" s="210"/>
      <c r="S483" s="210"/>
      <c r="T483" s="210"/>
      <c r="U483" s="210"/>
      <c r="V483" s="210"/>
      <c r="W483" s="210"/>
      <c r="X483" s="210"/>
      <c r="Y483" s="210"/>
      <c r="Z483" s="210"/>
    </row>
    <row r="484" spans="1:26" ht="15.75" customHeight="1" x14ac:dyDescent="0.2">
      <c r="A484" s="210"/>
      <c r="B484" s="210"/>
      <c r="C484" s="210"/>
      <c r="D484" s="210"/>
      <c r="E484" s="210"/>
      <c r="F484" s="210"/>
      <c r="G484" s="210"/>
      <c r="H484" s="210"/>
      <c r="I484" s="210"/>
      <c r="J484" s="210"/>
      <c r="K484" s="210"/>
      <c r="L484" s="210"/>
      <c r="M484" s="210"/>
      <c r="N484" s="210"/>
      <c r="O484" s="210"/>
      <c r="P484" s="210"/>
      <c r="Q484" s="210"/>
      <c r="R484" s="210"/>
      <c r="S484" s="210"/>
      <c r="T484" s="210"/>
      <c r="U484" s="210"/>
      <c r="V484" s="210"/>
      <c r="W484" s="210"/>
      <c r="X484" s="210"/>
      <c r="Y484" s="210"/>
      <c r="Z484" s="210"/>
    </row>
    <row r="485" spans="1:26" ht="15.75" customHeight="1" x14ac:dyDescent="0.2">
      <c r="A485" s="210"/>
      <c r="B485" s="210"/>
      <c r="C485" s="210"/>
      <c r="D485" s="210"/>
      <c r="E485" s="210"/>
      <c r="F485" s="210"/>
      <c r="G485" s="210"/>
      <c r="H485" s="210"/>
      <c r="I485" s="210"/>
      <c r="J485" s="210"/>
      <c r="K485" s="210"/>
      <c r="L485" s="210"/>
      <c r="M485" s="210"/>
      <c r="N485" s="210"/>
      <c r="O485" s="210"/>
      <c r="P485" s="210"/>
      <c r="Q485" s="210"/>
      <c r="R485" s="210"/>
      <c r="S485" s="210"/>
      <c r="T485" s="210"/>
      <c r="U485" s="210"/>
      <c r="V485" s="210"/>
      <c r="W485" s="210"/>
      <c r="X485" s="210"/>
      <c r="Y485" s="210"/>
      <c r="Z485" s="210"/>
    </row>
    <row r="486" spans="1:26" ht="15.75" customHeight="1" x14ac:dyDescent="0.2">
      <c r="A486" s="210"/>
      <c r="B486" s="210"/>
      <c r="C486" s="210"/>
      <c r="D486" s="210"/>
      <c r="E486" s="210"/>
      <c r="F486" s="210"/>
      <c r="G486" s="210"/>
      <c r="H486" s="210"/>
      <c r="I486" s="210"/>
      <c r="J486" s="210"/>
      <c r="K486" s="210"/>
      <c r="L486" s="210"/>
      <c r="M486" s="210"/>
      <c r="N486" s="210"/>
      <c r="O486" s="210"/>
      <c r="P486" s="210"/>
      <c r="Q486" s="210"/>
      <c r="R486" s="210"/>
      <c r="S486" s="210"/>
      <c r="T486" s="210"/>
      <c r="U486" s="210"/>
      <c r="V486" s="210"/>
      <c r="W486" s="210"/>
      <c r="X486" s="210"/>
      <c r="Y486" s="210"/>
      <c r="Z486" s="210"/>
    </row>
    <row r="487" spans="1:26" ht="15.75" customHeight="1" x14ac:dyDescent="0.2">
      <c r="A487" s="210"/>
      <c r="B487" s="210"/>
      <c r="C487" s="210"/>
      <c r="D487" s="210"/>
      <c r="E487" s="210"/>
      <c r="F487" s="210"/>
      <c r="G487" s="210"/>
      <c r="H487" s="210"/>
      <c r="I487" s="210"/>
      <c r="J487" s="210"/>
      <c r="K487" s="210"/>
      <c r="L487" s="210"/>
      <c r="M487" s="210"/>
      <c r="N487" s="210"/>
      <c r="O487" s="210"/>
      <c r="P487" s="210"/>
      <c r="Q487" s="210"/>
      <c r="R487" s="210"/>
      <c r="S487" s="210"/>
      <c r="T487" s="210"/>
      <c r="U487" s="210"/>
      <c r="V487" s="210"/>
      <c r="W487" s="210"/>
      <c r="X487" s="210"/>
      <c r="Y487" s="210"/>
      <c r="Z487" s="210"/>
    </row>
    <row r="488" spans="1:26" ht="15.75" customHeight="1" x14ac:dyDescent="0.2">
      <c r="A488" s="210"/>
      <c r="B488" s="210"/>
      <c r="C488" s="210"/>
      <c r="D488" s="210"/>
      <c r="E488" s="210"/>
      <c r="F488" s="210"/>
      <c r="G488" s="210"/>
      <c r="H488" s="210"/>
      <c r="I488" s="210"/>
      <c r="J488" s="210"/>
      <c r="K488" s="210"/>
      <c r="L488" s="210"/>
      <c r="M488" s="210"/>
      <c r="N488" s="210"/>
      <c r="O488" s="210"/>
      <c r="P488" s="210"/>
      <c r="Q488" s="210"/>
      <c r="R488" s="210"/>
      <c r="S488" s="210"/>
      <c r="T488" s="210"/>
      <c r="U488" s="210"/>
      <c r="V488" s="210"/>
      <c r="W488" s="210"/>
      <c r="X488" s="210"/>
      <c r="Y488" s="210"/>
      <c r="Z488" s="210"/>
    </row>
    <row r="489" spans="1:26" ht="15.75" customHeight="1" x14ac:dyDescent="0.2">
      <c r="A489" s="210"/>
      <c r="B489" s="210"/>
      <c r="C489" s="210"/>
      <c r="D489" s="210"/>
      <c r="E489" s="210"/>
      <c r="F489" s="210"/>
      <c r="G489" s="210"/>
      <c r="H489" s="210"/>
      <c r="I489" s="210"/>
      <c r="J489" s="210"/>
      <c r="K489" s="210"/>
      <c r="L489" s="210"/>
      <c r="M489" s="210"/>
      <c r="N489" s="210"/>
      <c r="O489" s="210"/>
      <c r="P489" s="210"/>
      <c r="Q489" s="210"/>
      <c r="R489" s="210"/>
      <c r="S489" s="210"/>
      <c r="T489" s="210"/>
      <c r="U489" s="210"/>
      <c r="V489" s="210"/>
      <c r="W489" s="210"/>
      <c r="X489" s="210"/>
      <c r="Y489" s="210"/>
      <c r="Z489" s="210"/>
    </row>
    <row r="490" spans="1:26" ht="15.75" customHeight="1" x14ac:dyDescent="0.2">
      <c r="A490" s="210"/>
      <c r="B490" s="210"/>
      <c r="C490" s="210"/>
      <c r="D490" s="210"/>
      <c r="E490" s="210"/>
      <c r="F490" s="210"/>
      <c r="G490" s="210"/>
      <c r="H490" s="210"/>
      <c r="I490" s="210"/>
      <c r="J490" s="210"/>
      <c r="K490" s="210"/>
      <c r="L490" s="210"/>
      <c r="M490" s="210"/>
      <c r="N490" s="210"/>
      <c r="O490" s="210"/>
      <c r="P490" s="210"/>
      <c r="Q490" s="210"/>
      <c r="R490" s="210"/>
      <c r="S490" s="210"/>
      <c r="T490" s="210"/>
      <c r="U490" s="210"/>
      <c r="V490" s="210"/>
      <c r="W490" s="210"/>
      <c r="X490" s="210"/>
      <c r="Y490" s="210"/>
      <c r="Z490" s="210"/>
    </row>
    <row r="491" spans="1:26" ht="15.75" customHeight="1" x14ac:dyDescent="0.2">
      <c r="A491" s="210"/>
      <c r="B491" s="210"/>
      <c r="C491" s="210"/>
      <c r="D491" s="210"/>
      <c r="E491" s="210"/>
      <c r="F491" s="210"/>
      <c r="G491" s="210"/>
      <c r="H491" s="210"/>
      <c r="I491" s="210"/>
      <c r="J491" s="210"/>
      <c r="K491" s="210"/>
      <c r="L491" s="210"/>
      <c r="M491" s="210"/>
      <c r="N491" s="210"/>
      <c r="O491" s="210"/>
      <c r="P491" s="210"/>
      <c r="Q491" s="210"/>
      <c r="R491" s="210"/>
      <c r="S491" s="210"/>
      <c r="T491" s="210"/>
      <c r="U491" s="210"/>
      <c r="V491" s="210"/>
      <c r="W491" s="210"/>
      <c r="X491" s="210"/>
      <c r="Y491" s="210"/>
      <c r="Z491" s="210"/>
    </row>
    <row r="492" spans="1:26" ht="15.75" customHeight="1" x14ac:dyDescent="0.2">
      <c r="A492" s="210"/>
      <c r="B492" s="210"/>
      <c r="C492" s="210"/>
      <c r="D492" s="210"/>
      <c r="E492" s="210"/>
      <c r="F492" s="210"/>
      <c r="G492" s="210"/>
      <c r="H492" s="210"/>
      <c r="I492" s="210"/>
      <c r="J492" s="210"/>
      <c r="K492" s="210"/>
      <c r="L492" s="210"/>
      <c r="M492" s="210"/>
      <c r="N492" s="210"/>
      <c r="O492" s="210"/>
      <c r="P492" s="210"/>
      <c r="Q492" s="210"/>
      <c r="R492" s="210"/>
      <c r="S492" s="210"/>
      <c r="T492" s="210"/>
      <c r="U492" s="210"/>
      <c r="V492" s="210"/>
      <c r="W492" s="210"/>
      <c r="X492" s="210"/>
      <c r="Y492" s="210"/>
      <c r="Z492" s="210"/>
    </row>
    <row r="493" spans="1:26" ht="15.75" customHeight="1" x14ac:dyDescent="0.2">
      <c r="A493" s="210"/>
      <c r="B493" s="210"/>
      <c r="C493" s="210"/>
      <c r="D493" s="210"/>
      <c r="E493" s="210"/>
      <c r="F493" s="210"/>
      <c r="G493" s="210"/>
      <c r="H493" s="210"/>
      <c r="I493" s="210"/>
      <c r="J493" s="210"/>
      <c r="K493" s="210"/>
      <c r="L493" s="210"/>
      <c r="M493" s="210"/>
      <c r="N493" s="210"/>
      <c r="O493" s="210"/>
      <c r="P493" s="210"/>
      <c r="Q493" s="210"/>
      <c r="R493" s="210"/>
      <c r="S493" s="210"/>
      <c r="T493" s="210"/>
      <c r="U493" s="210"/>
      <c r="V493" s="210"/>
      <c r="W493" s="210"/>
      <c r="X493" s="210"/>
      <c r="Y493" s="210"/>
      <c r="Z493" s="210"/>
    </row>
    <row r="494" spans="1:26" ht="15.75" customHeight="1" x14ac:dyDescent="0.2">
      <c r="A494" s="210"/>
      <c r="B494" s="210"/>
      <c r="C494" s="210"/>
      <c r="D494" s="210"/>
      <c r="E494" s="210"/>
      <c r="F494" s="210"/>
      <c r="G494" s="210"/>
      <c r="H494" s="210"/>
      <c r="I494" s="210"/>
      <c r="J494" s="210"/>
      <c r="K494" s="210"/>
      <c r="L494" s="210"/>
      <c r="M494" s="210"/>
      <c r="N494" s="210"/>
      <c r="O494" s="210"/>
      <c r="P494" s="210"/>
      <c r="Q494" s="210"/>
      <c r="R494" s="210"/>
      <c r="S494" s="210"/>
      <c r="T494" s="210"/>
      <c r="U494" s="210"/>
      <c r="V494" s="210"/>
      <c r="W494" s="210"/>
      <c r="X494" s="210"/>
      <c r="Y494" s="210"/>
      <c r="Z494" s="210"/>
    </row>
    <row r="495" spans="1:26" ht="15.75" customHeight="1" x14ac:dyDescent="0.2">
      <c r="A495" s="210"/>
      <c r="B495" s="210"/>
      <c r="C495" s="210"/>
      <c r="D495" s="210"/>
      <c r="E495" s="210"/>
      <c r="F495" s="210"/>
      <c r="G495" s="210"/>
      <c r="H495" s="210"/>
      <c r="I495" s="210"/>
      <c r="J495" s="210"/>
      <c r="K495" s="210"/>
      <c r="L495" s="210"/>
      <c r="M495" s="210"/>
      <c r="N495" s="210"/>
      <c r="O495" s="210"/>
      <c r="P495" s="210"/>
      <c r="Q495" s="210"/>
      <c r="R495" s="210"/>
      <c r="S495" s="210"/>
      <c r="T495" s="210"/>
      <c r="U495" s="210"/>
      <c r="V495" s="210"/>
      <c r="W495" s="210"/>
      <c r="X495" s="210"/>
      <c r="Y495" s="210"/>
      <c r="Z495" s="210"/>
    </row>
    <row r="496" spans="1:26" ht="15.75" customHeight="1" x14ac:dyDescent="0.2">
      <c r="A496" s="210"/>
      <c r="B496" s="210"/>
      <c r="C496" s="210"/>
      <c r="D496" s="210"/>
      <c r="E496" s="210"/>
      <c r="F496" s="210"/>
      <c r="G496" s="210"/>
      <c r="H496" s="210"/>
      <c r="I496" s="210"/>
      <c r="J496" s="210"/>
      <c r="K496" s="210"/>
      <c r="L496" s="210"/>
      <c r="M496" s="210"/>
      <c r="N496" s="210"/>
      <c r="O496" s="210"/>
      <c r="P496" s="210"/>
      <c r="Q496" s="210"/>
      <c r="R496" s="210"/>
      <c r="S496" s="210"/>
      <c r="T496" s="210"/>
      <c r="U496" s="210"/>
      <c r="V496" s="210"/>
      <c r="W496" s="210"/>
      <c r="X496" s="210"/>
      <c r="Y496" s="210"/>
      <c r="Z496" s="210"/>
    </row>
    <row r="497" spans="1:26" ht="15.75" customHeight="1" x14ac:dyDescent="0.2">
      <c r="A497" s="210"/>
      <c r="B497" s="210"/>
      <c r="C497" s="210"/>
      <c r="D497" s="210"/>
      <c r="E497" s="210"/>
      <c r="F497" s="210"/>
      <c r="G497" s="210"/>
      <c r="H497" s="210"/>
      <c r="I497" s="210"/>
      <c r="J497" s="210"/>
      <c r="K497" s="210"/>
      <c r="L497" s="210"/>
      <c r="M497" s="210"/>
      <c r="N497" s="210"/>
      <c r="O497" s="210"/>
      <c r="P497" s="210"/>
      <c r="Q497" s="210"/>
      <c r="R497" s="210"/>
      <c r="S497" s="210"/>
      <c r="T497" s="210"/>
      <c r="U497" s="210"/>
      <c r="V497" s="210"/>
      <c r="W497" s="210"/>
      <c r="X497" s="210"/>
      <c r="Y497" s="210"/>
      <c r="Z497" s="210"/>
    </row>
    <row r="498" spans="1:26" ht="15.75" customHeight="1" x14ac:dyDescent="0.2">
      <c r="A498" s="210"/>
      <c r="B498" s="210"/>
      <c r="C498" s="210"/>
      <c r="D498" s="210"/>
      <c r="E498" s="210"/>
      <c r="F498" s="210"/>
      <c r="G498" s="210"/>
      <c r="H498" s="210"/>
      <c r="I498" s="210"/>
      <c r="J498" s="210"/>
      <c r="K498" s="210"/>
      <c r="L498" s="210"/>
      <c r="M498" s="210"/>
      <c r="N498" s="210"/>
      <c r="O498" s="210"/>
      <c r="P498" s="210"/>
      <c r="Q498" s="210"/>
      <c r="R498" s="210"/>
      <c r="S498" s="210"/>
      <c r="T498" s="210"/>
      <c r="U498" s="210"/>
      <c r="V498" s="210"/>
      <c r="W498" s="210"/>
      <c r="X498" s="210"/>
      <c r="Y498" s="210"/>
      <c r="Z498" s="210"/>
    </row>
    <row r="499" spans="1:26" ht="15.75" customHeight="1" x14ac:dyDescent="0.2">
      <c r="A499" s="210"/>
      <c r="B499" s="210"/>
      <c r="C499" s="210"/>
      <c r="D499" s="210"/>
      <c r="E499" s="210"/>
      <c r="F499" s="210"/>
      <c r="G499" s="210"/>
      <c r="H499" s="210"/>
      <c r="I499" s="210"/>
      <c r="J499" s="210"/>
      <c r="K499" s="210"/>
      <c r="L499" s="210"/>
      <c r="M499" s="210"/>
      <c r="N499" s="210"/>
      <c r="O499" s="210"/>
      <c r="P499" s="210"/>
      <c r="Q499" s="210"/>
      <c r="R499" s="210"/>
      <c r="S499" s="210"/>
      <c r="T499" s="210"/>
      <c r="U499" s="210"/>
      <c r="V499" s="210"/>
      <c r="W499" s="210"/>
      <c r="X499" s="210"/>
      <c r="Y499" s="210"/>
      <c r="Z499" s="210"/>
    </row>
    <row r="500" spans="1:26" ht="15.75" customHeight="1" x14ac:dyDescent="0.2">
      <c r="A500" s="210"/>
      <c r="B500" s="210"/>
      <c r="C500" s="210"/>
      <c r="D500" s="210"/>
      <c r="E500" s="210"/>
      <c r="F500" s="210"/>
      <c r="G500" s="210"/>
      <c r="H500" s="210"/>
      <c r="I500" s="210"/>
      <c r="J500" s="210"/>
      <c r="K500" s="210"/>
      <c r="L500" s="210"/>
      <c r="M500" s="210"/>
      <c r="N500" s="210"/>
      <c r="O500" s="210"/>
      <c r="P500" s="210"/>
      <c r="Q500" s="210"/>
      <c r="R500" s="210"/>
      <c r="S500" s="210"/>
      <c r="T500" s="210"/>
      <c r="U500" s="210"/>
      <c r="V500" s="210"/>
      <c r="W500" s="210"/>
      <c r="X500" s="210"/>
      <c r="Y500" s="210"/>
      <c r="Z500" s="210"/>
    </row>
    <row r="501" spans="1:26" ht="15.75" customHeight="1" x14ac:dyDescent="0.2">
      <c r="A501" s="210"/>
      <c r="B501" s="210"/>
      <c r="C501" s="210"/>
      <c r="D501" s="210"/>
      <c r="E501" s="210"/>
      <c r="F501" s="210"/>
      <c r="G501" s="210"/>
      <c r="H501" s="210"/>
      <c r="I501" s="210"/>
      <c r="J501" s="210"/>
      <c r="K501" s="210"/>
      <c r="L501" s="210"/>
      <c r="M501" s="210"/>
      <c r="N501" s="210"/>
      <c r="O501" s="210"/>
      <c r="P501" s="210"/>
      <c r="Q501" s="210"/>
      <c r="R501" s="210"/>
      <c r="S501" s="210"/>
      <c r="T501" s="210"/>
      <c r="U501" s="210"/>
      <c r="V501" s="210"/>
      <c r="W501" s="210"/>
      <c r="X501" s="210"/>
      <c r="Y501" s="210"/>
      <c r="Z501" s="210"/>
    </row>
    <row r="502" spans="1:26" ht="15.75" customHeight="1" x14ac:dyDescent="0.2">
      <c r="A502" s="210"/>
      <c r="B502" s="210"/>
      <c r="C502" s="210"/>
      <c r="D502" s="210"/>
      <c r="E502" s="210"/>
      <c r="F502" s="210"/>
      <c r="G502" s="210"/>
      <c r="H502" s="210"/>
      <c r="I502" s="210"/>
      <c r="J502" s="210"/>
      <c r="K502" s="210"/>
      <c r="L502" s="210"/>
      <c r="M502" s="210"/>
      <c r="N502" s="210"/>
      <c r="O502" s="210"/>
      <c r="P502" s="210"/>
      <c r="Q502" s="210"/>
      <c r="R502" s="210"/>
      <c r="S502" s="210"/>
      <c r="T502" s="210"/>
      <c r="U502" s="210"/>
      <c r="V502" s="210"/>
      <c r="W502" s="210"/>
      <c r="X502" s="210"/>
      <c r="Y502" s="210"/>
      <c r="Z502" s="210"/>
    </row>
    <row r="503" spans="1:26" ht="15.75" customHeight="1" x14ac:dyDescent="0.2">
      <c r="A503" s="210"/>
      <c r="B503" s="210"/>
      <c r="C503" s="210"/>
      <c r="D503" s="210"/>
      <c r="E503" s="210"/>
      <c r="F503" s="210"/>
      <c r="G503" s="210"/>
      <c r="H503" s="210"/>
      <c r="I503" s="210"/>
      <c r="J503" s="210"/>
      <c r="K503" s="210"/>
      <c r="L503" s="210"/>
      <c r="M503" s="210"/>
      <c r="N503" s="210"/>
      <c r="O503" s="210"/>
      <c r="P503" s="210"/>
      <c r="Q503" s="210"/>
      <c r="R503" s="210"/>
      <c r="S503" s="210"/>
      <c r="T503" s="210"/>
      <c r="U503" s="210"/>
      <c r="V503" s="210"/>
      <c r="W503" s="210"/>
      <c r="X503" s="210"/>
      <c r="Y503" s="210"/>
      <c r="Z503" s="210"/>
    </row>
    <row r="504" spans="1:26" ht="15.75" customHeight="1" x14ac:dyDescent="0.2">
      <c r="A504" s="210"/>
      <c r="B504" s="210"/>
      <c r="C504" s="210"/>
      <c r="D504" s="210"/>
      <c r="E504" s="210"/>
      <c r="F504" s="210"/>
      <c r="G504" s="210"/>
      <c r="H504" s="210"/>
      <c r="I504" s="210"/>
      <c r="J504" s="210"/>
      <c r="K504" s="210"/>
      <c r="L504" s="210"/>
      <c r="M504" s="210"/>
      <c r="N504" s="210"/>
      <c r="O504" s="210"/>
      <c r="P504" s="210"/>
      <c r="Q504" s="210"/>
      <c r="R504" s="210"/>
      <c r="S504" s="210"/>
      <c r="T504" s="210"/>
      <c r="U504" s="210"/>
      <c r="V504" s="210"/>
      <c r="W504" s="210"/>
      <c r="X504" s="210"/>
      <c r="Y504" s="210"/>
      <c r="Z504" s="210"/>
    </row>
    <row r="505" spans="1:26" ht="15.75" customHeight="1" x14ac:dyDescent="0.2">
      <c r="A505" s="210"/>
      <c r="B505" s="210"/>
      <c r="C505" s="210"/>
      <c r="D505" s="210"/>
      <c r="E505" s="210"/>
      <c r="F505" s="210"/>
      <c r="G505" s="210"/>
      <c r="H505" s="210"/>
      <c r="I505" s="210"/>
      <c r="J505" s="210"/>
      <c r="K505" s="210"/>
      <c r="L505" s="210"/>
      <c r="M505" s="210"/>
      <c r="N505" s="210"/>
      <c r="O505" s="210"/>
      <c r="P505" s="210"/>
      <c r="Q505" s="210"/>
      <c r="R505" s="210"/>
      <c r="S505" s="210"/>
      <c r="T505" s="210"/>
      <c r="U505" s="210"/>
      <c r="V505" s="210"/>
      <c r="W505" s="210"/>
      <c r="X505" s="210"/>
      <c r="Y505" s="210"/>
      <c r="Z505" s="210"/>
    </row>
    <row r="506" spans="1:26" ht="15.75" customHeight="1" x14ac:dyDescent="0.2">
      <c r="A506" s="210"/>
      <c r="B506" s="210"/>
      <c r="C506" s="210"/>
      <c r="D506" s="210"/>
      <c r="E506" s="210"/>
      <c r="F506" s="210"/>
      <c r="G506" s="210"/>
      <c r="H506" s="210"/>
      <c r="I506" s="210"/>
      <c r="J506" s="210"/>
      <c r="K506" s="210"/>
      <c r="L506" s="210"/>
      <c r="M506" s="210"/>
      <c r="N506" s="210"/>
      <c r="O506" s="210"/>
      <c r="P506" s="210"/>
      <c r="Q506" s="210"/>
      <c r="R506" s="210"/>
      <c r="S506" s="210"/>
      <c r="T506" s="210"/>
      <c r="U506" s="210"/>
      <c r="V506" s="210"/>
      <c r="W506" s="210"/>
      <c r="X506" s="210"/>
      <c r="Y506" s="210"/>
      <c r="Z506" s="210"/>
    </row>
    <row r="507" spans="1:26" ht="15.75" customHeight="1" x14ac:dyDescent="0.2">
      <c r="A507" s="210"/>
      <c r="B507" s="210"/>
      <c r="C507" s="210"/>
      <c r="D507" s="210"/>
      <c r="E507" s="210"/>
      <c r="F507" s="210"/>
      <c r="G507" s="210"/>
      <c r="H507" s="210"/>
      <c r="I507" s="210"/>
      <c r="J507" s="210"/>
      <c r="K507" s="210"/>
      <c r="L507" s="210"/>
      <c r="M507" s="210"/>
      <c r="N507" s="210"/>
      <c r="O507" s="210"/>
      <c r="P507" s="210"/>
      <c r="Q507" s="210"/>
      <c r="R507" s="210"/>
      <c r="S507" s="210"/>
      <c r="T507" s="210"/>
      <c r="U507" s="210"/>
      <c r="V507" s="210"/>
      <c r="W507" s="210"/>
      <c r="X507" s="210"/>
      <c r="Y507" s="210"/>
      <c r="Z507" s="210"/>
    </row>
    <row r="508" spans="1:26" ht="15.75" customHeight="1" x14ac:dyDescent="0.2">
      <c r="A508" s="210"/>
      <c r="B508" s="210"/>
      <c r="C508" s="210"/>
      <c r="D508" s="210"/>
      <c r="E508" s="210"/>
      <c r="F508" s="210"/>
      <c r="G508" s="210"/>
      <c r="H508" s="210"/>
      <c r="I508" s="210"/>
      <c r="J508" s="210"/>
      <c r="K508" s="210"/>
      <c r="L508" s="210"/>
      <c r="M508" s="210"/>
      <c r="N508" s="210"/>
      <c r="O508" s="210"/>
      <c r="P508" s="210"/>
      <c r="Q508" s="210"/>
      <c r="R508" s="210"/>
      <c r="S508" s="210"/>
      <c r="T508" s="210"/>
      <c r="U508" s="210"/>
      <c r="V508" s="210"/>
      <c r="W508" s="210"/>
      <c r="X508" s="210"/>
      <c r="Y508" s="210"/>
      <c r="Z508" s="210"/>
    </row>
    <row r="509" spans="1:26" ht="15.75" customHeight="1" x14ac:dyDescent="0.2">
      <c r="A509" s="210"/>
      <c r="B509" s="210"/>
      <c r="C509" s="210"/>
      <c r="D509" s="210"/>
      <c r="E509" s="210"/>
      <c r="F509" s="210"/>
      <c r="G509" s="210"/>
      <c r="H509" s="210"/>
      <c r="I509" s="210"/>
      <c r="J509" s="210"/>
      <c r="K509" s="210"/>
      <c r="L509" s="210"/>
      <c r="M509" s="210"/>
      <c r="N509" s="210"/>
      <c r="O509" s="210"/>
      <c r="P509" s="210"/>
      <c r="Q509" s="210"/>
      <c r="R509" s="210"/>
      <c r="S509" s="210"/>
      <c r="T509" s="210"/>
      <c r="U509" s="210"/>
      <c r="V509" s="210"/>
      <c r="W509" s="210"/>
      <c r="X509" s="210"/>
      <c r="Y509" s="210"/>
      <c r="Z509" s="210"/>
    </row>
    <row r="510" spans="1:26" ht="15.75" customHeight="1" x14ac:dyDescent="0.2">
      <c r="A510" s="210"/>
      <c r="B510" s="210"/>
      <c r="C510" s="210"/>
      <c r="D510" s="210"/>
      <c r="E510" s="210"/>
      <c r="F510" s="210"/>
      <c r="G510" s="210"/>
      <c r="H510" s="210"/>
      <c r="I510" s="210"/>
      <c r="J510" s="210"/>
      <c r="K510" s="210"/>
      <c r="L510" s="210"/>
      <c r="M510" s="210"/>
      <c r="N510" s="210"/>
      <c r="O510" s="210"/>
      <c r="P510" s="210"/>
      <c r="Q510" s="210"/>
      <c r="R510" s="210"/>
      <c r="S510" s="210"/>
      <c r="T510" s="210"/>
      <c r="U510" s="210"/>
      <c r="V510" s="210"/>
      <c r="W510" s="210"/>
      <c r="X510" s="210"/>
      <c r="Y510" s="210"/>
      <c r="Z510" s="210"/>
    </row>
    <row r="511" spans="1:26" ht="15.75" customHeight="1" x14ac:dyDescent="0.2">
      <c r="A511" s="210"/>
      <c r="B511" s="210"/>
      <c r="C511" s="210"/>
      <c r="D511" s="210"/>
      <c r="E511" s="210"/>
      <c r="F511" s="210"/>
      <c r="G511" s="210"/>
      <c r="H511" s="210"/>
      <c r="I511" s="210"/>
      <c r="J511" s="210"/>
      <c r="K511" s="210"/>
      <c r="L511" s="210"/>
      <c r="M511" s="210"/>
      <c r="N511" s="210"/>
      <c r="O511" s="210"/>
      <c r="P511" s="210"/>
      <c r="Q511" s="210"/>
      <c r="R511" s="210"/>
      <c r="S511" s="210"/>
      <c r="T511" s="210"/>
      <c r="U511" s="210"/>
      <c r="V511" s="210"/>
      <c r="W511" s="210"/>
      <c r="X511" s="210"/>
      <c r="Y511" s="210"/>
      <c r="Z511" s="210"/>
    </row>
    <row r="512" spans="1:26" ht="15.75" customHeight="1" x14ac:dyDescent="0.2">
      <c r="A512" s="210"/>
      <c r="B512" s="210"/>
      <c r="C512" s="210"/>
      <c r="D512" s="210"/>
      <c r="E512" s="210"/>
      <c r="F512" s="210"/>
      <c r="G512" s="210"/>
      <c r="H512" s="210"/>
      <c r="I512" s="210"/>
      <c r="J512" s="210"/>
      <c r="K512" s="210"/>
      <c r="L512" s="210"/>
      <c r="M512" s="210"/>
      <c r="N512" s="210"/>
      <c r="O512" s="210"/>
      <c r="P512" s="210"/>
      <c r="Q512" s="210"/>
      <c r="R512" s="210"/>
      <c r="S512" s="210"/>
      <c r="T512" s="210"/>
      <c r="U512" s="210"/>
      <c r="V512" s="210"/>
      <c r="W512" s="210"/>
      <c r="X512" s="210"/>
      <c r="Y512" s="210"/>
      <c r="Z512" s="210"/>
    </row>
    <row r="513" spans="1:26" ht="15.75" customHeight="1" x14ac:dyDescent="0.2">
      <c r="A513" s="210"/>
      <c r="B513" s="210"/>
      <c r="C513" s="210"/>
      <c r="D513" s="210"/>
      <c r="E513" s="210"/>
      <c r="F513" s="210"/>
      <c r="G513" s="210"/>
      <c r="H513" s="210"/>
      <c r="I513" s="210"/>
      <c r="J513" s="210"/>
      <c r="K513" s="210"/>
      <c r="L513" s="210"/>
      <c r="M513" s="210"/>
      <c r="N513" s="210"/>
      <c r="O513" s="210"/>
      <c r="P513" s="210"/>
      <c r="Q513" s="210"/>
      <c r="R513" s="210"/>
      <c r="S513" s="210"/>
      <c r="T513" s="210"/>
      <c r="U513" s="210"/>
      <c r="V513" s="210"/>
      <c r="W513" s="210"/>
      <c r="X513" s="210"/>
      <c r="Y513" s="210"/>
      <c r="Z513" s="210"/>
    </row>
    <row r="514" spans="1:26" ht="15.75" customHeight="1" x14ac:dyDescent="0.2">
      <c r="A514" s="210"/>
      <c r="B514" s="210"/>
      <c r="C514" s="210"/>
      <c r="D514" s="210"/>
      <c r="E514" s="210"/>
      <c r="F514" s="210"/>
      <c r="G514" s="210"/>
      <c r="H514" s="210"/>
      <c r="I514" s="210"/>
      <c r="J514" s="210"/>
      <c r="K514" s="210"/>
      <c r="L514" s="210"/>
      <c r="M514" s="210"/>
      <c r="N514" s="210"/>
      <c r="O514" s="210"/>
      <c r="P514" s="210"/>
      <c r="Q514" s="210"/>
      <c r="R514" s="210"/>
      <c r="S514" s="210"/>
      <c r="T514" s="210"/>
      <c r="U514" s="210"/>
      <c r="V514" s="210"/>
      <c r="W514" s="210"/>
      <c r="X514" s="210"/>
      <c r="Y514" s="210"/>
      <c r="Z514" s="210"/>
    </row>
    <row r="515" spans="1:26" ht="15.75" customHeight="1" x14ac:dyDescent="0.2">
      <c r="A515" s="210"/>
      <c r="B515" s="210"/>
      <c r="C515" s="210"/>
      <c r="D515" s="210"/>
      <c r="E515" s="210"/>
      <c r="F515" s="210"/>
      <c r="G515" s="210"/>
      <c r="H515" s="210"/>
      <c r="I515" s="210"/>
      <c r="J515" s="210"/>
      <c r="K515" s="210"/>
      <c r="L515" s="210"/>
      <c r="M515" s="210"/>
      <c r="N515" s="210"/>
      <c r="O515" s="210"/>
      <c r="P515" s="210"/>
      <c r="Q515" s="210"/>
      <c r="R515" s="210"/>
      <c r="S515" s="210"/>
      <c r="T515" s="210"/>
      <c r="U515" s="210"/>
      <c r="V515" s="210"/>
      <c r="W515" s="210"/>
      <c r="X515" s="210"/>
      <c r="Y515" s="210"/>
      <c r="Z515" s="210"/>
    </row>
    <row r="516" spans="1:26" ht="15.75" customHeight="1" x14ac:dyDescent="0.2">
      <c r="A516" s="210"/>
      <c r="B516" s="210"/>
      <c r="C516" s="210"/>
      <c r="D516" s="210"/>
      <c r="E516" s="210"/>
      <c r="F516" s="210"/>
      <c r="G516" s="210"/>
      <c r="H516" s="210"/>
      <c r="I516" s="210"/>
      <c r="J516" s="210"/>
      <c r="K516" s="210"/>
      <c r="L516" s="210"/>
      <c r="M516" s="210"/>
      <c r="N516" s="210"/>
      <c r="O516" s="210"/>
      <c r="P516" s="210"/>
      <c r="Q516" s="210"/>
      <c r="R516" s="210"/>
      <c r="S516" s="210"/>
      <c r="T516" s="210"/>
      <c r="U516" s="210"/>
      <c r="V516" s="210"/>
      <c r="W516" s="210"/>
      <c r="X516" s="210"/>
      <c r="Y516" s="210"/>
      <c r="Z516" s="210"/>
    </row>
    <row r="517" spans="1:26" ht="15.75" customHeight="1" x14ac:dyDescent="0.2">
      <c r="A517" s="210"/>
      <c r="B517" s="210"/>
      <c r="C517" s="210"/>
      <c r="D517" s="210"/>
      <c r="E517" s="210"/>
      <c r="F517" s="210"/>
      <c r="G517" s="210"/>
      <c r="H517" s="210"/>
      <c r="I517" s="210"/>
      <c r="J517" s="210"/>
      <c r="K517" s="210"/>
      <c r="L517" s="210"/>
      <c r="M517" s="210"/>
      <c r="N517" s="210"/>
      <c r="O517" s="210"/>
      <c r="P517" s="210"/>
      <c r="Q517" s="210"/>
      <c r="R517" s="210"/>
      <c r="S517" s="210"/>
      <c r="T517" s="210"/>
      <c r="U517" s="210"/>
      <c r="V517" s="210"/>
      <c r="W517" s="210"/>
      <c r="X517" s="210"/>
      <c r="Y517" s="210"/>
      <c r="Z517" s="210"/>
    </row>
    <row r="518" spans="1:26" ht="15.75" customHeight="1" x14ac:dyDescent="0.2">
      <c r="A518" s="210"/>
      <c r="B518" s="210"/>
      <c r="C518" s="210"/>
      <c r="D518" s="210"/>
      <c r="E518" s="210"/>
      <c r="F518" s="210"/>
      <c r="G518" s="210"/>
      <c r="H518" s="210"/>
      <c r="I518" s="210"/>
      <c r="J518" s="210"/>
      <c r="K518" s="210"/>
      <c r="L518" s="210"/>
      <c r="M518" s="210"/>
      <c r="N518" s="210"/>
      <c r="O518" s="210"/>
      <c r="P518" s="210"/>
      <c r="Q518" s="210"/>
      <c r="R518" s="210"/>
      <c r="S518" s="210"/>
      <c r="T518" s="210"/>
      <c r="U518" s="210"/>
      <c r="V518" s="210"/>
      <c r="W518" s="210"/>
      <c r="X518" s="210"/>
      <c r="Y518" s="210"/>
      <c r="Z518" s="210"/>
    </row>
    <row r="519" spans="1:26" ht="15.75" customHeight="1" x14ac:dyDescent="0.2">
      <c r="A519" s="210"/>
      <c r="B519" s="210"/>
      <c r="C519" s="210"/>
      <c r="D519" s="210"/>
      <c r="E519" s="210"/>
      <c r="F519" s="210"/>
      <c r="G519" s="210"/>
      <c r="H519" s="210"/>
      <c r="I519" s="210"/>
      <c r="J519" s="210"/>
      <c r="K519" s="210"/>
      <c r="L519" s="210"/>
      <c r="M519" s="210"/>
      <c r="N519" s="210"/>
      <c r="O519" s="210"/>
      <c r="P519" s="210"/>
      <c r="Q519" s="210"/>
      <c r="R519" s="210"/>
      <c r="S519" s="210"/>
      <c r="T519" s="210"/>
      <c r="U519" s="210"/>
      <c r="V519" s="210"/>
      <c r="W519" s="210"/>
      <c r="X519" s="210"/>
      <c r="Y519" s="210"/>
      <c r="Z519" s="210"/>
    </row>
    <row r="520" spans="1:26" ht="15.75" customHeight="1" x14ac:dyDescent="0.2">
      <c r="A520" s="210"/>
      <c r="B520" s="210"/>
      <c r="C520" s="210"/>
      <c r="D520" s="210"/>
      <c r="E520" s="210"/>
      <c r="F520" s="210"/>
      <c r="G520" s="210"/>
      <c r="H520" s="210"/>
      <c r="I520" s="210"/>
      <c r="J520" s="210"/>
      <c r="K520" s="210"/>
      <c r="L520" s="210"/>
      <c r="M520" s="210"/>
      <c r="N520" s="210"/>
      <c r="O520" s="210"/>
      <c r="P520" s="210"/>
      <c r="Q520" s="210"/>
      <c r="R520" s="210"/>
      <c r="S520" s="210"/>
      <c r="T520" s="210"/>
      <c r="U520" s="210"/>
      <c r="V520" s="210"/>
      <c r="W520" s="210"/>
      <c r="X520" s="210"/>
      <c r="Y520" s="210"/>
      <c r="Z520" s="210"/>
    </row>
    <row r="521" spans="1:26" ht="15.75" customHeight="1" x14ac:dyDescent="0.2">
      <c r="A521" s="210"/>
      <c r="B521" s="210"/>
      <c r="C521" s="210"/>
      <c r="D521" s="210"/>
      <c r="E521" s="210"/>
      <c r="F521" s="210"/>
      <c r="G521" s="210"/>
      <c r="H521" s="210"/>
      <c r="I521" s="210"/>
      <c r="J521" s="210"/>
      <c r="K521" s="210"/>
      <c r="L521" s="210"/>
      <c r="M521" s="210"/>
      <c r="N521" s="210"/>
      <c r="O521" s="210"/>
      <c r="P521" s="210"/>
      <c r="Q521" s="210"/>
      <c r="R521" s="210"/>
      <c r="S521" s="210"/>
      <c r="T521" s="210"/>
      <c r="U521" s="210"/>
      <c r="V521" s="210"/>
      <c r="W521" s="210"/>
      <c r="X521" s="210"/>
      <c r="Y521" s="210"/>
      <c r="Z521" s="210"/>
    </row>
    <row r="522" spans="1:26" ht="15.75" customHeight="1" x14ac:dyDescent="0.2">
      <c r="A522" s="210"/>
      <c r="B522" s="210"/>
      <c r="C522" s="210"/>
      <c r="D522" s="210"/>
      <c r="E522" s="210"/>
      <c r="F522" s="210"/>
      <c r="G522" s="210"/>
      <c r="H522" s="210"/>
      <c r="I522" s="210"/>
      <c r="J522" s="210"/>
      <c r="K522" s="210"/>
      <c r="L522" s="210"/>
      <c r="M522" s="210"/>
      <c r="N522" s="210"/>
      <c r="O522" s="210"/>
      <c r="P522" s="210"/>
      <c r="Q522" s="210"/>
      <c r="R522" s="210"/>
      <c r="S522" s="210"/>
      <c r="T522" s="210"/>
      <c r="U522" s="210"/>
      <c r="V522" s="210"/>
      <c r="W522" s="210"/>
      <c r="X522" s="210"/>
      <c r="Y522" s="210"/>
      <c r="Z522" s="210"/>
    </row>
    <row r="523" spans="1:26" ht="15.75" customHeight="1" x14ac:dyDescent="0.2">
      <c r="A523" s="210"/>
      <c r="B523" s="210"/>
      <c r="C523" s="210"/>
      <c r="D523" s="210"/>
      <c r="E523" s="210"/>
      <c r="F523" s="210"/>
      <c r="G523" s="210"/>
      <c r="H523" s="210"/>
      <c r="I523" s="210"/>
      <c r="J523" s="210"/>
      <c r="K523" s="210"/>
      <c r="L523" s="210"/>
      <c r="M523" s="210"/>
      <c r="N523" s="210"/>
      <c r="O523" s="210"/>
      <c r="P523" s="210"/>
      <c r="Q523" s="210"/>
      <c r="R523" s="210"/>
      <c r="S523" s="210"/>
      <c r="T523" s="210"/>
      <c r="U523" s="210"/>
      <c r="V523" s="210"/>
      <c r="W523" s="210"/>
      <c r="X523" s="210"/>
      <c r="Y523" s="210"/>
      <c r="Z523" s="210"/>
    </row>
    <row r="524" spans="1:26" ht="15.75" customHeight="1" x14ac:dyDescent="0.2">
      <c r="A524" s="210"/>
      <c r="B524" s="210"/>
      <c r="C524" s="210"/>
      <c r="D524" s="210"/>
      <c r="E524" s="210"/>
      <c r="F524" s="210"/>
      <c r="G524" s="210"/>
      <c r="H524" s="210"/>
      <c r="I524" s="210"/>
      <c r="J524" s="210"/>
      <c r="K524" s="210"/>
      <c r="L524" s="210"/>
      <c r="M524" s="210"/>
      <c r="N524" s="210"/>
      <c r="O524" s="210"/>
      <c r="P524" s="210"/>
      <c r="Q524" s="210"/>
      <c r="R524" s="210"/>
      <c r="S524" s="210"/>
      <c r="T524" s="210"/>
      <c r="U524" s="210"/>
      <c r="V524" s="210"/>
      <c r="W524" s="210"/>
      <c r="X524" s="210"/>
      <c r="Y524" s="210"/>
      <c r="Z524" s="210"/>
    </row>
    <row r="525" spans="1:26" ht="15.75" customHeight="1" x14ac:dyDescent="0.2">
      <c r="A525" s="210"/>
      <c r="B525" s="210"/>
      <c r="C525" s="210"/>
      <c r="D525" s="210"/>
      <c r="E525" s="210"/>
      <c r="F525" s="210"/>
      <c r="G525" s="210"/>
      <c r="H525" s="210"/>
      <c r="I525" s="210"/>
      <c r="J525" s="210"/>
      <c r="K525" s="210"/>
      <c r="L525" s="210"/>
      <c r="M525" s="210"/>
      <c r="N525" s="210"/>
      <c r="O525" s="210"/>
      <c r="P525" s="210"/>
      <c r="Q525" s="210"/>
      <c r="R525" s="210"/>
      <c r="S525" s="210"/>
      <c r="T525" s="210"/>
      <c r="U525" s="210"/>
      <c r="V525" s="210"/>
      <c r="W525" s="210"/>
      <c r="X525" s="210"/>
      <c r="Y525" s="210"/>
      <c r="Z525" s="210"/>
    </row>
    <row r="526" spans="1:26" ht="15.75" customHeight="1" x14ac:dyDescent="0.2">
      <c r="A526" s="210"/>
      <c r="B526" s="210"/>
      <c r="C526" s="210"/>
      <c r="D526" s="210"/>
      <c r="E526" s="210"/>
      <c r="F526" s="210"/>
      <c r="G526" s="210"/>
      <c r="H526" s="210"/>
      <c r="I526" s="210"/>
      <c r="J526" s="210"/>
      <c r="K526" s="210"/>
      <c r="L526" s="210"/>
      <c r="M526" s="210"/>
      <c r="N526" s="210"/>
      <c r="O526" s="210"/>
      <c r="P526" s="210"/>
      <c r="Q526" s="210"/>
      <c r="R526" s="210"/>
      <c r="S526" s="210"/>
      <c r="T526" s="210"/>
      <c r="U526" s="210"/>
      <c r="V526" s="210"/>
      <c r="W526" s="210"/>
      <c r="X526" s="210"/>
      <c r="Y526" s="210"/>
      <c r="Z526" s="210"/>
    </row>
    <row r="527" spans="1:26" ht="15.75" customHeight="1" x14ac:dyDescent="0.2">
      <c r="A527" s="210"/>
      <c r="B527" s="210"/>
      <c r="C527" s="210"/>
      <c r="D527" s="210"/>
      <c r="E527" s="210"/>
      <c r="F527" s="210"/>
      <c r="G527" s="210"/>
      <c r="H527" s="210"/>
      <c r="I527" s="210"/>
      <c r="J527" s="210"/>
      <c r="K527" s="210"/>
      <c r="L527" s="210"/>
      <c r="M527" s="210"/>
      <c r="N527" s="210"/>
      <c r="O527" s="210"/>
      <c r="P527" s="210"/>
      <c r="Q527" s="210"/>
      <c r="R527" s="210"/>
      <c r="S527" s="210"/>
      <c r="T527" s="210"/>
      <c r="U527" s="210"/>
      <c r="V527" s="210"/>
      <c r="W527" s="210"/>
      <c r="X527" s="210"/>
      <c r="Y527" s="210"/>
      <c r="Z527" s="210"/>
    </row>
    <row r="528" spans="1:26" ht="15.75" customHeight="1" x14ac:dyDescent="0.2">
      <c r="A528" s="210"/>
      <c r="B528" s="210"/>
      <c r="C528" s="210"/>
      <c r="D528" s="210"/>
      <c r="E528" s="210"/>
      <c r="F528" s="210"/>
      <c r="G528" s="210"/>
      <c r="H528" s="210"/>
      <c r="I528" s="210"/>
      <c r="J528" s="210"/>
      <c r="K528" s="210"/>
      <c r="L528" s="210"/>
      <c r="M528" s="210"/>
      <c r="N528" s="210"/>
      <c r="O528" s="210"/>
      <c r="P528" s="210"/>
      <c r="Q528" s="210"/>
      <c r="R528" s="210"/>
      <c r="S528" s="210"/>
      <c r="T528" s="210"/>
      <c r="U528" s="210"/>
      <c r="V528" s="210"/>
      <c r="W528" s="210"/>
      <c r="X528" s="210"/>
      <c r="Y528" s="210"/>
      <c r="Z528" s="210"/>
    </row>
    <row r="529" spans="1:26" ht="15.75" customHeight="1" x14ac:dyDescent="0.2">
      <c r="A529" s="210"/>
      <c r="B529" s="210"/>
      <c r="C529" s="210"/>
      <c r="D529" s="210"/>
      <c r="E529" s="210"/>
      <c r="F529" s="210"/>
      <c r="G529" s="210"/>
      <c r="H529" s="210"/>
      <c r="I529" s="210"/>
      <c r="J529" s="210"/>
      <c r="K529" s="210"/>
      <c r="L529" s="210"/>
      <c r="M529" s="210"/>
      <c r="N529" s="210"/>
      <c r="O529" s="210"/>
      <c r="P529" s="210"/>
      <c r="Q529" s="210"/>
      <c r="R529" s="210"/>
      <c r="S529" s="210"/>
      <c r="T529" s="210"/>
      <c r="U529" s="210"/>
      <c r="V529" s="210"/>
      <c r="W529" s="210"/>
      <c r="X529" s="210"/>
      <c r="Y529" s="210"/>
      <c r="Z529" s="210"/>
    </row>
    <row r="530" spans="1:26" ht="15.75" customHeight="1" x14ac:dyDescent="0.2">
      <c r="A530" s="210"/>
      <c r="B530" s="210"/>
      <c r="C530" s="210"/>
      <c r="D530" s="210"/>
      <c r="E530" s="210"/>
      <c r="F530" s="210"/>
      <c r="G530" s="210"/>
      <c r="H530" s="210"/>
      <c r="I530" s="210"/>
      <c r="J530" s="210"/>
      <c r="K530" s="210"/>
      <c r="L530" s="210"/>
      <c r="M530" s="210"/>
      <c r="N530" s="210"/>
      <c r="O530" s="210"/>
      <c r="P530" s="210"/>
      <c r="Q530" s="210"/>
      <c r="R530" s="210"/>
      <c r="S530" s="210"/>
      <c r="T530" s="210"/>
      <c r="U530" s="210"/>
      <c r="V530" s="210"/>
      <c r="W530" s="210"/>
      <c r="X530" s="210"/>
      <c r="Y530" s="210"/>
      <c r="Z530" s="210"/>
    </row>
    <row r="531" spans="1:26" ht="15.75" customHeight="1" x14ac:dyDescent="0.2">
      <c r="A531" s="210"/>
      <c r="B531" s="210"/>
      <c r="C531" s="210"/>
      <c r="D531" s="210"/>
      <c r="E531" s="210"/>
      <c r="F531" s="210"/>
      <c r="G531" s="210"/>
      <c r="H531" s="210"/>
      <c r="I531" s="210"/>
      <c r="J531" s="210"/>
      <c r="K531" s="210"/>
      <c r="L531" s="210"/>
      <c r="M531" s="210"/>
      <c r="N531" s="210"/>
      <c r="O531" s="210"/>
      <c r="P531" s="210"/>
      <c r="Q531" s="210"/>
      <c r="R531" s="210"/>
      <c r="S531" s="210"/>
      <c r="T531" s="210"/>
      <c r="U531" s="210"/>
      <c r="V531" s="210"/>
      <c r="W531" s="210"/>
      <c r="X531" s="210"/>
      <c r="Y531" s="210"/>
      <c r="Z531" s="210"/>
    </row>
    <row r="532" spans="1:26" ht="15.75" customHeight="1" x14ac:dyDescent="0.2">
      <c r="A532" s="210"/>
      <c r="B532" s="210"/>
      <c r="C532" s="210"/>
      <c r="D532" s="210"/>
      <c r="E532" s="210"/>
      <c r="F532" s="210"/>
      <c r="G532" s="210"/>
      <c r="H532" s="210"/>
      <c r="I532" s="210"/>
      <c r="J532" s="210"/>
      <c r="K532" s="210"/>
      <c r="L532" s="210"/>
      <c r="M532" s="210"/>
      <c r="N532" s="210"/>
      <c r="O532" s="210"/>
      <c r="P532" s="210"/>
      <c r="Q532" s="210"/>
      <c r="R532" s="210"/>
      <c r="S532" s="210"/>
      <c r="T532" s="210"/>
      <c r="U532" s="210"/>
      <c r="V532" s="210"/>
      <c r="W532" s="210"/>
      <c r="X532" s="210"/>
      <c r="Y532" s="210"/>
      <c r="Z532" s="210"/>
    </row>
    <row r="533" spans="1:26" ht="15.75" customHeight="1" x14ac:dyDescent="0.2">
      <c r="A533" s="210"/>
      <c r="B533" s="210"/>
      <c r="C533" s="210"/>
      <c r="D533" s="210"/>
      <c r="E533" s="210"/>
      <c r="F533" s="210"/>
      <c r="G533" s="210"/>
      <c r="H533" s="210"/>
      <c r="I533" s="210"/>
      <c r="J533" s="210"/>
      <c r="K533" s="210"/>
      <c r="L533" s="210"/>
      <c r="M533" s="210"/>
      <c r="N533" s="210"/>
      <c r="O533" s="210"/>
      <c r="P533" s="210"/>
      <c r="Q533" s="210"/>
      <c r="R533" s="210"/>
      <c r="S533" s="210"/>
      <c r="T533" s="210"/>
      <c r="U533" s="210"/>
      <c r="V533" s="210"/>
      <c r="W533" s="210"/>
      <c r="X533" s="210"/>
      <c r="Y533" s="210"/>
      <c r="Z533" s="210"/>
    </row>
    <row r="534" spans="1:26" ht="15.75" customHeight="1" x14ac:dyDescent="0.2">
      <c r="A534" s="210"/>
      <c r="B534" s="210"/>
      <c r="C534" s="210"/>
      <c r="D534" s="210"/>
      <c r="E534" s="210"/>
      <c r="F534" s="210"/>
      <c r="G534" s="210"/>
      <c r="H534" s="210"/>
      <c r="I534" s="210"/>
      <c r="J534" s="210"/>
      <c r="K534" s="210"/>
      <c r="L534" s="210"/>
      <c r="M534" s="210"/>
      <c r="N534" s="210"/>
      <c r="O534" s="210"/>
      <c r="P534" s="210"/>
      <c r="Q534" s="210"/>
      <c r="R534" s="210"/>
      <c r="S534" s="210"/>
      <c r="T534" s="210"/>
      <c r="U534" s="210"/>
      <c r="V534" s="210"/>
      <c r="W534" s="210"/>
      <c r="X534" s="210"/>
      <c r="Y534" s="210"/>
      <c r="Z534" s="210"/>
    </row>
    <row r="535" spans="1:26" ht="15.75" customHeight="1" x14ac:dyDescent="0.2">
      <c r="A535" s="210"/>
      <c r="B535" s="210"/>
      <c r="C535" s="210"/>
      <c r="D535" s="210"/>
      <c r="E535" s="210"/>
      <c r="F535" s="210"/>
      <c r="G535" s="210"/>
      <c r="H535" s="210"/>
      <c r="I535" s="210"/>
      <c r="J535" s="210"/>
      <c r="K535" s="210"/>
      <c r="L535" s="210"/>
      <c r="M535" s="210"/>
      <c r="N535" s="210"/>
      <c r="O535" s="210"/>
      <c r="P535" s="210"/>
      <c r="Q535" s="210"/>
      <c r="R535" s="210"/>
      <c r="S535" s="210"/>
      <c r="T535" s="210"/>
      <c r="U535" s="210"/>
      <c r="V535" s="210"/>
      <c r="W535" s="210"/>
      <c r="X535" s="210"/>
      <c r="Y535" s="210"/>
      <c r="Z535" s="210"/>
    </row>
    <row r="536" spans="1:26" ht="15.75" customHeight="1" x14ac:dyDescent="0.2">
      <c r="A536" s="210"/>
      <c r="B536" s="210"/>
      <c r="C536" s="210"/>
      <c r="D536" s="210"/>
      <c r="E536" s="210"/>
      <c r="F536" s="210"/>
      <c r="G536" s="210"/>
      <c r="H536" s="210"/>
      <c r="I536" s="210"/>
      <c r="J536" s="210"/>
      <c r="K536" s="210"/>
      <c r="L536" s="210"/>
      <c r="M536" s="210"/>
      <c r="N536" s="210"/>
      <c r="O536" s="210"/>
      <c r="P536" s="210"/>
      <c r="Q536" s="210"/>
      <c r="R536" s="210"/>
      <c r="S536" s="210"/>
      <c r="T536" s="210"/>
      <c r="U536" s="210"/>
      <c r="V536" s="210"/>
      <c r="W536" s="210"/>
      <c r="X536" s="210"/>
      <c r="Y536" s="210"/>
      <c r="Z536" s="210"/>
    </row>
    <row r="537" spans="1:26" ht="15.75" customHeight="1" x14ac:dyDescent="0.2">
      <c r="A537" s="210"/>
      <c r="B537" s="210"/>
      <c r="C537" s="210"/>
      <c r="D537" s="210"/>
      <c r="E537" s="210"/>
      <c r="F537" s="210"/>
      <c r="G537" s="210"/>
      <c r="H537" s="210"/>
      <c r="I537" s="210"/>
      <c r="J537" s="210"/>
      <c r="K537" s="210"/>
      <c r="L537" s="210"/>
      <c r="M537" s="210"/>
      <c r="N537" s="210"/>
      <c r="O537" s="210"/>
      <c r="P537" s="210"/>
      <c r="Q537" s="210"/>
      <c r="R537" s="210"/>
      <c r="S537" s="210"/>
      <c r="T537" s="210"/>
      <c r="U537" s="210"/>
      <c r="V537" s="210"/>
      <c r="W537" s="210"/>
      <c r="X537" s="210"/>
      <c r="Y537" s="210"/>
      <c r="Z537" s="210"/>
    </row>
    <row r="538" spans="1:26" ht="15.75" customHeight="1" x14ac:dyDescent="0.2">
      <c r="A538" s="210"/>
      <c r="B538" s="210"/>
      <c r="C538" s="210"/>
      <c r="D538" s="210"/>
      <c r="E538" s="210"/>
      <c r="F538" s="210"/>
      <c r="G538" s="210"/>
      <c r="H538" s="210"/>
      <c r="I538" s="210"/>
      <c r="J538" s="210"/>
      <c r="K538" s="210"/>
      <c r="L538" s="210"/>
      <c r="M538" s="210"/>
      <c r="N538" s="210"/>
      <c r="O538" s="210"/>
      <c r="P538" s="210"/>
      <c r="Q538" s="210"/>
      <c r="R538" s="210"/>
      <c r="S538" s="210"/>
      <c r="T538" s="210"/>
      <c r="U538" s="210"/>
      <c r="V538" s="210"/>
      <c r="W538" s="210"/>
      <c r="X538" s="210"/>
      <c r="Y538" s="210"/>
      <c r="Z538" s="210"/>
    </row>
    <row r="539" spans="1:26" ht="15.75" customHeight="1" x14ac:dyDescent="0.2">
      <c r="A539" s="210"/>
      <c r="B539" s="210"/>
      <c r="C539" s="210"/>
      <c r="D539" s="210"/>
      <c r="E539" s="210"/>
      <c r="F539" s="210"/>
      <c r="G539" s="210"/>
      <c r="H539" s="210"/>
      <c r="I539" s="210"/>
      <c r="J539" s="210"/>
      <c r="K539" s="210"/>
      <c r="L539" s="210"/>
      <c r="M539" s="210"/>
      <c r="N539" s="210"/>
      <c r="O539" s="210"/>
      <c r="P539" s="210"/>
      <c r="Q539" s="210"/>
      <c r="R539" s="210"/>
      <c r="S539" s="210"/>
      <c r="T539" s="210"/>
      <c r="U539" s="210"/>
      <c r="V539" s="210"/>
      <c r="W539" s="210"/>
      <c r="X539" s="210"/>
      <c r="Y539" s="210"/>
      <c r="Z539" s="210"/>
    </row>
    <row r="540" spans="1:26" ht="15.75" customHeight="1" x14ac:dyDescent="0.2">
      <c r="A540" s="210"/>
      <c r="B540" s="210"/>
      <c r="C540" s="210"/>
      <c r="D540" s="210"/>
      <c r="E540" s="210"/>
      <c r="F540" s="210"/>
      <c r="G540" s="210"/>
      <c r="H540" s="210"/>
      <c r="I540" s="210"/>
      <c r="J540" s="210"/>
      <c r="K540" s="210"/>
      <c r="L540" s="210"/>
      <c r="M540" s="210"/>
      <c r="N540" s="210"/>
      <c r="O540" s="210"/>
      <c r="P540" s="210"/>
      <c r="Q540" s="210"/>
      <c r="R540" s="210"/>
      <c r="S540" s="210"/>
      <c r="T540" s="210"/>
      <c r="U540" s="210"/>
      <c r="V540" s="210"/>
      <c r="W540" s="210"/>
      <c r="X540" s="210"/>
      <c r="Y540" s="210"/>
      <c r="Z540" s="210"/>
    </row>
    <row r="541" spans="1:26" ht="15.75" customHeight="1" x14ac:dyDescent="0.2">
      <c r="A541" s="210"/>
      <c r="B541" s="210"/>
      <c r="C541" s="210"/>
      <c r="D541" s="210"/>
      <c r="E541" s="210"/>
      <c r="F541" s="210"/>
      <c r="G541" s="210"/>
      <c r="H541" s="210"/>
      <c r="I541" s="210"/>
      <c r="J541" s="210"/>
      <c r="K541" s="210"/>
      <c r="L541" s="210"/>
      <c r="M541" s="210"/>
      <c r="N541" s="210"/>
      <c r="O541" s="210"/>
      <c r="P541" s="210"/>
      <c r="Q541" s="210"/>
      <c r="R541" s="210"/>
      <c r="S541" s="210"/>
      <c r="T541" s="210"/>
      <c r="U541" s="210"/>
      <c r="V541" s="210"/>
      <c r="W541" s="210"/>
      <c r="X541" s="210"/>
      <c r="Y541" s="210"/>
      <c r="Z541" s="210"/>
    </row>
    <row r="542" spans="1:26" ht="15.75" customHeight="1" x14ac:dyDescent="0.2">
      <c r="A542" s="210"/>
      <c r="B542" s="210"/>
      <c r="C542" s="210"/>
      <c r="D542" s="210"/>
      <c r="E542" s="210"/>
      <c r="F542" s="210"/>
      <c r="G542" s="210"/>
      <c r="H542" s="210"/>
      <c r="I542" s="210"/>
      <c r="J542" s="210"/>
      <c r="K542" s="210"/>
      <c r="L542" s="210"/>
      <c r="M542" s="210"/>
      <c r="N542" s="210"/>
      <c r="O542" s="210"/>
      <c r="P542" s="210"/>
      <c r="Q542" s="210"/>
      <c r="R542" s="210"/>
      <c r="S542" s="210"/>
      <c r="T542" s="210"/>
      <c r="U542" s="210"/>
      <c r="V542" s="210"/>
      <c r="W542" s="210"/>
      <c r="X542" s="210"/>
      <c r="Y542" s="210"/>
      <c r="Z542" s="210"/>
    </row>
    <row r="543" spans="1:26" ht="15.75" customHeight="1" x14ac:dyDescent="0.2">
      <c r="A543" s="210"/>
      <c r="B543" s="210"/>
      <c r="C543" s="210"/>
      <c r="D543" s="210"/>
      <c r="E543" s="210"/>
      <c r="F543" s="210"/>
      <c r="G543" s="210"/>
      <c r="H543" s="210"/>
      <c r="I543" s="210"/>
      <c r="J543" s="210"/>
      <c r="K543" s="210"/>
      <c r="L543" s="210"/>
      <c r="M543" s="210"/>
      <c r="N543" s="210"/>
      <c r="O543" s="210"/>
      <c r="P543" s="210"/>
      <c r="Q543" s="210"/>
      <c r="R543" s="210"/>
      <c r="S543" s="210"/>
      <c r="T543" s="210"/>
      <c r="U543" s="210"/>
      <c r="V543" s="210"/>
      <c r="W543" s="210"/>
      <c r="X543" s="210"/>
      <c r="Y543" s="210"/>
      <c r="Z543" s="210"/>
    </row>
    <row r="544" spans="1:26" ht="15.75" customHeight="1" x14ac:dyDescent="0.2">
      <c r="A544" s="210"/>
      <c r="B544" s="210"/>
      <c r="C544" s="210"/>
      <c r="D544" s="210"/>
      <c r="E544" s="210"/>
      <c r="F544" s="210"/>
      <c r="G544" s="210"/>
      <c r="H544" s="210"/>
      <c r="I544" s="210"/>
      <c r="J544" s="210"/>
      <c r="K544" s="210"/>
      <c r="L544" s="210"/>
      <c r="M544" s="210"/>
      <c r="N544" s="210"/>
      <c r="O544" s="210"/>
      <c r="P544" s="210"/>
      <c r="Q544" s="210"/>
      <c r="R544" s="210"/>
      <c r="S544" s="210"/>
      <c r="T544" s="210"/>
      <c r="U544" s="210"/>
      <c r="V544" s="210"/>
      <c r="W544" s="210"/>
      <c r="X544" s="210"/>
      <c r="Y544" s="210"/>
      <c r="Z544" s="210"/>
    </row>
    <row r="545" spans="1:26" ht="15.75" customHeight="1" x14ac:dyDescent="0.2">
      <c r="A545" s="210"/>
      <c r="B545" s="210"/>
      <c r="C545" s="210"/>
      <c r="D545" s="210"/>
      <c r="E545" s="210"/>
      <c r="F545" s="210"/>
      <c r="G545" s="210"/>
      <c r="H545" s="210"/>
      <c r="I545" s="210"/>
      <c r="J545" s="210"/>
      <c r="K545" s="210"/>
      <c r="L545" s="210"/>
      <c r="M545" s="210"/>
      <c r="N545" s="210"/>
      <c r="O545" s="210"/>
      <c r="P545" s="210"/>
      <c r="Q545" s="210"/>
      <c r="R545" s="210"/>
      <c r="S545" s="210"/>
      <c r="T545" s="210"/>
      <c r="U545" s="210"/>
      <c r="V545" s="210"/>
      <c r="W545" s="210"/>
      <c r="X545" s="210"/>
      <c r="Y545" s="210"/>
      <c r="Z545" s="210"/>
    </row>
    <row r="546" spans="1:26" ht="15.75" customHeight="1" x14ac:dyDescent="0.2">
      <c r="A546" s="210"/>
      <c r="B546" s="210"/>
      <c r="C546" s="210"/>
      <c r="D546" s="210"/>
      <c r="E546" s="210"/>
      <c r="F546" s="210"/>
      <c r="G546" s="210"/>
      <c r="H546" s="210"/>
      <c r="I546" s="210"/>
      <c r="J546" s="210"/>
      <c r="K546" s="210"/>
      <c r="L546" s="210"/>
      <c r="M546" s="210"/>
      <c r="N546" s="210"/>
      <c r="O546" s="210"/>
      <c r="P546" s="210"/>
      <c r="Q546" s="210"/>
      <c r="R546" s="210"/>
      <c r="S546" s="210"/>
      <c r="T546" s="210"/>
      <c r="U546" s="210"/>
      <c r="V546" s="210"/>
      <c r="W546" s="210"/>
      <c r="X546" s="210"/>
      <c r="Y546" s="210"/>
      <c r="Z546" s="210"/>
    </row>
    <row r="547" spans="1:26" ht="15.75" customHeight="1" x14ac:dyDescent="0.2">
      <c r="A547" s="210"/>
      <c r="B547" s="210"/>
      <c r="C547" s="210"/>
      <c r="D547" s="210"/>
      <c r="E547" s="210"/>
      <c r="F547" s="210"/>
      <c r="G547" s="210"/>
      <c r="H547" s="210"/>
      <c r="I547" s="210"/>
      <c r="J547" s="210"/>
      <c r="K547" s="210"/>
      <c r="L547" s="210"/>
      <c r="M547" s="210"/>
      <c r="N547" s="210"/>
      <c r="O547" s="210"/>
      <c r="P547" s="210"/>
      <c r="Q547" s="210"/>
      <c r="R547" s="210"/>
      <c r="S547" s="210"/>
      <c r="T547" s="210"/>
      <c r="U547" s="210"/>
      <c r="V547" s="210"/>
      <c r="W547" s="210"/>
      <c r="X547" s="210"/>
      <c r="Y547" s="210"/>
      <c r="Z547" s="210"/>
    </row>
    <row r="548" spans="1:26" ht="15.75" customHeight="1" x14ac:dyDescent="0.2">
      <c r="A548" s="210"/>
      <c r="B548" s="210"/>
      <c r="C548" s="210"/>
      <c r="D548" s="210"/>
      <c r="E548" s="210"/>
      <c r="F548" s="210"/>
      <c r="G548" s="210"/>
      <c r="H548" s="210"/>
      <c r="I548" s="210"/>
      <c r="J548" s="210"/>
      <c r="K548" s="210"/>
      <c r="L548" s="210"/>
      <c r="M548" s="210"/>
      <c r="N548" s="210"/>
      <c r="O548" s="210"/>
      <c r="P548" s="210"/>
      <c r="Q548" s="210"/>
      <c r="R548" s="210"/>
      <c r="S548" s="210"/>
      <c r="T548" s="210"/>
      <c r="U548" s="210"/>
      <c r="V548" s="210"/>
      <c r="W548" s="210"/>
      <c r="X548" s="210"/>
      <c r="Y548" s="210"/>
      <c r="Z548" s="210"/>
    </row>
    <row r="549" spans="1:26" ht="15.75" customHeight="1" x14ac:dyDescent="0.2">
      <c r="A549" s="210"/>
      <c r="B549" s="210"/>
      <c r="C549" s="210"/>
      <c r="D549" s="210"/>
      <c r="E549" s="210"/>
      <c r="F549" s="210"/>
      <c r="G549" s="210"/>
      <c r="H549" s="210"/>
      <c r="I549" s="210"/>
      <c r="J549" s="210"/>
      <c r="K549" s="210"/>
      <c r="L549" s="210"/>
      <c r="M549" s="210"/>
      <c r="N549" s="210"/>
      <c r="O549" s="210"/>
      <c r="P549" s="210"/>
      <c r="Q549" s="210"/>
      <c r="R549" s="210"/>
      <c r="S549" s="210"/>
      <c r="T549" s="210"/>
      <c r="U549" s="210"/>
      <c r="V549" s="210"/>
      <c r="W549" s="210"/>
      <c r="X549" s="210"/>
      <c r="Y549" s="210"/>
      <c r="Z549" s="210"/>
    </row>
    <row r="550" spans="1:26" ht="15.75" customHeight="1" x14ac:dyDescent="0.2">
      <c r="A550" s="210"/>
      <c r="B550" s="210"/>
      <c r="C550" s="210"/>
      <c r="D550" s="210"/>
      <c r="E550" s="210"/>
      <c r="F550" s="210"/>
      <c r="G550" s="210"/>
      <c r="H550" s="210"/>
      <c r="I550" s="210"/>
      <c r="J550" s="210"/>
      <c r="K550" s="210"/>
      <c r="L550" s="210"/>
      <c r="M550" s="210"/>
      <c r="N550" s="210"/>
      <c r="O550" s="210"/>
      <c r="P550" s="210"/>
      <c r="Q550" s="210"/>
      <c r="R550" s="210"/>
      <c r="S550" s="210"/>
      <c r="T550" s="210"/>
      <c r="U550" s="210"/>
      <c r="V550" s="210"/>
      <c r="W550" s="210"/>
      <c r="X550" s="210"/>
      <c r="Y550" s="210"/>
      <c r="Z550" s="210"/>
    </row>
    <row r="551" spans="1:26" ht="15.75" customHeight="1" x14ac:dyDescent="0.2">
      <c r="A551" s="210"/>
      <c r="B551" s="210"/>
      <c r="C551" s="210"/>
      <c r="D551" s="210"/>
      <c r="E551" s="210"/>
      <c r="F551" s="210"/>
      <c r="G551" s="210"/>
      <c r="H551" s="210"/>
      <c r="I551" s="210"/>
      <c r="J551" s="210"/>
      <c r="K551" s="210"/>
      <c r="L551" s="210"/>
      <c r="M551" s="210"/>
      <c r="N551" s="210"/>
      <c r="O551" s="210"/>
      <c r="P551" s="210"/>
      <c r="Q551" s="210"/>
      <c r="R551" s="210"/>
      <c r="S551" s="210"/>
      <c r="T551" s="210"/>
      <c r="U551" s="210"/>
      <c r="V551" s="210"/>
      <c r="W551" s="210"/>
      <c r="X551" s="210"/>
      <c r="Y551" s="210"/>
      <c r="Z551" s="210"/>
    </row>
    <row r="552" spans="1:26" ht="15.75" customHeight="1" x14ac:dyDescent="0.2">
      <c r="A552" s="210"/>
      <c r="B552" s="210"/>
      <c r="C552" s="210"/>
      <c r="D552" s="210"/>
      <c r="E552" s="210"/>
      <c r="F552" s="210"/>
      <c r="G552" s="210"/>
      <c r="H552" s="210"/>
      <c r="I552" s="210"/>
      <c r="J552" s="210"/>
      <c r="K552" s="210"/>
      <c r="L552" s="210"/>
      <c r="M552" s="210"/>
      <c r="N552" s="210"/>
      <c r="O552" s="210"/>
      <c r="P552" s="210"/>
      <c r="Q552" s="210"/>
      <c r="R552" s="210"/>
      <c r="S552" s="210"/>
      <c r="T552" s="210"/>
      <c r="U552" s="210"/>
      <c r="V552" s="210"/>
      <c r="W552" s="210"/>
      <c r="X552" s="210"/>
      <c r="Y552" s="210"/>
      <c r="Z552" s="210"/>
    </row>
    <row r="553" spans="1:26" ht="15.75" customHeight="1" x14ac:dyDescent="0.2">
      <c r="A553" s="210"/>
      <c r="B553" s="210"/>
      <c r="C553" s="210"/>
      <c r="D553" s="210"/>
      <c r="E553" s="210"/>
      <c r="F553" s="210"/>
      <c r="G553" s="210"/>
      <c r="H553" s="210"/>
      <c r="I553" s="210"/>
      <c r="J553" s="210"/>
      <c r="K553" s="210"/>
      <c r="L553" s="210"/>
      <c r="M553" s="210"/>
      <c r="N553" s="210"/>
      <c r="O553" s="210"/>
      <c r="P553" s="210"/>
      <c r="Q553" s="210"/>
      <c r="R553" s="210"/>
      <c r="S553" s="210"/>
      <c r="T553" s="210"/>
      <c r="U553" s="210"/>
      <c r="V553" s="210"/>
      <c r="W553" s="210"/>
      <c r="X553" s="210"/>
      <c r="Y553" s="210"/>
      <c r="Z553" s="210"/>
    </row>
    <row r="554" spans="1:26" ht="15.75" customHeight="1" x14ac:dyDescent="0.2">
      <c r="A554" s="210"/>
      <c r="B554" s="210"/>
      <c r="C554" s="210"/>
      <c r="D554" s="210"/>
      <c r="E554" s="210"/>
      <c r="F554" s="210"/>
      <c r="G554" s="210"/>
      <c r="H554" s="210"/>
      <c r="I554" s="210"/>
      <c r="J554" s="210"/>
      <c r="K554" s="210"/>
      <c r="L554" s="210"/>
      <c r="M554" s="210"/>
      <c r="N554" s="210"/>
      <c r="O554" s="210"/>
      <c r="P554" s="210"/>
      <c r="Q554" s="210"/>
      <c r="R554" s="210"/>
      <c r="S554" s="210"/>
      <c r="T554" s="210"/>
      <c r="U554" s="210"/>
      <c r="V554" s="210"/>
      <c r="W554" s="210"/>
      <c r="X554" s="210"/>
      <c r="Y554" s="210"/>
      <c r="Z554" s="210"/>
    </row>
    <row r="555" spans="1:26" ht="15.75" customHeight="1" x14ac:dyDescent="0.2">
      <c r="A555" s="210"/>
      <c r="B555" s="210"/>
      <c r="C555" s="210"/>
      <c r="D555" s="210"/>
      <c r="E555" s="210"/>
      <c r="F555" s="210"/>
      <c r="G555" s="210"/>
      <c r="H555" s="210"/>
      <c r="I555" s="210"/>
      <c r="J555" s="210"/>
      <c r="K555" s="210"/>
      <c r="L555" s="210"/>
      <c r="M555" s="210"/>
      <c r="N555" s="210"/>
      <c r="O555" s="210"/>
      <c r="P555" s="210"/>
      <c r="Q555" s="210"/>
      <c r="R555" s="210"/>
      <c r="S555" s="210"/>
      <c r="T555" s="210"/>
      <c r="U555" s="210"/>
      <c r="V555" s="210"/>
      <c r="W555" s="210"/>
      <c r="X555" s="210"/>
      <c r="Y555" s="210"/>
      <c r="Z555" s="210"/>
    </row>
    <row r="556" spans="1:26" ht="15.75" customHeight="1" x14ac:dyDescent="0.2">
      <c r="A556" s="210"/>
      <c r="B556" s="210"/>
      <c r="C556" s="210"/>
      <c r="D556" s="210"/>
      <c r="E556" s="210"/>
      <c r="F556" s="210"/>
      <c r="G556" s="210"/>
      <c r="H556" s="210"/>
      <c r="I556" s="210"/>
      <c r="J556" s="210"/>
      <c r="K556" s="210"/>
      <c r="L556" s="210"/>
      <c r="M556" s="210"/>
      <c r="N556" s="210"/>
      <c r="O556" s="210"/>
      <c r="P556" s="210"/>
      <c r="Q556" s="210"/>
      <c r="R556" s="210"/>
      <c r="S556" s="210"/>
      <c r="T556" s="210"/>
      <c r="U556" s="210"/>
      <c r="V556" s="210"/>
      <c r="W556" s="210"/>
      <c r="X556" s="210"/>
      <c r="Y556" s="210"/>
      <c r="Z556" s="210"/>
    </row>
    <row r="557" spans="1:26" ht="15.75" customHeight="1" x14ac:dyDescent="0.2">
      <c r="A557" s="210"/>
      <c r="B557" s="210"/>
      <c r="C557" s="210"/>
      <c r="D557" s="210"/>
      <c r="E557" s="210"/>
      <c r="F557" s="210"/>
      <c r="G557" s="210"/>
      <c r="H557" s="210"/>
      <c r="I557" s="210"/>
      <c r="J557" s="210"/>
      <c r="K557" s="210"/>
      <c r="L557" s="210"/>
      <c r="M557" s="210"/>
      <c r="N557" s="210"/>
      <c r="O557" s="210"/>
      <c r="P557" s="210"/>
      <c r="Q557" s="210"/>
      <c r="R557" s="210"/>
      <c r="S557" s="210"/>
      <c r="T557" s="210"/>
      <c r="U557" s="210"/>
      <c r="V557" s="210"/>
      <c r="W557" s="210"/>
      <c r="X557" s="210"/>
      <c r="Y557" s="210"/>
      <c r="Z557" s="210"/>
    </row>
    <row r="558" spans="1:26" ht="15.75" customHeight="1" x14ac:dyDescent="0.2">
      <c r="A558" s="210"/>
      <c r="B558" s="210"/>
      <c r="C558" s="210"/>
      <c r="D558" s="210"/>
      <c r="E558" s="210"/>
      <c r="F558" s="210"/>
      <c r="G558" s="210"/>
      <c r="H558" s="210"/>
      <c r="I558" s="210"/>
      <c r="J558" s="210"/>
      <c r="K558" s="210"/>
      <c r="L558" s="210"/>
      <c r="M558" s="210"/>
      <c r="N558" s="210"/>
      <c r="O558" s="210"/>
      <c r="P558" s="210"/>
      <c r="Q558" s="210"/>
      <c r="R558" s="210"/>
      <c r="S558" s="210"/>
      <c r="T558" s="210"/>
      <c r="U558" s="210"/>
      <c r="V558" s="210"/>
      <c r="W558" s="210"/>
      <c r="X558" s="210"/>
      <c r="Y558" s="210"/>
      <c r="Z558" s="210"/>
    </row>
    <row r="559" spans="1:26" ht="15.75" customHeight="1" x14ac:dyDescent="0.2">
      <c r="A559" s="210"/>
      <c r="B559" s="210"/>
      <c r="C559" s="210"/>
      <c r="D559" s="210"/>
      <c r="E559" s="210"/>
      <c r="F559" s="210"/>
      <c r="G559" s="210"/>
      <c r="H559" s="210"/>
      <c r="I559" s="210"/>
      <c r="J559" s="210"/>
      <c r="K559" s="210"/>
      <c r="L559" s="210"/>
      <c r="M559" s="210"/>
      <c r="N559" s="210"/>
      <c r="O559" s="210"/>
      <c r="P559" s="210"/>
      <c r="Q559" s="210"/>
      <c r="R559" s="210"/>
      <c r="S559" s="210"/>
      <c r="T559" s="210"/>
      <c r="U559" s="210"/>
      <c r="V559" s="210"/>
      <c r="W559" s="210"/>
      <c r="X559" s="210"/>
      <c r="Y559" s="210"/>
      <c r="Z559" s="210"/>
    </row>
    <row r="560" spans="1:26" ht="15.75" customHeight="1" x14ac:dyDescent="0.2">
      <c r="A560" s="210"/>
      <c r="B560" s="210"/>
      <c r="C560" s="210"/>
      <c r="D560" s="210"/>
      <c r="E560" s="210"/>
      <c r="F560" s="210"/>
      <c r="G560" s="210"/>
      <c r="H560" s="210"/>
      <c r="I560" s="210"/>
      <c r="J560" s="210"/>
      <c r="K560" s="210"/>
      <c r="L560" s="210"/>
      <c r="M560" s="210"/>
      <c r="N560" s="210"/>
      <c r="O560" s="210"/>
      <c r="P560" s="210"/>
      <c r="Q560" s="210"/>
      <c r="R560" s="210"/>
      <c r="S560" s="210"/>
      <c r="T560" s="210"/>
      <c r="U560" s="210"/>
      <c r="V560" s="210"/>
      <c r="W560" s="210"/>
      <c r="X560" s="210"/>
      <c r="Y560" s="210"/>
      <c r="Z560" s="210"/>
    </row>
    <row r="561" spans="1:26" ht="15.75" customHeight="1" x14ac:dyDescent="0.2">
      <c r="A561" s="210"/>
      <c r="B561" s="210"/>
      <c r="C561" s="210"/>
      <c r="D561" s="210"/>
      <c r="E561" s="210"/>
      <c r="F561" s="210"/>
      <c r="G561" s="210"/>
      <c r="H561" s="210"/>
      <c r="I561" s="210"/>
      <c r="J561" s="210"/>
      <c r="K561" s="210"/>
      <c r="L561" s="210"/>
      <c r="M561" s="210"/>
      <c r="N561" s="210"/>
      <c r="O561" s="210"/>
      <c r="P561" s="210"/>
      <c r="Q561" s="210"/>
      <c r="R561" s="210"/>
      <c r="S561" s="210"/>
      <c r="T561" s="210"/>
      <c r="U561" s="210"/>
      <c r="V561" s="210"/>
      <c r="W561" s="210"/>
      <c r="X561" s="210"/>
      <c r="Y561" s="210"/>
      <c r="Z561" s="210"/>
    </row>
    <row r="562" spans="1:26" ht="15.75" customHeight="1" x14ac:dyDescent="0.2">
      <c r="A562" s="210"/>
      <c r="B562" s="210"/>
      <c r="C562" s="210"/>
      <c r="D562" s="210"/>
      <c r="E562" s="210"/>
      <c r="F562" s="210"/>
      <c r="G562" s="210"/>
      <c r="H562" s="210"/>
      <c r="I562" s="210"/>
      <c r="J562" s="210"/>
      <c r="K562" s="210"/>
      <c r="L562" s="210"/>
      <c r="M562" s="210"/>
      <c r="N562" s="210"/>
      <c r="O562" s="210"/>
      <c r="P562" s="210"/>
      <c r="Q562" s="210"/>
      <c r="R562" s="210"/>
      <c r="S562" s="210"/>
      <c r="T562" s="210"/>
      <c r="U562" s="210"/>
      <c r="V562" s="210"/>
      <c r="W562" s="210"/>
      <c r="X562" s="210"/>
      <c r="Y562" s="210"/>
      <c r="Z562" s="210"/>
    </row>
    <row r="563" spans="1:26" ht="15.75" customHeight="1" x14ac:dyDescent="0.2">
      <c r="A563" s="210"/>
      <c r="B563" s="210"/>
      <c r="C563" s="210"/>
      <c r="D563" s="210"/>
      <c r="E563" s="210"/>
      <c r="F563" s="210"/>
      <c r="G563" s="210"/>
      <c r="H563" s="210"/>
      <c r="I563" s="210"/>
      <c r="J563" s="210"/>
      <c r="K563" s="210"/>
      <c r="L563" s="210"/>
      <c r="M563" s="210"/>
      <c r="N563" s="210"/>
      <c r="O563" s="210"/>
      <c r="P563" s="210"/>
      <c r="Q563" s="210"/>
      <c r="R563" s="210"/>
      <c r="S563" s="210"/>
      <c r="T563" s="210"/>
      <c r="U563" s="210"/>
      <c r="V563" s="210"/>
      <c r="W563" s="210"/>
      <c r="X563" s="210"/>
      <c r="Y563" s="210"/>
      <c r="Z563" s="210"/>
    </row>
    <row r="564" spans="1:26" ht="15.75" customHeight="1" x14ac:dyDescent="0.2">
      <c r="A564" s="210"/>
      <c r="B564" s="210"/>
      <c r="C564" s="210"/>
      <c r="D564" s="210"/>
      <c r="E564" s="210"/>
      <c r="F564" s="210"/>
      <c r="G564" s="210"/>
      <c r="H564" s="210"/>
      <c r="I564" s="210"/>
      <c r="J564" s="210"/>
      <c r="K564" s="210"/>
      <c r="L564" s="210"/>
      <c r="M564" s="210"/>
      <c r="N564" s="210"/>
      <c r="O564" s="210"/>
      <c r="P564" s="210"/>
      <c r="Q564" s="210"/>
      <c r="R564" s="210"/>
      <c r="S564" s="210"/>
      <c r="T564" s="210"/>
      <c r="U564" s="210"/>
      <c r="V564" s="210"/>
      <c r="W564" s="210"/>
      <c r="X564" s="210"/>
      <c r="Y564" s="210"/>
      <c r="Z564" s="210"/>
    </row>
    <row r="565" spans="1:26" ht="15.75" customHeight="1" x14ac:dyDescent="0.2">
      <c r="A565" s="210"/>
      <c r="B565" s="210"/>
      <c r="C565" s="210"/>
      <c r="D565" s="210"/>
      <c r="E565" s="210"/>
      <c r="F565" s="210"/>
      <c r="G565" s="210"/>
      <c r="H565" s="210"/>
      <c r="I565" s="210"/>
      <c r="J565" s="210"/>
      <c r="K565" s="210"/>
      <c r="L565" s="210"/>
      <c r="M565" s="210"/>
      <c r="N565" s="210"/>
      <c r="O565" s="210"/>
      <c r="P565" s="210"/>
      <c r="Q565" s="210"/>
      <c r="R565" s="210"/>
      <c r="S565" s="210"/>
      <c r="T565" s="210"/>
      <c r="U565" s="210"/>
      <c r="V565" s="210"/>
      <c r="W565" s="210"/>
      <c r="X565" s="210"/>
      <c r="Y565" s="210"/>
      <c r="Z565" s="210"/>
    </row>
    <row r="566" spans="1:26" ht="15.75" customHeight="1" x14ac:dyDescent="0.2">
      <c r="A566" s="210"/>
      <c r="B566" s="210"/>
      <c r="C566" s="210"/>
      <c r="D566" s="210"/>
      <c r="E566" s="210"/>
      <c r="F566" s="210"/>
      <c r="G566" s="210"/>
      <c r="H566" s="210"/>
      <c r="I566" s="210"/>
      <c r="J566" s="210"/>
      <c r="K566" s="210"/>
      <c r="L566" s="210"/>
      <c r="M566" s="210"/>
      <c r="N566" s="210"/>
      <c r="O566" s="210"/>
      <c r="P566" s="210"/>
      <c r="Q566" s="210"/>
      <c r="R566" s="210"/>
      <c r="S566" s="210"/>
      <c r="T566" s="210"/>
      <c r="U566" s="210"/>
      <c r="V566" s="210"/>
      <c r="W566" s="210"/>
      <c r="X566" s="210"/>
      <c r="Y566" s="210"/>
      <c r="Z566" s="210"/>
    </row>
    <row r="567" spans="1:26" ht="15.75" customHeight="1" x14ac:dyDescent="0.2">
      <c r="A567" s="210"/>
      <c r="B567" s="210"/>
      <c r="C567" s="210"/>
      <c r="D567" s="210"/>
      <c r="E567" s="210"/>
      <c r="F567" s="210"/>
      <c r="G567" s="210"/>
      <c r="H567" s="210"/>
      <c r="I567" s="210"/>
      <c r="J567" s="210"/>
      <c r="K567" s="210"/>
      <c r="L567" s="210"/>
      <c r="M567" s="210"/>
      <c r="N567" s="210"/>
      <c r="O567" s="210"/>
      <c r="P567" s="210"/>
      <c r="Q567" s="210"/>
      <c r="R567" s="210"/>
      <c r="S567" s="210"/>
      <c r="T567" s="210"/>
      <c r="U567" s="210"/>
      <c r="V567" s="210"/>
      <c r="W567" s="210"/>
      <c r="X567" s="210"/>
      <c r="Y567" s="210"/>
      <c r="Z567" s="210"/>
    </row>
    <row r="568" spans="1:26" ht="15.75" customHeight="1" x14ac:dyDescent="0.2">
      <c r="A568" s="210"/>
      <c r="B568" s="210"/>
      <c r="C568" s="210"/>
      <c r="D568" s="210"/>
      <c r="E568" s="210"/>
      <c r="F568" s="210"/>
      <c r="G568" s="210"/>
      <c r="H568" s="210"/>
      <c r="I568" s="210"/>
      <c r="J568" s="210"/>
      <c r="K568" s="210"/>
      <c r="L568" s="210"/>
      <c r="M568" s="210"/>
      <c r="N568" s="210"/>
      <c r="O568" s="210"/>
      <c r="P568" s="210"/>
      <c r="Q568" s="210"/>
      <c r="R568" s="210"/>
      <c r="S568" s="210"/>
      <c r="T568" s="210"/>
      <c r="U568" s="210"/>
      <c r="V568" s="210"/>
      <c r="W568" s="210"/>
      <c r="X568" s="210"/>
      <c r="Y568" s="210"/>
      <c r="Z568" s="210"/>
    </row>
    <row r="569" spans="1:26" ht="15.75" customHeight="1" x14ac:dyDescent="0.2">
      <c r="A569" s="210"/>
      <c r="B569" s="210"/>
      <c r="C569" s="210"/>
      <c r="D569" s="210"/>
      <c r="E569" s="210"/>
      <c r="F569" s="210"/>
      <c r="G569" s="210"/>
      <c r="H569" s="210"/>
      <c r="I569" s="210"/>
      <c r="J569" s="210"/>
      <c r="K569" s="210"/>
      <c r="L569" s="210"/>
      <c r="M569" s="210"/>
      <c r="N569" s="210"/>
      <c r="O569" s="210"/>
      <c r="P569" s="210"/>
      <c r="Q569" s="210"/>
      <c r="R569" s="210"/>
      <c r="S569" s="210"/>
      <c r="T569" s="210"/>
      <c r="U569" s="210"/>
      <c r="V569" s="210"/>
      <c r="W569" s="210"/>
      <c r="X569" s="210"/>
      <c r="Y569" s="210"/>
      <c r="Z569" s="210"/>
    </row>
    <row r="570" spans="1:26" ht="15.75" customHeight="1" x14ac:dyDescent="0.2">
      <c r="A570" s="210"/>
      <c r="B570" s="210"/>
      <c r="C570" s="210"/>
      <c r="D570" s="210"/>
      <c r="E570" s="210"/>
      <c r="F570" s="210"/>
      <c r="G570" s="210"/>
      <c r="H570" s="210"/>
      <c r="I570" s="210"/>
      <c r="J570" s="210"/>
      <c r="K570" s="210"/>
      <c r="L570" s="210"/>
      <c r="M570" s="210"/>
      <c r="N570" s="210"/>
      <c r="O570" s="210"/>
      <c r="P570" s="210"/>
      <c r="Q570" s="210"/>
      <c r="R570" s="210"/>
      <c r="S570" s="210"/>
      <c r="T570" s="210"/>
      <c r="U570" s="210"/>
      <c r="V570" s="210"/>
      <c r="W570" s="210"/>
      <c r="X570" s="210"/>
      <c r="Y570" s="210"/>
      <c r="Z570" s="210"/>
    </row>
    <row r="571" spans="1:26" ht="15.75" customHeight="1" x14ac:dyDescent="0.2">
      <c r="A571" s="210"/>
      <c r="B571" s="210"/>
      <c r="C571" s="210"/>
      <c r="D571" s="210"/>
      <c r="E571" s="210"/>
      <c r="F571" s="210"/>
      <c r="G571" s="210"/>
      <c r="H571" s="210"/>
      <c r="I571" s="210"/>
      <c r="J571" s="210"/>
      <c r="K571" s="210"/>
      <c r="L571" s="210"/>
      <c r="M571" s="210"/>
      <c r="N571" s="210"/>
      <c r="O571" s="210"/>
      <c r="P571" s="210"/>
      <c r="Q571" s="210"/>
      <c r="R571" s="210"/>
      <c r="S571" s="210"/>
      <c r="T571" s="210"/>
      <c r="U571" s="210"/>
      <c r="V571" s="210"/>
      <c r="W571" s="210"/>
      <c r="X571" s="210"/>
      <c r="Y571" s="210"/>
      <c r="Z571" s="210"/>
    </row>
    <row r="572" spans="1:26" ht="15.75" customHeight="1" x14ac:dyDescent="0.2">
      <c r="A572" s="210"/>
      <c r="B572" s="210"/>
      <c r="C572" s="210"/>
      <c r="D572" s="210"/>
      <c r="E572" s="210"/>
      <c r="F572" s="210"/>
      <c r="G572" s="210"/>
      <c r="H572" s="210"/>
      <c r="I572" s="210"/>
      <c r="J572" s="210"/>
      <c r="K572" s="210"/>
      <c r="L572" s="210"/>
      <c r="M572" s="210"/>
      <c r="N572" s="210"/>
      <c r="O572" s="210"/>
      <c r="P572" s="210"/>
      <c r="Q572" s="210"/>
      <c r="R572" s="210"/>
      <c r="S572" s="210"/>
      <c r="T572" s="210"/>
      <c r="U572" s="210"/>
      <c r="V572" s="210"/>
      <c r="W572" s="210"/>
      <c r="X572" s="210"/>
      <c r="Y572" s="210"/>
      <c r="Z572" s="210"/>
    </row>
    <row r="573" spans="1:26" ht="15.75" customHeight="1" x14ac:dyDescent="0.2">
      <c r="A573" s="210"/>
      <c r="B573" s="210"/>
      <c r="C573" s="210"/>
      <c r="D573" s="210"/>
      <c r="E573" s="210"/>
      <c r="F573" s="210"/>
      <c r="G573" s="210"/>
      <c r="H573" s="210"/>
      <c r="I573" s="210"/>
      <c r="J573" s="210"/>
      <c r="K573" s="210"/>
      <c r="L573" s="210"/>
      <c r="M573" s="210"/>
      <c r="N573" s="210"/>
      <c r="O573" s="210"/>
      <c r="P573" s="210"/>
      <c r="Q573" s="210"/>
      <c r="R573" s="210"/>
      <c r="S573" s="210"/>
      <c r="T573" s="210"/>
      <c r="U573" s="210"/>
      <c r="V573" s="210"/>
      <c r="W573" s="210"/>
      <c r="X573" s="210"/>
      <c r="Y573" s="210"/>
      <c r="Z573" s="210"/>
    </row>
    <row r="574" spans="1:26" ht="15.75" customHeight="1" x14ac:dyDescent="0.2">
      <c r="A574" s="210"/>
      <c r="B574" s="210"/>
      <c r="C574" s="210"/>
      <c r="D574" s="210"/>
      <c r="E574" s="210"/>
      <c r="F574" s="210"/>
      <c r="G574" s="210"/>
      <c r="H574" s="210"/>
      <c r="I574" s="210"/>
      <c r="J574" s="210"/>
      <c r="K574" s="210"/>
      <c r="L574" s="210"/>
      <c r="M574" s="210"/>
      <c r="N574" s="210"/>
      <c r="O574" s="210"/>
      <c r="P574" s="210"/>
      <c r="Q574" s="210"/>
      <c r="R574" s="210"/>
      <c r="S574" s="210"/>
      <c r="T574" s="210"/>
      <c r="U574" s="210"/>
      <c r="V574" s="210"/>
      <c r="W574" s="210"/>
      <c r="X574" s="210"/>
      <c r="Y574" s="210"/>
      <c r="Z574" s="210"/>
    </row>
    <row r="575" spans="1:26" ht="15.75" customHeight="1" x14ac:dyDescent="0.2">
      <c r="A575" s="210"/>
      <c r="B575" s="210"/>
      <c r="C575" s="210"/>
      <c r="D575" s="210"/>
      <c r="E575" s="210"/>
      <c r="F575" s="210"/>
      <c r="G575" s="210"/>
      <c r="H575" s="210"/>
      <c r="I575" s="210"/>
      <c r="J575" s="210"/>
      <c r="K575" s="210"/>
      <c r="L575" s="210"/>
      <c r="M575" s="210"/>
      <c r="N575" s="210"/>
      <c r="O575" s="210"/>
      <c r="P575" s="210"/>
      <c r="Q575" s="210"/>
      <c r="R575" s="210"/>
      <c r="S575" s="210"/>
      <c r="T575" s="210"/>
      <c r="U575" s="210"/>
      <c r="V575" s="210"/>
      <c r="W575" s="210"/>
      <c r="X575" s="210"/>
      <c r="Y575" s="210"/>
      <c r="Z575" s="210"/>
    </row>
    <row r="576" spans="1:26" ht="15.75" customHeight="1" x14ac:dyDescent="0.2">
      <c r="A576" s="210"/>
      <c r="B576" s="210"/>
      <c r="C576" s="210"/>
      <c r="D576" s="210"/>
      <c r="E576" s="210"/>
      <c r="F576" s="210"/>
      <c r="G576" s="210"/>
      <c r="H576" s="210"/>
      <c r="I576" s="210"/>
      <c r="J576" s="210"/>
      <c r="K576" s="210"/>
      <c r="L576" s="210"/>
      <c r="M576" s="210"/>
      <c r="N576" s="210"/>
      <c r="O576" s="210"/>
      <c r="P576" s="210"/>
      <c r="Q576" s="210"/>
      <c r="R576" s="210"/>
      <c r="S576" s="210"/>
      <c r="T576" s="210"/>
      <c r="U576" s="210"/>
      <c r="V576" s="210"/>
      <c r="W576" s="210"/>
      <c r="X576" s="210"/>
      <c r="Y576" s="210"/>
      <c r="Z576" s="210"/>
    </row>
    <row r="577" spans="1:26" ht="15.75" customHeight="1" x14ac:dyDescent="0.2">
      <c r="A577" s="210"/>
      <c r="B577" s="210"/>
      <c r="C577" s="210"/>
      <c r="D577" s="210"/>
      <c r="E577" s="210"/>
      <c r="F577" s="210"/>
      <c r="G577" s="210"/>
      <c r="H577" s="210"/>
      <c r="I577" s="210"/>
      <c r="J577" s="210"/>
      <c r="K577" s="210"/>
      <c r="L577" s="210"/>
      <c r="M577" s="210"/>
      <c r="N577" s="210"/>
      <c r="O577" s="210"/>
      <c r="P577" s="210"/>
      <c r="Q577" s="210"/>
      <c r="R577" s="210"/>
      <c r="S577" s="210"/>
      <c r="T577" s="210"/>
      <c r="U577" s="210"/>
      <c r="V577" s="210"/>
      <c r="W577" s="210"/>
      <c r="X577" s="210"/>
      <c r="Y577" s="210"/>
      <c r="Z577" s="210"/>
    </row>
    <row r="578" spans="1:26" ht="15.75" customHeight="1" x14ac:dyDescent="0.2">
      <c r="A578" s="210"/>
      <c r="B578" s="210"/>
      <c r="C578" s="210"/>
      <c r="D578" s="210"/>
      <c r="E578" s="210"/>
      <c r="F578" s="210"/>
      <c r="G578" s="210"/>
      <c r="H578" s="210"/>
      <c r="I578" s="210"/>
      <c r="J578" s="210"/>
      <c r="K578" s="210"/>
      <c r="L578" s="210"/>
      <c r="M578" s="210"/>
      <c r="N578" s="210"/>
      <c r="O578" s="210"/>
      <c r="P578" s="210"/>
      <c r="Q578" s="210"/>
      <c r="R578" s="210"/>
      <c r="S578" s="210"/>
      <c r="T578" s="210"/>
      <c r="U578" s="210"/>
      <c r="V578" s="210"/>
      <c r="W578" s="210"/>
      <c r="X578" s="210"/>
      <c r="Y578" s="210"/>
      <c r="Z578" s="210"/>
    </row>
    <row r="579" spans="1:26" ht="15.75" customHeight="1" x14ac:dyDescent="0.2">
      <c r="A579" s="210"/>
      <c r="B579" s="210"/>
      <c r="C579" s="210"/>
      <c r="D579" s="210"/>
      <c r="E579" s="210"/>
      <c r="F579" s="210"/>
      <c r="G579" s="210"/>
      <c r="H579" s="210"/>
      <c r="I579" s="210"/>
      <c r="J579" s="210"/>
      <c r="K579" s="210"/>
      <c r="L579" s="210"/>
      <c r="M579" s="210"/>
      <c r="N579" s="210"/>
      <c r="O579" s="210"/>
      <c r="P579" s="210"/>
      <c r="Q579" s="210"/>
      <c r="R579" s="210"/>
      <c r="S579" s="210"/>
      <c r="T579" s="210"/>
      <c r="U579" s="210"/>
      <c r="V579" s="210"/>
      <c r="W579" s="210"/>
      <c r="X579" s="210"/>
      <c r="Y579" s="210"/>
      <c r="Z579" s="210"/>
    </row>
    <row r="580" spans="1:26" ht="15.75" customHeight="1" x14ac:dyDescent="0.2">
      <c r="A580" s="210"/>
      <c r="B580" s="210"/>
      <c r="C580" s="210"/>
      <c r="D580" s="210"/>
      <c r="E580" s="210"/>
      <c r="F580" s="210"/>
      <c r="G580" s="210"/>
      <c r="H580" s="210"/>
      <c r="I580" s="210"/>
      <c r="J580" s="210"/>
      <c r="K580" s="210"/>
      <c r="L580" s="210"/>
      <c r="M580" s="210"/>
      <c r="N580" s="210"/>
      <c r="O580" s="210"/>
      <c r="P580" s="210"/>
      <c r="Q580" s="210"/>
      <c r="R580" s="210"/>
      <c r="S580" s="210"/>
      <c r="T580" s="210"/>
      <c r="U580" s="210"/>
      <c r="V580" s="210"/>
      <c r="W580" s="210"/>
      <c r="X580" s="210"/>
      <c r="Y580" s="210"/>
      <c r="Z580" s="210"/>
    </row>
    <row r="581" spans="1:26" ht="15.75" customHeight="1" x14ac:dyDescent="0.2">
      <c r="A581" s="210"/>
      <c r="B581" s="210"/>
      <c r="C581" s="210"/>
      <c r="D581" s="210"/>
      <c r="E581" s="210"/>
      <c r="F581" s="210"/>
      <c r="G581" s="210"/>
      <c r="H581" s="210"/>
      <c r="I581" s="210"/>
      <c r="J581" s="210"/>
      <c r="K581" s="210"/>
      <c r="L581" s="210"/>
      <c r="M581" s="210"/>
      <c r="N581" s="210"/>
      <c r="O581" s="210"/>
      <c r="P581" s="210"/>
      <c r="Q581" s="210"/>
      <c r="R581" s="210"/>
      <c r="S581" s="210"/>
      <c r="T581" s="210"/>
      <c r="U581" s="210"/>
      <c r="V581" s="210"/>
      <c r="W581" s="210"/>
      <c r="X581" s="210"/>
      <c r="Y581" s="210"/>
      <c r="Z581" s="210"/>
    </row>
    <row r="582" spans="1:26" ht="15.75" customHeight="1" x14ac:dyDescent="0.2">
      <c r="A582" s="210"/>
      <c r="B582" s="210"/>
      <c r="C582" s="210"/>
      <c r="D582" s="210"/>
      <c r="E582" s="210"/>
      <c r="F582" s="210"/>
      <c r="G582" s="210"/>
      <c r="H582" s="210"/>
      <c r="I582" s="210"/>
      <c r="J582" s="210"/>
      <c r="K582" s="210"/>
      <c r="L582" s="210"/>
      <c r="M582" s="210"/>
      <c r="N582" s="210"/>
      <c r="O582" s="210"/>
      <c r="P582" s="210"/>
      <c r="Q582" s="210"/>
      <c r="R582" s="210"/>
      <c r="S582" s="210"/>
      <c r="T582" s="210"/>
      <c r="U582" s="210"/>
      <c r="V582" s="210"/>
      <c r="W582" s="210"/>
      <c r="X582" s="210"/>
      <c r="Y582" s="210"/>
      <c r="Z582" s="210"/>
    </row>
    <row r="583" spans="1:26" ht="15.75" customHeight="1" x14ac:dyDescent="0.2">
      <c r="A583" s="210"/>
      <c r="B583" s="210"/>
      <c r="C583" s="210"/>
      <c r="D583" s="210"/>
      <c r="E583" s="210"/>
      <c r="F583" s="210"/>
      <c r="G583" s="210"/>
      <c r="H583" s="210"/>
      <c r="I583" s="210"/>
      <c r="J583" s="210"/>
      <c r="K583" s="210"/>
      <c r="L583" s="210"/>
      <c r="M583" s="210"/>
      <c r="N583" s="210"/>
      <c r="O583" s="210"/>
      <c r="P583" s="210"/>
      <c r="Q583" s="210"/>
      <c r="R583" s="210"/>
      <c r="S583" s="210"/>
      <c r="T583" s="210"/>
      <c r="U583" s="210"/>
      <c r="V583" s="210"/>
      <c r="W583" s="210"/>
      <c r="X583" s="210"/>
      <c r="Y583" s="210"/>
      <c r="Z583" s="210"/>
    </row>
    <row r="584" spans="1:26" ht="15.75" customHeight="1" x14ac:dyDescent="0.2">
      <c r="A584" s="210"/>
      <c r="B584" s="210"/>
      <c r="C584" s="210"/>
      <c r="D584" s="210"/>
      <c r="E584" s="210"/>
      <c r="F584" s="210"/>
      <c r="G584" s="210"/>
      <c r="H584" s="210"/>
      <c r="I584" s="210"/>
      <c r="J584" s="210"/>
      <c r="K584" s="210"/>
      <c r="L584" s="210"/>
      <c r="M584" s="210"/>
      <c r="N584" s="210"/>
      <c r="O584" s="210"/>
      <c r="P584" s="210"/>
      <c r="Q584" s="210"/>
      <c r="R584" s="210"/>
      <c r="S584" s="210"/>
      <c r="T584" s="210"/>
      <c r="U584" s="210"/>
      <c r="V584" s="210"/>
      <c r="W584" s="210"/>
      <c r="X584" s="210"/>
      <c r="Y584" s="210"/>
      <c r="Z584" s="210"/>
    </row>
    <row r="585" spans="1:26" ht="15.75" customHeight="1" x14ac:dyDescent="0.2">
      <c r="A585" s="210"/>
      <c r="B585" s="210"/>
      <c r="C585" s="210"/>
      <c r="D585" s="210"/>
      <c r="E585" s="210"/>
      <c r="F585" s="210"/>
      <c r="G585" s="210"/>
      <c r="H585" s="210"/>
      <c r="I585" s="210"/>
      <c r="J585" s="210"/>
      <c r="K585" s="210"/>
      <c r="L585" s="210"/>
      <c r="M585" s="210"/>
      <c r="N585" s="210"/>
      <c r="O585" s="210"/>
      <c r="P585" s="210"/>
      <c r="Q585" s="210"/>
      <c r="R585" s="210"/>
      <c r="S585" s="210"/>
      <c r="T585" s="210"/>
      <c r="U585" s="210"/>
      <c r="V585" s="210"/>
      <c r="W585" s="210"/>
      <c r="X585" s="210"/>
      <c r="Y585" s="210"/>
      <c r="Z585" s="210"/>
    </row>
    <row r="586" spans="1:26" ht="15.75" customHeight="1" x14ac:dyDescent="0.2">
      <c r="A586" s="210"/>
      <c r="B586" s="210"/>
      <c r="C586" s="210"/>
      <c r="D586" s="210"/>
      <c r="E586" s="210"/>
      <c r="F586" s="210"/>
      <c r="G586" s="210"/>
      <c r="H586" s="210"/>
      <c r="I586" s="210"/>
      <c r="J586" s="210"/>
      <c r="K586" s="210"/>
      <c r="L586" s="210"/>
      <c r="M586" s="210"/>
      <c r="N586" s="210"/>
      <c r="O586" s="210"/>
      <c r="P586" s="210"/>
      <c r="Q586" s="210"/>
      <c r="R586" s="210"/>
      <c r="S586" s="210"/>
      <c r="T586" s="210"/>
      <c r="U586" s="210"/>
      <c r="V586" s="210"/>
      <c r="W586" s="210"/>
      <c r="X586" s="210"/>
      <c r="Y586" s="210"/>
      <c r="Z586" s="210"/>
    </row>
    <row r="587" spans="1:26" ht="15.75" customHeight="1" x14ac:dyDescent="0.2">
      <c r="A587" s="210"/>
      <c r="B587" s="210"/>
      <c r="C587" s="210"/>
      <c r="D587" s="210"/>
      <c r="E587" s="210"/>
      <c r="F587" s="210"/>
      <c r="G587" s="210"/>
      <c r="H587" s="210"/>
      <c r="I587" s="210"/>
      <c r="J587" s="210"/>
      <c r="K587" s="210"/>
      <c r="L587" s="210"/>
      <c r="M587" s="210"/>
      <c r="N587" s="210"/>
      <c r="O587" s="210"/>
      <c r="P587" s="210"/>
      <c r="Q587" s="210"/>
      <c r="R587" s="210"/>
      <c r="S587" s="210"/>
      <c r="T587" s="210"/>
      <c r="U587" s="210"/>
      <c r="V587" s="210"/>
      <c r="W587" s="210"/>
      <c r="X587" s="210"/>
      <c r="Y587" s="210"/>
      <c r="Z587" s="210"/>
    </row>
    <row r="588" spans="1:26" ht="15.75" customHeight="1" x14ac:dyDescent="0.2">
      <c r="A588" s="210"/>
      <c r="B588" s="210"/>
      <c r="C588" s="210"/>
      <c r="D588" s="210"/>
      <c r="E588" s="210"/>
      <c r="F588" s="210"/>
      <c r="G588" s="210"/>
      <c r="H588" s="210"/>
      <c r="I588" s="210"/>
      <c r="J588" s="210"/>
      <c r="K588" s="210"/>
      <c r="L588" s="210"/>
      <c r="M588" s="210"/>
      <c r="N588" s="210"/>
      <c r="O588" s="210"/>
      <c r="P588" s="210"/>
      <c r="Q588" s="210"/>
      <c r="R588" s="210"/>
      <c r="S588" s="210"/>
      <c r="T588" s="210"/>
      <c r="U588" s="210"/>
      <c r="V588" s="210"/>
      <c r="W588" s="210"/>
      <c r="X588" s="210"/>
      <c r="Y588" s="210"/>
      <c r="Z588" s="210"/>
    </row>
    <row r="589" spans="1:26" ht="15.75" customHeight="1" x14ac:dyDescent="0.2">
      <c r="A589" s="210"/>
      <c r="B589" s="210"/>
      <c r="C589" s="210"/>
      <c r="D589" s="210"/>
      <c r="E589" s="210"/>
      <c r="F589" s="210"/>
      <c r="G589" s="210"/>
      <c r="H589" s="210"/>
      <c r="I589" s="210"/>
      <c r="J589" s="210"/>
      <c r="K589" s="210"/>
      <c r="L589" s="210"/>
      <c r="M589" s="210"/>
      <c r="N589" s="210"/>
      <c r="O589" s="210"/>
      <c r="P589" s="210"/>
      <c r="Q589" s="210"/>
      <c r="R589" s="210"/>
      <c r="S589" s="210"/>
      <c r="T589" s="210"/>
      <c r="U589" s="210"/>
      <c r="V589" s="210"/>
      <c r="W589" s="210"/>
      <c r="X589" s="210"/>
      <c r="Y589" s="210"/>
      <c r="Z589" s="210"/>
    </row>
    <row r="590" spans="1:26" ht="15.75" customHeight="1" x14ac:dyDescent="0.2">
      <c r="A590" s="210"/>
      <c r="B590" s="210"/>
      <c r="C590" s="210"/>
      <c r="D590" s="210"/>
      <c r="E590" s="210"/>
      <c r="F590" s="210"/>
      <c r="G590" s="210"/>
      <c r="H590" s="210"/>
      <c r="I590" s="210"/>
      <c r="J590" s="210"/>
      <c r="K590" s="210"/>
      <c r="L590" s="210"/>
      <c r="M590" s="210"/>
      <c r="N590" s="210"/>
      <c r="O590" s="210"/>
      <c r="P590" s="210"/>
      <c r="Q590" s="210"/>
      <c r="R590" s="210"/>
      <c r="S590" s="210"/>
      <c r="T590" s="210"/>
      <c r="U590" s="210"/>
      <c r="V590" s="210"/>
      <c r="W590" s="210"/>
      <c r="X590" s="210"/>
      <c r="Y590" s="210"/>
      <c r="Z590" s="210"/>
    </row>
    <row r="591" spans="1:26" ht="15.75" customHeight="1" x14ac:dyDescent="0.2">
      <c r="A591" s="210"/>
      <c r="B591" s="210"/>
      <c r="C591" s="210"/>
      <c r="D591" s="210"/>
      <c r="E591" s="210"/>
      <c r="F591" s="210"/>
      <c r="G591" s="210"/>
      <c r="H591" s="210"/>
      <c r="I591" s="210"/>
      <c r="J591" s="210"/>
      <c r="K591" s="210"/>
      <c r="L591" s="210"/>
      <c r="M591" s="210"/>
      <c r="N591" s="210"/>
      <c r="O591" s="210"/>
      <c r="P591" s="210"/>
      <c r="Q591" s="210"/>
      <c r="R591" s="210"/>
      <c r="S591" s="210"/>
      <c r="T591" s="210"/>
      <c r="U591" s="210"/>
      <c r="V591" s="210"/>
      <c r="W591" s="210"/>
      <c r="X591" s="210"/>
      <c r="Y591" s="210"/>
      <c r="Z591" s="210"/>
    </row>
    <row r="592" spans="1:26" ht="15.75" customHeight="1" x14ac:dyDescent="0.2">
      <c r="A592" s="210"/>
      <c r="B592" s="210"/>
      <c r="C592" s="210"/>
      <c r="D592" s="210"/>
      <c r="E592" s="210"/>
      <c r="F592" s="210"/>
      <c r="G592" s="210"/>
      <c r="H592" s="210"/>
      <c r="I592" s="210"/>
      <c r="J592" s="210"/>
      <c r="K592" s="210"/>
      <c r="L592" s="210"/>
      <c r="M592" s="210"/>
      <c r="N592" s="210"/>
      <c r="O592" s="210"/>
      <c r="P592" s="210"/>
      <c r="Q592" s="210"/>
      <c r="R592" s="210"/>
      <c r="S592" s="210"/>
      <c r="T592" s="210"/>
      <c r="U592" s="210"/>
      <c r="V592" s="210"/>
      <c r="W592" s="210"/>
      <c r="X592" s="210"/>
      <c r="Y592" s="210"/>
      <c r="Z592" s="210"/>
    </row>
    <row r="593" spans="1:26" ht="15.75" customHeight="1" x14ac:dyDescent="0.2">
      <c r="A593" s="210"/>
      <c r="B593" s="210"/>
      <c r="C593" s="210"/>
      <c r="D593" s="210"/>
      <c r="E593" s="210"/>
      <c r="F593" s="210"/>
      <c r="G593" s="210"/>
      <c r="H593" s="210"/>
      <c r="I593" s="210"/>
      <c r="J593" s="210"/>
      <c r="K593" s="210"/>
      <c r="L593" s="210"/>
      <c r="M593" s="210"/>
      <c r="N593" s="210"/>
      <c r="O593" s="210"/>
      <c r="P593" s="210"/>
      <c r="Q593" s="210"/>
      <c r="R593" s="210"/>
      <c r="S593" s="210"/>
      <c r="T593" s="210"/>
      <c r="U593" s="210"/>
      <c r="V593" s="210"/>
      <c r="W593" s="210"/>
      <c r="X593" s="210"/>
      <c r="Y593" s="210"/>
      <c r="Z593" s="210"/>
    </row>
    <row r="594" spans="1:26" ht="15.75" customHeight="1" x14ac:dyDescent="0.2">
      <c r="A594" s="210"/>
      <c r="B594" s="210"/>
      <c r="C594" s="210"/>
      <c r="D594" s="210"/>
      <c r="E594" s="210"/>
      <c r="F594" s="210"/>
      <c r="G594" s="210"/>
      <c r="H594" s="210"/>
      <c r="I594" s="210"/>
      <c r="J594" s="210"/>
      <c r="K594" s="210"/>
      <c r="L594" s="210"/>
      <c r="M594" s="210"/>
      <c r="N594" s="210"/>
      <c r="O594" s="210"/>
      <c r="P594" s="210"/>
      <c r="Q594" s="210"/>
      <c r="R594" s="210"/>
      <c r="S594" s="210"/>
      <c r="T594" s="210"/>
      <c r="U594" s="210"/>
      <c r="V594" s="210"/>
      <c r="W594" s="210"/>
      <c r="X594" s="210"/>
      <c r="Y594" s="210"/>
      <c r="Z594" s="210"/>
    </row>
    <row r="595" spans="1:26" ht="15.75" customHeight="1" x14ac:dyDescent="0.2">
      <c r="A595" s="210"/>
      <c r="B595" s="210"/>
      <c r="C595" s="210"/>
      <c r="D595" s="210"/>
      <c r="E595" s="210"/>
      <c r="F595" s="210"/>
      <c r="G595" s="210"/>
      <c r="H595" s="210"/>
      <c r="I595" s="210"/>
      <c r="J595" s="210"/>
      <c r="K595" s="210"/>
      <c r="L595" s="210"/>
      <c r="M595" s="210"/>
      <c r="N595" s="210"/>
      <c r="O595" s="210"/>
      <c r="P595" s="210"/>
      <c r="Q595" s="210"/>
      <c r="R595" s="210"/>
      <c r="S595" s="210"/>
      <c r="T595" s="210"/>
      <c r="U595" s="210"/>
      <c r="V595" s="210"/>
      <c r="W595" s="210"/>
      <c r="X595" s="210"/>
      <c r="Y595" s="210"/>
      <c r="Z595" s="210"/>
    </row>
    <row r="596" spans="1:26" ht="15.75" customHeight="1" x14ac:dyDescent="0.2">
      <c r="A596" s="210"/>
      <c r="B596" s="210"/>
      <c r="C596" s="210"/>
      <c r="D596" s="210"/>
      <c r="E596" s="210"/>
      <c r="F596" s="210"/>
      <c r="G596" s="210"/>
      <c r="H596" s="210"/>
      <c r="I596" s="210"/>
      <c r="J596" s="210"/>
      <c r="K596" s="210"/>
      <c r="L596" s="210"/>
      <c r="M596" s="210"/>
      <c r="N596" s="210"/>
      <c r="O596" s="210"/>
      <c r="P596" s="210"/>
      <c r="Q596" s="210"/>
      <c r="R596" s="210"/>
      <c r="S596" s="210"/>
      <c r="T596" s="210"/>
      <c r="U596" s="210"/>
      <c r="V596" s="210"/>
      <c r="W596" s="210"/>
      <c r="X596" s="210"/>
      <c r="Y596" s="210"/>
      <c r="Z596" s="210"/>
    </row>
    <row r="597" spans="1:26" ht="15.75" customHeight="1" x14ac:dyDescent="0.2">
      <c r="A597" s="210"/>
      <c r="B597" s="210"/>
      <c r="C597" s="210"/>
      <c r="D597" s="210"/>
      <c r="E597" s="210"/>
      <c r="F597" s="210"/>
      <c r="G597" s="210"/>
      <c r="H597" s="210"/>
      <c r="I597" s="210"/>
      <c r="J597" s="210"/>
      <c r="K597" s="210"/>
      <c r="L597" s="210"/>
      <c r="M597" s="210"/>
      <c r="N597" s="210"/>
      <c r="O597" s="210"/>
      <c r="P597" s="210"/>
      <c r="Q597" s="210"/>
      <c r="R597" s="210"/>
      <c r="S597" s="210"/>
      <c r="T597" s="210"/>
      <c r="U597" s="210"/>
      <c r="V597" s="210"/>
      <c r="W597" s="210"/>
      <c r="X597" s="210"/>
      <c r="Y597" s="210"/>
      <c r="Z597" s="210"/>
    </row>
    <row r="598" spans="1:26" ht="15.75" customHeight="1" x14ac:dyDescent="0.2">
      <c r="A598" s="210"/>
      <c r="B598" s="210"/>
      <c r="C598" s="210"/>
      <c r="D598" s="210"/>
      <c r="E598" s="210"/>
      <c r="F598" s="210"/>
      <c r="G598" s="210"/>
      <c r="H598" s="210"/>
      <c r="I598" s="210"/>
      <c r="J598" s="210"/>
      <c r="K598" s="210"/>
      <c r="L598" s="210"/>
      <c r="M598" s="210"/>
      <c r="N598" s="210"/>
      <c r="O598" s="210"/>
      <c r="P598" s="210"/>
      <c r="Q598" s="210"/>
      <c r="R598" s="210"/>
      <c r="S598" s="210"/>
      <c r="T598" s="210"/>
      <c r="U598" s="210"/>
      <c r="V598" s="210"/>
      <c r="W598" s="210"/>
      <c r="X598" s="210"/>
      <c r="Y598" s="210"/>
      <c r="Z598" s="210"/>
    </row>
    <row r="599" spans="1:26" ht="15.75" customHeight="1" x14ac:dyDescent="0.2">
      <c r="A599" s="210"/>
      <c r="B599" s="210"/>
      <c r="C599" s="210"/>
      <c r="D599" s="210"/>
      <c r="E599" s="210"/>
      <c r="F599" s="210"/>
      <c r="G599" s="210"/>
      <c r="H599" s="210"/>
      <c r="I599" s="210"/>
      <c r="J599" s="210"/>
      <c r="K599" s="210"/>
      <c r="L599" s="210"/>
      <c r="M599" s="210"/>
      <c r="N599" s="210"/>
      <c r="O599" s="210"/>
      <c r="P599" s="210"/>
      <c r="Q599" s="210"/>
      <c r="R599" s="210"/>
      <c r="S599" s="210"/>
      <c r="T599" s="210"/>
      <c r="U599" s="210"/>
      <c r="V599" s="210"/>
      <c r="W599" s="210"/>
      <c r="X599" s="210"/>
      <c r="Y599" s="210"/>
      <c r="Z599" s="210"/>
    </row>
    <row r="600" spans="1:26" ht="15.75" customHeight="1" x14ac:dyDescent="0.2">
      <c r="A600" s="210"/>
      <c r="B600" s="210"/>
      <c r="C600" s="210"/>
      <c r="D600" s="210"/>
      <c r="E600" s="210"/>
      <c r="F600" s="210"/>
      <c r="G600" s="210"/>
      <c r="H600" s="210"/>
      <c r="I600" s="210"/>
      <c r="J600" s="210"/>
      <c r="K600" s="210"/>
      <c r="L600" s="210"/>
      <c r="M600" s="210"/>
      <c r="N600" s="210"/>
      <c r="O600" s="210"/>
      <c r="P600" s="210"/>
      <c r="Q600" s="210"/>
      <c r="R600" s="210"/>
      <c r="S600" s="210"/>
      <c r="T600" s="210"/>
      <c r="U600" s="210"/>
      <c r="V600" s="210"/>
      <c r="W600" s="210"/>
      <c r="X600" s="210"/>
      <c r="Y600" s="210"/>
      <c r="Z600" s="210"/>
    </row>
    <row r="601" spans="1:26" ht="15.75" customHeight="1" x14ac:dyDescent="0.2">
      <c r="A601" s="210"/>
      <c r="B601" s="210"/>
      <c r="C601" s="210"/>
      <c r="D601" s="210"/>
      <c r="E601" s="210"/>
      <c r="F601" s="210"/>
      <c r="G601" s="210"/>
      <c r="H601" s="210"/>
      <c r="I601" s="210"/>
      <c r="J601" s="210"/>
      <c r="K601" s="210"/>
      <c r="L601" s="210"/>
      <c r="M601" s="210"/>
      <c r="N601" s="210"/>
      <c r="O601" s="210"/>
      <c r="P601" s="210"/>
      <c r="Q601" s="210"/>
      <c r="R601" s="210"/>
      <c r="S601" s="210"/>
      <c r="T601" s="210"/>
      <c r="U601" s="210"/>
      <c r="V601" s="210"/>
      <c r="W601" s="210"/>
      <c r="X601" s="210"/>
      <c r="Y601" s="210"/>
      <c r="Z601" s="210"/>
    </row>
    <row r="602" spans="1:26" ht="15.75" customHeight="1" x14ac:dyDescent="0.2">
      <c r="A602" s="210"/>
      <c r="B602" s="210"/>
      <c r="C602" s="210"/>
      <c r="D602" s="210"/>
      <c r="E602" s="210"/>
      <c r="F602" s="210"/>
      <c r="G602" s="210"/>
      <c r="H602" s="210"/>
      <c r="I602" s="210"/>
      <c r="J602" s="210"/>
      <c r="K602" s="210"/>
      <c r="L602" s="210"/>
      <c r="M602" s="210"/>
      <c r="N602" s="210"/>
      <c r="O602" s="210"/>
      <c r="P602" s="210"/>
      <c r="Q602" s="210"/>
      <c r="R602" s="210"/>
      <c r="S602" s="210"/>
      <c r="T602" s="210"/>
      <c r="U602" s="210"/>
      <c r="V602" s="210"/>
      <c r="W602" s="210"/>
      <c r="X602" s="210"/>
      <c r="Y602" s="210"/>
      <c r="Z602" s="210"/>
    </row>
    <row r="603" spans="1:26" ht="15.75" customHeight="1" x14ac:dyDescent="0.2">
      <c r="A603" s="210"/>
      <c r="B603" s="210"/>
      <c r="C603" s="210"/>
      <c r="D603" s="210"/>
      <c r="E603" s="210"/>
      <c r="F603" s="210"/>
      <c r="G603" s="210"/>
      <c r="H603" s="210"/>
      <c r="I603" s="210"/>
      <c r="J603" s="210"/>
      <c r="K603" s="210"/>
      <c r="L603" s="210"/>
      <c r="M603" s="210"/>
      <c r="N603" s="210"/>
      <c r="O603" s="210"/>
      <c r="P603" s="210"/>
      <c r="Q603" s="210"/>
      <c r="R603" s="210"/>
      <c r="S603" s="210"/>
      <c r="T603" s="210"/>
      <c r="U603" s="210"/>
      <c r="V603" s="210"/>
      <c r="W603" s="210"/>
      <c r="X603" s="210"/>
      <c r="Y603" s="210"/>
      <c r="Z603" s="210"/>
    </row>
    <row r="604" spans="1:26" ht="15.75" customHeight="1" x14ac:dyDescent="0.2">
      <c r="A604" s="210"/>
      <c r="B604" s="210"/>
      <c r="C604" s="210"/>
      <c r="D604" s="210"/>
      <c r="E604" s="210"/>
      <c r="F604" s="210"/>
      <c r="G604" s="210"/>
      <c r="H604" s="210"/>
      <c r="I604" s="210"/>
      <c r="J604" s="210"/>
      <c r="K604" s="210"/>
      <c r="L604" s="210"/>
      <c r="M604" s="210"/>
      <c r="N604" s="210"/>
      <c r="O604" s="210"/>
      <c r="P604" s="210"/>
      <c r="Q604" s="210"/>
      <c r="R604" s="210"/>
      <c r="S604" s="210"/>
      <c r="T604" s="210"/>
      <c r="U604" s="210"/>
      <c r="V604" s="210"/>
      <c r="W604" s="210"/>
      <c r="X604" s="210"/>
      <c r="Y604" s="210"/>
      <c r="Z604" s="210"/>
    </row>
    <row r="605" spans="1:26" ht="15.75" customHeight="1" x14ac:dyDescent="0.2">
      <c r="A605" s="210"/>
      <c r="B605" s="210"/>
      <c r="C605" s="210"/>
      <c r="D605" s="210"/>
      <c r="E605" s="210"/>
      <c r="F605" s="210"/>
      <c r="G605" s="210"/>
      <c r="H605" s="210"/>
      <c r="I605" s="210"/>
      <c r="J605" s="210"/>
      <c r="K605" s="210"/>
      <c r="L605" s="210"/>
      <c r="M605" s="210"/>
      <c r="N605" s="210"/>
      <c r="O605" s="210"/>
      <c r="P605" s="210"/>
      <c r="Q605" s="210"/>
      <c r="R605" s="210"/>
      <c r="S605" s="210"/>
      <c r="T605" s="210"/>
      <c r="U605" s="210"/>
      <c r="V605" s="210"/>
      <c r="W605" s="210"/>
      <c r="X605" s="210"/>
      <c r="Y605" s="210"/>
      <c r="Z605" s="210"/>
    </row>
    <row r="606" spans="1:26" ht="15.75" customHeight="1" x14ac:dyDescent="0.2">
      <c r="A606" s="210"/>
      <c r="B606" s="210"/>
      <c r="C606" s="210"/>
      <c r="D606" s="210"/>
      <c r="E606" s="210"/>
      <c r="F606" s="210"/>
      <c r="G606" s="210"/>
      <c r="H606" s="210"/>
      <c r="I606" s="210"/>
      <c r="J606" s="210"/>
      <c r="K606" s="210"/>
      <c r="L606" s="210"/>
      <c r="M606" s="210"/>
      <c r="N606" s="210"/>
      <c r="O606" s="210"/>
      <c r="P606" s="210"/>
      <c r="Q606" s="210"/>
      <c r="R606" s="210"/>
      <c r="S606" s="210"/>
      <c r="T606" s="210"/>
      <c r="U606" s="210"/>
      <c r="V606" s="210"/>
      <c r="W606" s="210"/>
      <c r="X606" s="210"/>
      <c r="Y606" s="210"/>
      <c r="Z606" s="210"/>
    </row>
    <row r="607" spans="1:26" ht="15.75" customHeight="1" x14ac:dyDescent="0.2">
      <c r="A607" s="210"/>
      <c r="B607" s="210"/>
      <c r="C607" s="210"/>
      <c r="D607" s="210"/>
      <c r="E607" s="210"/>
      <c r="F607" s="210"/>
      <c r="G607" s="210"/>
      <c r="H607" s="210"/>
      <c r="I607" s="210"/>
      <c r="J607" s="210"/>
      <c r="K607" s="210"/>
      <c r="L607" s="210"/>
      <c r="M607" s="210"/>
      <c r="N607" s="210"/>
      <c r="O607" s="210"/>
      <c r="P607" s="210"/>
      <c r="Q607" s="210"/>
      <c r="R607" s="210"/>
      <c r="S607" s="210"/>
      <c r="T607" s="210"/>
      <c r="U607" s="210"/>
      <c r="V607" s="210"/>
      <c r="W607" s="210"/>
      <c r="X607" s="210"/>
      <c r="Y607" s="210"/>
      <c r="Z607" s="210"/>
    </row>
    <row r="608" spans="1:26" ht="15.75" customHeight="1" x14ac:dyDescent="0.2">
      <c r="A608" s="210"/>
      <c r="B608" s="210"/>
      <c r="C608" s="210"/>
      <c r="D608" s="210"/>
      <c r="E608" s="210"/>
      <c r="F608" s="210"/>
      <c r="G608" s="210"/>
      <c r="H608" s="210"/>
      <c r="I608" s="210"/>
      <c r="J608" s="210"/>
      <c r="K608" s="210"/>
      <c r="L608" s="210"/>
      <c r="M608" s="210"/>
      <c r="N608" s="210"/>
      <c r="O608" s="210"/>
      <c r="P608" s="210"/>
      <c r="Q608" s="210"/>
      <c r="R608" s="210"/>
      <c r="S608" s="210"/>
      <c r="T608" s="210"/>
      <c r="U608" s="210"/>
      <c r="V608" s="210"/>
      <c r="W608" s="210"/>
      <c r="X608" s="210"/>
      <c r="Y608" s="210"/>
      <c r="Z608" s="210"/>
    </row>
    <row r="609" spans="1:26" ht="15.75" customHeight="1" x14ac:dyDescent="0.2">
      <c r="A609" s="210"/>
      <c r="B609" s="210"/>
      <c r="C609" s="210"/>
      <c r="D609" s="210"/>
      <c r="E609" s="210"/>
      <c r="F609" s="210"/>
      <c r="G609" s="210"/>
      <c r="H609" s="210"/>
      <c r="I609" s="210"/>
      <c r="J609" s="210"/>
      <c r="K609" s="210"/>
      <c r="L609" s="210"/>
      <c r="M609" s="210"/>
      <c r="N609" s="210"/>
      <c r="O609" s="210"/>
      <c r="P609" s="210"/>
      <c r="Q609" s="210"/>
      <c r="R609" s="210"/>
      <c r="S609" s="210"/>
      <c r="T609" s="210"/>
      <c r="U609" s="210"/>
      <c r="V609" s="210"/>
      <c r="W609" s="210"/>
      <c r="X609" s="210"/>
      <c r="Y609" s="210"/>
      <c r="Z609" s="210"/>
    </row>
    <row r="610" spans="1:26" ht="15.75" customHeight="1" x14ac:dyDescent="0.2">
      <c r="A610" s="210"/>
      <c r="B610" s="210"/>
      <c r="C610" s="210"/>
      <c r="D610" s="210"/>
      <c r="E610" s="210"/>
      <c r="F610" s="210"/>
      <c r="G610" s="210"/>
      <c r="H610" s="210"/>
      <c r="I610" s="210"/>
      <c r="J610" s="210"/>
      <c r="K610" s="210"/>
      <c r="L610" s="210"/>
      <c r="M610" s="210"/>
      <c r="N610" s="210"/>
      <c r="O610" s="210"/>
      <c r="P610" s="210"/>
      <c r="Q610" s="210"/>
      <c r="R610" s="210"/>
      <c r="S610" s="210"/>
      <c r="T610" s="210"/>
      <c r="U610" s="210"/>
      <c r="V610" s="210"/>
      <c r="W610" s="210"/>
      <c r="X610" s="210"/>
      <c r="Y610" s="210"/>
      <c r="Z610" s="210"/>
    </row>
    <row r="611" spans="1:26" ht="15.75" customHeight="1" x14ac:dyDescent="0.2">
      <c r="A611" s="210"/>
      <c r="B611" s="210"/>
      <c r="C611" s="210"/>
      <c r="D611" s="210"/>
      <c r="E611" s="210"/>
      <c r="F611" s="210"/>
      <c r="G611" s="210"/>
      <c r="H611" s="210"/>
      <c r="I611" s="210"/>
      <c r="J611" s="210"/>
      <c r="K611" s="210"/>
      <c r="L611" s="210"/>
      <c r="M611" s="210"/>
      <c r="N611" s="210"/>
      <c r="O611" s="210"/>
      <c r="P611" s="210"/>
      <c r="Q611" s="210"/>
      <c r="R611" s="210"/>
      <c r="S611" s="210"/>
      <c r="T611" s="210"/>
      <c r="U611" s="210"/>
      <c r="V611" s="210"/>
      <c r="W611" s="210"/>
      <c r="X611" s="210"/>
      <c r="Y611" s="210"/>
      <c r="Z611" s="210"/>
    </row>
    <row r="612" spans="1:26" ht="15.75" customHeight="1" x14ac:dyDescent="0.2">
      <c r="A612" s="210"/>
      <c r="B612" s="210"/>
      <c r="C612" s="210"/>
      <c r="D612" s="210"/>
      <c r="E612" s="210"/>
      <c r="F612" s="210"/>
      <c r="G612" s="210"/>
      <c r="H612" s="210"/>
      <c r="I612" s="210"/>
      <c r="J612" s="210"/>
      <c r="K612" s="210"/>
      <c r="L612" s="210"/>
      <c r="M612" s="210"/>
      <c r="N612" s="210"/>
      <c r="O612" s="210"/>
      <c r="P612" s="210"/>
      <c r="Q612" s="210"/>
      <c r="R612" s="210"/>
      <c r="S612" s="210"/>
      <c r="T612" s="210"/>
      <c r="U612" s="210"/>
      <c r="V612" s="210"/>
      <c r="W612" s="210"/>
      <c r="X612" s="210"/>
      <c r="Y612" s="210"/>
      <c r="Z612" s="210"/>
    </row>
    <row r="613" spans="1:26" ht="15.75" customHeight="1" x14ac:dyDescent="0.2">
      <c r="A613" s="210"/>
      <c r="B613" s="210"/>
      <c r="C613" s="210"/>
      <c r="D613" s="210"/>
      <c r="E613" s="210"/>
      <c r="F613" s="210"/>
      <c r="G613" s="210"/>
      <c r="H613" s="210"/>
      <c r="I613" s="210"/>
      <c r="J613" s="210"/>
      <c r="K613" s="210"/>
      <c r="L613" s="210"/>
      <c r="M613" s="210"/>
      <c r="N613" s="210"/>
      <c r="O613" s="210"/>
      <c r="P613" s="210"/>
      <c r="Q613" s="210"/>
      <c r="R613" s="210"/>
      <c r="S613" s="210"/>
      <c r="T613" s="210"/>
      <c r="U613" s="210"/>
      <c r="V613" s="210"/>
      <c r="W613" s="210"/>
      <c r="X613" s="210"/>
      <c r="Y613" s="210"/>
      <c r="Z613" s="210"/>
    </row>
    <row r="614" spans="1:26" ht="15.75" customHeight="1" x14ac:dyDescent="0.2">
      <c r="A614" s="210"/>
      <c r="B614" s="210"/>
      <c r="C614" s="210"/>
      <c r="D614" s="210"/>
      <c r="E614" s="210"/>
      <c r="F614" s="210"/>
      <c r="G614" s="210"/>
      <c r="H614" s="210"/>
      <c r="I614" s="210"/>
      <c r="J614" s="210"/>
      <c r="K614" s="210"/>
      <c r="L614" s="210"/>
      <c r="M614" s="210"/>
      <c r="N614" s="210"/>
      <c r="O614" s="210"/>
      <c r="P614" s="210"/>
      <c r="Q614" s="210"/>
      <c r="R614" s="210"/>
      <c r="S614" s="210"/>
      <c r="T614" s="210"/>
      <c r="U614" s="210"/>
      <c r="V614" s="210"/>
      <c r="W614" s="210"/>
      <c r="X614" s="210"/>
      <c r="Y614" s="210"/>
      <c r="Z614" s="210"/>
    </row>
    <row r="615" spans="1:26" ht="15.75" customHeight="1" x14ac:dyDescent="0.2">
      <c r="A615" s="210"/>
      <c r="B615" s="210"/>
      <c r="C615" s="210"/>
      <c r="D615" s="210"/>
      <c r="E615" s="210"/>
      <c r="F615" s="210"/>
      <c r="G615" s="210"/>
      <c r="H615" s="210"/>
      <c r="I615" s="210"/>
      <c r="J615" s="210"/>
      <c r="K615" s="210"/>
      <c r="L615" s="210"/>
      <c r="M615" s="210"/>
      <c r="N615" s="210"/>
      <c r="O615" s="210"/>
      <c r="P615" s="210"/>
      <c r="Q615" s="210"/>
      <c r="R615" s="210"/>
      <c r="S615" s="210"/>
      <c r="T615" s="210"/>
      <c r="U615" s="210"/>
      <c r="V615" s="210"/>
      <c r="W615" s="210"/>
      <c r="X615" s="210"/>
      <c r="Y615" s="210"/>
      <c r="Z615" s="210"/>
    </row>
    <row r="616" spans="1:26" ht="15.75" customHeight="1" x14ac:dyDescent="0.2">
      <c r="A616" s="210"/>
      <c r="B616" s="210"/>
      <c r="C616" s="210"/>
      <c r="D616" s="210"/>
      <c r="E616" s="210"/>
      <c r="F616" s="210"/>
      <c r="G616" s="210"/>
      <c r="H616" s="210"/>
      <c r="I616" s="210"/>
      <c r="J616" s="210"/>
      <c r="K616" s="210"/>
      <c r="L616" s="210"/>
      <c r="M616" s="210"/>
      <c r="N616" s="210"/>
      <c r="O616" s="210"/>
      <c r="P616" s="210"/>
      <c r="Q616" s="210"/>
      <c r="R616" s="210"/>
      <c r="S616" s="210"/>
      <c r="T616" s="210"/>
      <c r="U616" s="210"/>
      <c r="V616" s="210"/>
      <c r="W616" s="210"/>
      <c r="X616" s="210"/>
      <c r="Y616" s="210"/>
      <c r="Z616" s="210"/>
    </row>
    <row r="617" spans="1:26" ht="15.75" customHeight="1" x14ac:dyDescent="0.2">
      <c r="A617" s="210"/>
      <c r="B617" s="210"/>
      <c r="C617" s="210"/>
      <c r="D617" s="210"/>
      <c r="E617" s="210"/>
      <c r="F617" s="210"/>
      <c r="G617" s="210"/>
      <c r="H617" s="210"/>
      <c r="I617" s="210"/>
      <c r="J617" s="210"/>
      <c r="K617" s="210"/>
      <c r="L617" s="210"/>
      <c r="M617" s="210"/>
      <c r="N617" s="210"/>
      <c r="O617" s="210"/>
      <c r="P617" s="210"/>
      <c r="Q617" s="210"/>
      <c r="R617" s="210"/>
      <c r="S617" s="210"/>
      <c r="T617" s="210"/>
      <c r="U617" s="210"/>
      <c r="V617" s="210"/>
      <c r="W617" s="210"/>
      <c r="X617" s="210"/>
      <c r="Y617" s="210"/>
      <c r="Z617" s="210"/>
    </row>
    <row r="618" spans="1:26" ht="15.75" customHeight="1" x14ac:dyDescent="0.2">
      <c r="A618" s="210"/>
      <c r="B618" s="210"/>
      <c r="C618" s="210"/>
      <c r="D618" s="210"/>
      <c r="E618" s="210"/>
      <c r="F618" s="210"/>
      <c r="G618" s="210"/>
      <c r="H618" s="210"/>
      <c r="I618" s="210"/>
      <c r="J618" s="210"/>
      <c r="K618" s="210"/>
      <c r="L618" s="210"/>
      <c r="M618" s="210"/>
      <c r="N618" s="210"/>
      <c r="O618" s="210"/>
      <c r="P618" s="210"/>
      <c r="Q618" s="210"/>
      <c r="R618" s="210"/>
      <c r="S618" s="210"/>
      <c r="T618" s="210"/>
      <c r="U618" s="210"/>
      <c r="V618" s="210"/>
      <c r="W618" s="210"/>
      <c r="X618" s="210"/>
      <c r="Y618" s="210"/>
      <c r="Z618" s="210"/>
    </row>
    <row r="619" spans="1:26" ht="15.75" customHeight="1" x14ac:dyDescent="0.2">
      <c r="A619" s="210"/>
      <c r="B619" s="210"/>
      <c r="C619" s="210"/>
      <c r="D619" s="210"/>
      <c r="E619" s="210"/>
      <c r="F619" s="210"/>
      <c r="G619" s="210"/>
      <c r="H619" s="210"/>
      <c r="I619" s="210"/>
      <c r="J619" s="210"/>
      <c r="K619" s="210"/>
      <c r="L619" s="210"/>
      <c r="M619" s="210"/>
      <c r="N619" s="210"/>
      <c r="O619" s="210"/>
      <c r="P619" s="210"/>
      <c r="Q619" s="210"/>
      <c r="R619" s="210"/>
      <c r="S619" s="210"/>
      <c r="T619" s="210"/>
      <c r="U619" s="210"/>
      <c r="V619" s="210"/>
      <c r="W619" s="210"/>
      <c r="X619" s="210"/>
      <c r="Y619" s="210"/>
      <c r="Z619" s="210"/>
    </row>
    <row r="620" spans="1:26" ht="15.75" customHeight="1" x14ac:dyDescent="0.2">
      <c r="A620" s="210"/>
      <c r="B620" s="210"/>
      <c r="C620" s="210"/>
      <c r="D620" s="210"/>
      <c r="E620" s="210"/>
      <c r="F620" s="210"/>
      <c r="G620" s="210"/>
      <c r="H620" s="210"/>
      <c r="I620" s="210"/>
      <c r="J620" s="210"/>
      <c r="K620" s="210"/>
      <c r="L620" s="210"/>
      <c r="M620" s="210"/>
      <c r="N620" s="210"/>
      <c r="O620" s="210"/>
      <c r="P620" s="210"/>
      <c r="Q620" s="210"/>
      <c r="R620" s="210"/>
      <c r="S620" s="210"/>
      <c r="T620" s="210"/>
      <c r="U620" s="210"/>
      <c r="V620" s="210"/>
      <c r="W620" s="210"/>
      <c r="X620" s="210"/>
      <c r="Y620" s="210"/>
      <c r="Z620" s="210"/>
    </row>
    <row r="621" spans="1:26" ht="15.75" customHeight="1" x14ac:dyDescent="0.2">
      <c r="A621" s="210"/>
      <c r="B621" s="210"/>
      <c r="C621" s="210"/>
      <c r="D621" s="210"/>
      <c r="E621" s="210"/>
      <c r="F621" s="210"/>
      <c r="G621" s="210"/>
      <c r="H621" s="210"/>
      <c r="I621" s="210"/>
      <c r="J621" s="210"/>
      <c r="K621" s="210"/>
      <c r="L621" s="210"/>
      <c r="M621" s="210"/>
      <c r="N621" s="210"/>
      <c r="O621" s="210"/>
      <c r="P621" s="210"/>
      <c r="Q621" s="210"/>
      <c r="R621" s="210"/>
      <c r="S621" s="210"/>
      <c r="T621" s="210"/>
      <c r="U621" s="210"/>
      <c r="V621" s="210"/>
      <c r="W621" s="210"/>
      <c r="X621" s="210"/>
      <c r="Y621" s="210"/>
      <c r="Z621" s="210"/>
    </row>
    <row r="622" spans="1:26" ht="15.75" customHeight="1" x14ac:dyDescent="0.2">
      <c r="A622" s="210"/>
      <c r="B622" s="210"/>
      <c r="C622" s="210"/>
      <c r="D622" s="210"/>
      <c r="E622" s="210"/>
      <c r="F622" s="210"/>
      <c r="G622" s="210"/>
      <c r="H622" s="210"/>
      <c r="I622" s="210"/>
      <c r="J622" s="210"/>
      <c r="K622" s="210"/>
      <c r="L622" s="210"/>
      <c r="M622" s="210"/>
      <c r="N622" s="210"/>
      <c r="O622" s="210"/>
      <c r="P622" s="210"/>
      <c r="Q622" s="210"/>
      <c r="R622" s="210"/>
      <c r="S622" s="210"/>
      <c r="T622" s="210"/>
      <c r="U622" s="210"/>
      <c r="V622" s="210"/>
      <c r="W622" s="210"/>
      <c r="X622" s="210"/>
      <c r="Y622" s="210"/>
      <c r="Z622" s="210"/>
    </row>
    <row r="623" spans="1:26" ht="15.75" customHeight="1" x14ac:dyDescent="0.2">
      <c r="A623" s="210"/>
      <c r="B623" s="210"/>
      <c r="C623" s="210"/>
      <c r="D623" s="210"/>
      <c r="E623" s="210"/>
      <c r="F623" s="210"/>
      <c r="G623" s="210"/>
      <c r="H623" s="210"/>
      <c r="I623" s="210"/>
      <c r="J623" s="210"/>
      <c r="K623" s="210"/>
      <c r="L623" s="210"/>
      <c r="M623" s="210"/>
      <c r="N623" s="210"/>
      <c r="O623" s="210"/>
      <c r="P623" s="210"/>
      <c r="Q623" s="210"/>
      <c r="R623" s="210"/>
      <c r="S623" s="210"/>
      <c r="T623" s="210"/>
      <c r="U623" s="210"/>
      <c r="V623" s="210"/>
      <c r="W623" s="210"/>
      <c r="X623" s="210"/>
      <c r="Y623" s="210"/>
      <c r="Z623" s="210"/>
    </row>
    <row r="624" spans="1:26" ht="15.75" customHeight="1" x14ac:dyDescent="0.2">
      <c r="A624" s="210"/>
      <c r="B624" s="210"/>
      <c r="C624" s="210"/>
      <c r="D624" s="210"/>
      <c r="E624" s="210"/>
      <c r="F624" s="210"/>
      <c r="G624" s="210"/>
      <c r="H624" s="210"/>
      <c r="I624" s="210"/>
      <c r="J624" s="210"/>
      <c r="K624" s="210"/>
      <c r="L624" s="210"/>
      <c r="M624" s="210"/>
      <c r="N624" s="210"/>
      <c r="O624" s="210"/>
      <c r="P624" s="210"/>
      <c r="Q624" s="210"/>
      <c r="R624" s="210"/>
      <c r="S624" s="210"/>
      <c r="T624" s="210"/>
      <c r="U624" s="210"/>
      <c r="V624" s="210"/>
      <c r="W624" s="210"/>
      <c r="X624" s="210"/>
      <c r="Y624" s="210"/>
      <c r="Z624" s="210"/>
    </row>
    <row r="625" spans="1:26" ht="15.75" customHeight="1" x14ac:dyDescent="0.2">
      <c r="A625" s="210"/>
      <c r="B625" s="210"/>
      <c r="C625" s="210"/>
      <c r="D625" s="210"/>
      <c r="E625" s="210"/>
      <c r="F625" s="210"/>
      <c r="G625" s="210"/>
      <c r="H625" s="210"/>
      <c r="I625" s="210"/>
      <c r="J625" s="210"/>
      <c r="K625" s="210"/>
      <c r="L625" s="210"/>
      <c r="M625" s="210"/>
      <c r="N625" s="210"/>
      <c r="O625" s="210"/>
      <c r="P625" s="210"/>
      <c r="Q625" s="210"/>
      <c r="R625" s="210"/>
      <c r="S625" s="210"/>
      <c r="T625" s="210"/>
      <c r="U625" s="210"/>
      <c r="V625" s="210"/>
      <c r="W625" s="210"/>
      <c r="X625" s="210"/>
      <c r="Y625" s="210"/>
      <c r="Z625" s="210"/>
    </row>
    <row r="626" spans="1:26" ht="15.75" customHeight="1" x14ac:dyDescent="0.2">
      <c r="A626" s="210"/>
      <c r="B626" s="210"/>
      <c r="C626" s="210"/>
      <c r="D626" s="210"/>
      <c r="E626" s="210"/>
      <c r="F626" s="210"/>
      <c r="G626" s="210"/>
      <c r="H626" s="210"/>
      <c r="I626" s="210"/>
      <c r="J626" s="210"/>
      <c r="K626" s="210"/>
      <c r="L626" s="210"/>
      <c r="M626" s="210"/>
      <c r="N626" s="210"/>
      <c r="O626" s="210"/>
      <c r="P626" s="210"/>
      <c r="Q626" s="210"/>
      <c r="R626" s="210"/>
      <c r="S626" s="210"/>
      <c r="T626" s="210"/>
      <c r="U626" s="210"/>
      <c r="V626" s="210"/>
      <c r="W626" s="210"/>
      <c r="X626" s="210"/>
      <c r="Y626" s="210"/>
      <c r="Z626" s="210"/>
    </row>
    <row r="627" spans="1:26" ht="15.75" customHeight="1" x14ac:dyDescent="0.2">
      <c r="A627" s="210"/>
      <c r="B627" s="210"/>
      <c r="C627" s="210"/>
      <c r="D627" s="210"/>
      <c r="E627" s="210"/>
      <c r="F627" s="210"/>
      <c r="G627" s="210"/>
      <c r="H627" s="210"/>
      <c r="I627" s="210"/>
      <c r="J627" s="210"/>
      <c r="K627" s="210"/>
      <c r="L627" s="210"/>
      <c r="M627" s="210"/>
      <c r="N627" s="210"/>
      <c r="O627" s="210"/>
      <c r="P627" s="210"/>
      <c r="Q627" s="210"/>
      <c r="R627" s="210"/>
      <c r="S627" s="210"/>
      <c r="T627" s="210"/>
      <c r="U627" s="210"/>
      <c r="V627" s="210"/>
      <c r="W627" s="210"/>
      <c r="X627" s="210"/>
      <c r="Y627" s="210"/>
      <c r="Z627" s="210"/>
    </row>
    <row r="628" spans="1:26" ht="15.75" customHeight="1" x14ac:dyDescent="0.2">
      <c r="A628" s="210"/>
      <c r="B628" s="210"/>
      <c r="C628" s="210"/>
      <c r="D628" s="210"/>
      <c r="E628" s="210"/>
      <c r="F628" s="210"/>
      <c r="G628" s="210"/>
      <c r="H628" s="210"/>
      <c r="I628" s="210"/>
      <c r="J628" s="210"/>
      <c r="K628" s="210"/>
      <c r="L628" s="210"/>
      <c r="M628" s="210"/>
      <c r="N628" s="210"/>
      <c r="O628" s="210"/>
      <c r="P628" s="210"/>
      <c r="Q628" s="210"/>
      <c r="R628" s="210"/>
      <c r="S628" s="210"/>
      <c r="T628" s="210"/>
      <c r="U628" s="210"/>
      <c r="V628" s="210"/>
      <c r="W628" s="210"/>
      <c r="X628" s="210"/>
      <c r="Y628" s="210"/>
      <c r="Z628" s="210"/>
    </row>
    <row r="629" spans="1:26" ht="15.75" customHeight="1" x14ac:dyDescent="0.2">
      <c r="A629" s="210"/>
      <c r="B629" s="210"/>
      <c r="C629" s="210"/>
      <c r="D629" s="210"/>
      <c r="E629" s="210"/>
      <c r="F629" s="210"/>
      <c r="G629" s="210"/>
      <c r="H629" s="210"/>
      <c r="I629" s="210"/>
      <c r="J629" s="210"/>
      <c r="K629" s="210"/>
      <c r="L629" s="210"/>
      <c r="M629" s="210"/>
      <c r="N629" s="210"/>
      <c r="O629" s="210"/>
      <c r="P629" s="210"/>
      <c r="Q629" s="210"/>
      <c r="R629" s="210"/>
      <c r="S629" s="210"/>
      <c r="T629" s="210"/>
      <c r="U629" s="210"/>
      <c r="V629" s="210"/>
      <c r="W629" s="210"/>
      <c r="X629" s="210"/>
      <c r="Y629" s="210"/>
      <c r="Z629" s="210"/>
    </row>
    <row r="630" spans="1:26" ht="15.75" customHeight="1" x14ac:dyDescent="0.2">
      <c r="A630" s="210"/>
      <c r="B630" s="210"/>
      <c r="C630" s="210"/>
      <c r="D630" s="210"/>
      <c r="E630" s="210"/>
      <c r="F630" s="210"/>
      <c r="G630" s="210"/>
      <c r="H630" s="210"/>
      <c r="I630" s="210"/>
      <c r="J630" s="210"/>
      <c r="K630" s="210"/>
      <c r="L630" s="210"/>
      <c r="M630" s="210"/>
      <c r="N630" s="210"/>
      <c r="O630" s="210"/>
      <c r="P630" s="210"/>
      <c r="Q630" s="210"/>
      <c r="R630" s="210"/>
      <c r="S630" s="210"/>
      <c r="T630" s="210"/>
      <c r="U630" s="210"/>
      <c r="V630" s="210"/>
      <c r="W630" s="210"/>
      <c r="X630" s="210"/>
      <c r="Y630" s="210"/>
      <c r="Z630" s="210"/>
    </row>
    <row r="631" spans="1:26" ht="15.75" customHeight="1" x14ac:dyDescent="0.2">
      <c r="A631" s="210"/>
      <c r="B631" s="210"/>
      <c r="C631" s="210"/>
      <c r="D631" s="210"/>
      <c r="E631" s="210"/>
      <c r="F631" s="210"/>
      <c r="G631" s="210"/>
      <c r="H631" s="210"/>
      <c r="I631" s="210"/>
      <c r="J631" s="210"/>
      <c r="K631" s="210"/>
      <c r="L631" s="210"/>
      <c r="M631" s="210"/>
      <c r="N631" s="210"/>
      <c r="O631" s="210"/>
      <c r="P631" s="210"/>
      <c r="Q631" s="210"/>
      <c r="R631" s="210"/>
      <c r="S631" s="210"/>
      <c r="T631" s="210"/>
      <c r="U631" s="210"/>
      <c r="V631" s="210"/>
      <c r="W631" s="210"/>
      <c r="X631" s="210"/>
      <c r="Y631" s="210"/>
      <c r="Z631" s="210"/>
    </row>
    <row r="632" spans="1:26" ht="15.75" customHeight="1" x14ac:dyDescent="0.2">
      <c r="A632" s="210"/>
      <c r="B632" s="210"/>
      <c r="C632" s="210"/>
      <c r="D632" s="210"/>
      <c r="E632" s="210"/>
      <c r="F632" s="210"/>
      <c r="G632" s="210"/>
      <c r="H632" s="210"/>
      <c r="I632" s="210"/>
      <c r="J632" s="210"/>
      <c r="K632" s="210"/>
      <c r="L632" s="210"/>
      <c r="M632" s="210"/>
      <c r="N632" s="210"/>
      <c r="O632" s="210"/>
      <c r="P632" s="210"/>
      <c r="Q632" s="210"/>
      <c r="R632" s="210"/>
      <c r="S632" s="210"/>
      <c r="T632" s="210"/>
      <c r="U632" s="210"/>
      <c r="V632" s="210"/>
      <c r="W632" s="210"/>
      <c r="X632" s="210"/>
      <c r="Y632" s="210"/>
      <c r="Z632" s="210"/>
    </row>
    <row r="633" spans="1:26" ht="15.75" customHeight="1" x14ac:dyDescent="0.2">
      <c r="A633" s="210"/>
      <c r="B633" s="210"/>
      <c r="C633" s="210"/>
      <c r="D633" s="210"/>
      <c r="E633" s="210"/>
      <c r="F633" s="210"/>
      <c r="G633" s="210"/>
      <c r="H633" s="210"/>
      <c r="I633" s="210"/>
      <c r="J633" s="210"/>
      <c r="K633" s="210"/>
      <c r="L633" s="210"/>
      <c r="M633" s="210"/>
      <c r="N633" s="210"/>
      <c r="O633" s="210"/>
      <c r="P633" s="210"/>
      <c r="Q633" s="210"/>
      <c r="R633" s="210"/>
      <c r="S633" s="210"/>
      <c r="T633" s="210"/>
      <c r="U633" s="210"/>
      <c r="V633" s="210"/>
      <c r="W633" s="210"/>
      <c r="X633" s="210"/>
      <c r="Y633" s="210"/>
      <c r="Z633" s="210"/>
    </row>
    <row r="634" spans="1:26" ht="15.75" customHeight="1" x14ac:dyDescent="0.2">
      <c r="A634" s="210"/>
      <c r="B634" s="210"/>
      <c r="C634" s="210"/>
      <c r="D634" s="210"/>
      <c r="E634" s="210"/>
      <c r="F634" s="210"/>
      <c r="G634" s="210"/>
      <c r="H634" s="210"/>
      <c r="I634" s="210"/>
      <c r="J634" s="210"/>
      <c r="K634" s="210"/>
      <c r="L634" s="210"/>
      <c r="M634" s="210"/>
      <c r="N634" s="210"/>
      <c r="O634" s="210"/>
      <c r="P634" s="210"/>
      <c r="Q634" s="210"/>
      <c r="R634" s="210"/>
      <c r="S634" s="210"/>
      <c r="T634" s="210"/>
      <c r="U634" s="210"/>
      <c r="V634" s="210"/>
      <c r="W634" s="210"/>
      <c r="X634" s="210"/>
      <c r="Y634" s="210"/>
      <c r="Z634" s="210"/>
    </row>
    <row r="635" spans="1:26" ht="15.75" customHeight="1" x14ac:dyDescent="0.2">
      <c r="A635" s="210"/>
      <c r="B635" s="210"/>
      <c r="C635" s="210"/>
      <c r="D635" s="210"/>
      <c r="E635" s="210"/>
      <c r="F635" s="210"/>
      <c r="G635" s="210"/>
      <c r="H635" s="210"/>
      <c r="I635" s="210"/>
      <c r="J635" s="210"/>
      <c r="K635" s="210"/>
      <c r="L635" s="210"/>
      <c r="M635" s="210"/>
      <c r="N635" s="210"/>
      <c r="O635" s="210"/>
      <c r="P635" s="210"/>
      <c r="Q635" s="210"/>
      <c r="R635" s="210"/>
      <c r="S635" s="210"/>
      <c r="T635" s="210"/>
      <c r="U635" s="210"/>
      <c r="V635" s="210"/>
      <c r="W635" s="210"/>
      <c r="X635" s="210"/>
      <c r="Y635" s="210"/>
      <c r="Z635" s="210"/>
    </row>
    <row r="636" spans="1:26" ht="15.75" customHeight="1" x14ac:dyDescent="0.2">
      <c r="A636" s="210"/>
      <c r="B636" s="210"/>
      <c r="C636" s="210"/>
      <c r="D636" s="210"/>
      <c r="E636" s="210"/>
      <c r="F636" s="210"/>
      <c r="G636" s="210"/>
      <c r="H636" s="210"/>
      <c r="I636" s="210"/>
      <c r="J636" s="210"/>
      <c r="K636" s="210"/>
      <c r="L636" s="210"/>
      <c r="M636" s="210"/>
      <c r="N636" s="210"/>
      <c r="O636" s="210"/>
      <c r="P636" s="210"/>
      <c r="Q636" s="210"/>
      <c r="R636" s="210"/>
      <c r="S636" s="210"/>
      <c r="T636" s="210"/>
      <c r="U636" s="210"/>
      <c r="V636" s="210"/>
      <c r="W636" s="210"/>
      <c r="X636" s="210"/>
      <c r="Y636" s="210"/>
      <c r="Z636" s="210"/>
    </row>
    <row r="637" spans="1:26" ht="15.75" customHeight="1" x14ac:dyDescent="0.2">
      <c r="A637" s="210"/>
      <c r="B637" s="210"/>
      <c r="C637" s="210"/>
      <c r="D637" s="210"/>
      <c r="E637" s="210"/>
      <c r="F637" s="210"/>
      <c r="G637" s="210"/>
      <c r="H637" s="210"/>
      <c r="I637" s="210"/>
      <c r="J637" s="210"/>
      <c r="K637" s="210"/>
      <c r="L637" s="210"/>
      <c r="M637" s="210"/>
      <c r="N637" s="210"/>
      <c r="O637" s="210"/>
      <c r="P637" s="210"/>
      <c r="Q637" s="210"/>
      <c r="R637" s="210"/>
      <c r="S637" s="210"/>
      <c r="T637" s="210"/>
      <c r="U637" s="210"/>
      <c r="V637" s="210"/>
      <c r="W637" s="210"/>
      <c r="X637" s="210"/>
      <c r="Y637" s="210"/>
      <c r="Z637" s="210"/>
    </row>
    <row r="638" spans="1:26" ht="15.75" customHeight="1" x14ac:dyDescent="0.2">
      <c r="A638" s="210"/>
      <c r="B638" s="210"/>
      <c r="C638" s="210"/>
      <c r="D638" s="210"/>
      <c r="E638" s="210"/>
      <c r="F638" s="210"/>
      <c r="G638" s="210"/>
      <c r="H638" s="210"/>
      <c r="I638" s="210"/>
      <c r="J638" s="210"/>
      <c r="K638" s="210"/>
      <c r="L638" s="210"/>
      <c r="M638" s="210"/>
      <c r="N638" s="210"/>
      <c r="O638" s="210"/>
      <c r="P638" s="210"/>
      <c r="Q638" s="210"/>
      <c r="R638" s="210"/>
      <c r="S638" s="210"/>
      <c r="T638" s="210"/>
      <c r="U638" s="210"/>
      <c r="V638" s="210"/>
      <c r="W638" s="210"/>
      <c r="X638" s="210"/>
      <c r="Y638" s="210"/>
      <c r="Z638" s="210"/>
    </row>
    <row r="639" spans="1:26" ht="15.75" customHeight="1" x14ac:dyDescent="0.2">
      <c r="A639" s="210"/>
      <c r="B639" s="210"/>
      <c r="C639" s="210"/>
      <c r="D639" s="210"/>
      <c r="E639" s="210"/>
      <c r="F639" s="210"/>
      <c r="G639" s="210"/>
      <c r="H639" s="210"/>
      <c r="I639" s="210"/>
      <c r="J639" s="210"/>
      <c r="K639" s="210"/>
      <c r="L639" s="210"/>
      <c r="M639" s="210"/>
      <c r="N639" s="210"/>
      <c r="O639" s="210"/>
      <c r="P639" s="210"/>
      <c r="Q639" s="210"/>
      <c r="R639" s="210"/>
      <c r="S639" s="210"/>
      <c r="T639" s="210"/>
      <c r="U639" s="210"/>
      <c r="V639" s="210"/>
      <c r="W639" s="210"/>
      <c r="X639" s="210"/>
      <c r="Y639" s="210"/>
      <c r="Z639" s="210"/>
    </row>
    <row r="640" spans="1:26" ht="15.75" customHeight="1" x14ac:dyDescent="0.2">
      <c r="A640" s="210"/>
      <c r="B640" s="210"/>
      <c r="C640" s="210"/>
      <c r="D640" s="210"/>
      <c r="E640" s="210"/>
      <c r="F640" s="210"/>
      <c r="G640" s="210"/>
      <c r="H640" s="210"/>
      <c r="I640" s="210"/>
      <c r="J640" s="210"/>
      <c r="K640" s="210"/>
      <c r="L640" s="210"/>
      <c r="M640" s="210"/>
      <c r="N640" s="210"/>
      <c r="O640" s="210"/>
      <c r="P640" s="210"/>
      <c r="Q640" s="210"/>
      <c r="R640" s="210"/>
      <c r="S640" s="210"/>
      <c r="T640" s="210"/>
      <c r="U640" s="210"/>
      <c r="V640" s="210"/>
      <c r="W640" s="210"/>
      <c r="X640" s="210"/>
      <c r="Y640" s="210"/>
      <c r="Z640" s="210"/>
    </row>
    <row r="641" spans="1:26" ht="15.75" customHeight="1" x14ac:dyDescent="0.2">
      <c r="A641" s="210"/>
      <c r="B641" s="210"/>
      <c r="C641" s="210"/>
      <c r="D641" s="210"/>
      <c r="E641" s="210"/>
      <c r="F641" s="210"/>
      <c r="G641" s="210"/>
      <c r="H641" s="210"/>
      <c r="I641" s="210"/>
      <c r="J641" s="210"/>
      <c r="K641" s="210"/>
      <c r="L641" s="210"/>
      <c r="M641" s="210"/>
      <c r="N641" s="210"/>
      <c r="O641" s="210"/>
      <c r="P641" s="210"/>
      <c r="Q641" s="210"/>
      <c r="R641" s="210"/>
      <c r="S641" s="210"/>
      <c r="T641" s="210"/>
      <c r="U641" s="210"/>
      <c r="V641" s="210"/>
      <c r="W641" s="210"/>
      <c r="X641" s="210"/>
      <c r="Y641" s="210"/>
      <c r="Z641" s="210"/>
    </row>
    <row r="642" spans="1:26" ht="15.75" customHeight="1" x14ac:dyDescent="0.2">
      <c r="A642" s="210"/>
      <c r="B642" s="210"/>
      <c r="C642" s="210"/>
      <c r="D642" s="210"/>
      <c r="E642" s="210"/>
      <c r="F642" s="210"/>
      <c r="G642" s="210"/>
      <c r="H642" s="210"/>
      <c r="I642" s="210"/>
      <c r="J642" s="210"/>
      <c r="K642" s="210"/>
      <c r="L642" s="210"/>
      <c r="M642" s="210"/>
      <c r="N642" s="210"/>
      <c r="O642" s="210"/>
      <c r="P642" s="210"/>
      <c r="Q642" s="210"/>
      <c r="R642" s="210"/>
      <c r="S642" s="210"/>
      <c r="T642" s="210"/>
      <c r="U642" s="210"/>
      <c r="V642" s="210"/>
      <c r="W642" s="210"/>
      <c r="X642" s="210"/>
      <c r="Y642" s="210"/>
      <c r="Z642" s="210"/>
    </row>
    <row r="643" spans="1:26" ht="15.75" customHeight="1" x14ac:dyDescent="0.2">
      <c r="A643" s="210"/>
      <c r="B643" s="210"/>
      <c r="C643" s="210"/>
      <c r="D643" s="210"/>
      <c r="E643" s="210"/>
      <c r="F643" s="210"/>
      <c r="G643" s="210"/>
      <c r="H643" s="210"/>
      <c r="I643" s="210"/>
      <c r="J643" s="210"/>
      <c r="K643" s="210"/>
      <c r="L643" s="210"/>
      <c r="M643" s="210"/>
      <c r="N643" s="210"/>
      <c r="O643" s="210"/>
      <c r="P643" s="210"/>
      <c r="Q643" s="210"/>
      <c r="R643" s="210"/>
      <c r="S643" s="210"/>
      <c r="T643" s="210"/>
      <c r="U643" s="210"/>
      <c r="V643" s="210"/>
      <c r="W643" s="210"/>
      <c r="X643" s="210"/>
      <c r="Y643" s="210"/>
      <c r="Z643" s="210"/>
    </row>
    <row r="644" spans="1:26" ht="15.75" customHeight="1" x14ac:dyDescent="0.2">
      <c r="A644" s="210"/>
      <c r="B644" s="210"/>
      <c r="C644" s="210"/>
      <c r="D644" s="210"/>
      <c r="E644" s="210"/>
      <c r="F644" s="210"/>
      <c r="G644" s="210"/>
      <c r="H644" s="210"/>
      <c r="I644" s="210"/>
      <c r="J644" s="210"/>
      <c r="K644" s="210"/>
      <c r="L644" s="210"/>
      <c r="M644" s="210"/>
      <c r="N644" s="210"/>
      <c r="O644" s="210"/>
      <c r="P644" s="210"/>
      <c r="Q644" s="210"/>
      <c r="R644" s="210"/>
      <c r="S644" s="210"/>
      <c r="T644" s="210"/>
      <c r="U644" s="210"/>
      <c r="V644" s="210"/>
      <c r="W644" s="210"/>
      <c r="X644" s="210"/>
      <c r="Y644" s="210"/>
      <c r="Z644" s="210"/>
    </row>
    <row r="645" spans="1:26" ht="15.75" customHeight="1" x14ac:dyDescent="0.2">
      <c r="A645" s="210"/>
      <c r="B645" s="210"/>
      <c r="C645" s="210"/>
      <c r="D645" s="210"/>
      <c r="E645" s="210"/>
      <c r="F645" s="210"/>
      <c r="G645" s="210"/>
      <c r="H645" s="210"/>
      <c r="I645" s="210"/>
      <c r="J645" s="210"/>
      <c r="K645" s="210"/>
      <c r="L645" s="210"/>
      <c r="M645" s="210"/>
      <c r="N645" s="210"/>
      <c r="O645" s="210"/>
      <c r="P645" s="210"/>
      <c r="Q645" s="210"/>
      <c r="R645" s="210"/>
      <c r="S645" s="210"/>
      <c r="T645" s="210"/>
      <c r="U645" s="210"/>
      <c r="V645" s="210"/>
      <c r="W645" s="210"/>
      <c r="X645" s="210"/>
      <c r="Y645" s="210"/>
      <c r="Z645" s="210"/>
    </row>
    <row r="646" spans="1:26" ht="15.75" customHeight="1" x14ac:dyDescent="0.2">
      <c r="A646" s="210"/>
      <c r="B646" s="210"/>
      <c r="C646" s="210"/>
      <c r="D646" s="210"/>
      <c r="E646" s="210"/>
      <c r="F646" s="210"/>
      <c r="G646" s="210"/>
      <c r="H646" s="210"/>
      <c r="I646" s="210"/>
      <c r="J646" s="210"/>
      <c r="K646" s="210"/>
      <c r="L646" s="210"/>
      <c r="M646" s="210"/>
      <c r="N646" s="210"/>
      <c r="O646" s="210"/>
      <c r="P646" s="210"/>
      <c r="Q646" s="210"/>
      <c r="R646" s="210"/>
      <c r="S646" s="210"/>
      <c r="T646" s="210"/>
      <c r="U646" s="210"/>
      <c r="V646" s="210"/>
      <c r="W646" s="210"/>
      <c r="X646" s="210"/>
      <c r="Y646" s="210"/>
      <c r="Z646" s="210"/>
    </row>
    <row r="647" spans="1:26" ht="15.75" customHeight="1" x14ac:dyDescent="0.2">
      <c r="A647" s="210"/>
      <c r="B647" s="210"/>
      <c r="C647" s="210"/>
      <c r="D647" s="210"/>
      <c r="E647" s="210"/>
      <c r="F647" s="210"/>
      <c r="G647" s="210"/>
      <c r="H647" s="210"/>
      <c r="I647" s="210"/>
      <c r="J647" s="210"/>
      <c r="K647" s="210"/>
      <c r="L647" s="210"/>
      <c r="M647" s="210"/>
      <c r="N647" s="210"/>
      <c r="O647" s="210"/>
      <c r="P647" s="210"/>
      <c r="Q647" s="210"/>
      <c r="R647" s="210"/>
      <c r="S647" s="210"/>
      <c r="T647" s="210"/>
      <c r="U647" s="210"/>
      <c r="V647" s="210"/>
      <c r="W647" s="210"/>
      <c r="X647" s="210"/>
      <c r="Y647" s="210"/>
      <c r="Z647" s="210"/>
    </row>
    <row r="648" spans="1:26" ht="15.75" customHeight="1" x14ac:dyDescent="0.2">
      <c r="A648" s="210"/>
      <c r="B648" s="210"/>
      <c r="C648" s="210"/>
      <c r="D648" s="210"/>
      <c r="E648" s="210"/>
      <c r="F648" s="210"/>
      <c r="G648" s="210"/>
      <c r="H648" s="210"/>
      <c r="I648" s="210"/>
      <c r="J648" s="210"/>
      <c r="K648" s="210"/>
      <c r="L648" s="210"/>
      <c r="M648" s="210"/>
      <c r="N648" s="210"/>
      <c r="O648" s="210"/>
      <c r="P648" s="210"/>
      <c r="Q648" s="210"/>
      <c r="R648" s="210"/>
      <c r="S648" s="210"/>
      <c r="T648" s="210"/>
      <c r="U648" s="210"/>
      <c r="V648" s="210"/>
      <c r="W648" s="210"/>
      <c r="X648" s="210"/>
      <c r="Y648" s="210"/>
      <c r="Z648" s="210"/>
    </row>
    <row r="649" spans="1:26" ht="15.75" customHeight="1" x14ac:dyDescent="0.2">
      <c r="A649" s="210"/>
      <c r="B649" s="210"/>
      <c r="C649" s="210"/>
      <c r="D649" s="210"/>
      <c r="E649" s="210"/>
      <c r="F649" s="210"/>
      <c r="G649" s="210"/>
      <c r="H649" s="210"/>
      <c r="I649" s="210"/>
      <c r="J649" s="210"/>
      <c r="K649" s="210"/>
      <c r="L649" s="210"/>
      <c r="M649" s="210"/>
      <c r="N649" s="210"/>
      <c r="O649" s="210"/>
      <c r="P649" s="210"/>
      <c r="Q649" s="210"/>
      <c r="R649" s="210"/>
      <c r="S649" s="210"/>
      <c r="T649" s="210"/>
      <c r="U649" s="210"/>
      <c r="V649" s="210"/>
      <c r="W649" s="210"/>
      <c r="X649" s="210"/>
      <c r="Y649" s="210"/>
      <c r="Z649" s="210"/>
    </row>
    <row r="650" spans="1:26" ht="15.75" customHeight="1" x14ac:dyDescent="0.2">
      <c r="A650" s="210"/>
      <c r="B650" s="210"/>
      <c r="C650" s="210"/>
      <c r="D650" s="210"/>
      <c r="E650" s="210"/>
      <c r="F650" s="210"/>
      <c r="G650" s="210"/>
      <c r="H650" s="210"/>
      <c r="I650" s="210"/>
      <c r="J650" s="210"/>
      <c r="K650" s="210"/>
      <c r="L650" s="210"/>
      <c r="M650" s="210"/>
      <c r="N650" s="210"/>
      <c r="O650" s="210"/>
      <c r="P650" s="210"/>
      <c r="Q650" s="210"/>
      <c r="R650" s="210"/>
      <c r="S650" s="210"/>
      <c r="T650" s="210"/>
      <c r="U650" s="210"/>
      <c r="V650" s="210"/>
      <c r="W650" s="210"/>
      <c r="X650" s="210"/>
      <c r="Y650" s="210"/>
      <c r="Z650" s="210"/>
    </row>
    <row r="651" spans="1:26" ht="15.75" customHeight="1" x14ac:dyDescent="0.2">
      <c r="A651" s="210"/>
      <c r="B651" s="210"/>
      <c r="C651" s="210"/>
      <c r="D651" s="210"/>
      <c r="E651" s="210"/>
      <c r="F651" s="210"/>
      <c r="G651" s="210"/>
      <c r="H651" s="210"/>
      <c r="I651" s="210"/>
      <c r="J651" s="210"/>
      <c r="K651" s="210"/>
      <c r="L651" s="210"/>
      <c r="M651" s="210"/>
      <c r="N651" s="210"/>
      <c r="O651" s="210"/>
      <c r="P651" s="210"/>
      <c r="Q651" s="210"/>
      <c r="R651" s="210"/>
      <c r="S651" s="210"/>
      <c r="T651" s="210"/>
      <c r="U651" s="210"/>
      <c r="V651" s="210"/>
      <c r="W651" s="210"/>
      <c r="X651" s="210"/>
      <c r="Y651" s="210"/>
      <c r="Z651" s="210"/>
    </row>
    <row r="652" spans="1:26" ht="15.75" customHeight="1" x14ac:dyDescent="0.2">
      <c r="A652" s="210"/>
      <c r="B652" s="210"/>
      <c r="C652" s="210"/>
      <c r="D652" s="210"/>
      <c r="E652" s="210"/>
      <c r="F652" s="210"/>
      <c r="G652" s="210"/>
      <c r="H652" s="210"/>
      <c r="I652" s="210"/>
      <c r="J652" s="210"/>
      <c r="K652" s="210"/>
      <c r="L652" s="210"/>
      <c r="M652" s="210"/>
      <c r="N652" s="210"/>
      <c r="O652" s="210"/>
      <c r="P652" s="210"/>
      <c r="Q652" s="210"/>
      <c r="R652" s="210"/>
      <c r="S652" s="210"/>
      <c r="T652" s="210"/>
      <c r="U652" s="210"/>
      <c r="V652" s="210"/>
      <c r="W652" s="210"/>
      <c r="X652" s="210"/>
      <c r="Y652" s="210"/>
      <c r="Z652" s="210"/>
    </row>
    <row r="653" spans="1:26" ht="15.75" customHeight="1" x14ac:dyDescent="0.2">
      <c r="A653" s="210"/>
      <c r="B653" s="210"/>
      <c r="C653" s="210"/>
      <c r="D653" s="210"/>
      <c r="E653" s="210"/>
      <c r="F653" s="210"/>
      <c r="G653" s="210"/>
      <c r="H653" s="210"/>
      <c r="I653" s="210"/>
      <c r="J653" s="210"/>
      <c r="K653" s="210"/>
      <c r="L653" s="210"/>
      <c r="M653" s="210"/>
      <c r="N653" s="210"/>
      <c r="O653" s="210"/>
      <c r="P653" s="210"/>
      <c r="Q653" s="210"/>
      <c r="R653" s="210"/>
      <c r="S653" s="210"/>
      <c r="T653" s="210"/>
      <c r="U653" s="210"/>
      <c r="V653" s="210"/>
      <c r="W653" s="210"/>
      <c r="X653" s="210"/>
      <c r="Y653" s="210"/>
      <c r="Z653" s="210"/>
    </row>
    <row r="654" spans="1:26" ht="15.75" customHeight="1" x14ac:dyDescent="0.2">
      <c r="A654" s="210"/>
      <c r="B654" s="210"/>
      <c r="C654" s="210"/>
      <c r="D654" s="210"/>
      <c r="E654" s="210"/>
      <c r="F654" s="210"/>
      <c r="G654" s="210"/>
      <c r="H654" s="210"/>
      <c r="I654" s="210"/>
      <c r="J654" s="210"/>
      <c r="K654" s="210"/>
      <c r="L654" s="210"/>
      <c r="M654" s="210"/>
      <c r="N654" s="210"/>
      <c r="O654" s="210"/>
      <c r="P654" s="210"/>
      <c r="Q654" s="210"/>
      <c r="R654" s="210"/>
      <c r="S654" s="210"/>
      <c r="T654" s="210"/>
      <c r="U654" s="210"/>
      <c r="V654" s="210"/>
      <c r="W654" s="210"/>
      <c r="X654" s="210"/>
      <c r="Y654" s="210"/>
      <c r="Z654" s="210"/>
    </row>
    <row r="655" spans="1:26" ht="15.75" customHeight="1" x14ac:dyDescent="0.2">
      <c r="A655" s="210"/>
      <c r="B655" s="210"/>
      <c r="C655" s="210"/>
      <c r="D655" s="210"/>
      <c r="E655" s="210"/>
      <c r="F655" s="210"/>
      <c r="G655" s="210"/>
      <c r="H655" s="210"/>
      <c r="I655" s="210"/>
      <c r="J655" s="210"/>
      <c r="K655" s="210"/>
      <c r="L655" s="210"/>
      <c r="M655" s="210"/>
      <c r="N655" s="210"/>
      <c r="O655" s="210"/>
      <c r="P655" s="210"/>
      <c r="Q655" s="210"/>
      <c r="R655" s="210"/>
      <c r="S655" s="210"/>
      <c r="T655" s="210"/>
      <c r="U655" s="210"/>
      <c r="V655" s="210"/>
      <c r="W655" s="210"/>
      <c r="X655" s="210"/>
      <c r="Y655" s="210"/>
      <c r="Z655" s="210"/>
    </row>
    <row r="656" spans="1:26" ht="15.75" customHeight="1" x14ac:dyDescent="0.2">
      <c r="A656" s="210"/>
      <c r="B656" s="210"/>
      <c r="C656" s="210"/>
      <c r="D656" s="210"/>
      <c r="E656" s="210"/>
      <c r="F656" s="210"/>
      <c r="G656" s="210"/>
      <c r="H656" s="210"/>
      <c r="I656" s="210"/>
      <c r="J656" s="210"/>
      <c r="K656" s="210"/>
      <c r="L656" s="210"/>
      <c r="M656" s="210"/>
      <c r="N656" s="210"/>
      <c r="O656" s="210"/>
      <c r="P656" s="210"/>
      <c r="Q656" s="210"/>
      <c r="R656" s="210"/>
      <c r="S656" s="210"/>
      <c r="T656" s="210"/>
      <c r="U656" s="210"/>
      <c r="V656" s="210"/>
      <c r="W656" s="210"/>
      <c r="X656" s="210"/>
      <c r="Y656" s="210"/>
      <c r="Z656" s="210"/>
    </row>
    <row r="657" spans="1:26" ht="15.75" customHeight="1" x14ac:dyDescent="0.2">
      <c r="A657" s="210"/>
      <c r="B657" s="210"/>
      <c r="C657" s="210"/>
      <c r="D657" s="210"/>
      <c r="E657" s="210"/>
      <c r="F657" s="210"/>
      <c r="G657" s="210"/>
      <c r="H657" s="210"/>
      <c r="I657" s="210"/>
      <c r="J657" s="210"/>
      <c r="K657" s="210"/>
      <c r="L657" s="210"/>
      <c r="M657" s="210"/>
      <c r="N657" s="210"/>
      <c r="O657" s="210"/>
      <c r="P657" s="210"/>
      <c r="Q657" s="210"/>
      <c r="R657" s="210"/>
      <c r="S657" s="210"/>
      <c r="T657" s="210"/>
      <c r="U657" s="210"/>
      <c r="V657" s="210"/>
      <c r="W657" s="210"/>
      <c r="X657" s="210"/>
      <c r="Y657" s="210"/>
      <c r="Z657" s="210"/>
    </row>
    <row r="658" spans="1:26" ht="15.75" customHeight="1" x14ac:dyDescent="0.2">
      <c r="A658" s="210"/>
      <c r="B658" s="210"/>
      <c r="C658" s="210"/>
      <c r="D658" s="210"/>
      <c r="E658" s="210"/>
      <c r="F658" s="210"/>
      <c r="G658" s="210"/>
      <c r="H658" s="210"/>
      <c r="I658" s="210"/>
      <c r="J658" s="210"/>
      <c r="K658" s="210"/>
      <c r="L658" s="210"/>
      <c r="M658" s="210"/>
      <c r="N658" s="210"/>
      <c r="O658" s="210"/>
      <c r="P658" s="210"/>
      <c r="Q658" s="210"/>
      <c r="R658" s="210"/>
      <c r="S658" s="210"/>
      <c r="T658" s="210"/>
      <c r="U658" s="210"/>
      <c r="V658" s="210"/>
      <c r="W658" s="210"/>
      <c r="X658" s="210"/>
      <c r="Y658" s="210"/>
      <c r="Z658" s="210"/>
    </row>
    <row r="659" spans="1:26" ht="15.75" customHeight="1" x14ac:dyDescent="0.2">
      <c r="A659" s="210"/>
      <c r="B659" s="210"/>
      <c r="C659" s="210"/>
      <c r="D659" s="210"/>
      <c r="E659" s="210"/>
      <c r="F659" s="210"/>
      <c r="G659" s="210"/>
      <c r="H659" s="210"/>
      <c r="I659" s="210"/>
      <c r="J659" s="210"/>
      <c r="K659" s="210"/>
      <c r="L659" s="210"/>
      <c r="M659" s="210"/>
      <c r="N659" s="210"/>
      <c r="O659" s="210"/>
      <c r="P659" s="210"/>
      <c r="Q659" s="210"/>
      <c r="R659" s="210"/>
      <c r="S659" s="210"/>
      <c r="T659" s="210"/>
      <c r="U659" s="210"/>
      <c r="V659" s="210"/>
      <c r="W659" s="210"/>
      <c r="X659" s="210"/>
      <c r="Y659" s="210"/>
      <c r="Z659" s="210"/>
    </row>
    <row r="660" spans="1:26" ht="15.75" customHeight="1" x14ac:dyDescent="0.2">
      <c r="A660" s="210"/>
      <c r="B660" s="210"/>
      <c r="C660" s="210"/>
      <c r="D660" s="210"/>
      <c r="E660" s="210"/>
      <c r="F660" s="210"/>
      <c r="G660" s="210"/>
      <c r="H660" s="210"/>
      <c r="I660" s="210"/>
      <c r="J660" s="210"/>
      <c r="K660" s="210"/>
      <c r="L660" s="210"/>
      <c r="M660" s="210"/>
      <c r="N660" s="210"/>
      <c r="O660" s="210"/>
      <c r="P660" s="210"/>
      <c r="Q660" s="210"/>
      <c r="R660" s="210"/>
      <c r="S660" s="210"/>
      <c r="T660" s="210"/>
      <c r="U660" s="210"/>
      <c r="V660" s="210"/>
      <c r="W660" s="210"/>
      <c r="X660" s="210"/>
      <c r="Y660" s="210"/>
      <c r="Z660" s="210"/>
    </row>
    <row r="661" spans="1:26" ht="15.75" customHeight="1" x14ac:dyDescent="0.2">
      <c r="A661" s="210"/>
      <c r="B661" s="210"/>
      <c r="C661" s="210"/>
      <c r="D661" s="210"/>
      <c r="E661" s="210"/>
      <c r="F661" s="210"/>
      <c r="G661" s="210"/>
      <c r="H661" s="210"/>
      <c r="I661" s="210"/>
      <c r="J661" s="210"/>
      <c r="K661" s="210"/>
      <c r="L661" s="210"/>
      <c r="M661" s="210"/>
      <c r="N661" s="210"/>
      <c r="O661" s="210"/>
      <c r="P661" s="210"/>
      <c r="Q661" s="210"/>
      <c r="R661" s="210"/>
      <c r="S661" s="210"/>
      <c r="T661" s="210"/>
      <c r="U661" s="210"/>
      <c r="V661" s="210"/>
      <c r="W661" s="210"/>
      <c r="X661" s="210"/>
      <c r="Y661" s="210"/>
      <c r="Z661" s="210"/>
    </row>
    <row r="662" spans="1:26" ht="15.75" customHeight="1" x14ac:dyDescent="0.2">
      <c r="A662" s="210"/>
      <c r="B662" s="210"/>
      <c r="C662" s="210"/>
      <c r="D662" s="210"/>
      <c r="E662" s="210"/>
      <c r="F662" s="210"/>
      <c r="G662" s="210"/>
      <c r="H662" s="210"/>
      <c r="I662" s="210"/>
      <c r="J662" s="210"/>
      <c r="K662" s="210"/>
      <c r="L662" s="210"/>
      <c r="M662" s="210"/>
      <c r="N662" s="210"/>
      <c r="O662" s="210"/>
      <c r="P662" s="210"/>
      <c r="Q662" s="210"/>
      <c r="R662" s="210"/>
      <c r="S662" s="210"/>
      <c r="T662" s="210"/>
      <c r="U662" s="210"/>
      <c r="V662" s="210"/>
      <c r="W662" s="210"/>
      <c r="X662" s="210"/>
      <c r="Y662" s="210"/>
      <c r="Z662" s="210"/>
    </row>
    <row r="663" spans="1:26" ht="15.75" customHeight="1" x14ac:dyDescent="0.2">
      <c r="A663" s="210"/>
      <c r="B663" s="210"/>
      <c r="C663" s="210"/>
      <c r="D663" s="210"/>
      <c r="E663" s="210"/>
      <c r="F663" s="210"/>
      <c r="G663" s="210"/>
      <c r="H663" s="210"/>
      <c r="I663" s="210"/>
      <c r="J663" s="210"/>
      <c r="K663" s="210"/>
      <c r="L663" s="210"/>
      <c r="M663" s="210"/>
      <c r="N663" s="210"/>
      <c r="O663" s="210"/>
      <c r="P663" s="210"/>
      <c r="Q663" s="210"/>
      <c r="R663" s="210"/>
      <c r="S663" s="210"/>
      <c r="T663" s="210"/>
      <c r="U663" s="210"/>
      <c r="V663" s="210"/>
      <c r="W663" s="210"/>
      <c r="X663" s="210"/>
      <c r="Y663" s="210"/>
      <c r="Z663" s="210"/>
    </row>
    <row r="664" spans="1:26" ht="15.75" customHeight="1" x14ac:dyDescent="0.2">
      <c r="A664" s="210"/>
      <c r="B664" s="210"/>
      <c r="C664" s="210"/>
      <c r="D664" s="210"/>
      <c r="E664" s="210"/>
      <c r="F664" s="210"/>
      <c r="G664" s="210"/>
      <c r="H664" s="210"/>
      <c r="I664" s="210"/>
      <c r="J664" s="210"/>
      <c r="K664" s="210"/>
      <c r="L664" s="210"/>
      <c r="M664" s="210"/>
      <c r="N664" s="210"/>
      <c r="O664" s="210"/>
      <c r="P664" s="210"/>
      <c r="Q664" s="210"/>
      <c r="R664" s="210"/>
      <c r="S664" s="210"/>
      <c r="T664" s="210"/>
      <c r="U664" s="210"/>
      <c r="V664" s="210"/>
      <c r="W664" s="210"/>
      <c r="X664" s="210"/>
      <c r="Y664" s="210"/>
      <c r="Z664" s="210"/>
    </row>
    <row r="665" spans="1:26" ht="15.75" customHeight="1" x14ac:dyDescent="0.2">
      <c r="A665" s="210"/>
      <c r="B665" s="210"/>
      <c r="C665" s="210"/>
      <c r="D665" s="210"/>
      <c r="E665" s="210"/>
      <c r="F665" s="210"/>
      <c r="G665" s="210"/>
      <c r="H665" s="210"/>
      <c r="I665" s="210"/>
      <c r="J665" s="210"/>
      <c r="K665" s="210"/>
      <c r="L665" s="210"/>
      <c r="M665" s="210"/>
      <c r="N665" s="210"/>
      <c r="O665" s="210"/>
      <c r="P665" s="210"/>
      <c r="Q665" s="210"/>
      <c r="R665" s="210"/>
      <c r="S665" s="210"/>
      <c r="T665" s="210"/>
      <c r="U665" s="210"/>
      <c r="V665" s="210"/>
      <c r="W665" s="210"/>
      <c r="X665" s="210"/>
      <c r="Y665" s="210"/>
      <c r="Z665" s="210"/>
    </row>
    <row r="666" spans="1:26" ht="15.75" customHeight="1" x14ac:dyDescent="0.2">
      <c r="A666" s="210"/>
      <c r="B666" s="210"/>
      <c r="C666" s="210"/>
      <c r="D666" s="210"/>
      <c r="E666" s="210"/>
      <c r="F666" s="210"/>
      <c r="G666" s="210"/>
      <c r="H666" s="210"/>
      <c r="I666" s="210"/>
      <c r="J666" s="210"/>
      <c r="K666" s="210"/>
      <c r="L666" s="210"/>
      <c r="M666" s="210"/>
      <c r="N666" s="210"/>
      <c r="O666" s="210"/>
      <c r="P666" s="210"/>
      <c r="Q666" s="210"/>
      <c r="R666" s="210"/>
      <c r="S666" s="210"/>
      <c r="T666" s="210"/>
      <c r="U666" s="210"/>
      <c r="V666" s="210"/>
      <c r="W666" s="210"/>
      <c r="X666" s="210"/>
      <c r="Y666" s="210"/>
      <c r="Z666" s="210"/>
    </row>
    <row r="667" spans="1:26" ht="15.75" customHeight="1" x14ac:dyDescent="0.2">
      <c r="A667" s="210"/>
      <c r="B667" s="210"/>
      <c r="C667" s="210"/>
      <c r="D667" s="210"/>
      <c r="E667" s="210"/>
      <c r="F667" s="210"/>
      <c r="G667" s="210"/>
      <c r="H667" s="210"/>
      <c r="I667" s="210"/>
      <c r="J667" s="210"/>
      <c r="K667" s="210"/>
      <c r="L667" s="210"/>
      <c r="M667" s="210"/>
      <c r="N667" s="210"/>
      <c r="O667" s="210"/>
      <c r="P667" s="210"/>
      <c r="Q667" s="210"/>
      <c r="R667" s="210"/>
      <c r="S667" s="210"/>
      <c r="T667" s="210"/>
      <c r="U667" s="210"/>
      <c r="V667" s="210"/>
      <c r="W667" s="210"/>
      <c r="X667" s="210"/>
      <c r="Y667" s="210"/>
      <c r="Z667" s="210"/>
    </row>
    <row r="668" spans="1:26" ht="15.75" customHeight="1" x14ac:dyDescent="0.2">
      <c r="A668" s="210"/>
      <c r="B668" s="210"/>
      <c r="C668" s="210"/>
      <c r="D668" s="210"/>
      <c r="E668" s="210"/>
      <c r="F668" s="210"/>
      <c r="G668" s="210"/>
      <c r="H668" s="210"/>
      <c r="I668" s="210"/>
      <c r="J668" s="210"/>
      <c r="K668" s="210"/>
      <c r="L668" s="210"/>
      <c r="M668" s="210"/>
      <c r="N668" s="210"/>
      <c r="O668" s="210"/>
      <c r="P668" s="210"/>
      <c r="Q668" s="210"/>
      <c r="R668" s="210"/>
      <c r="S668" s="210"/>
      <c r="T668" s="210"/>
      <c r="U668" s="210"/>
      <c r="V668" s="210"/>
      <c r="W668" s="210"/>
      <c r="X668" s="210"/>
      <c r="Y668" s="210"/>
      <c r="Z668" s="210"/>
    </row>
    <row r="669" spans="1:26" ht="15.75" customHeight="1" x14ac:dyDescent="0.2">
      <c r="A669" s="210"/>
      <c r="B669" s="210"/>
      <c r="C669" s="210"/>
      <c r="D669" s="210"/>
      <c r="E669" s="210"/>
      <c r="F669" s="210"/>
      <c r="G669" s="210"/>
      <c r="H669" s="210"/>
      <c r="I669" s="210"/>
      <c r="J669" s="210"/>
      <c r="K669" s="210"/>
      <c r="L669" s="210"/>
      <c r="M669" s="210"/>
      <c r="N669" s="210"/>
      <c r="O669" s="210"/>
      <c r="P669" s="210"/>
      <c r="Q669" s="210"/>
      <c r="R669" s="210"/>
      <c r="S669" s="210"/>
      <c r="T669" s="210"/>
      <c r="U669" s="210"/>
      <c r="V669" s="210"/>
      <c r="W669" s="210"/>
      <c r="X669" s="210"/>
      <c r="Y669" s="210"/>
      <c r="Z669" s="210"/>
    </row>
    <row r="670" spans="1:26" ht="15.75" customHeight="1" x14ac:dyDescent="0.2">
      <c r="A670" s="210"/>
      <c r="B670" s="210"/>
      <c r="C670" s="210"/>
      <c r="D670" s="210"/>
      <c r="E670" s="210"/>
      <c r="F670" s="210"/>
      <c r="G670" s="210"/>
      <c r="H670" s="210"/>
      <c r="I670" s="210"/>
      <c r="J670" s="210"/>
      <c r="K670" s="210"/>
      <c r="L670" s="210"/>
      <c r="M670" s="210"/>
      <c r="N670" s="210"/>
      <c r="O670" s="210"/>
      <c r="P670" s="210"/>
      <c r="Q670" s="210"/>
      <c r="R670" s="210"/>
      <c r="S670" s="210"/>
      <c r="T670" s="210"/>
      <c r="U670" s="210"/>
      <c r="V670" s="210"/>
      <c r="W670" s="210"/>
      <c r="X670" s="210"/>
      <c r="Y670" s="210"/>
      <c r="Z670" s="210"/>
    </row>
    <row r="671" spans="1:26" ht="15.75" customHeight="1" x14ac:dyDescent="0.2">
      <c r="A671" s="210"/>
      <c r="B671" s="210"/>
      <c r="C671" s="210"/>
      <c r="D671" s="210"/>
      <c r="E671" s="210"/>
      <c r="F671" s="210"/>
      <c r="G671" s="210"/>
      <c r="H671" s="210"/>
      <c r="I671" s="210"/>
      <c r="J671" s="210"/>
      <c r="K671" s="210"/>
      <c r="L671" s="210"/>
      <c r="M671" s="210"/>
      <c r="N671" s="210"/>
      <c r="O671" s="210"/>
      <c r="P671" s="210"/>
      <c r="Q671" s="210"/>
      <c r="R671" s="210"/>
      <c r="S671" s="210"/>
      <c r="T671" s="210"/>
      <c r="U671" s="210"/>
      <c r="V671" s="210"/>
      <c r="W671" s="210"/>
      <c r="X671" s="210"/>
      <c r="Y671" s="210"/>
      <c r="Z671" s="210"/>
    </row>
    <row r="672" spans="1:26" ht="15.75" customHeight="1" x14ac:dyDescent="0.2">
      <c r="A672" s="210"/>
      <c r="B672" s="210"/>
      <c r="C672" s="210"/>
      <c r="D672" s="210"/>
      <c r="E672" s="210"/>
      <c r="F672" s="210"/>
      <c r="G672" s="210"/>
      <c r="H672" s="210"/>
      <c r="I672" s="210"/>
      <c r="J672" s="210"/>
      <c r="K672" s="210"/>
      <c r="L672" s="210"/>
      <c r="M672" s="210"/>
      <c r="N672" s="210"/>
      <c r="O672" s="210"/>
      <c r="P672" s="210"/>
      <c r="Q672" s="210"/>
      <c r="R672" s="210"/>
      <c r="S672" s="210"/>
      <c r="T672" s="210"/>
      <c r="U672" s="210"/>
      <c r="V672" s="210"/>
      <c r="W672" s="210"/>
      <c r="X672" s="210"/>
      <c r="Y672" s="210"/>
      <c r="Z672" s="210"/>
    </row>
    <row r="673" spans="1:26" ht="15.75" customHeight="1" x14ac:dyDescent="0.2">
      <c r="A673" s="210"/>
      <c r="B673" s="210"/>
      <c r="C673" s="210"/>
      <c r="D673" s="210"/>
      <c r="E673" s="210"/>
      <c r="F673" s="210"/>
      <c r="G673" s="210"/>
      <c r="H673" s="210"/>
      <c r="I673" s="210"/>
      <c r="J673" s="210"/>
      <c r="K673" s="210"/>
      <c r="L673" s="210"/>
      <c r="M673" s="210"/>
      <c r="N673" s="210"/>
      <c r="O673" s="210"/>
      <c r="P673" s="210"/>
      <c r="Q673" s="210"/>
      <c r="R673" s="210"/>
      <c r="S673" s="210"/>
      <c r="T673" s="210"/>
      <c r="U673" s="210"/>
      <c r="V673" s="210"/>
      <c r="W673" s="210"/>
      <c r="X673" s="210"/>
      <c r="Y673" s="210"/>
      <c r="Z673" s="210"/>
    </row>
    <row r="674" spans="1:26" ht="15.75" customHeight="1" x14ac:dyDescent="0.2">
      <c r="A674" s="210"/>
      <c r="B674" s="210"/>
      <c r="C674" s="210"/>
      <c r="D674" s="210"/>
      <c r="E674" s="210"/>
      <c r="F674" s="210"/>
      <c r="G674" s="210"/>
      <c r="H674" s="210"/>
      <c r="I674" s="210"/>
      <c r="J674" s="210"/>
      <c r="K674" s="210"/>
      <c r="L674" s="210"/>
      <c r="M674" s="210"/>
      <c r="N674" s="210"/>
      <c r="O674" s="210"/>
      <c r="P674" s="210"/>
      <c r="Q674" s="210"/>
      <c r="R674" s="210"/>
      <c r="S674" s="210"/>
      <c r="T674" s="210"/>
      <c r="U674" s="210"/>
      <c r="V674" s="210"/>
      <c r="W674" s="210"/>
      <c r="X674" s="210"/>
      <c r="Y674" s="210"/>
      <c r="Z674" s="210"/>
    </row>
    <row r="675" spans="1:26" ht="15.75" customHeight="1" x14ac:dyDescent="0.2">
      <c r="A675" s="210"/>
      <c r="B675" s="210"/>
      <c r="C675" s="210"/>
      <c r="D675" s="210"/>
      <c r="E675" s="210"/>
      <c r="F675" s="210"/>
      <c r="G675" s="210"/>
      <c r="H675" s="210"/>
      <c r="I675" s="210"/>
      <c r="J675" s="210"/>
      <c r="K675" s="210"/>
      <c r="L675" s="210"/>
      <c r="M675" s="210"/>
      <c r="N675" s="210"/>
      <c r="O675" s="210"/>
      <c r="P675" s="210"/>
      <c r="Q675" s="210"/>
      <c r="R675" s="210"/>
      <c r="S675" s="210"/>
      <c r="T675" s="210"/>
      <c r="U675" s="210"/>
      <c r="V675" s="210"/>
      <c r="W675" s="210"/>
      <c r="X675" s="210"/>
      <c r="Y675" s="210"/>
      <c r="Z675" s="210"/>
    </row>
    <row r="676" spans="1:26" ht="15.75" customHeight="1" x14ac:dyDescent="0.2">
      <c r="A676" s="210"/>
      <c r="B676" s="210"/>
      <c r="C676" s="210"/>
      <c r="D676" s="210"/>
      <c r="E676" s="210"/>
      <c r="F676" s="210"/>
      <c r="G676" s="210"/>
      <c r="H676" s="210"/>
      <c r="I676" s="210"/>
      <c r="J676" s="210"/>
      <c r="K676" s="210"/>
      <c r="L676" s="210"/>
      <c r="M676" s="210"/>
      <c r="N676" s="210"/>
      <c r="O676" s="210"/>
      <c r="P676" s="210"/>
      <c r="Q676" s="210"/>
      <c r="R676" s="210"/>
      <c r="S676" s="210"/>
      <c r="T676" s="210"/>
      <c r="U676" s="210"/>
      <c r="V676" s="210"/>
      <c r="W676" s="210"/>
      <c r="X676" s="210"/>
      <c r="Y676" s="210"/>
      <c r="Z676" s="210"/>
    </row>
    <row r="677" spans="1:26" ht="15.75" customHeight="1" x14ac:dyDescent="0.2">
      <c r="A677" s="210"/>
      <c r="B677" s="210"/>
      <c r="C677" s="210"/>
      <c r="D677" s="210"/>
      <c r="E677" s="210"/>
      <c r="F677" s="210"/>
      <c r="G677" s="210"/>
      <c r="H677" s="210"/>
      <c r="I677" s="210"/>
      <c r="J677" s="210"/>
      <c r="K677" s="210"/>
      <c r="L677" s="210"/>
      <c r="M677" s="210"/>
      <c r="N677" s="210"/>
      <c r="O677" s="210"/>
      <c r="P677" s="210"/>
      <c r="Q677" s="210"/>
      <c r="R677" s="210"/>
      <c r="S677" s="210"/>
      <c r="T677" s="210"/>
      <c r="U677" s="210"/>
      <c r="V677" s="210"/>
      <c r="W677" s="210"/>
      <c r="X677" s="210"/>
      <c r="Y677" s="210"/>
      <c r="Z677" s="210"/>
    </row>
    <row r="678" spans="1:26" ht="15.75" customHeight="1" x14ac:dyDescent="0.2">
      <c r="A678" s="210"/>
      <c r="B678" s="210"/>
      <c r="C678" s="210"/>
      <c r="D678" s="210"/>
      <c r="E678" s="210"/>
      <c r="F678" s="210"/>
      <c r="G678" s="210"/>
      <c r="H678" s="210"/>
      <c r="I678" s="210"/>
      <c r="J678" s="210"/>
      <c r="K678" s="210"/>
      <c r="L678" s="210"/>
      <c r="M678" s="210"/>
      <c r="N678" s="210"/>
      <c r="O678" s="210"/>
      <c r="P678" s="210"/>
      <c r="Q678" s="210"/>
      <c r="R678" s="210"/>
      <c r="S678" s="210"/>
      <c r="T678" s="210"/>
      <c r="U678" s="210"/>
      <c r="V678" s="210"/>
      <c r="W678" s="210"/>
      <c r="X678" s="210"/>
      <c r="Y678" s="210"/>
      <c r="Z678" s="210"/>
    </row>
    <row r="679" spans="1:26" ht="15.75" customHeight="1" x14ac:dyDescent="0.2">
      <c r="A679" s="210"/>
      <c r="B679" s="210"/>
      <c r="C679" s="210"/>
      <c r="D679" s="210"/>
      <c r="E679" s="210"/>
      <c r="F679" s="210"/>
      <c r="G679" s="210"/>
      <c r="H679" s="210"/>
      <c r="I679" s="210"/>
      <c r="J679" s="210"/>
      <c r="K679" s="210"/>
      <c r="L679" s="210"/>
      <c r="M679" s="210"/>
      <c r="N679" s="210"/>
      <c r="O679" s="210"/>
      <c r="P679" s="210"/>
      <c r="Q679" s="210"/>
      <c r="R679" s="210"/>
      <c r="S679" s="210"/>
      <c r="T679" s="210"/>
      <c r="U679" s="210"/>
      <c r="V679" s="210"/>
      <c r="W679" s="210"/>
      <c r="X679" s="210"/>
      <c r="Y679" s="210"/>
      <c r="Z679" s="210"/>
    </row>
    <row r="680" spans="1:26" ht="15.75" customHeight="1" x14ac:dyDescent="0.2">
      <c r="A680" s="210"/>
      <c r="B680" s="210"/>
      <c r="C680" s="210"/>
      <c r="D680" s="210"/>
      <c r="E680" s="210"/>
      <c r="F680" s="210"/>
      <c r="G680" s="210"/>
      <c r="H680" s="210"/>
      <c r="I680" s="210"/>
      <c r="J680" s="210"/>
      <c r="K680" s="210"/>
      <c r="L680" s="210"/>
      <c r="M680" s="210"/>
      <c r="N680" s="210"/>
      <c r="O680" s="210"/>
      <c r="P680" s="210"/>
      <c r="Q680" s="210"/>
      <c r="R680" s="210"/>
      <c r="S680" s="210"/>
      <c r="T680" s="210"/>
      <c r="U680" s="210"/>
      <c r="V680" s="210"/>
      <c r="W680" s="210"/>
      <c r="X680" s="210"/>
      <c r="Y680" s="210"/>
      <c r="Z680" s="210"/>
    </row>
    <row r="681" spans="1:26" ht="15.75" customHeight="1" x14ac:dyDescent="0.2">
      <c r="A681" s="210"/>
      <c r="B681" s="210"/>
      <c r="C681" s="210"/>
      <c r="D681" s="210"/>
      <c r="E681" s="210"/>
      <c r="F681" s="210"/>
      <c r="G681" s="210"/>
      <c r="H681" s="210"/>
      <c r="I681" s="210"/>
      <c r="J681" s="210"/>
      <c r="K681" s="210"/>
      <c r="L681" s="210"/>
      <c r="M681" s="210"/>
      <c r="N681" s="210"/>
      <c r="O681" s="210"/>
      <c r="P681" s="210"/>
      <c r="Q681" s="210"/>
      <c r="R681" s="210"/>
      <c r="S681" s="210"/>
      <c r="T681" s="210"/>
      <c r="U681" s="210"/>
      <c r="V681" s="210"/>
      <c r="W681" s="210"/>
      <c r="X681" s="210"/>
      <c r="Y681" s="210"/>
      <c r="Z681" s="210"/>
    </row>
    <row r="682" spans="1:26" ht="15.75" customHeight="1" x14ac:dyDescent="0.2">
      <c r="A682" s="210"/>
      <c r="B682" s="210"/>
      <c r="C682" s="210"/>
      <c r="D682" s="210"/>
      <c r="E682" s="210"/>
      <c r="F682" s="210"/>
      <c r="G682" s="210"/>
      <c r="H682" s="210"/>
      <c r="I682" s="210"/>
      <c r="J682" s="210"/>
      <c r="K682" s="210"/>
      <c r="L682" s="210"/>
      <c r="M682" s="210"/>
      <c r="N682" s="210"/>
      <c r="O682" s="210"/>
      <c r="P682" s="210"/>
      <c r="Q682" s="210"/>
      <c r="R682" s="210"/>
      <c r="S682" s="210"/>
      <c r="T682" s="210"/>
      <c r="U682" s="210"/>
      <c r="V682" s="210"/>
      <c r="W682" s="210"/>
      <c r="X682" s="210"/>
      <c r="Y682" s="210"/>
      <c r="Z682" s="210"/>
    </row>
    <row r="683" spans="1:26" ht="15.75" customHeight="1" x14ac:dyDescent="0.2">
      <c r="A683" s="210"/>
      <c r="B683" s="210"/>
      <c r="C683" s="210"/>
      <c r="D683" s="210"/>
      <c r="E683" s="210"/>
      <c r="F683" s="210"/>
      <c r="G683" s="210"/>
      <c r="H683" s="210"/>
      <c r="I683" s="210"/>
      <c r="J683" s="210"/>
      <c r="K683" s="210"/>
      <c r="L683" s="210"/>
      <c r="M683" s="210"/>
      <c r="N683" s="210"/>
      <c r="O683" s="210"/>
      <c r="P683" s="210"/>
      <c r="Q683" s="210"/>
      <c r="R683" s="210"/>
      <c r="S683" s="210"/>
      <c r="T683" s="210"/>
      <c r="U683" s="210"/>
      <c r="V683" s="210"/>
      <c r="W683" s="210"/>
      <c r="X683" s="210"/>
      <c r="Y683" s="210"/>
      <c r="Z683" s="210"/>
    </row>
    <row r="684" spans="1:26" ht="15.75" customHeight="1" x14ac:dyDescent="0.2">
      <c r="A684" s="210"/>
      <c r="B684" s="210"/>
      <c r="C684" s="210"/>
      <c r="D684" s="210"/>
      <c r="E684" s="210"/>
      <c r="F684" s="210"/>
      <c r="G684" s="210"/>
      <c r="H684" s="210"/>
      <c r="I684" s="210"/>
      <c r="J684" s="210"/>
      <c r="K684" s="210"/>
      <c r="L684" s="210"/>
      <c r="M684" s="210"/>
      <c r="N684" s="210"/>
      <c r="O684" s="210"/>
      <c r="P684" s="210"/>
      <c r="Q684" s="210"/>
      <c r="R684" s="210"/>
      <c r="S684" s="210"/>
      <c r="T684" s="210"/>
      <c r="U684" s="210"/>
      <c r="V684" s="210"/>
      <c r="W684" s="210"/>
      <c r="X684" s="210"/>
      <c r="Y684" s="210"/>
      <c r="Z684" s="210"/>
    </row>
    <row r="685" spans="1:26" ht="15.75" customHeight="1" x14ac:dyDescent="0.2">
      <c r="A685" s="210"/>
      <c r="B685" s="210"/>
      <c r="C685" s="210"/>
      <c r="D685" s="210"/>
      <c r="E685" s="210"/>
      <c r="F685" s="210"/>
      <c r="G685" s="210"/>
      <c r="H685" s="210"/>
      <c r="I685" s="210"/>
      <c r="J685" s="210"/>
      <c r="K685" s="210"/>
      <c r="L685" s="210"/>
      <c r="M685" s="210"/>
      <c r="N685" s="210"/>
      <c r="O685" s="210"/>
      <c r="P685" s="210"/>
      <c r="Q685" s="210"/>
      <c r="R685" s="210"/>
      <c r="S685" s="210"/>
      <c r="T685" s="210"/>
      <c r="U685" s="210"/>
      <c r="V685" s="210"/>
      <c r="W685" s="210"/>
      <c r="X685" s="210"/>
      <c r="Y685" s="210"/>
      <c r="Z685" s="210"/>
    </row>
    <row r="686" spans="1:26" ht="15.75" customHeight="1" x14ac:dyDescent="0.2">
      <c r="A686" s="210"/>
      <c r="B686" s="210"/>
      <c r="C686" s="210"/>
      <c r="D686" s="210"/>
      <c r="E686" s="210"/>
      <c r="F686" s="210"/>
      <c r="G686" s="210"/>
      <c r="H686" s="210"/>
      <c r="I686" s="210"/>
      <c r="J686" s="210"/>
      <c r="K686" s="210"/>
      <c r="L686" s="210"/>
      <c r="M686" s="210"/>
      <c r="N686" s="210"/>
      <c r="O686" s="210"/>
      <c r="P686" s="210"/>
      <c r="Q686" s="210"/>
      <c r="R686" s="210"/>
      <c r="S686" s="210"/>
      <c r="T686" s="210"/>
      <c r="U686" s="210"/>
      <c r="V686" s="210"/>
      <c r="W686" s="210"/>
      <c r="X686" s="210"/>
      <c r="Y686" s="210"/>
      <c r="Z686" s="210"/>
    </row>
    <row r="687" spans="1:26" ht="15.75" customHeight="1" x14ac:dyDescent="0.2">
      <c r="A687" s="210"/>
      <c r="B687" s="210"/>
      <c r="C687" s="210"/>
      <c r="D687" s="210"/>
      <c r="E687" s="210"/>
      <c r="F687" s="210"/>
      <c r="G687" s="210"/>
      <c r="H687" s="210"/>
      <c r="I687" s="210"/>
      <c r="J687" s="210"/>
      <c r="K687" s="210"/>
      <c r="L687" s="210"/>
      <c r="M687" s="210"/>
      <c r="N687" s="210"/>
      <c r="O687" s="210"/>
      <c r="P687" s="210"/>
      <c r="Q687" s="210"/>
      <c r="R687" s="210"/>
      <c r="S687" s="210"/>
      <c r="T687" s="210"/>
      <c r="U687" s="210"/>
      <c r="V687" s="210"/>
      <c r="W687" s="210"/>
      <c r="X687" s="210"/>
      <c r="Y687" s="210"/>
      <c r="Z687" s="210"/>
    </row>
    <row r="688" spans="1:26" ht="15.75" customHeight="1" x14ac:dyDescent="0.2">
      <c r="A688" s="210"/>
      <c r="B688" s="210"/>
      <c r="C688" s="210"/>
      <c r="D688" s="210"/>
      <c r="E688" s="210"/>
      <c r="F688" s="210"/>
      <c r="G688" s="210"/>
      <c r="H688" s="210"/>
      <c r="I688" s="210"/>
      <c r="J688" s="210"/>
      <c r="K688" s="210"/>
      <c r="L688" s="210"/>
      <c r="M688" s="210"/>
      <c r="N688" s="210"/>
      <c r="O688" s="210"/>
      <c r="P688" s="210"/>
      <c r="Q688" s="210"/>
      <c r="R688" s="210"/>
      <c r="S688" s="210"/>
      <c r="T688" s="210"/>
      <c r="U688" s="210"/>
      <c r="V688" s="210"/>
      <c r="W688" s="210"/>
      <c r="X688" s="210"/>
      <c r="Y688" s="210"/>
      <c r="Z688" s="210"/>
    </row>
    <row r="689" spans="1:26" ht="15.75" customHeight="1" x14ac:dyDescent="0.2">
      <c r="A689" s="210"/>
      <c r="B689" s="210"/>
      <c r="C689" s="210"/>
      <c r="D689" s="210"/>
      <c r="E689" s="210"/>
      <c r="F689" s="210"/>
      <c r="G689" s="210"/>
      <c r="H689" s="210"/>
      <c r="I689" s="210"/>
      <c r="J689" s="210"/>
      <c r="K689" s="210"/>
      <c r="L689" s="210"/>
      <c r="M689" s="210"/>
      <c r="N689" s="210"/>
      <c r="O689" s="210"/>
      <c r="P689" s="210"/>
      <c r="Q689" s="210"/>
      <c r="R689" s="210"/>
      <c r="S689" s="210"/>
      <c r="T689" s="210"/>
      <c r="U689" s="210"/>
      <c r="V689" s="210"/>
      <c r="W689" s="210"/>
      <c r="X689" s="210"/>
      <c r="Y689" s="210"/>
      <c r="Z689" s="210"/>
    </row>
    <row r="690" spans="1:26" ht="15.75" customHeight="1" x14ac:dyDescent="0.2">
      <c r="A690" s="210"/>
      <c r="B690" s="210"/>
      <c r="C690" s="210"/>
      <c r="D690" s="210"/>
      <c r="E690" s="210"/>
      <c r="F690" s="210"/>
      <c r="G690" s="210"/>
      <c r="H690" s="210"/>
      <c r="I690" s="210"/>
      <c r="J690" s="210"/>
      <c r="K690" s="210"/>
      <c r="L690" s="210"/>
      <c r="M690" s="210"/>
      <c r="N690" s="210"/>
      <c r="O690" s="210"/>
      <c r="P690" s="210"/>
      <c r="Q690" s="210"/>
      <c r="R690" s="210"/>
      <c r="S690" s="210"/>
      <c r="T690" s="210"/>
      <c r="U690" s="210"/>
      <c r="V690" s="210"/>
      <c r="W690" s="210"/>
      <c r="X690" s="210"/>
      <c r="Y690" s="210"/>
      <c r="Z690" s="210"/>
    </row>
    <row r="691" spans="1:26" ht="15.75" customHeight="1" x14ac:dyDescent="0.2">
      <c r="A691" s="210"/>
      <c r="B691" s="210"/>
      <c r="C691" s="210"/>
      <c r="D691" s="210"/>
      <c r="E691" s="210"/>
      <c r="F691" s="210"/>
      <c r="G691" s="210"/>
      <c r="H691" s="210"/>
      <c r="I691" s="210"/>
      <c r="J691" s="210"/>
      <c r="K691" s="210"/>
      <c r="L691" s="210"/>
      <c r="M691" s="210"/>
      <c r="N691" s="210"/>
      <c r="O691" s="210"/>
      <c r="P691" s="210"/>
      <c r="Q691" s="210"/>
      <c r="R691" s="210"/>
      <c r="S691" s="210"/>
      <c r="T691" s="210"/>
      <c r="U691" s="210"/>
      <c r="V691" s="210"/>
      <c r="W691" s="210"/>
      <c r="X691" s="210"/>
      <c r="Y691" s="210"/>
      <c r="Z691" s="210"/>
    </row>
    <row r="692" spans="1:26" ht="15.75" customHeight="1" x14ac:dyDescent="0.2">
      <c r="A692" s="210"/>
      <c r="B692" s="210"/>
      <c r="C692" s="210"/>
      <c r="D692" s="210"/>
      <c r="E692" s="210"/>
      <c r="F692" s="210"/>
      <c r="G692" s="210"/>
      <c r="H692" s="210"/>
      <c r="I692" s="210"/>
      <c r="J692" s="210"/>
      <c r="K692" s="210"/>
      <c r="L692" s="210"/>
      <c r="M692" s="210"/>
      <c r="N692" s="210"/>
      <c r="O692" s="210"/>
      <c r="P692" s="210"/>
      <c r="Q692" s="210"/>
      <c r="R692" s="210"/>
      <c r="S692" s="210"/>
      <c r="T692" s="210"/>
      <c r="U692" s="210"/>
      <c r="V692" s="210"/>
      <c r="W692" s="210"/>
      <c r="X692" s="210"/>
      <c r="Y692" s="210"/>
      <c r="Z692" s="210"/>
    </row>
    <row r="693" spans="1:26" ht="15.75" customHeight="1" x14ac:dyDescent="0.2">
      <c r="A693" s="210"/>
      <c r="B693" s="210"/>
      <c r="C693" s="210"/>
      <c r="D693" s="210"/>
      <c r="E693" s="210"/>
      <c r="F693" s="210"/>
      <c r="G693" s="210"/>
      <c r="H693" s="210"/>
      <c r="I693" s="210"/>
      <c r="J693" s="210"/>
      <c r="K693" s="210"/>
      <c r="L693" s="210"/>
      <c r="M693" s="210"/>
      <c r="N693" s="210"/>
      <c r="O693" s="210"/>
      <c r="P693" s="210"/>
      <c r="Q693" s="210"/>
      <c r="R693" s="210"/>
      <c r="S693" s="210"/>
      <c r="T693" s="210"/>
      <c r="U693" s="210"/>
      <c r="V693" s="210"/>
      <c r="W693" s="210"/>
      <c r="X693" s="210"/>
      <c r="Y693" s="210"/>
      <c r="Z693" s="210"/>
    </row>
    <row r="694" spans="1:26" ht="15.75" customHeight="1" x14ac:dyDescent="0.2">
      <c r="A694" s="210"/>
      <c r="B694" s="210"/>
      <c r="C694" s="210"/>
      <c r="D694" s="210"/>
      <c r="E694" s="210"/>
      <c r="F694" s="210"/>
      <c r="G694" s="210"/>
      <c r="H694" s="210"/>
      <c r="I694" s="210"/>
      <c r="J694" s="210"/>
      <c r="K694" s="210"/>
      <c r="L694" s="210"/>
      <c r="M694" s="210"/>
      <c r="N694" s="210"/>
      <c r="O694" s="210"/>
      <c r="P694" s="210"/>
      <c r="Q694" s="210"/>
      <c r="R694" s="210"/>
      <c r="S694" s="210"/>
      <c r="T694" s="210"/>
      <c r="U694" s="210"/>
      <c r="V694" s="210"/>
      <c r="W694" s="210"/>
      <c r="X694" s="210"/>
      <c r="Y694" s="210"/>
      <c r="Z694" s="210"/>
    </row>
    <row r="695" spans="1:26" ht="15.75" customHeight="1" x14ac:dyDescent="0.2">
      <c r="A695" s="210"/>
      <c r="B695" s="210"/>
      <c r="C695" s="210"/>
      <c r="D695" s="210"/>
      <c r="E695" s="210"/>
      <c r="F695" s="210"/>
      <c r="G695" s="210"/>
      <c r="H695" s="210"/>
      <c r="I695" s="210"/>
      <c r="J695" s="210"/>
      <c r="K695" s="210"/>
      <c r="L695" s="210"/>
      <c r="M695" s="210"/>
      <c r="N695" s="210"/>
      <c r="O695" s="210"/>
      <c r="P695" s="210"/>
      <c r="Q695" s="210"/>
      <c r="R695" s="210"/>
      <c r="S695" s="210"/>
      <c r="T695" s="210"/>
      <c r="U695" s="210"/>
      <c r="V695" s="210"/>
      <c r="W695" s="210"/>
      <c r="X695" s="210"/>
      <c r="Y695" s="210"/>
      <c r="Z695" s="210"/>
    </row>
    <row r="696" spans="1:26" ht="15.75" customHeight="1" x14ac:dyDescent="0.2">
      <c r="A696" s="210"/>
      <c r="B696" s="210"/>
      <c r="C696" s="210"/>
      <c r="D696" s="210"/>
      <c r="E696" s="210"/>
      <c r="F696" s="210"/>
      <c r="G696" s="210"/>
      <c r="H696" s="210"/>
      <c r="I696" s="210"/>
      <c r="J696" s="210"/>
      <c r="K696" s="210"/>
      <c r="L696" s="210"/>
      <c r="M696" s="210"/>
      <c r="N696" s="210"/>
      <c r="O696" s="210"/>
      <c r="P696" s="210"/>
      <c r="Q696" s="210"/>
      <c r="R696" s="210"/>
      <c r="S696" s="210"/>
      <c r="T696" s="210"/>
      <c r="U696" s="210"/>
      <c r="V696" s="210"/>
      <c r="W696" s="210"/>
      <c r="X696" s="210"/>
      <c r="Y696" s="210"/>
      <c r="Z696" s="210"/>
    </row>
    <row r="697" spans="1:26" ht="15.75" customHeight="1" x14ac:dyDescent="0.2">
      <c r="A697" s="210"/>
      <c r="B697" s="210"/>
      <c r="C697" s="210"/>
      <c r="D697" s="210"/>
      <c r="E697" s="210"/>
      <c r="F697" s="210"/>
      <c r="G697" s="210"/>
      <c r="H697" s="210"/>
      <c r="I697" s="210"/>
      <c r="J697" s="210"/>
      <c r="K697" s="210"/>
      <c r="L697" s="210"/>
      <c r="M697" s="210"/>
      <c r="N697" s="210"/>
      <c r="O697" s="210"/>
      <c r="P697" s="210"/>
      <c r="Q697" s="210"/>
      <c r="R697" s="210"/>
      <c r="S697" s="210"/>
      <c r="T697" s="210"/>
      <c r="U697" s="210"/>
      <c r="V697" s="210"/>
      <c r="W697" s="210"/>
      <c r="X697" s="210"/>
      <c r="Y697" s="210"/>
      <c r="Z697" s="210"/>
    </row>
    <row r="698" spans="1:26" ht="15.75" customHeight="1" x14ac:dyDescent="0.2">
      <c r="A698" s="210"/>
      <c r="B698" s="210"/>
      <c r="C698" s="210"/>
      <c r="D698" s="210"/>
      <c r="E698" s="210"/>
      <c r="F698" s="210"/>
      <c r="G698" s="210"/>
      <c r="H698" s="210"/>
      <c r="I698" s="210"/>
      <c r="J698" s="210"/>
      <c r="K698" s="210"/>
      <c r="L698" s="210"/>
      <c r="M698" s="210"/>
      <c r="N698" s="210"/>
      <c r="O698" s="210"/>
      <c r="P698" s="210"/>
      <c r="Q698" s="210"/>
      <c r="R698" s="210"/>
      <c r="S698" s="210"/>
      <c r="T698" s="210"/>
      <c r="U698" s="210"/>
      <c r="V698" s="210"/>
      <c r="W698" s="210"/>
      <c r="X698" s="210"/>
      <c r="Y698" s="210"/>
      <c r="Z698" s="210"/>
    </row>
    <row r="699" spans="1:26" ht="15.75" customHeight="1" x14ac:dyDescent="0.2">
      <c r="A699" s="210"/>
      <c r="B699" s="210"/>
      <c r="C699" s="210"/>
      <c r="D699" s="210"/>
      <c r="E699" s="210"/>
      <c r="F699" s="210"/>
      <c r="G699" s="210"/>
      <c r="H699" s="210"/>
      <c r="I699" s="210"/>
      <c r="J699" s="210"/>
      <c r="K699" s="210"/>
      <c r="L699" s="210"/>
      <c r="M699" s="210"/>
      <c r="N699" s="210"/>
      <c r="O699" s="210"/>
      <c r="P699" s="210"/>
      <c r="Q699" s="210"/>
      <c r="R699" s="210"/>
      <c r="S699" s="210"/>
      <c r="T699" s="210"/>
      <c r="U699" s="210"/>
      <c r="V699" s="210"/>
      <c r="W699" s="210"/>
      <c r="X699" s="210"/>
      <c r="Y699" s="210"/>
      <c r="Z699" s="210"/>
    </row>
    <row r="700" spans="1:26" ht="15.75" customHeight="1" x14ac:dyDescent="0.2">
      <c r="A700" s="210"/>
      <c r="B700" s="210"/>
      <c r="C700" s="210"/>
      <c r="D700" s="210"/>
      <c r="E700" s="210"/>
      <c r="F700" s="210"/>
      <c r="G700" s="210"/>
      <c r="H700" s="210"/>
      <c r="I700" s="210"/>
      <c r="J700" s="210"/>
      <c r="K700" s="210"/>
      <c r="L700" s="210"/>
      <c r="M700" s="210"/>
      <c r="N700" s="210"/>
      <c r="O700" s="210"/>
      <c r="P700" s="210"/>
      <c r="Q700" s="210"/>
      <c r="R700" s="210"/>
      <c r="S700" s="210"/>
      <c r="T700" s="210"/>
      <c r="U700" s="210"/>
      <c r="V700" s="210"/>
      <c r="W700" s="210"/>
      <c r="X700" s="210"/>
      <c r="Y700" s="210"/>
      <c r="Z700" s="210"/>
    </row>
    <row r="701" spans="1:26" ht="15.75" customHeight="1" x14ac:dyDescent="0.2">
      <c r="A701" s="210"/>
      <c r="B701" s="210"/>
      <c r="C701" s="210"/>
      <c r="D701" s="210"/>
      <c r="E701" s="210"/>
      <c r="F701" s="210"/>
      <c r="G701" s="210"/>
      <c r="H701" s="210"/>
      <c r="I701" s="210"/>
      <c r="J701" s="210"/>
      <c r="K701" s="210"/>
      <c r="L701" s="210"/>
      <c r="M701" s="210"/>
      <c r="N701" s="210"/>
      <c r="O701" s="210"/>
      <c r="P701" s="210"/>
      <c r="Q701" s="210"/>
      <c r="R701" s="210"/>
      <c r="S701" s="210"/>
      <c r="T701" s="210"/>
      <c r="U701" s="210"/>
      <c r="V701" s="210"/>
      <c r="W701" s="210"/>
      <c r="X701" s="210"/>
      <c r="Y701" s="210"/>
      <c r="Z701" s="210"/>
    </row>
    <row r="702" spans="1:26" ht="15.75" customHeight="1" x14ac:dyDescent="0.2">
      <c r="A702" s="210"/>
      <c r="B702" s="210"/>
      <c r="C702" s="210"/>
      <c r="D702" s="210"/>
      <c r="E702" s="210"/>
      <c r="F702" s="210"/>
      <c r="G702" s="210"/>
      <c r="H702" s="210"/>
      <c r="I702" s="210"/>
      <c r="J702" s="210"/>
      <c r="K702" s="210"/>
      <c r="L702" s="210"/>
      <c r="M702" s="210"/>
      <c r="N702" s="210"/>
      <c r="O702" s="210"/>
      <c r="P702" s="210"/>
      <c r="Q702" s="210"/>
      <c r="R702" s="210"/>
      <c r="S702" s="210"/>
      <c r="T702" s="210"/>
      <c r="U702" s="210"/>
      <c r="V702" s="210"/>
      <c r="W702" s="210"/>
      <c r="X702" s="210"/>
      <c r="Y702" s="210"/>
      <c r="Z702" s="210"/>
    </row>
    <row r="703" spans="1:26" ht="15.75" customHeight="1" x14ac:dyDescent="0.2">
      <c r="A703" s="210"/>
      <c r="B703" s="210"/>
      <c r="C703" s="210"/>
      <c r="D703" s="210"/>
      <c r="E703" s="210"/>
      <c r="F703" s="210"/>
      <c r="G703" s="210"/>
      <c r="H703" s="210"/>
      <c r="I703" s="210"/>
      <c r="J703" s="210"/>
      <c r="K703" s="210"/>
      <c r="L703" s="210"/>
      <c r="M703" s="210"/>
      <c r="N703" s="210"/>
      <c r="O703" s="210"/>
      <c r="P703" s="210"/>
      <c r="Q703" s="210"/>
      <c r="R703" s="210"/>
      <c r="S703" s="210"/>
      <c r="T703" s="210"/>
      <c r="U703" s="210"/>
      <c r="V703" s="210"/>
      <c r="W703" s="210"/>
      <c r="X703" s="210"/>
      <c r="Y703" s="210"/>
      <c r="Z703" s="210"/>
    </row>
    <row r="704" spans="1:26" ht="15.75" customHeight="1" x14ac:dyDescent="0.2">
      <c r="A704" s="210"/>
      <c r="B704" s="210"/>
      <c r="C704" s="210"/>
      <c r="D704" s="210"/>
      <c r="E704" s="210"/>
      <c r="F704" s="210"/>
      <c r="G704" s="210"/>
      <c r="H704" s="210"/>
      <c r="I704" s="210"/>
      <c r="J704" s="210"/>
      <c r="K704" s="210"/>
      <c r="L704" s="210"/>
      <c r="M704" s="210"/>
      <c r="N704" s="210"/>
      <c r="O704" s="210"/>
      <c r="P704" s="210"/>
      <c r="Q704" s="210"/>
      <c r="R704" s="210"/>
      <c r="S704" s="210"/>
      <c r="T704" s="210"/>
      <c r="U704" s="210"/>
      <c r="V704" s="210"/>
      <c r="W704" s="210"/>
      <c r="X704" s="210"/>
      <c r="Y704" s="210"/>
      <c r="Z704" s="210"/>
    </row>
    <row r="705" spans="1:26" ht="15.75" customHeight="1" x14ac:dyDescent="0.2">
      <c r="A705" s="210"/>
      <c r="B705" s="210"/>
      <c r="C705" s="210"/>
      <c r="D705" s="210"/>
      <c r="E705" s="210"/>
      <c r="F705" s="210"/>
      <c r="G705" s="210"/>
      <c r="H705" s="210"/>
      <c r="I705" s="210"/>
      <c r="J705" s="210"/>
      <c r="K705" s="210"/>
      <c r="L705" s="210"/>
      <c r="M705" s="210"/>
      <c r="N705" s="210"/>
      <c r="O705" s="210"/>
      <c r="P705" s="210"/>
      <c r="Q705" s="210"/>
      <c r="R705" s="210"/>
      <c r="S705" s="210"/>
      <c r="T705" s="210"/>
      <c r="U705" s="210"/>
      <c r="V705" s="210"/>
      <c r="W705" s="210"/>
      <c r="X705" s="210"/>
      <c r="Y705" s="210"/>
      <c r="Z705" s="210"/>
    </row>
    <row r="706" spans="1:26" ht="15.75" customHeight="1" x14ac:dyDescent="0.2">
      <c r="A706" s="210"/>
      <c r="B706" s="210"/>
      <c r="C706" s="210"/>
      <c r="D706" s="210"/>
      <c r="E706" s="210"/>
      <c r="F706" s="210"/>
      <c r="G706" s="210"/>
      <c r="H706" s="210"/>
      <c r="I706" s="210"/>
      <c r="J706" s="210"/>
      <c r="K706" s="210"/>
      <c r="L706" s="210"/>
      <c r="M706" s="210"/>
      <c r="N706" s="210"/>
      <c r="O706" s="210"/>
      <c r="P706" s="210"/>
      <c r="Q706" s="210"/>
      <c r="R706" s="210"/>
      <c r="S706" s="210"/>
      <c r="T706" s="210"/>
      <c r="U706" s="210"/>
      <c r="V706" s="210"/>
      <c r="W706" s="210"/>
      <c r="X706" s="210"/>
      <c r="Y706" s="210"/>
      <c r="Z706" s="210"/>
    </row>
    <row r="707" spans="1:26" ht="15.75" customHeight="1" x14ac:dyDescent="0.2">
      <c r="A707" s="210"/>
      <c r="B707" s="210"/>
      <c r="C707" s="210"/>
      <c r="D707" s="210"/>
      <c r="E707" s="210"/>
      <c r="F707" s="210"/>
      <c r="G707" s="210"/>
      <c r="H707" s="210"/>
      <c r="I707" s="210"/>
      <c r="J707" s="210"/>
      <c r="K707" s="210"/>
      <c r="L707" s="210"/>
      <c r="M707" s="210"/>
      <c r="N707" s="210"/>
      <c r="O707" s="210"/>
      <c r="P707" s="210"/>
      <c r="Q707" s="210"/>
      <c r="R707" s="210"/>
      <c r="S707" s="210"/>
      <c r="T707" s="210"/>
      <c r="U707" s="210"/>
      <c r="V707" s="210"/>
      <c r="W707" s="210"/>
      <c r="X707" s="210"/>
      <c r="Y707" s="210"/>
      <c r="Z707" s="210"/>
    </row>
    <row r="708" spans="1:26" ht="15.75" customHeight="1" x14ac:dyDescent="0.2">
      <c r="A708" s="210"/>
      <c r="B708" s="210"/>
      <c r="C708" s="210"/>
      <c r="D708" s="210"/>
      <c r="E708" s="210"/>
      <c r="F708" s="210"/>
      <c r="G708" s="210"/>
      <c r="H708" s="210"/>
      <c r="I708" s="210"/>
      <c r="J708" s="210"/>
      <c r="K708" s="210"/>
      <c r="L708" s="210"/>
      <c r="M708" s="210"/>
      <c r="N708" s="210"/>
      <c r="O708" s="210"/>
      <c r="P708" s="210"/>
      <c r="Q708" s="210"/>
      <c r="R708" s="210"/>
      <c r="S708" s="210"/>
      <c r="T708" s="210"/>
      <c r="U708" s="210"/>
      <c r="V708" s="210"/>
      <c r="W708" s="210"/>
      <c r="X708" s="210"/>
      <c r="Y708" s="210"/>
      <c r="Z708" s="210"/>
    </row>
    <row r="709" spans="1:26" ht="15.75" customHeight="1" x14ac:dyDescent="0.2">
      <c r="A709" s="210"/>
      <c r="B709" s="210"/>
      <c r="C709" s="210"/>
      <c r="D709" s="210"/>
      <c r="E709" s="210"/>
      <c r="F709" s="210"/>
      <c r="G709" s="210"/>
      <c r="H709" s="210"/>
      <c r="I709" s="210"/>
      <c r="J709" s="210"/>
      <c r="K709" s="210"/>
      <c r="L709" s="210"/>
      <c r="M709" s="210"/>
      <c r="N709" s="210"/>
      <c r="O709" s="210"/>
      <c r="P709" s="210"/>
      <c r="Q709" s="210"/>
      <c r="R709" s="210"/>
      <c r="S709" s="210"/>
      <c r="T709" s="210"/>
      <c r="U709" s="210"/>
      <c r="V709" s="210"/>
      <c r="W709" s="210"/>
      <c r="X709" s="210"/>
      <c r="Y709" s="210"/>
      <c r="Z709" s="210"/>
    </row>
    <row r="710" spans="1:26" ht="15.75" customHeight="1" x14ac:dyDescent="0.2">
      <c r="A710" s="210"/>
      <c r="B710" s="210"/>
      <c r="C710" s="210"/>
      <c r="D710" s="210"/>
      <c r="E710" s="210"/>
      <c r="F710" s="210"/>
      <c r="G710" s="210"/>
      <c r="H710" s="210"/>
      <c r="I710" s="210"/>
      <c r="J710" s="210"/>
      <c r="K710" s="210"/>
      <c r="L710" s="210"/>
      <c r="M710" s="210"/>
      <c r="N710" s="210"/>
      <c r="O710" s="210"/>
      <c r="P710" s="210"/>
      <c r="Q710" s="210"/>
      <c r="R710" s="210"/>
      <c r="S710" s="210"/>
      <c r="T710" s="210"/>
      <c r="U710" s="210"/>
      <c r="V710" s="210"/>
      <c r="W710" s="210"/>
      <c r="X710" s="210"/>
      <c r="Y710" s="210"/>
      <c r="Z710" s="210"/>
    </row>
    <row r="711" spans="1:26" ht="15.75" customHeight="1" x14ac:dyDescent="0.2">
      <c r="A711" s="210"/>
      <c r="B711" s="210"/>
      <c r="C711" s="210"/>
      <c r="D711" s="210"/>
      <c r="E711" s="210"/>
      <c r="F711" s="210"/>
      <c r="G711" s="210"/>
      <c r="H711" s="210"/>
      <c r="I711" s="210"/>
      <c r="J711" s="210"/>
      <c r="K711" s="210"/>
      <c r="L711" s="210"/>
      <c r="M711" s="210"/>
      <c r="N711" s="210"/>
      <c r="O711" s="210"/>
      <c r="P711" s="210"/>
      <c r="Q711" s="210"/>
      <c r="R711" s="210"/>
      <c r="S711" s="210"/>
      <c r="T711" s="210"/>
      <c r="U711" s="210"/>
      <c r="V711" s="210"/>
      <c r="W711" s="210"/>
      <c r="X711" s="210"/>
      <c r="Y711" s="210"/>
      <c r="Z711" s="210"/>
    </row>
    <row r="712" spans="1:26" ht="15.75" customHeight="1" x14ac:dyDescent="0.2">
      <c r="A712" s="210"/>
      <c r="B712" s="210"/>
      <c r="C712" s="210"/>
      <c r="D712" s="210"/>
      <c r="E712" s="210"/>
      <c r="F712" s="210"/>
      <c r="G712" s="210"/>
      <c r="H712" s="210"/>
      <c r="I712" s="210"/>
      <c r="J712" s="210"/>
      <c r="K712" s="210"/>
      <c r="L712" s="210"/>
      <c r="M712" s="210"/>
      <c r="N712" s="210"/>
      <c r="O712" s="210"/>
      <c r="P712" s="210"/>
      <c r="Q712" s="210"/>
      <c r="R712" s="210"/>
      <c r="S712" s="210"/>
      <c r="T712" s="210"/>
      <c r="U712" s="210"/>
      <c r="V712" s="210"/>
      <c r="W712" s="210"/>
      <c r="X712" s="210"/>
      <c r="Y712" s="210"/>
      <c r="Z712" s="210"/>
    </row>
    <row r="713" spans="1:26" ht="15.75" customHeight="1" x14ac:dyDescent="0.2">
      <c r="A713" s="210"/>
      <c r="B713" s="210"/>
      <c r="C713" s="210"/>
      <c r="D713" s="210"/>
      <c r="E713" s="210"/>
      <c r="F713" s="210"/>
      <c r="G713" s="210"/>
      <c r="H713" s="210"/>
      <c r="I713" s="210"/>
      <c r="J713" s="210"/>
      <c r="K713" s="210"/>
      <c r="L713" s="210"/>
      <c r="M713" s="210"/>
      <c r="N713" s="210"/>
      <c r="O713" s="210"/>
      <c r="P713" s="210"/>
      <c r="Q713" s="210"/>
      <c r="R713" s="210"/>
      <c r="S713" s="210"/>
      <c r="T713" s="210"/>
      <c r="U713" s="210"/>
      <c r="V713" s="210"/>
      <c r="W713" s="210"/>
      <c r="X713" s="210"/>
      <c r="Y713" s="210"/>
      <c r="Z713" s="210"/>
    </row>
    <row r="714" spans="1:26" ht="15.75" customHeight="1" x14ac:dyDescent="0.2">
      <c r="A714" s="210"/>
      <c r="B714" s="210"/>
      <c r="C714" s="210"/>
      <c r="D714" s="210"/>
      <c r="E714" s="210"/>
      <c r="F714" s="210"/>
      <c r="G714" s="210"/>
      <c r="H714" s="210"/>
      <c r="I714" s="210"/>
      <c r="J714" s="210"/>
      <c r="K714" s="210"/>
      <c r="L714" s="210"/>
      <c r="M714" s="210"/>
      <c r="N714" s="210"/>
      <c r="O714" s="210"/>
      <c r="P714" s="210"/>
      <c r="Q714" s="210"/>
      <c r="R714" s="210"/>
      <c r="S714" s="210"/>
      <c r="T714" s="210"/>
      <c r="U714" s="210"/>
      <c r="V714" s="210"/>
      <c r="W714" s="210"/>
      <c r="X714" s="210"/>
      <c r="Y714" s="210"/>
      <c r="Z714" s="210"/>
    </row>
    <row r="715" spans="1:26" ht="15.75" customHeight="1" x14ac:dyDescent="0.2">
      <c r="A715" s="210"/>
      <c r="B715" s="210"/>
      <c r="C715" s="210"/>
      <c r="D715" s="210"/>
      <c r="E715" s="210"/>
      <c r="F715" s="210"/>
      <c r="G715" s="210"/>
      <c r="H715" s="210"/>
      <c r="I715" s="210"/>
      <c r="J715" s="210"/>
      <c r="K715" s="210"/>
      <c r="L715" s="210"/>
      <c r="M715" s="210"/>
      <c r="N715" s="210"/>
      <c r="O715" s="210"/>
      <c r="P715" s="210"/>
      <c r="Q715" s="210"/>
      <c r="R715" s="210"/>
      <c r="S715" s="210"/>
      <c r="T715" s="210"/>
      <c r="U715" s="210"/>
      <c r="V715" s="210"/>
      <c r="W715" s="210"/>
      <c r="X715" s="210"/>
      <c r="Y715" s="210"/>
      <c r="Z715" s="210"/>
    </row>
    <row r="716" spans="1:26" ht="15.75" customHeight="1" x14ac:dyDescent="0.2">
      <c r="A716" s="210"/>
      <c r="B716" s="210"/>
      <c r="C716" s="210"/>
      <c r="D716" s="210"/>
      <c r="E716" s="210"/>
      <c r="F716" s="210"/>
      <c r="G716" s="210"/>
      <c r="H716" s="210"/>
      <c r="I716" s="210"/>
      <c r="J716" s="210"/>
      <c r="K716" s="210"/>
      <c r="L716" s="210"/>
      <c r="M716" s="210"/>
      <c r="N716" s="210"/>
      <c r="O716" s="210"/>
      <c r="P716" s="210"/>
      <c r="Q716" s="210"/>
      <c r="R716" s="210"/>
      <c r="S716" s="210"/>
      <c r="T716" s="210"/>
      <c r="U716" s="210"/>
      <c r="V716" s="210"/>
      <c r="W716" s="210"/>
      <c r="X716" s="210"/>
      <c r="Y716" s="210"/>
      <c r="Z716" s="210"/>
    </row>
    <row r="717" spans="1:26" ht="15.75" customHeight="1" x14ac:dyDescent="0.2">
      <c r="A717" s="210"/>
      <c r="B717" s="210"/>
      <c r="C717" s="210"/>
      <c r="D717" s="210"/>
      <c r="E717" s="210"/>
      <c r="F717" s="210"/>
      <c r="G717" s="210"/>
      <c r="H717" s="210"/>
      <c r="I717" s="210"/>
      <c r="J717" s="210"/>
      <c r="K717" s="210"/>
      <c r="L717" s="210"/>
      <c r="M717" s="210"/>
      <c r="N717" s="210"/>
      <c r="O717" s="210"/>
      <c r="P717" s="210"/>
      <c r="Q717" s="210"/>
      <c r="R717" s="210"/>
      <c r="S717" s="210"/>
      <c r="T717" s="210"/>
      <c r="U717" s="210"/>
      <c r="V717" s="210"/>
      <c r="W717" s="210"/>
      <c r="X717" s="210"/>
      <c r="Y717" s="210"/>
      <c r="Z717" s="210"/>
    </row>
    <row r="718" spans="1:26" ht="15.75" customHeight="1" x14ac:dyDescent="0.2">
      <c r="A718" s="210"/>
      <c r="B718" s="210"/>
      <c r="C718" s="210"/>
      <c r="D718" s="210"/>
      <c r="E718" s="210"/>
      <c r="F718" s="210"/>
      <c r="G718" s="210"/>
      <c r="H718" s="210"/>
      <c r="I718" s="210"/>
      <c r="J718" s="210"/>
      <c r="K718" s="210"/>
      <c r="L718" s="210"/>
      <c r="M718" s="210"/>
      <c r="N718" s="210"/>
      <c r="O718" s="210"/>
      <c r="P718" s="210"/>
      <c r="Q718" s="210"/>
      <c r="R718" s="210"/>
      <c r="S718" s="210"/>
      <c r="T718" s="210"/>
      <c r="U718" s="210"/>
      <c r="V718" s="210"/>
      <c r="W718" s="210"/>
      <c r="X718" s="210"/>
      <c r="Y718" s="210"/>
      <c r="Z718" s="210"/>
    </row>
    <row r="719" spans="1:26" ht="15.75" customHeight="1" x14ac:dyDescent="0.2">
      <c r="A719" s="210"/>
      <c r="B719" s="210"/>
      <c r="C719" s="210"/>
      <c r="D719" s="210"/>
      <c r="E719" s="210"/>
      <c r="F719" s="210"/>
      <c r="G719" s="210"/>
      <c r="H719" s="210"/>
      <c r="I719" s="210"/>
      <c r="J719" s="210"/>
      <c r="K719" s="210"/>
      <c r="L719" s="210"/>
      <c r="M719" s="210"/>
      <c r="N719" s="210"/>
      <c r="O719" s="210"/>
      <c r="P719" s="210"/>
      <c r="Q719" s="210"/>
      <c r="R719" s="210"/>
      <c r="S719" s="210"/>
      <c r="T719" s="210"/>
      <c r="U719" s="210"/>
      <c r="V719" s="210"/>
      <c r="W719" s="210"/>
      <c r="X719" s="210"/>
      <c r="Y719" s="210"/>
      <c r="Z719" s="210"/>
    </row>
    <row r="720" spans="1:26" ht="15.75" customHeight="1" x14ac:dyDescent="0.2">
      <c r="A720" s="210"/>
      <c r="B720" s="210"/>
      <c r="C720" s="210"/>
      <c r="D720" s="210"/>
      <c r="E720" s="210"/>
      <c r="F720" s="210"/>
      <c r="G720" s="210"/>
      <c r="H720" s="210"/>
      <c r="I720" s="210"/>
      <c r="J720" s="210"/>
      <c r="K720" s="210"/>
      <c r="L720" s="210"/>
      <c r="M720" s="210"/>
      <c r="N720" s="210"/>
      <c r="O720" s="210"/>
      <c r="P720" s="210"/>
      <c r="Q720" s="210"/>
      <c r="R720" s="210"/>
      <c r="S720" s="210"/>
      <c r="T720" s="210"/>
      <c r="U720" s="210"/>
      <c r="V720" s="210"/>
      <c r="W720" s="210"/>
      <c r="X720" s="210"/>
      <c r="Y720" s="210"/>
      <c r="Z720" s="210"/>
    </row>
    <row r="721" spans="1:26" ht="15.75" customHeight="1" x14ac:dyDescent="0.2">
      <c r="A721" s="210"/>
      <c r="B721" s="210"/>
      <c r="C721" s="210"/>
      <c r="D721" s="210"/>
      <c r="E721" s="210"/>
      <c r="F721" s="210"/>
      <c r="G721" s="210"/>
      <c r="H721" s="210"/>
      <c r="I721" s="210"/>
      <c r="J721" s="210"/>
      <c r="K721" s="210"/>
      <c r="L721" s="210"/>
      <c r="M721" s="210"/>
      <c r="N721" s="210"/>
      <c r="O721" s="210"/>
      <c r="P721" s="210"/>
      <c r="Q721" s="210"/>
      <c r="R721" s="210"/>
      <c r="S721" s="210"/>
      <c r="T721" s="210"/>
      <c r="U721" s="210"/>
      <c r="V721" s="210"/>
      <c r="W721" s="210"/>
      <c r="X721" s="210"/>
      <c r="Y721" s="210"/>
      <c r="Z721" s="210"/>
    </row>
    <row r="722" spans="1:26" ht="15.75" customHeight="1" x14ac:dyDescent="0.2">
      <c r="A722" s="210"/>
      <c r="B722" s="210"/>
      <c r="C722" s="210"/>
      <c r="D722" s="210"/>
      <c r="E722" s="210"/>
      <c r="F722" s="210"/>
      <c r="G722" s="210"/>
      <c r="H722" s="210"/>
      <c r="I722" s="210"/>
      <c r="J722" s="210"/>
      <c r="K722" s="210"/>
      <c r="L722" s="210"/>
      <c r="M722" s="210"/>
      <c r="N722" s="210"/>
      <c r="O722" s="210"/>
      <c r="P722" s="210"/>
      <c r="Q722" s="210"/>
      <c r="R722" s="210"/>
      <c r="S722" s="210"/>
      <c r="T722" s="210"/>
      <c r="U722" s="210"/>
      <c r="V722" s="210"/>
      <c r="W722" s="210"/>
      <c r="X722" s="210"/>
      <c r="Y722" s="210"/>
      <c r="Z722" s="210"/>
    </row>
    <row r="723" spans="1:26" ht="15.75" customHeight="1" x14ac:dyDescent="0.2">
      <c r="A723" s="210"/>
      <c r="B723" s="210"/>
      <c r="C723" s="210"/>
      <c r="D723" s="210"/>
      <c r="E723" s="210"/>
      <c r="F723" s="210"/>
      <c r="G723" s="210"/>
      <c r="H723" s="210"/>
      <c r="I723" s="210"/>
      <c r="J723" s="210"/>
      <c r="K723" s="210"/>
      <c r="L723" s="210"/>
      <c r="M723" s="210"/>
      <c r="N723" s="210"/>
      <c r="O723" s="210"/>
      <c r="P723" s="210"/>
      <c r="Q723" s="210"/>
      <c r="R723" s="210"/>
      <c r="S723" s="210"/>
      <c r="T723" s="210"/>
      <c r="U723" s="210"/>
      <c r="V723" s="210"/>
      <c r="W723" s="210"/>
      <c r="X723" s="210"/>
      <c r="Y723" s="210"/>
      <c r="Z723" s="210"/>
    </row>
    <row r="724" spans="1:26" ht="15.75" customHeight="1" x14ac:dyDescent="0.2">
      <c r="A724" s="210"/>
      <c r="B724" s="210"/>
      <c r="C724" s="210"/>
      <c r="D724" s="210"/>
      <c r="E724" s="210"/>
      <c r="F724" s="210"/>
      <c r="G724" s="210"/>
      <c r="H724" s="210"/>
      <c r="I724" s="210"/>
      <c r="J724" s="210"/>
      <c r="K724" s="210"/>
      <c r="L724" s="210"/>
      <c r="M724" s="210"/>
      <c r="N724" s="210"/>
      <c r="O724" s="210"/>
      <c r="P724" s="210"/>
      <c r="Q724" s="210"/>
      <c r="R724" s="210"/>
      <c r="S724" s="210"/>
      <c r="T724" s="210"/>
      <c r="U724" s="210"/>
      <c r="V724" s="210"/>
      <c r="W724" s="210"/>
      <c r="X724" s="210"/>
      <c r="Y724" s="210"/>
      <c r="Z724" s="210"/>
    </row>
    <row r="725" spans="1:26" ht="15.75" customHeight="1" x14ac:dyDescent="0.2">
      <c r="A725" s="210"/>
      <c r="B725" s="210"/>
      <c r="C725" s="210"/>
      <c r="D725" s="210"/>
      <c r="E725" s="210"/>
      <c r="F725" s="210"/>
      <c r="G725" s="210"/>
      <c r="H725" s="210"/>
      <c r="I725" s="210"/>
      <c r="J725" s="210"/>
      <c r="K725" s="210"/>
      <c r="L725" s="210"/>
      <c r="M725" s="210"/>
      <c r="N725" s="210"/>
      <c r="O725" s="210"/>
      <c r="P725" s="210"/>
      <c r="Q725" s="210"/>
      <c r="R725" s="210"/>
      <c r="S725" s="210"/>
      <c r="T725" s="210"/>
      <c r="U725" s="210"/>
      <c r="V725" s="210"/>
      <c r="W725" s="210"/>
      <c r="X725" s="210"/>
      <c r="Y725" s="210"/>
      <c r="Z725" s="210"/>
    </row>
    <row r="726" spans="1:26" ht="15.75" customHeight="1" x14ac:dyDescent="0.2">
      <c r="A726" s="210"/>
      <c r="B726" s="210"/>
      <c r="C726" s="210"/>
      <c r="D726" s="210"/>
      <c r="E726" s="210"/>
      <c r="F726" s="210"/>
      <c r="G726" s="210"/>
      <c r="H726" s="210"/>
      <c r="I726" s="210"/>
      <c r="J726" s="210"/>
      <c r="K726" s="210"/>
      <c r="L726" s="210"/>
      <c r="M726" s="210"/>
      <c r="N726" s="210"/>
      <c r="O726" s="210"/>
      <c r="P726" s="210"/>
      <c r="Q726" s="210"/>
      <c r="R726" s="210"/>
      <c r="S726" s="210"/>
      <c r="T726" s="210"/>
      <c r="U726" s="210"/>
      <c r="V726" s="210"/>
      <c r="W726" s="210"/>
      <c r="X726" s="210"/>
      <c r="Y726" s="210"/>
      <c r="Z726" s="210"/>
    </row>
    <row r="727" spans="1:26" ht="15.75" customHeight="1" x14ac:dyDescent="0.2">
      <c r="A727" s="210"/>
      <c r="B727" s="210"/>
      <c r="C727" s="210"/>
      <c r="D727" s="210"/>
      <c r="E727" s="210"/>
      <c r="F727" s="210"/>
      <c r="G727" s="210"/>
      <c r="H727" s="210"/>
      <c r="I727" s="210"/>
      <c r="J727" s="210"/>
      <c r="K727" s="210"/>
      <c r="L727" s="210"/>
      <c r="M727" s="210"/>
      <c r="N727" s="210"/>
      <c r="O727" s="210"/>
      <c r="P727" s="210"/>
      <c r="Q727" s="210"/>
      <c r="R727" s="210"/>
      <c r="S727" s="210"/>
      <c r="T727" s="210"/>
      <c r="U727" s="210"/>
      <c r="V727" s="210"/>
      <c r="W727" s="210"/>
      <c r="X727" s="210"/>
      <c r="Y727" s="210"/>
      <c r="Z727" s="210"/>
    </row>
    <row r="728" spans="1:26" ht="15.75" customHeight="1" x14ac:dyDescent="0.2">
      <c r="A728" s="210"/>
      <c r="B728" s="210"/>
      <c r="C728" s="210"/>
      <c r="D728" s="210"/>
      <c r="E728" s="210"/>
      <c r="F728" s="210"/>
      <c r="G728" s="210"/>
      <c r="H728" s="210"/>
      <c r="I728" s="210"/>
      <c r="J728" s="210"/>
      <c r="K728" s="210"/>
      <c r="L728" s="210"/>
      <c r="M728" s="210"/>
      <c r="N728" s="210"/>
      <c r="O728" s="210"/>
      <c r="P728" s="210"/>
      <c r="Q728" s="210"/>
      <c r="R728" s="210"/>
      <c r="S728" s="210"/>
      <c r="T728" s="210"/>
      <c r="U728" s="210"/>
      <c r="V728" s="210"/>
      <c r="W728" s="210"/>
      <c r="X728" s="210"/>
      <c r="Y728" s="210"/>
      <c r="Z728" s="210"/>
    </row>
    <row r="729" spans="1:26" ht="15.75" customHeight="1" x14ac:dyDescent="0.2">
      <c r="A729" s="210"/>
      <c r="B729" s="210"/>
      <c r="C729" s="210"/>
      <c r="D729" s="210"/>
      <c r="E729" s="210"/>
      <c r="F729" s="210"/>
      <c r="G729" s="210"/>
      <c r="H729" s="210"/>
      <c r="I729" s="210"/>
      <c r="J729" s="210"/>
      <c r="K729" s="210"/>
      <c r="L729" s="210"/>
      <c r="M729" s="210"/>
      <c r="N729" s="210"/>
      <c r="O729" s="210"/>
      <c r="P729" s="210"/>
      <c r="Q729" s="210"/>
      <c r="R729" s="210"/>
      <c r="S729" s="210"/>
      <c r="T729" s="210"/>
      <c r="U729" s="210"/>
      <c r="V729" s="210"/>
      <c r="W729" s="210"/>
      <c r="X729" s="210"/>
      <c r="Y729" s="210"/>
      <c r="Z729" s="210"/>
    </row>
    <row r="730" spans="1:26" ht="15.75" customHeight="1" x14ac:dyDescent="0.2">
      <c r="A730" s="210"/>
      <c r="B730" s="210"/>
      <c r="C730" s="210"/>
      <c r="D730" s="210"/>
      <c r="E730" s="210"/>
      <c r="F730" s="210"/>
      <c r="G730" s="210"/>
      <c r="H730" s="210"/>
      <c r="I730" s="210"/>
      <c r="J730" s="210"/>
      <c r="K730" s="210"/>
      <c r="L730" s="210"/>
      <c r="M730" s="210"/>
      <c r="N730" s="210"/>
      <c r="O730" s="210"/>
      <c r="P730" s="210"/>
      <c r="Q730" s="210"/>
      <c r="R730" s="210"/>
      <c r="S730" s="210"/>
      <c r="T730" s="210"/>
      <c r="U730" s="210"/>
      <c r="V730" s="210"/>
      <c r="W730" s="210"/>
      <c r="X730" s="210"/>
      <c r="Y730" s="210"/>
      <c r="Z730" s="210"/>
    </row>
    <row r="731" spans="1:26" ht="15.75" customHeight="1" x14ac:dyDescent="0.2">
      <c r="A731" s="210"/>
      <c r="B731" s="210"/>
      <c r="C731" s="210"/>
      <c r="D731" s="210"/>
      <c r="E731" s="210"/>
      <c r="F731" s="210"/>
      <c r="G731" s="210"/>
      <c r="H731" s="210"/>
      <c r="I731" s="210"/>
      <c r="J731" s="210"/>
      <c r="K731" s="210"/>
      <c r="L731" s="210"/>
      <c r="M731" s="210"/>
      <c r="N731" s="210"/>
      <c r="O731" s="210"/>
      <c r="P731" s="210"/>
      <c r="Q731" s="210"/>
      <c r="R731" s="210"/>
      <c r="S731" s="210"/>
      <c r="T731" s="210"/>
      <c r="U731" s="210"/>
      <c r="V731" s="210"/>
      <c r="W731" s="210"/>
      <c r="X731" s="210"/>
      <c r="Y731" s="210"/>
      <c r="Z731" s="210"/>
    </row>
    <row r="732" spans="1:26" ht="15.75" customHeight="1" x14ac:dyDescent="0.2">
      <c r="A732" s="210"/>
      <c r="B732" s="210"/>
      <c r="C732" s="210"/>
      <c r="D732" s="210"/>
      <c r="E732" s="210"/>
      <c r="F732" s="210"/>
      <c r="G732" s="210"/>
      <c r="H732" s="210"/>
      <c r="I732" s="210"/>
      <c r="J732" s="210"/>
      <c r="K732" s="210"/>
      <c r="L732" s="210"/>
      <c r="M732" s="210"/>
      <c r="N732" s="210"/>
      <c r="O732" s="210"/>
      <c r="P732" s="210"/>
      <c r="Q732" s="210"/>
      <c r="R732" s="210"/>
      <c r="S732" s="210"/>
      <c r="T732" s="210"/>
      <c r="U732" s="210"/>
      <c r="V732" s="210"/>
      <c r="W732" s="210"/>
      <c r="X732" s="210"/>
      <c r="Y732" s="210"/>
      <c r="Z732" s="210"/>
    </row>
    <row r="733" spans="1:26" ht="15.75" customHeight="1" x14ac:dyDescent="0.2">
      <c r="A733" s="210"/>
      <c r="B733" s="210"/>
      <c r="C733" s="210"/>
      <c r="D733" s="210"/>
      <c r="E733" s="210"/>
      <c r="F733" s="210"/>
      <c r="G733" s="210"/>
      <c r="H733" s="210"/>
      <c r="I733" s="210"/>
      <c r="J733" s="210"/>
      <c r="K733" s="210"/>
      <c r="L733" s="210"/>
      <c r="M733" s="210"/>
      <c r="N733" s="210"/>
      <c r="O733" s="210"/>
      <c r="P733" s="210"/>
      <c r="Q733" s="210"/>
      <c r="R733" s="210"/>
      <c r="S733" s="210"/>
      <c r="T733" s="210"/>
      <c r="U733" s="210"/>
      <c r="V733" s="210"/>
      <c r="W733" s="210"/>
      <c r="X733" s="210"/>
      <c r="Y733" s="210"/>
      <c r="Z733" s="210"/>
    </row>
    <row r="734" spans="1:26" ht="15.75" customHeight="1" x14ac:dyDescent="0.2">
      <c r="A734" s="210"/>
      <c r="B734" s="210"/>
      <c r="C734" s="210"/>
      <c r="D734" s="210"/>
      <c r="E734" s="210"/>
      <c r="F734" s="210"/>
      <c r="G734" s="210"/>
      <c r="H734" s="210"/>
      <c r="I734" s="210"/>
      <c r="J734" s="210"/>
      <c r="K734" s="210"/>
      <c r="L734" s="210"/>
      <c r="M734" s="210"/>
      <c r="N734" s="210"/>
      <c r="O734" s="210"/>
      <c r="P734" s="210"/>
      <c r="Q734" s="210"/>
      <c r="R734" s="210"/>
      <c r="S734" s="210"/>
      <c r="T734" s="210"/>
      <c r="U734" s="210"/>
      <c r="V734" s="210"/>
      <c r="W734" s="210"/>
      <c r="X734" s="210"/>
      <c r="Y734" s="210"/>
      <c r="Z734" s="210"/>
    </row>
    <row r="735" spans="1:26" ht="15.75" customHeight="1" x14ac:dyDescent="0.2">
      <c r="A735" s="210"/>
      <c r="B735" s="210"/>
      <c r="C735" s="210"/>
      <c r="D735" s="210"/>
      <c r="E735" s="210"/>
      <c r="F735" s="210"/>
      <c r="G735" s="210"/>
      <c r="H735" s="210"/>
      <c r="I735" s="210"/>
      <c r="J735" s="210"/>
      <c r="K735" s="210"/>
      <c r="L735" s="210"/>
      <c r="M735" s="210"/>
      <c r="N735" s="210"/>
      <c r="O735" s="210"/>
      <c r="P735" s="210"/>
      <c r="Q735" s="210"/>
      <c r="R735" s="210"/>
      <c r="S735" s="210"/>
      <c r="T735" s="210"/>
      <c r="U735" s="210"/>
      <c r="V735" s="210"/>
      <c r="W735" s="210"/>
      <c r="X735" s="210"/>
      <c r="Y735" s="210"/>
      <c r="Z735" s="210"/>
    </row>
    <row r="736" spans="1:26" ht="15.75" customHeight="1" x14ac:dyDescent="0.2">
      <c r="A736" s="210"/>
      <c r="B736" s="210"/>
      <c r="C736" s="210"/>
      <c r="D736" s="210"/>
      <c r="E736" s="210"/>
      <c r="F736" s="210"/>
      <c r="G736" s="210"/>
      <c r="H736" s="210"/>
      <c r="I736" s="210"/>
      <c r="J736" s="210"/>
      <c r="K736" s="210"/>
      <c r="L736" s="210"/>
      <c r="M736" s="210"/>
      <c r="N736" s="210"/>
      <c r="O736" s="210"/>
      <c r="P736" s="210"/>
      <c r="Q736" s="210"/>
      <c r="R736" s="210"/>
      <c r="S736" s="210"/>
      <c r="T736" s="210"/>
      <c r="U736" s="210"/>
      <c r="V736" s="210"/>
      <c r="W736" s="210"/>
      <c r="X736" s="210"/>
      <c r="Y736" s="210"/>
      <c r="Z736" s="210"/>
    </row>
    <row r="737" spans="1:26" ht="15.75" customHeight="1" x14ac:dyDescent="0.2">
      <c r="A737" s="210"/>
      <c r="B737" s="210"/>
      <c r="C737" s="210"/>
      <c r="D737" s="210"/>
      <c r="E737" s="210"/>
      <c r="F737" s="210"/>
      <c r="G737" s="210"/>
      <c r="H737" s="210"/>
      <c r="I737" s="210"/>
      <c r="J737" s="210"/>
      <c r="K737" s="210"/>
      <c r="L737" s="210"/>
      <c r="M737" s="210"/>
      <c r="N737" s="210"/>
      <c r="O737" s="210"/>
      <c r="P737" s="210"/>
      <c r="Q737" s="210"/>
      <c r="R737" s="210"/>
      <c r="S737" s="210"/>
      <c r="T737" s="210"/>
      <c r="U737" s="210"/>
      <c r="V737" s="210"/>
      <c r="W737" s="210"/>
      <c r="X737" s="210"/>
      <c r="Y737" s="210"/>
      <c r="Z737" s="210"/>
    </row>
    <row r="738" spans="1:26" ht="15.75" customHeight="1" x14ac:dyDescent="0.2">
      <c r="A738" s="210"/>
      <c r="B738" s="210"/>
      <c r="C738" s="210"/>
      <c r="D738" s="210"/>
      <c r="E738" s="210"/>
      <c r="F738" s="210"/>
      <c r="G738" s="210"/>
      <c r="H738" s="210"/>
      <c r="I738" s="210"/>
      <c r="J738" s="210"/>
      <c r="K738" s="210"/>
      <c r="L738" s="210"/>
      <c r="M738" s="210"/>
      <c r="N738" s="210"/>
      <c r="O738" s="210"/>
      <c r="P738" s="210"/>
      <c r="Q738" s="210"/>
      <c r="R738" s="210"/>
      <c r="S738" s="210"/>
      <c r="T738" s="210"/>
      <c r="U738" s="210"/>
      <c r="V738" s="210"/>
      <c r="W738" s="210"/>
      <c r="X738" s="210"/>
      <c r="Y738" s="210"/>
      <c r="Z738" s="210"/>
    </row>
    <row r="739" spans="1:26" ht="15.75" customHeight="1" x14ac:dyDescent="0.2">
      <c r="A739" s="210"/>
      <c r="B739" s="210"/>
      <c r="C739" s="210"/>
      <c r="D739" s="210"/>
      <c r="E739" s="210"/>
      <c r="F739" s="210"/>
      <c r="G739" s="210"/>
      <c r="H739" s="210"/>
      <c r="I739" s="210"/>
      <c r="J739" s="210"/>
      <c r="K739" s="210"/>
      <c r="L739" s="210"/>
      <c r="M739" s="210"/>
      <c r="N739" s="210"/>
      <c r="O739" s="210"/>
      <c r="P739" s="210"/>
      <c r="Q739" s="210"/>
      <c r="R739" s="210"/>
      <c r="S739" s="210"/>
      <c r="T739" s="210"/>
      <c r="U739" s="210"/>
      <c r="V739" s="210"/>
      <c r="W739" s="210"/>
      <c r="X739" s="210"/>
      <c r="Y739" s="210"/>
      <c r="Z739" s="210"/>
    </row>
    <row r="740" spans="1:26" ht="15.75" customHeight="1" x14ac:dyDescent="0.2">
      <c r="A740" s="210"/>
      <c r="B740" s="210"/>
      <c r="C740" s="210"/>
      <c r="D740" s="210"/>
      <c r="E740" s="210"/>
      <c r="F740" s="210"/>
      <c r="G740" s="210"/>
      <c r="H740" s="210"/>
      <c r="I740" s="210"/>
      <c r="J740" s="210"/>
      <c r="K740" s="210"/>
      <c r="L740" s="210"/>
      <c r="M740" s="210"/>
      <c r="N740" s="210"/>
      <c r="O740" s="210"/>
      <c r="P740" s="210"/>
      <c r="Q740" s="210"/>
      <c r="R740" s="210"/>
      <c r="S740" s="210"/>
      <c r="T740" s="210"/>
      <c r="U740" s="210"/>
      <c r="V740" s="210"/>
      <c r="W740" s="210"/>
      <c r="X740" s="210"/>
      <c r="Y740" s="210"/>
      <c r="Z740" s="210"/>
    </row>
    <row r="741" spans="1:26" ht="15.75" customHeight="1" x14ac:dyDescent="0.2">
      <c r="A741" s="210"/>
      <c r="B741" s="210"/>
      <c r="C741" s="210"/>
      <c r="D741" s="210"/>
      <c r="E741" s="210"/>
      <c r="F741" s="210"/>
      <c r="G741" s="210"/>
      <c r="H741" s="210"/>
      <c r="I741" s="210"/>
      <c r="J741" s="210"/>
      <c r="K741" s="210"/>
      <c r="L741" s="210"/>
      <c r="M741" s="210"/>
      <c r="N741" s="210"/>
      <c r="O741" s="210"/>
      <c r="P741" s="210"/>
      <c r="Q741" s="210"/>
      <c r="R741" s="210"/>
      <c r="S741" s="210"/>
      <c r="T741" s="210"/>
      <c r="U741" s="210"/>
      <c r="V741" s="210"/>
      <c r="W741" s="210"/>
      <c r="X741" s="210"/>
      <c r="Y741" s="210"/>
      <c r="Z741" s="210"/>
    </row>
    <row r="742" spans="1:26" ht="15.75" customHeight="1" x14ac:dyDescent="0.2">
      <c r="A742" s="210"/>
      <c r="B742" s="210"/>
      <c r="C742" s="210"/>
      <c r="D742" s="210"/>
      <c r="E742" s="210"/>
      <c r="F742" s="210"/>
      <c r="G742" s="210"/>
      <c r="H742" s="210"/>
      <c r="I742" s="210"/>
      <c r="J742" s="210"/>
      <c r="K742" s="210"/>
      <c r="L742" s="210"/>
      <c r="M742" s="210"/>
      <c r="N742" s="210"/>
      <c r="O742" s="210"/>
      <c r="P742" s="210"/>
      <c r="Q742" s="210"/>
      <c r="R742" s="210"/>
      <c r="S742" s="210"/>
      <c r="T742" s="210"/>
      <c r="U742" s="210"/>
      <c r="V742" s="210"/>
      <c r="W742" s="210"/>
      <c r="X742" s="210"/>
      <c r="Y742" s="210"/>
      <c r="Z742" s="210"/>
    </row>
    <row r="743" spans="1:26" ht="15.75" customHeight="1" x14ac:dyDescent="0.2">
      <c r="A743" s="210"/>
      <c r="B743" s="210"/>
      <c r="C743" s="210"/>
      <c r="D743" s="210"/>
      <c r="E743" s="210"/>
      <c r="F743" s="210"/>
      <c r="G743" s="210"/>
      <c r="H743" s="210"/>
      <c r="I743" s="210"/>
      <c r="J743" s="210"/>
      <c r="K743" s="210"/>
      <c r="L743" s="210"/>
      <c r="M743" s="210"/>
      <c r="N743" s="210"/>
      <c r="O743" s="210"/>
      <c r="P743" s="210"/>
      <c r="Q743" s="210"/>
      <c r="R743" s="210"/>
      <c r="S743" s="210"/>
      <c r="T743" s="210"/>
      <c r="U743" s="210"/>
      <c r="V743" s="210"/>
      <c r="W743" s="210"/>
      <c r="X743" s="210"/>
      <c r="Y743" s="210"/>
      <c r="Z743" s="210"/>
    </row>
    <row r="744" spans="1:26" ht="15.75" customHeight="1" x14ac:dyDescent="0.2">
      <c r="A744" s="210"/>
      <c r="B744" s="210"/>
      <c r="C744" s="210"/>
      <c r="D744" s="210"/>
      <c r="E744" s="210"/>
      <c r="F744" s="210"/>
      <c r="G744" s="210"/>
      <c r="H744" s="210"/>
      <c r="I744" s="210"/>
      <c r="J744" s="210"/>
      <c r="K744" s="210"/>
      <c r="L744" s="210"/>
      <c r="M744" s="210"/>
      <c r="N744" s="210"/>
      <c r="O744" s="210"/>
      <c r="P744" s="210"/>
      <c r="Q744" s="210"/>
      <c r="R744" s="210"/>
      <c r="S744" s="210"/>
      <c r="T744" s="210"/>
      <c r="U744" s="210"/>
      <c r="V744" s="210"/>
      <c r="W744" s="210"/>
      <c r="X744" s="210"/>
      <c r="Y744" s="210"/>
      <c r="Z744" s="210"/>
    </row>
    <row r="745" spans="1:26" ht="15.75" customHeight="1" x14ac:dyDescent="0.2">
      <c r="A745" s="210"/>
      <c r="B745" s="210"/>
      <c r="C745" s="210"/>
      <c r="D745" s="210"/>
      <c r="E745" s="210"/>
      <c r="F745" s="210"/>
      <c r="G745" s="210"/>
      <c r="H745" s="210"/>
      <c r="I745" s="210"/>
      <c r="J745" s="210"/>
      <c r="K745" s="210"/>
      <c r="L745" s="210"/>
      <c r="M745" s="210"/>
      <c r="N745" s="210"/>
      <c r="O745" s="210"/>
      <c r="P745" s="210"/>
      <c r="Q745" s="210"/>
      <c r="R745" s="210"/>
      <c r="S745" s="210"/>
      <c r="T745" s="210"/>
      <c r="U745" s="210"/>
      <c r="V745" s="210"/>
      <c r="W745" s="210"/>
      <c r="X745" s="210"/>
      <c r="Y745" s="210"/>
      <c r="Z745" s="210"/>
    </row>
    <row r="746" spans="1:26" ht="15.75" customHeight="1" x14ac:dyDescent="0.2">
      <c r="A746" s="210"/>
      <c r="B746" s="210"/>
      <c r="C746" s="210"/>
      <c r="D746" s="210"/>
      <c r="E746" s="210"/>
      <c r="F746" s="210"/>
      <c r="G746" s="210"/>
      <c r="H746" s="210"/>
      <c r="I746" s="210"/>
      <c r="J746" s="210"/>
      <c r="K746" s="210"/>
      <c r="L746" s="210"/>
      <c r="M746" s="210"/>
      <c r="N746" s="210"/>
      <c r="O746" s="210"/>
      <c r="P746" s="210"/>
      <c r="Q746" s="210"/>
      <c r="R746" s="210"/>
      <c r="S746" s="210"/>
      <c r="T746" s="210"/>
      <c r="U746" s="210"/>
      <c r="V746" s="210"/>
      <c r="W746" s="210"/>
      <c r="X746" s="210"/>
      <c r="Y746" s="210"/>
      <c r="Z746" s="210"/>
    </row>
    <row r="747" spans="1:26" ht="15.75" customHeight="1" x14ac:dyDescent="0.2">
      <c r="A747" s="210"/>
      <c r="B747" s="210"/>
      <c r="C747" s="210"/>
      <c r="D747" s="210"/>
      <c r="E747" s="210"/>
      <c r="F747" s="210"/>
      <c r="G747" s="210"/>
      <c r="H747" s="210"/>
      <c r="I747" s="210"/>
      <c r="J747" s="210"/>
      <c r="K747" s="210"/>
      <c r="L747" s="210"/>
      <c r="M747" s="210"/>
      <c r="N747" s="210"/>
      <c r="O747" s="210"/>
      <c r="P747" s="210"/>
      <c r="Q747" s="210"/>
      <c r="R747" s="210"/>
      <c r="S747" s="210"/>
      <c r="T747" s="210"/>
      <c r="U747" s="210"/>
      <c r="V747" s="210"/>
      <c r="W747" s="210"/>
      <c r="X747" s="210"/>
      <c r="Y747" s="210"/>
      <c r="Z747" s="210"/>
    </row>
    <row r="748" spans="1:26" ht="15.75" customHeight="1" x14ac:dyDescent="0.2">
      <c r="A748" s="210"/>
      <c r="B748" s="210"/>
      <c r="C748" s="210"/>
      <c r="D748" s="210"/>
      <c r="E748" s="210"/>
      <c r="F748" s="210"/>
      <c r="G748" s="210"/>
      <c r="H748" s="210"/>
      <c r="I748" s="210"/>
      <c r="J748" s="210"/>
      <c r="K748" s="210"/>
      <c r="L748" s="210"/>
      <c r="M748" s="210"/>
      <c r="N748" s="210"/>
      <c r="O748" s="210"/>
      <c r="P748" s="210"/>
      <c r="Q748" s="210"/>
      <c r="R748" s="210"/>
      <c r="S748" s="210"/>
      <c r="T748" s="210"/>
      <c r="U748" s="210"/>
      <c r="V748" s="210"/>
      <c r="W748" s="210"/>
      <c r="X748" s="210"/>
      <c r="Y748" s="210"/>
      <c r="Z748" s="210"/>
    </row>
    <row r="749" spans="1:26" ht="15.75" customHeight="1" x14ac:dyDescent="0.2">
      <c r="A749" s="210"/>
      <c r="B749" s="210"/>
      <c r="C749" s="210"/>
      <c r="D749" s="210"/>
      <c r="E749" s="210"/>
      <c r="F749" s="210"/>
      <c r="G749" s="210"/>
      <c r="H749" s="210"/>
      <c r="I749" s="210"/>
      <c r="J749" s="210"/>
      <c r="K749" s="210"/>
      <c r="L749" s="210"/>
      <c r="M749" s="210"/>
      <c r="N749" s="210"/>
      <c r="O749" s="210"/>
      <c r="P749" s="210"/>
      <c r="Q749" s="210"/>
      <c r="R749" s="210"/>
      <c r="S749" s="210"/>
      <c r="T749" s="210"/>
      <c r="U749" s="210"/>
      <c r="V749" s="210"/>
      <c r="W749" s="210"/>
      <c r="X749" s="210"/>
      <c r="Y749" s="210"/>
      <c r="Z749" s="210"/>
    </row>
    <row r="750" spans="1:26" ht="15.75" customHeight="1" x14ac:dyDescent="0.2">
      <c r="A750" s="210"/>
      <c r="B750" s="210"/>
      <c r="C750" s="210"/>
      <c r="D750" s="210"/>
      <c r="E750" s="210"/>
      <c r="F750" s="210"/>
      <c r="G750" s="210"/>
      <c r="H750" s="210"/>
      <c r="I750" s="210"/>
      <c r="J750" s="210"/>
      <c r="K750" s="210"/>
      <c r="L750" s="210"/>
      <c r="M750" s="210"/>
      <c r="N750" s="210"/>
      <c r="O750" s="210"/>
      <c r="P750" s="210"/>
      <c r="Q750" s="210"/>
      <c r="R750" s="210"/>
      <c r="S750" s="210"/>
      <c r="T750" s="210"/>
      <c r="U750" s="210"/>
      <c r="V750" s="210"/>
      <c r="W750" s="210"/>
      <c r="X750" s="210"/>
      <c r="Y750" s="210"/>
      <c r="Z750" s="210"/>
    </row>
    <row r="751" spans="1:26" ht="15.75" customHeight="1" x14ac:dyDescent="0.2">
      <c r="A751" s="210"/>
      <c r="B751" s="210"/>
      <c r="C751" s="210"/>
      <c r="D751" s="210"/>
      <c r="E751" s="210"/>
      <c r="F751" s="210"/>
      <c r="G751" s="210"/>
      <c r="H751" s="210"/>
      <c r="I751" s="210"/>
      <c r="J751" s="210"/>
      <c r="K751" s="210"/>
      <c r="L751" s="210"/>
      <c r="M751" s="210"/>
      <c r="N751" s="210"/>
      <c r="O751" s="210"/>
      <c r="P751" s="210"/>
      <c r="Q751" s="210"/>
      <c r="R751" s="210"/>
      <c r="S751" s="210"/>
      <c r="T751" s="210"/>
      <c r="U751" s="210"/>
      <c r="V751" s="210"/>
      <c r="W751" s="210"/>
      <c r="X751" s="210"/>
      <c r="Y751" s="210"/>
      <c r="Z751" s="210"/>
    </row>
    <row r="752" spans="1:26" ht="15.75" customHeight="1" x14ac:dyDescent="0.2">
      <c r="A752" s="210"/>
      <c r="B752" s="210"/>
      <c r="C752" s="210"/>
      <c r="D752" s="210"/>
      <c r="E752" s="210"/>
      <c r="F752" s="210"/>
      <c r="G752" s="210"/>
      <c r="H752" s="210"/>
      <c r="I752" s="210"/>
      <c r="J752" s="210"/>
      <c r="K752" s="210"/>
      <c r="L752" s="210"/>
      <c r="M752" s="210"/>
      <c r="N752" s="210"/>
      <c r="O752" s="210"/>
      <c r="P752" s="210"/>
      <c r="Q752" s="210"/>
      <c r="R752" s="210"/>
      <c r="S752" s="210"/>
      <c r="T752" s="210"/>
      <c r="U752" s="210"/>
      <c r="V752" s="210"/>
      <c r="W752" s="210"/>
      <c r="X752" s="210"/>
      <c r="Y752" s="210"/>
      <c r="Z752" s="210"/>
    </row>
    <row r="753" spans="1:26" ht="15.75" customHeight="1" x14ac:dyDescent="0.2">
      <c r="A753" s="210"/>
      <c r="B753" s="210"/>
      <c r="C753" s="210"/>
      <c r="D753" s="210"/>
      <c r="E753" s="210"/>
      <c r="F753" s="210"/>
      <c r="G753" s="210"/>
      <c r="H753" s="210"/>
      <c r="I753" s="210"/>
      <c r="J753" s="210"/>
      <c r="K753" s="210"/>
      <c r="L753" s="210"/>
      <c r="M753" s="210"/>
      <c r="N753" s="210"/>
      <c r="O753" s="210"/>
      <c r="P753" s="210"/>
      <c r="Q753" s="210"/>
      <c r="R753" s="210"/>
      <c r="S753" s="210"/>
      <c r="T753" s="210"/>
      <c r="U753" s="210"/>
      <c r="V753" s="210"/>
      <c r="W753" s="210"/>
      <c r="X753" s="210"/>
      <c r="Y753" s="210"/>
      <c r="Z753" s="210"/>
    </row>
    <row r="754" spans="1:26" ht="15.75" customHeight="1" x14ac:dyDescent="0.2">
      <c r="A754" s="210"/>
      <c r="B754" s="210"/>
      <c r="C754" s="210"/>
      <c r="D754" s="210"/>
      <c r="E754" s="210"/>
      <c r="F754" s="210"/>
      <c r="G754" s="210"/>
      <c r="H754" s="210"/>
      <c r="I754" s="210"/>
      <c r="J754" s="210"/>
      <c r="K754" s="210"/>
      <c r="L754" s="210"/>
      <c r="M754" s="210"/>
      <c r="N754" s="210"/>
      <c r="O754" s="210"/>
      <c r="P754" s="210"/>
      <c r="Q754" s="210"/>
      <c r="R754" s="210"/>
      <c r="S754" s="210"/>
      <c r="T754" s="210"/>
      <c r="U754" s="210"/>
      <c r="V754" s="210"/>
      <c r="W754" s="210"/>
      <c r="X754" s="210"/>
      <c r="Y754" s="210"/>
      <c r="Z754" s="210"/>
    </row>
    <row r="755" spans="1:26" ht="15.75" customHeight="1" x14ac:dyDescent="0.2">
      <c r="A755" s="210"/>
      <c r="B755" s="210"/>
      <c r="C755" s="210"/>
      <c r="D755" s="210"/>
      <c r="E755" s="210"/>
      <c r="F755" s="210"/>
      <c r="G755" s="210"/>
      <c r="H755" s="210"/>
      <c r="I755" s="210"/>
      <c r="J755" s="210"/>
      <c r="K755" s="210"/>
      <c r="L755" s="210"/>
      <c r="M755" s="210"/>
      <c r="N755" s="210"/>
      <c r="O755" s="210"/>
      <c r="P755" s="210"/>
      <c r="Q755" s="210"/>
      <c r="R755" s="210"/>
      <c r="S755" s="210"/>
      <c r="T755" s="210"/>
      <c r="U755" s="210"/>
      <c r="V755" s="210"/>
      <c r="W755" s="210"/>
      <c r="X755" s="210"/>
      <c r="Y755" s="210"/>
      <c r="Z755" s="210"/>
    </row>
    <row r="756" spans="1:26" ht="15.75" customHeight="1" x14ac:dyDescent="0.2">
      <c r="A756" s="210"/>
      <c r="B756" s="210"/>
      <c r="C756" s="210"/>
      <c r="D756" s="210"/>
      <c r="E756" s="210"/>
      <c r="F756" s="210"/>
      <c r="G756" s="210"/>
      <c r="H756" s="210"/>
      <c r="I756" s="210"/>
      <c r="J756" s="210"/>
      <c r="K756" s="210"/>
      <c r="L756" s="210"/>
      <c r="M756" s="210"/>
      <c r="N756" s="210"/>
      <c r="O756" s="210"/>
      <c r="P756" s="210"/>
      <c r="Q756" s="210"/>
      <c r="R756" s="210"/>
      <c r="S756" s="210"/>
      <c r="T756" s="210"/>
      <c r="U756" s="210"/>
      <c r="V756" s="210"/>
      <c r="W756" s="210"/>
      <c r="X756" s="210"/>
      <c r="Y756" s="210"/>
      <c r="Z756" s="210"/>
    </row>
    <row r="757" spans="1:26" ht="15.75" customHeight="1" x14ac:dyDescent="0.2">
      <c r="A757" s="210"/>
      <c r="B757" s="210"/>
      <c r="C757" s="210"/>
      <c r="D757" s="210"/>
      <c r="E757" s="210"/>
      <c r="F757" s="210"/>
      <c r="G757" s="210"/>
      <c r="H757" s="210"/>
      <c r="I757" s="210"/>
      <c r="J757" s="210"/>
      <c r="K757" s="210"/>
      <c r="L757" s="210"/>
      <c r="M757" s="210"/>
      <c r="N757" s="210"/>
      <c r="O757" s="210"/>
      <c r="P757" s="210"/>
      <c r="Q757" s="210"/>
      <c r="R757" s="210"/>
      <c r="S757" s="210"/>
      <c r="T757" s="210"/>
      <c r="U757" s="210"/>
      <c r="V757" s="210"/>
      <c r="W757" s="210"/>
      <c r="X757" s="210"/>
      <c r="Y757" s="210"/>
      <c r="Z757" s="210"/>
    </row>
    <row r="758" spans="1:26" ht="15.75" customHeight="1" x14ac:dyDescent="0.2">
      <c r="A758" s="210"/>
      <c r="B758" s="210"/>
      <c r="C758" s="210"/>
      <c r="D758" s="210"/>
      <c r="E758" s="210"/>
      <c r="F758" s="210"/>
      <c r="G758" s="210"/>
      <c r="H758" s="210"/>
      <c r="I758" s="210"/>
      <c r="J758" s="210"/>
      <c r="K758" s="210"/>
      <c r="L758" s="210"/>
      <c r="M758" s="210"/>
      <c r="N758" s="210"/>
      <c r="O758" s="210"/>
      <c r="P758" s="210"/>
      <c r="Q758" s="210"/>
      <c r="R758" s="210"/>
      <c r="S758" s="210"/>
      <c r="T758" s="210"/>
      <c r="U758" s="210"/>
      <c r="V758" s="210"/>
      <c r="W758" s="210"/>
      <c r="X758" s="210"/>
      <c r="Y758" s="210"/>
      <c r="Z758" s="210"/>
    </row>
    <row r="759" spans="1:26" ht="15.75" customHeight="1" x14ac:dyDescent="0.2">
      <c r="A759" s="210"/>
      <c r="B759" s="210"/>
      <c r="C759" s="210"/>
      <c r="D759" s="210"/>
      <c r="E759" s="210"/>
      <c r="F759" s="210"/>
      <c r="G759" s="210"/>
      <c r="H759" s="210"/>
      <c r="I759" s="210"/>
      <c r="J759" s="210"/>
      <c r="K759" s="210"/>
      <c r="L759" s="210"/>
      <c r="M759" s="210"/>
      <c r="N759" s="210"/>
      <c r="O759" s="210"/>
      <c r="P759" s="210"/>
      <c r="Q759" s="210"/>
      <c r="R759" s="210"/>
      <c r="S759" s="210"/>
      <c r="T759" s="210"/>
      <c r="U759" s="210"/>
      <c r="V759" s="210"/>
      <c r="W759" s="210"/>
      <c r="X759" s="210"/>
      <c r="Y759" s="210"/>
      <c r="Z759" s="210"/>
    </row>
    <row r="760" spans="1:26" ht="15.75" customHeight="1" x14ac:dyDescent="0.2">
      <c r="A760" s="210"/>
      <c r="B760" s="210"/>
      <c r="C760" s="210"/>
      <c r="D760" s="210"/>
      <c r="E760" s="210"/>
      <c r="F760" s="210"/>
      <c r="G760" s="210"/>
      <c r="H760" s="210"/>
      <c r="I760" s="210"/>
      <c r="J760" s="210"/>
      <c r="K760" s="210"/>
      <c r="L760" s="210"/>
      <c r="M760" s="210"/>
      <c r="N760" s="210"/>
      <c r="O760" s="210"/>
      <c r="P760" s="210"/>
      <c r="Q760" s="210"/>
      <c r="R760" s="210"/>
      <c r="S760" s="210"/>
      <c r="T760" s="210"/>
      <c r="U760" s="210"/>
      <c r="V760" s="210"/>
      <c r="W760" s="210"/>
      <c r="X760" s="210"/>
      <c r="Y760" s="210"/>
      <c r="Z760" s="210"/>
    </row>
    <row r="761" spans="1:26" ht="15.75" customHeight="1" x14ac:dyDescent="0.2">
      <c r="A761" s="210"/>
      <c r="B761" s="210"/>
      <c r="C761" s="210"/>
      <c r="D761" s="210"/>
      <c r="E761" s="210"/>
      <c r="F761" s="210"/>
      <c r="G761" s="210"/>
      <c r="H761" s="210"/>
      <c r="I761" s="210"/>
      <c r="J761" s="210"/>
      <c r="K761" s="210"/>
      <c r="L761" s="210"/>
      <c r="M761" s="210"/>
      <c r="N761" s="210"/>
      <c r="O761" s="210"/>
      <c r="P761" s="210"/>
      <c r="Q761" s="210"/>
      <c r="R761" s="210"/>
      <c r="S761" s="210"/>
      <c r="T761" s="210"/>
      <c r="U761" s="210"/>
      <c r="V761" s="210"/>
      <c r="W761" s="210"/>
      <c r="X761" s="210"/>
      <c r="Y761" s="210"/>
      <c r="Z761" s="210"/>
    </row>
    <row r="762" spans="1:26" ht="15.75" customHeight="1" x14ac:dyDescent="0.2">
      <c r="A762" s="210"/>
      <c r="B762" s="210"/>
      <c r="C762" s="210"/>
      <c r="D762" s="210"/>
      <c r="E762" s="210"/>
      <c r="F762" s="210"/>
      <c r="G762" s="210"/>
      <c r="H762" s="210"/>
      <c r="I762" s="210"/>
      <c r="J762" s="210"/>
      <c r="K762" s="210"/>
      <c r="L762" s="210"/>
      <c r="M762" s="210"/>
      <c r="N762" s="210"/>
      <c r="O762" s="210"/>
      <c r="P762" s="210"/>
      <c r="Q762" s="210"/>
      <c r="R762" s="210"/>
      <c r="S762" s="210"/>
      <c r="T762" s="210"/>
      <c r="U762" s="210"/>
      <c r="V762" s="210"/>
      <c r="W762" s="210"/>
      <c r="X762" s="210"/>
      <c r="Y762" s="210"/>
      <c r="Z762" s="210"/>
    </row>
    <row r="763" spans="1:26" ht="15.75" customHeight="1" x14ac:dyDescent="0.2">
      <c r="A763" s="210"/>
      <c r="B763" s="210"/>
      <c r="C763" s="210"/>
      <c r="D763" s="210"/>
      <c r="E763" s="210"/>
      <c r="F763" s="210"/>
      <c r="G763" s="210"/>
      <c r="H763" s="210"/>
      <c r="I763" s="210"/>
      <c r="J763" s="210"/>
      <c r="K763" s="210"/>
      <c r="L763" s="210"/>
      <c r="M763" s="210"/>
      <c r="N763" s="210"/>
      <c r="O763" s="210"/>
      <c r="P763" s="210"/>
      <c r="Q763" s="210"/>
      <c r="R763" s="210"/>
      <c r="S763" s="210"/>
      <c r="T763" s="210"/>
      <c r="U763" s="210"/>
      <c r="V763" s="210"/>
      <c r="W763" s="210"/>
      <c r="X763" s="210"/>
      <c r="Y763" s="210"/>
      <c r="Z763" s="210"/>
    </row>
    <row r="764" spans="1:26" ht="15.75" customHeight="1" x14ac:dyDescent="0.2">
      <c r="A764" s="210"/>
      <c r="B764" s="210"/>
      <c r="C764" s="210"/>
      <c r="D764" s="210"/>
      <c r="E764" s="210"/>
      <c r="F764" s="210"/>
      <c r="G764" s="210"/>
      <c r="H764" s="210"/>
      <c r="I764" s="210"/>
      <c r="J764" s="210"/>
      <c r="K764" s="210"/>
      <c r="L764" s="210"/>
      <c r="M764" s="210"/>
      <c r="N764" s="210"/>
      <c r="O764" s="210"/>
      <c r="P764" s="210"/>
      <c r="Q764" s="210"/>
      <c r="R764" s="210"/>
      <c r="S764" s="210"/>
      <c r="T764" s="210"/>
      <c r="U764" s="210"/>
      <c r="V764" s="210"/>
      <c r="W764" s="210"/>
      <c r="X764" s="210"/>
      <c r="Y764" s="210"/>
      <c r="Z764" s="210"/>
    </row>
    <row r="765" spans="1:26" ht="15.75" customHeight="1" x14ac:dyDescent="0.2">
      <c r="A765" s="210"/>
      <c r="B765" s="210"/>
      <c r="C765" s="210"/>
      <c r="D765" s="210"/>
      <c r="E765" s="210"/>
      <c r="F765" s="210"/>
      <c r="G765" s="210"/>
      <c r="H765" s="210"/>
      <c r="I765" s="210"/>
      <c r="J765" s="210"/>
      <c r="K765" s="210"/>
      <c r="L765" s="210"/>
      <c r="M765" s="210"/>
      <c r="N765" s="210"/>
      <c r="O765" s="210"/>
      <c r="P765" s="210"/>
      <c r="Q765" s="210"/>
      <c r="R765" s="210"/>
      <c r="S765" s="210"/>
      <c r="T765" s="210"/>
      <c r="U765" s="210"/>
      <c r="V765" s="210"/>
      <c r="W765" s="210"/>
      <c r="X765" s="210"/>
      <c r="Y765" s="210"/>
      <c r="Z765" s="210"/>
    </row>
    <row r="766" spans="1:26" ht="15.75" customHeight="1" x14ac:dyDescent="0.2">
      <c r="A766" s="210"/>
      <c r="B766" s="210"/>
      <c r="C766" s="210"/>
      <c r="D766" s="210"/>
      <c r="E766" s="210"/>
      <c r="F766" s="210"/>
      <c r="G766" s="210"/>
      <c r="H766" s="210"/>
      <c r="I766" s="210"/>
      <c r="J766" s="210"/>
      <c r="K766" s="210"/>
      <c r="L766" s="210"/>
      <c r="M766" s="210"/>
      <c r="N766" s="210"/>
      <c r="O766" s="210"/>
      <c r="P766" s="210"/>
      <c r="Q766" s="210"/>
      <c r="R766" s="210"/>
      <c r="S766" s="210"/>
      <c r="T766" s="210"/>
      <c r="U766" s="210"/>
      <c r="V766" s="210"/>
      <c r="W766" s="210"/>
      <c r="X766" s="210"/>
      <c r="Y766" s="210"/>
      <c r="Z766" s="210"/>
    </row>
    <row r="767" spans="1:26" ht="15.75" customHeight="1" x14ac:dyDescent="0.2">
      <c r="A767" s="210"/>
      <c r="B767" s="210"/>
      <c r="C767" s="210"/>
      <c r="D767" s="210"/>
      <c r="E767" s="210"/>
      <c r="F767" s="210"/>
      <c r="G767" s="210"/>
      <c r="H767" s="210"/>
      <c r="I767" s="210"/>
      <c r="J767" s="210"/>
      <c r="K767" s="210"/>
      <c r="L767" s="210"/>
      <c r="M767" s="210"/>
      <c r="N767" s="210"/>
      <c r="O767" s="210"/>
      <c r="P767" s="210"/>
      <c r="Q767" s="210"/>
      <c r="R767" s="210"/>
      <c r="S767" s="210"/>
      <c r="T767" s="210"/>
      <c r="U767" s="210"/>
      <c r="V767" s="210"/>
      <c r="W767" s="210"/>
      <c r="X767" s="210"/>
      <c r="Y767" s="210"/>
      <c r="Z767" s="210"/>
    </row>
    <row r="768" spans="1:26" ht="15.75" customHeight="1" x14ac:dyDescent="0.2">
      <c r="A768" s="210"/>
      <c r="B768" s="210"/>
      <c r="C768" s="210"/>
      <c r="D768" s="210"/>
      <c r="E768" s="210"/>
      <c r="F768" s="210"/>
      <c r="G768" s="210"/>
      <c r="H768" s="210"/>
      <c r="I768" s="210"/>
      <c r="J768" s="210"/>
      <c r="K768" s="210"/>
      <c r="L768" s="210"/>
      <c r="M768" s="210"/>
      <c r="N768" s="210"/>
      <c r="O768" s="210"/>
      <c r="P768" s="210"/>
      <c r="Q768" s="210"/>
      <c r="R768" s="210"/>
      <c r="S768" s="210"/>
      <c r="T768" s="210"/>
      <c r="U768" s="210"/>
      <c r="V768" s="210"/>
      <c r="W768" s="210"/>
      <c r="X768" s="210"/>
      <c r="Y768" s="210"/>
      <c r="Z768" s="210"/>
    </row>
    <row r="769" spans="1:26" ht="15.75" customHeight="1" x14ac:dyDescent="0.2">
      <c r="A769" s="210"/>
      <c r="B769" s="210"/>
      <c r="C769" s="210"/>
      <c r="D769" s="210"/>
      <c r="E769" s="210"/>
      <c r="F769" s="210"/>
      <c r="G769" s="210"/>
      <c r="H769" s="210"/>
      <c r="I769" s="210"/>
      <c r="J769" s="210"/>
      <c r="K769" s="210"/>
      <c r="L769" s="210"/>
      <c r="M769" s="210"/>
      <c r="N769" s="210"/>
      <c r="O769" s="210"/>
      <c r="P769" s="210"/>
      <c r="Q769" s="210"/>
      <c r="R769" s="210"/>
      <c r="S769" s="210"/>
      <c r="T769" s="210"/>
      <c r="U769" s="210"/>
      <c r="V769" s="210"/>
      <c r="W769" s="210"/>
      <c r="X769" s="210"/>
      <c r="Y769" s="210"/>
      <c r="Z769" s="210"/>
    </row>
    <row r="770" spans="1:26" ht="15.75" customHeight="1" x14ac:dyDescent="0.2">
      <c r="A770" s="210"/>
      <c r="B770" s="210"/>
      <c r="C770" s="210"/>
      <c r="D770" s="210"/>
      <c r="E770" s="210"/>
      <c r="F770" s="210"/>
      <c r="G770" s="210"/>
      <c r="H770" s="210"/>
      <c r="I770" s="210"/>
      <c r="J770" s="210"/>
      <c r="K770" s="210"/>
      <c r="L770" s="210"/>
      <c r="M770" s="210"/>
      <c r="N770" s="210"/>
      <c r="O770" s="210"/>
      <c r="P770" s="210"/>
      <c r="Q770" s="210"/>
      <c r="R770" s="210"/>
      <c r="S770" s="210"/>
      <c r="T770" s="210"/>
      <c r="U770" s="210"/>
      <c r="V770" s="210"/>
      <c r="W770" s="210"/>
      <c r="X770" s="210"/>
      <c r="Y770" s="210"/>
      <c r="Z770" s="210"/>
    </row>
    <row r="771" spans="1:26" ht="15.75" customHeight="1" x14ac:dyDescent="0.2">
      <c r="A771" s="210"/>
      <c r="B771" s="210"/>
      <c r="C771" s="210"/>
      <c r="D771" s="210"/>
      <c r="E771" s="210"/>
      <c r="F771" s="210"/>
      <c r="G771" s="210"/>
      <c r="H771" s="210"/>
      <c r="I771" s="210"/>
      <c r="J771" s="210"/>
      <c r="K771" s="210"/>
      <c r="L771" s="210"/>
      <c r="M771" s="210"/>
      <c r="N771" s="210"/>
      <c r="O771" s="210"/>
      <c r="P771" s="210"/>
      <c r="Q771" s="210"/>
      <c r="R771" s="210"/>
      <c r="S771" s="210"/>
      <c r="T771" s="210"/>
      <c r="U771" s="210"/>
      <c r="V771" s="210"/>
      <c r="W771" s="210"/>
      <c r="X771" s="210"/>
      <c r="Y771" s="210"/>
      <c r="Z771" s="210"/>
    </row>
    <row r="772" spans="1:26" ht="15.75" customHeight="1" x14ac:dyDescent="0.2">
      <c r="A772" s="210"/>
      <c r="B772" s="210"/>
      <c r="C772" s="210"/>
      <c r="D772" s="210"/>
      <c r="E772" s="210"/>
      <c r="F772" s="210"/>
      <c r="G772" s="210"/>
      <c r="H772" s="210"/>
      <c r="I772" s="210"/>
      <c r="J772" s="210"/>
      <c r="K772" s="210"/>
      <c r="L772" s="210"/>
      <c r="M772" s="210"/>
      <c r="N772" s="210"/>
      <c r="O772" s="210"/>
      <c r="P772" s="210"/>
      <c r="Q772" s="210"/>
      <c r="R772" s="210"/>
      <c r="S772" s="210"/>
      <c r="T772" s="210"/>
      <c r="U772" s="210"/>
      <c r="V772" s="210"/>
      <c r="W772" s="210"/>
      <c r="X772" s="210"/>
      <c r="Y772" s="210"/>
      <c r="Z772" s="210"/>
    </row>
    <row r="773" spans="1:26" ht="15.75" customHeight="1" x14ac:dyDescent="0.2">
      <c r="A773" s="210"/>
      <c r="B773" s="210"/>
      <c r="C773" s="210"/>
      <c r="D773" s="210"/>
      <c r="E773" s="210"/>
      <c r="F773" s="210"/>
      <c r="G773" s="210"/>
      <c r="H773" s="210"/>
      <c r="I773" s="210"/>
      <c r="J773" s="210"/>
      <c r="K773" s="210"/>
      <c r="L773" s="210"/>
      <c r="M773" s="210"/>
      <c r="N773" s="210"/>
      <c r="O773" s="210"/>
      <c r="P773" s="210"/>
      <c r="Q773" s="210"/>
      <c r="R773" s="210"/>
      <c r="S773" s="210"/>
      <c r="T773" s="210"/>
      <c r="U773" s="210"/>
      <c r="V773" s="210"/>
      <c r="W773" s="210"/>
      <c r="X773" s="210"/>
      <c r="Y773" s="210"/>
      <c r="Z773" s="210"/>
    </row>
    <row r="774" spans="1:26" ht="15.75" customHeight="1" x14ac:dyDescent="0.2">
      <c r="A774" s="210"/>
      <c r="B774" s="210"/>
      <c r="C774" s="210"/>
      <c r="D774" s="210"/>
      <c r="E774" s="210"/>
      <c r="F774" s="210"/>
      <c r="G774" s="210"/>
      <c r="H774" s="210"/>
      <c r="I774" s="210"/>
      <c r="J774" s="210"/>
      <c r="K774" s="210"/>
      <c r="L774" s="210"/>
      <c r="M774" s="210"/>
      <c r="N774" s="210"/>
      <c r="O774" s="210"/>
      <c r="P774" s="210"/>
      <c r="Q774" s="210"/>
      <c r="R774" s="210"/>
      <c r="S774" s="210"/>
      <c r="T774" s="210"/>
      <c r="U774" s="210"/>
      <c r="V774" s="210"/>
      <c r="W774" s="210"/>
      <c r="X774" s="210"/>
      <c r="Y774" s="210"/>
      <c r="Z774" s="210"/>
    </row>
    <row r="775" spans="1:26" ht="15.75" customHeight="1" x14ac:dyDescent="0.2">
      <c r="A775" s="210"/>
      <c r="B775" s="210"/>
      <c r="C775" s="210"/>
      <c r="D775" s="210"/>
      <c r="E775" s="210"/>
      <c r="F775" s="210"/>
      <c r="G775" s="210"/>
      <c r="H775" s="210"/>
      <c r="I775" s="210"/>
      <c r="J775" s="210"/>
      <c r="K775" s="210"/>
      <c r="L775" s="210"/>
      <c r="M775" s="210"/>
      <c r="N775" s="210"/>
      <c r="O775" s="210"/>
      <c r="P775" s="210"/>
      <c r="Q775" s="210"/>
      <c r="R775" s="210"/>
      <c r="S775" s="210"/>
      <c r="T775" s="210"/>
      <c r="U775" s="210"/>
      <c r="V775" s="210"/>
      <c r="W775" s="210"/>
      <c r="X775" s="210"/>
      <c r="Y775" s="210"/>
      <c r="Z775" s="210"/>
    </row>
    <row r="776" spans="1:26" ht="15.75" customHeight="1" x14ac:dyDescent="0.2">
      <c r="A776" s="210"/>
      <c r="B776" s="210"/>
      <c r="C776" s="210"/>
      <c r="D776" s="210"/>
      <c r="E776" s="210"/>
      <c r="F776" s="210"/>
      <c r="G776" s="210"/>
      <c r="H776" s="210"/>
      <c r="I776" s="210"/>
      <c r="J776" s="210"/>
      <c r="K776" s="210"/>
      <c r="L776" s="210"/>
      <c r="M776" s="210"/>
      <c r="N776" s="210"/>
      <c r="O776" s="210"/>
      <c r="P776" s="210"/>
      <c r="Q776" s="210"/>
      <c r="R776" s="210"/>
      <c r="S776" s="210"/>
      <c r="T776" s="210"/>
      <c r="U776" s="210"/>
      <c r="V776" s="210"/>
      <c r="W776" s="210"/>
      <c r="X776" s="210"/>
      <c r="Y776" s="210"/>
      <c r="Z776" s="210"/>
    </row>
    <row r="777" spans="1:26" ht="15.75" customHeight="1" x14ac:dyDescent="0.2">
      <c r="A777" s="210"/>
      <c r="B777" s="210"/>
      <c r="C777" s="210"/>
      <c r="D777" s="210"/>
      <c r="E777" s="210"/>
      <c r="F777" s="210"/>
      <c r="G777" s="210"/>
      <c r="H777" s="210"/>
      <c r="I777" s="210"/>
      <c r="J777" s="210"/>
      <c r="K777" s="210"/>
      <c r="L777" s="210"/>
      <c r="M777" s="210"/>
      <c r="N777" s="210"/>
      <c r="O777" s="210"/>
      <c r="P777" s="210"/>
      <c r="Q777" s="210"/>
      <c r="R777" s="210"/>
      <c r="S777" s="210"/>
      <c r="T777" s="210"/>
      <c r="U777" s="210"/>
      <c r="V777" s="210"/>
      <c r="W777" s="210"/>
      <c r="X777" s="210"/>
      <c r="Y777" s="210"/>
      <c r="Z777" s="210"/>
    </row>
    <row r="778" spans="1:26" ht="15.75" customHeight="1" x14ac:dyDescent="0.2">
      <c r="A778" s="210"/>
      <c r="B778" s="210"/>
      <c r="C778" s="210"/>
      <c r="D778" s="210"/>
      <c r="E778" s="210"/>
      <c r="F778" s="210"/>
      <c r="G778" s="210"/>
      <c r="H778" s="210"/>
      <c r="I778" s="210"/>
      <c r="J778" s="210"/>
      <c r="K778" s="210"/>
      <c r="L778" s="210"/>
      <c r="M778" s="210"/>
      <c r="N778" s="210"/>
      <c r="O778" s="210"/>
      <c r="P778" s="210"/>
      <c r="Q778" s="210"/>
      <c r="R778" s="210"/>
      <c r="S778" s="210"/>
      <c r="T778" s="210"/>
      <c r="U778" s="210"/>
      <c r="V778" s="210"/>
      <c r="W778" s="210"/>
      <c r="X778" s="210"/>
      <c r="Y778" s="210"/>
      <c r="Z778" s="210"/>
    </row>
    <row r="779" spans="1:26" ht="15.75" customHeight="1" x14ac:dyDescent="0.2">
      <c r="A779" s="210"/>
      <c r="B779" s="210"/>
      <c r="C779" s="210"/>
      <c r="D779" s="210"/>
      <c r="E779" s="210"/>
      <c r="F779" s="210"/>
      <c r="G779" s="210"/>
      <c r="H779" s="210"/>
      <c r="I779" s="210"/>
      <c r="J779" s="210"/>
      <c r="K779" s="210"/>
      <c r="L779" s="210"/>
      <c r="M779" s="210"/>
      <c r="N779" s="210"/>
      <c r="O779" s="210"/>
      <c r="P779" s="210"/>
      <c r="Q779" s="210"/>
      <c r="R779" s="210"/>
      <c r="S779" s="210"/>
      <c r="T779" s="210"/>
      <c r="U779" s="210"/>
      <c r="V779" s="210"/>
      <c r="W779" s="210"/>
      <c r="X779" s="210"/>
      <c r="Y779" s="210"/>
      <c r="Z779" s="210"/>
    </row>
    <row r="780" spans="1:26" ht="15.75" customHeight="1" x14ac:dyDescent="0.2">
      <c r="A780" s="210"/>
      <c r="B780" s="210"/>
      <c r="C780" s="210"/>
      <c r="D780" s="210"/>
      <c r="E780" s="210"/>
      <c r="F780" s="210"/>
      <c r="G780" s="210"/>
      <c r="H780" s="210"/>
      <c r="I780" s="210"/>
      <c r="J780" s="210"/>
      <c r="K780" s="210"/>
      <c r="L780" s="210"/>
      <c r="M780" s="210"/>
      <c r="N780" s="210"/>
      <c r="O780" s="210"/>
      <c r="P780" s="210"/>
      <c r="Q780" s="210"/>
      <c r="R780" s="210"/>
      <c r="S780" s="210"/>
      <c r="T780" s="210"/>
      <c r="U780" s="210"/>
      <c r="V780" s="210"/>
      <c r="W780" s="210"/>
      <c r="X780" s="210"/>
      <c r="Y780" s="210"/>
      <c r="Z780" s="210"/>
    </row>
    <row r="781" spans="1:26" ht="15.75" customHeight="1" x14ac:dyDescent="0.2">
      <c r="A781" s="210"/>
      <c r="B781" s="210"/>
      <c r="C781" s="210"/>
      <c r="D781" s="210"/>
      <c r="E781" s="210"/>
      <c r="F781" s="210"/>
      <c r="G781" s="210"/>
      <c r="H781" s="210"/>
      <c r="I781" s="210"/>
      <c r="J781" s="210"/>
      <c r="K781" s="210"/>
      <c r="L781" s="210"/>
      <c r="M781" s="210"/>
      <c r="N781" s="210"/>
      <c r="O781" s="210"/>
      <c r="P781" s="210"/>
      <c r="Q781" s="210"/>
      <c r="R781" s="210"/>
      <c r="S781" s="210"/>
      <c r="T781" s="210"/>
      <c r="U781" s="210"/>
      <c r="V781" s="210"/>
      <c r="W781" s="210"/>
      <c r="X781" s="210"/>
      <c r="Y781" s="210"/>
      <c r="Z781" s="210"/>
    </row>
    <row r="782" spans="1:26" ht="15.75" customHeight="1" x14ac:dyDescent="0.2">
      <c r="A782" s="210"/>
      <c r="B782" s="210"/>
      <c r="C782" s="210"/>
      <c r="D782" s="210"/>
      <c r="E782" s="210"/>
      <c r="F782" s="210"/>
      <c r="G782" s="210"/>
      <c r="H782" s="210"/>
      <c r="I782" s="210"/>
      <c r="J782" s="210"/>
      <c r="K782" s="210"/>
      <c r="L782" s="210"/>
      <c r="M782" s="210"/>
      <c r="N782" s="210"/>
      <c r="O782" s="210"/>
      <c r="P782" s="210"/>
      <c r="Q782" s="210"/>
      <c r="R782" s="210"/>
      <c r="S782" s="210"/>
      <c r="T782" s="210"/>
      <c r="U782" s="210"/>
      <c r="V782" s="210"/>
      <c r="W782" s="210"/>
      <c r="X782" s="210"/>
      <c r="Y782" s="210"/>
      <c r="Z782" s="210"/>
    </row>
    <row r="783" spans="1:26" ht="15.75" customHeight="1" x14ac:dyDescent="0.2">
      <c r="A783" s="210"/>
      <c r="B783" s="210"/>
      <c r="C783" s="210"/>
      <c r="D783" s="210"/>
      <c r="E783" s="210"/>
      <c r="F783" s="210"/>
      <c r="G783" s="210"/>
      <c r="H783" s="210"/>
      <c r="I783" s="210"/>
      <c r="J783" s="210"/>
      <c r="K783" s="210"/>
      <c r="L783" s="210"/>
      <c r="M783" s="210"/>
      <c r="N783" s="210"/>
      <c r="O783" s="210"/>
      <c r="P783" s="210"/>
      <c r="Q783" s="210"/>
      <c r="R783" s="210"/>
      <c r="S783" s="210"/>
      <c r="T783" s="210"/>
      <c r="U783" s="210"/>
      <c r="V783" s="210"/>
      <c r="W783" s="210"/>
      <c r="X783" s="210"/>
      <c r="Y783" s="210"/>
      <c r="Z783" s="210"/>
    </row>
    <row r="784" spans="1:26" ht="15.75" customHeight="1" x14ac:dyDescent="0.2">
      <c r="A784" s="210"/>
      <c r="B784" s="210"/>
      <c r="C784" s="210"/>
      <c r="D784" s="210"/>
      <c r="E784" s="210"/>
      <c r="F784" s="210"/>
      <c r="G784" s="210"/>
      <c r="H784" s="210"/>
      <c r="I784" s="210"/>
      <c r="J784" s="210"/>
      <c r="K784" s="210"/>
      <c r="L784" s="210"/>
      <c r="M784" s="210"/>
      <c r="N784" s="210"/>
      <c r="O784" s="210"/>
      <c r="P784" s="210"/>
      <c r="Q784" s="210"/>
      <c r="R784" s="210"/>
      <c r="S784" s="210"/>
      <c r="T784" s="210"/>
      <c r="U784" s="210"/>
      <c r="V784" s="210"/>
      <c r="W784" s="210"/>
      <c r="X784" s="210"/>
      <c r="Y784" s="210"/>
      <c r="Z784" s="210"/>
    </row>
    <row r="785" spans="1:26" ht="15.75" customHeight="1" x14ac:dyDescent="0.2">
      <c r="A785" s="210"/>
      <c r="B785" s="210"/>
      <c r="C785" s="210"/>
      <c r="D785" s="210"/>
      <c r="E785" s="210"/>
      <c r="F785" s="210"/>
      <c r="G785" s="210"/>
      <c r="H785" s="210"/>
      <c r="I785" s="210"/>
      <c r="J785" s="210"/>
      <c r="K785" s="210"/>
      <c r="L785" s="210"/>
      <c r="M785" s="210"/>
      <c r="N785" s="210"/>
      <c r="O785" s="210"/>
      <c r="P785" s="210"/>
      <c r="Q785" s="210"/>
      <c r="R785" s="210"/>
      <c r="S785" s="210"/>
      <c r="T785" s="210"/>
      <c r="U785" s="210"/>
      <c r="V785" s="210"/>
      <c r="W785" s="210"/>
      <c r="X785" s="210"/>
      <c r="Y785" s="210"/>
      <c r="Z785" s="210"/>
    </row>
    <row r="786" spans="1:26" ht="15.75" customHeight="1" x14ac:dyDescent="0.2">
      <c r="A786" s="210"/>
      <c r="B786" s="210"/>
      <c r="C786" s="210"/>
      <c r="D786" s="210"/>
      <c r="E786" s="210"/>
      <c r="F786" s="210"/>
      <c r="G786" s="210"/>
      <c r="H786" s="210"/>
      <c r="I786" s="210"/>
      <c r="J786" s="210"/>
      <c r="K786" s="210"/>
      <c r="L786" s="210"/>
      <c r="M786" s="210"/>
      <c r="N786" s="210"/>
      <c r="O786" s="210"/>
      <c r="P786" s="210"/>
      <c r="Q786" s="210"/>
      <c r="R786" s="210"/>
      <c r="S786" s="210"/>
      <c r="T786" s="210"/>
      <c r="U786" s="210"/>
      <c r="V786" s="210"/>
      <c r="W786" s="210"/>
      <c r="X786" s="210"/>
      <c r="Y786" s="210"/>
      <c r="Z786" s="210"/>
    </row>
    <row r="787" spans="1:26" ht="15.75" customHeight="1" x14ac:dyDescent="0.2">
      <c r="A787" s="210"/>
      <c r="B787" s="210"/>
      <c r="C787" s="210"/>
      <c r="D787" s="210"/>
      <c r="E787" s="210"/>
      <c r="F787" s="210"/>
      <c r="G787" s="210"/>
      <c r="H787" s="210"/>
      <c r="I787" s="210"/>
      <c r="J787" s="210"/>
      <c r="K787" s="210"/>
      <c r="L787" s="210"/>
      <c r="M787" s="210"/>
      <c r="N787" s="210"/>
      <c r="O787" s="210"/>
      <c r="P787" s="210"/>
      <c r="Q787" s="210"/>
      <c r="R787" s="210"/>
      <c r="S787" s="210"/>
      <c r="T787" s="210"/>
      <c r="U787" s="210"/>
      <c r="V787" s="210"/>
      <c r="W787" s="210"/>
      <c r="X787" s="210"/>
      <c r="Y787" s="210"/>
      <c r="Z787" s="210"/>
    </row>
    <row r="788" spans="1:26" ht="15.75" customHeight="1" x14ac:dyDescent="0.2">
      <c r="A788" s="210"/>
      <c r="B788" s="210"/>
      <c r="C788" s="210"/>
      <c r="D788" s="210"/>
      <c r="E788" s="210"/>
      <c r="F788" s="210"/>
      <c r="G788" s="210"/>
      <c r="H788" s="210"/>
      <c r="I788" s="210"/>
      <c r="J788" s="210"/>
      <c r="K788" s="210"/>
      <c r="L788" s="210"/>
      <c r="M788" s="210"/>
      <c r="N788" s="210"/>
      <c r="O788" s="210"/>
      <c r="P788" s="210"/>
      <c r="Q788" s="210"/>
      <c r="R788" s="210"/>
      <c r="S788" s="210"/>
      <c r="T788" s="210"/>
      <c r="U788" s="210"/>
      <c r="V788" s="210"/>
      <c r="W788" s="210"/>
      <c r="X788" s="210"/>
      <c r="Y788" s="210"/>
      <c r="Z788" s="210"/>
    </row>
    <row r="789" spans="1:26" ht="15.75" customHeight="1" x14ac:dyDescent="0.2">
      <c r="A789" s="210"/>
      <c r="B789" s="210"/>
      <c r="C789" s="210"/>
      <c r="D789" s="210"/>
      <c r="E789" s="210"/>
      <c r="F789" s="210"/>
      <c r="G789" s="210"/>
      <c r="H789" s="210"/>
      <c r="I789" s="210"/>
      <c r="J789" s="210"/>
      <c r="K789" s="210"/>
      <c r="L789" s="210"/>
      <c r="M789" s="210"/>
      <c r="N789" s="210"/>
      <c r="O789" s="210"/>
      <c r="P789" s="210"/>
      <c r="Q789" s="210"/>
      <c r="R789" s="210"/>
      <c r="S789" s="210"/>
      <c r="T789" s="210"/>
      <c r="U789" s="210"/>
      <c r="V789" s="210"/>
      <c r="W789" s="210"/>
      <c r="X789" s="210"/>
      <c r="Y789" s="210"/>
      <c r="Z789" s="210"/>
    </row>
    <row r="790" spans="1:26" ht="15.75" customHeight="1" x14ac:dyDescent="0.2">
      <c r="A790" s="210"/>
      <c r="B790" s="210"/>
      <c r="C790" s="210"/>
      <c r="D790" s="210"/>
      <c r="E790" s="210"/>
      <c r="F790" s="210"/>
      <c r="G790" s="210"/>
      <c r="H790" s="210"/>
      <c r="I790" s="210"/>
      <c r="J790" s="210"/>
      <c r="K790" s="210"/>
      <c r="L790" s="210"/>
      <c r="M790" s="210"/>
      <c r="N790" s="210"/>
      <c r="O790" s="210"/>
      <c r="P790" s="210"/>
      <c r="Q790" s="210"/>
      <c r="R790" s="210"/>
      <c r="S790" s="210"/>
      <c r="T790" s="210"/>
      <c r="U790" s="210"/>
      <c r="V790" s="210"/>
      <c r="W790" s="210"/>
      <c r="X790" s="210"/>
      <c r="Y790" s="210"/>
      <c r="Z790" s="210"/>
    </row>
    <row r="791" spans="1:26" ht="15.75" customHeight="1" x14ac:dyDescent="0.2">
      <c r="A791" s="210"/>
      <c r="B791" s="210"/>
      <c r="C791" s="210"/>
      <c r="D791" s="210"/>
      <c r="E791" s="210"/>
      <c r="F791" s="210"/>
      <c r="G791" s="210"/>
      <c r="H791" s="210"/>
      <c r="I791" s="210"/>
      <c r="J791" s="210"/>
      <c r="K791" s="210"/>
      <c r="L791" s="210"/>
      <c r="M791" s="210"/>
      <c r="N791" s="210"/>
      <c r="O791" s="210"/>
      <c r="P791" s="210"/>
      <c r="Q791" s="210"/>
      <c r="R791" s="210"/>
      <c r="S791" s="210"/>
      <c r="T791" s="210"/>
      <c r="U791" s="210"/>
      <c r="V791" s="210"/>
      <c r="W791" s="210"/>
      <c r="X791" s="210"/>
      <c r="Y791" s="210"/>
      <c r="Z791" s="210"/>
    </row>
    <row r="792" spans="1:26" ht="15.75" customHeight="1" x14ac:dyDescent="0.2">
      <c r="A792" s="210"/>
      <c r="B792" s="210"/>
      <c r="C792" s="210"/>
      <c r="D792" s="210"/>
      <c r="E792" s="210"/>
      <c r="F792" s="210"/>
      <c r="G792" s="210"/>
      <c r="H792" s="210"/>
      <c r="I792" s="210"/>
      <c r="J792" s="210"/>
      <c r="K792" s="210"/>
      <c r="L792" s="210"/>
      <c r="M792" s="210"/>
      <c r="N792" s="210"/>
      <c r="O792" s="210"/>
      <c r="P792" s="210"/>
      <c r="Q792" s="210"/>
      <c r="R792" s="210"/>
      <c r="S792" s="210"/>
      <c r="T792" s="210"/>
      <c r="U792" s="210"/>
      <c r="V792" s="210"/>
      <c r="W792" s="210"/>
      <c r="X792" s="210"/>
      <c r="Y792" s="210"/>
      <c r="Z792" s="210"/>
    </row>
    <row r="793" spans="1:26" ht="15.75" customHeight="1" x14ac:dyDescent="0.2">
      <c r="A793" s="210"/>
      <c r="B793" s="210"/>
      <c r="C793" s="210"/>
      <c r="D793" s="210"/>
      <c r="E793" s="210"/>
      <c r="F793" s="210"/>
      <c r="G793" s="210"/>
      <c r="H793" s="210"/>
      <c r="I793" s="210"/>
      <c r="J793" s="210"/>
      <c r="K793" s="210"/>
      <c r="L793" s="210"/>
      <c r="M793" s="210"/>
      <c r="N793" s="210"/>
      <c r="O793" s="210"/>
      <c r="P793" s="210"/>
      <c r="Q793" s="210"/>
      <c r="R793" s="210"/>
      <c r="S793" s="210"/>
      <c r="T793" s="210"/>
      <c r="U793" s="210"/>
      <c r="V793" s="210"/>
      <c r="W793" s="210"/>
      <c r="X793" s="210"/>
      <c r="Y793" s="210"/>
      <c r="Z793" s="210"/>
    </row>
    <row r="794" spans="1:26" ht="15.75" customHeight="1" x14ac:dyDescent="0.2">
      <c r="A794" s="210"/>
      <c r="B794" s="210"/>
      <c r="C794" s="210"/>
      <c r="D794" s="210"/>
      <c r="E794" s="210"/>
      <c r="F794" s="210"/>
      <c r="G794" s="210"/>
      <c r="H794" s="210"/>
      <c r="I794" s="210"/>
      <c r="J794" s="210"/>
      <c r="K794" s="210"/>
      <c r="L794" s="210"/>
      <c r="M794" s="210"/>
      <c r="N794" s="210"/>
      <c r="O794" s="210"/>
      <c r="P794" s="210"/>
      <c r="Q794" s="210"/>
      <c r="R794" s="210"/>
      <c r="S794" s="210"/>
      <c r="T794" s="210"/>
      <c r="U794" s="210"/>
      <c r="V794" s="210"/>
      <c r="W794" s="210"/>
      <c r="X794" s="210"/>
      <c r="Y794" s="210"/>
      <c r="Z794" s="210"/>
    </row>
    <row r="795" spans="1:26" ht="15.75" customHeight="1" x14ac:dyDescent="0.2">
      <c r="A795" s="210"/>
      <c r="B795" s="210"/>
      <c r="C795" s="210"/>
      <c r="D795" s="210"/>
      <c r="E795" s="210"/>
      <c r="F795" s="210"/>
      <c r="G795" s="210"/>
      <c r="H795" s="210"/>
      <c r="I795" s="210"/>
      <c r="J795" s="210"/>
      <c r="K795" s="210"/>
      <c r="L795" s="210"/>
      <c r="M795" s="210"/>
      <c r="N795" s="210"/>
      <c r="O795" s="210"/>
      <c r="P795" s="210"/>
      <c r="Q795" s="210"/>
      <c r="R795" s="210"/>
      <c r="S795" s="210"/>
      <c r="T795" s="210"/>
      <c r="U795" s="210"/>
      <c r="V795" s="210"/>
      <c r="W795" s="210"/>
      <c r="X795" s="210"/>
      <c r="Y795" s="210"/>
      <c r="Z795" s="210"/>
    </row>
    <row r="796" spans="1:26" ht="15.75" customHeight="1" x14ac:dyDescent="0.2">
      <c r="A796" s="210"/>
      <c r="B796" s="210"/>
      <c r="C796" s="210"/>
      <c r="D796" s="210"/>
      <c r="E796" s="210"/>
      <c r="F796" s="210"/>
      <c r="G796" s="210"/>
      <c r="H796" s="210"/>
      <c r="I796" s="210"/>
      <c r="J796" s="210"/>
      <c r="K796" s="210"/>
      <c r="L796" s="210"/>
      <c r="M796" s="210"/>
      <c r="N796" s="210"/>
      <c r="O796" s="210"/>
      <c r="P796" s="210"/>
      <c r="Q796" s="210"/>
      <c r="R796" s="210"/>
      <c r="S796" s="210"/>
      <c r="T796" s="210"/>
      <c r="U796" s="210"/>
      <c r="V796" s="210"/>
      <c r="W796" s="210"/>
      <c r="X796" s="210"/>
      <c r="Y796" s="210"/>
      <c r="Z796" s="210"/>
    </row>
    <row r="797" spans="1:26" ht="15.75" customHeight="1" x14ac:dyDescent="0.2">
      <c r="A797" s="210"/>
      <c r="B797" s="210"/>
      <c r="C797" s="210"/>
      <c r="D797" s="210"/>
      <c r="E797" s="210"/>
      <c r="F797" s="210"/>
      <c r="G797" s="210"/>
      <c r="H797" s="210"/>
      <c r="I797" s="210"/>
      <c r="J797" s="210"/>
      <c r="K797" s="210"/>
      <c r="L797" s="210"/>
      <c r="M797" s="210"/>
      <c r="N797" s="210"/>
      <c r="O797" s="210"/>
      <c r="P797" s="210"/>
      <c r="Q797" s="210"/>
      <c r="R797" s="210"/>
      <c r="S797" s="210"/>
      <c r="T797" s="210"/>
      <c r="U797" s="210"/>
      <c r="V797" s="210"/>
      <c r="W797" s="210"/>
      <c r="X797" s="210"/>
      <c r="Y797" s="210"/>
      <c r="Z797" s="210"/>
    </row>
    <row r="798" spans="1:26" ht="15.75" customHeight="1" x14ac:dyDescent="0.2">
      <c r="A798" s="210"/>
      <c r="B798" s="210"/>
      <c r="C798" s="210"/>
      <c r="D798" s="210"/>
      <c r="E798" s="210"/>
      <c r="F798" s="210"/>
      <c r="G798" s="210"/>
      <c r="H798" s="210"/>
      <c r="I798" s="210"/>
      <c r="J798" s="210"/>
      <c r="K798" s="210"/>
      <c r="L798" s="210"/>
      <c r="M798" s="210"/>
      <c r="N798" s="210"/>
      <c r="O798" s="210"/>
      <c r="P798" s="210"/>
      <c r="Q798" s="210"/>
      <c r="R798" s="210"/>
      <c r="S798" s="210"/>
      <c r="T798" s="210"/>
      <c r="U798" s="210"/>
      <c r="V798" s="210"/>
      <c r="W798" s="210"/>
      <c r="X798" s="210"/>
      <c r="Y798" s="210"/>
      <c r="Z798" s="210"/>
    </row>
    <row r="799" spans="1:26" ht="15.75" customHeight="1" x14ac:dyDescent="0.2">
      <c r="A799" s="210"/>
      <c r="B799" s="210"/>
      <c r="C799" s="210"/>
      <c r="D799" s="210"/>
      <c r="E799" s="210"/>
      <c r="F799" s="210"/>
      <c r="G799" s="210"/>
      <c r="H799" s="210"/>
      <c r="I799" s="210"/>
      <c r="J799" s="210"/>
      <c r="K799" s="210"/>
      <c r="L799" s="210"/>
      <c r="M799" s="210"/>
      <c r="N799" s="210"/>
      <c r="O799" s="210"/>
      <c r="P799" s="210"/>
      <c r="Q799" s="210"/>
      <c r="R799" s="210"/>
      <c r="S799" s="210"/>
      <c r="T799" s="210"/>
      <c r="U799" s="210"/>
      <c r="V799" s="210"/>
      <c r="W799" s="210"/>
      <c r="X799" s="210"/>
      <c r="Y799" s="210"/>
      <c r="Z799" s="210"/>
    </row>
    <row r="800" spans="1:26" ht="15.75" customHeight="1" x14ac:dyDescent="0.2">
      <c r="A800" s="210"/>
      <c r="B800" s="210"/>
      <c r="C800" s="210"/>
      <c r="D800" s="210"/>
      <c r="E800" s="210"/>
      <c r="F800" s="210"/>
      <c r="G800" s="210"/>
      <c r="H800" s="210"/>
      <c r="I800" s="210"/>
      <c r="J800" s="210"/>
      <c r="K800" s="210"/>
      <c r="L800" s="210"/>
      <c r="M800" s="210"/>
      <c r="N800" s="210"/>
      <c r="O800" s="210"/>
      <c r="P800" s="210"/>
      <c r="Q800" s="210"/>
      <c r="R800" s="210"/>
      <c r="S800" s="210"/>
      <c r="T800" s="210"/>
      <c r="U800" s="210"/>
      <c r="V800" s="210"/>
      <c r="W800" s="210"/>
      <c r="X800" s="210"/>
      <c r="Y800" s="210"/>
      <c r="Z800" s="210"/>
    </row>
    <row r="801" spans="1:26" ht="15.75" customHeight="1" x14ac:dyDescent="0.2">
      <c r="A801" s="210"/>
      <c r="B801" s="210"/>
      <c r="C801" s="210"/>
      <c r="D801" s="210"/>
      <c r="E801" s="210"/>
      <c r="F801" s="210"/>
      <c r="G801" s="210"/>
      <c r="H801" s="210"/>
      <c r="I801" s="210"/>
      <c r="J801" s="210"/>
      <c r="K801" s="210"/>
      <c r="L801" s="210"/>
      <c r="M801" s="210"/>
      <c r="N801" s="210"/>
      <c r="O801" s="210"/>
      <c r="P801" s="210"/>
      <c r="Q801" s="210"/>
      <c r="R801" s="210"/>
      <c r="S801" s="210"/>
      <c r="T801" s="210"/>
      <c r="U801" s="210"/>
      <c r="V801" s="210"/>
      <c r="W801" s="210"/>
      <c r="X801" s="210"/>
      <c r="Y801" s="210"/>
      <c r="Z801" s="210"/>
    </row>
    <row r="802" spans="1:26" ht="15.75" customHeight="1" x14ac:dyDescent="0.2">
      <c r="A802" s="210"/>
      <c r="B802" s="210"/>
      <c r="C802" s="210"/>
      <c r="D802" s="210"/>
      <c r="E802" s="210"/>
      <c r="F802" s="210"/>
      <c r="G802" s="210"/>
      <c r="H802" s="210"/>
      <c r="I802" s="210"/>
      <c r="J802" s="210"/>
      <c r="K802" s="210"/>
      <c r="L802" s="210"/>
      <c r="M802" s="210"/>
      <c r="N802" s="210"/>
      <c r="O802" s="210"/>
      <c r="P802" s="210"/>
      <c r="Q802" s="210"/>
      <c r="R802" s="210"/>
      <c r="S802" s="210"/>
      <c r="T802" s="210"/>
      <c r="U802" s="210"/>
      <c r="V802" s="210"/>
      <c r="W802" s="210"/>
      <c r="X802" s="210"/>
      <c r="Y802" s="210"/>
      <c r="Z802" s="210"/>
    </row>
    <row r="803" spans="1:26" ht="15.75" customHeight="1" x14ac:dyDescent="0.2">
      <c r="A803" s="210"/>
      <c r="B803" s="210"/>
      <c r="C803" s="210"/>
      <c r="D803" s="210"/>
      <c r="E803" s="210"/>
      <c r="F803" s="210"/>
      <c r="G803" s="210"/>
      <c r="H803" s="210"/>
      <c r="I803" s="210"/>
      <c r="J803" s="210"/>
      <c r="K803" s="210"/>
      <c r="L803" s="210"/>
      <c r="M803" s="210"/>
      <c r="N803" s="210"/>
      <c r="O803" s="210"/>
      <c r="P803" s="210"/>
      <c r="Q803" s="210"/>
      <c r="R803" s="210"/>
      <c r="S803" s="210"/>
      <c r="T803" s="210"/>
      <c r="U803" s="210"/>
      <c r="V803" s="210"/>
      <c r="W803" s="210"/>
      <c r="X803" s="210"/>
      <c r="Y803" s="210"/>
      <c r="Z803" s="210"/>
    </row>
    <row r="804" spans="1:26" ht="15.75" customHeight="1" x14ac:dyDescent="0.2">
      <c r="A804" s="210"/>
      <c r="B804" s="210"/>
      <c r="C804" s="210"/>
      <c r="D804" s="210"/>
      <c r="E804" s="210"/>
      <c r="F804" s="210"/>
      <c r="G804" s="210"/>
      <c r="H804" s="210"/>
      <c r="I804" s="210"/>
      <c r="J804" s="210"/>
      <c r="K804" s="210"/>
      <c r="L804" s="210"/>
      <c r="M804" s="210"/>
      <c r="N804" s="210"/>
      <c r="O804" s="210"/>
      <c r="P804" s="210"/>
      <c r="Q804" s="210"/>
      <c r="R804" s="210"/>
      <c r="S804" s="210"/>
      <c r="T804" s="210"/>
      <c r="U804" s="210"/>
      <c r="V804" s="210"/>
      <c r="W804" s="210"/>
      <c r="X804" s="210"/>
      <c r="Y804" s="210"/>
      <c r="Z804" s="210"/>
    </row>
    <row r="805" spans="1:26" ht="15.75" customHeight="1" x14ac:dyDescent="0.2">
      <c r="A805" s="210"/>
      <c r="B805" s="210"/>
      <c r="C805" s="210"/>
      <c r="D805" s="210"/>
      <c r="E805" s="210"/>
      <c r="F805" s="210"/>
      <c r="G805" s="210"/>
      <c r="H805" s="210"/>
      <c r="I805" s="210"/>
      <c r="J805" s="210"/>
      <c r="K805" s="210"/>
      <c r="L805" s="210"/>
      <c r="M805" s="210"/>
      <c r="N805" s="210"/>
      <c r="O805" s="210"/>
      <c r="P805" s="210"/>
      <c r="Q805" s="210"/>
      <c r="R805" s="210"/>
      <c r="S805" s="210"/>
      <c r="T805" s="210"/>
      <c r="U805" s="210"/>
      <c r="V805" s="210"/>
      <c r="W805" s="210"/>
      <c r="X805" s="210"/>
      <c r="Y805" s="210"/>
      <c r="Z805" s="210"/>
    </row>
    <row r="806" spans="1:26" ht="15.75" customHeight="1" x14ac:dyDescent="0.2">
      <c r="A806" s="210"/>
      <c r="B806" s="210"/>
      <c r="C806" s="210"/>
      <c r="D806" s="210"/>
      <c r="E806" s="210"/>
      <c r="F806" s="210"/>
      <c r="G806" s="210"/>
      <c r="H806" s="210"/>
      <c r="I806" s="210"/>
      <c r="J806" s="210"/>
      <c r="K806" s="210"/>
      <c r="L806" s="210"/>
      <c r="M806" s="210"/>
      <c r="N806" s="210"/>
      <c r="O806" s="210"/>
      <c r="P806" s="210"/>
      <c r="Q806" s="210"/>
      <c r="R806" s="210"/>
      <c r="S806" s="210"/>
      <c r="T806" s="210"/>
      <c r="U806" s="210"/>
      <c r="V806" s="210"/>
      <c r="W806" s="210"/>
      <c r="X806" s="210"/>
      <c r="Y806" s="210"/>
      <c r="Z806" s="210"/>
    </row>
    <row r="807" spans="1:26" ht="15.75" customHeight="1" x14ac:dyDescent="0.2">
      <c r="A807" s="210"/>
      <c r="B807" s="210"/>
      <c r="C807" s="210"/>
      <c r="D807" s="210"/>
      <c r="E807" s="210"/>
      <c r="F807" s="210"/>
      <c r="G807" s="210"/>
      <c r="H807" s="210"/>
      <c r="I807" s="210"/>
      <c r="J807" s="210"/>
      <c r="K807" s="210"/>
      <c r="L807" s="210"/>
      <c r="M807" s="210"/>
      <c r="N807" s="210"/>
      <c r="O807" s="210"/>
      <c r="P807" s="210"/>
      <c r="Q807" s="210"/>
      <c r="R807" s="210"/>
      <c r="S807" s="210"/>
      <c r="T807" s="210"/>
      <c r="U807" s="210"/>
      <c r="V807" s="210"/>
      <c r="W807" s="210"/>
      <c r="X807" s="210"/>
      <c r="Y807" s="210"/>
      <c r="Z807" s="210"/>
    </row>
    <row r="808" spans="1:26" ht="15.75" customHeight="1" x14ac:dyDescent="0.2">
      <c r="A808" s="210"/>
      <c r="B808" s="210"/>
      <c r="C808" s="210"/>
      <c r="D808" s="210"/>
      <c r="E808" s="210"/>
      <c r="F808" s="210"/>
      <c r="G808" s="210"/>
      <c r="H808" s="210"/>
      <c r="I808" s="210"/>
      <c r="J808" s="210"/>
      <c r="K808" s="210"/>
      <c r="L808" s="210"/>
      <c r="M808" s="210"/>
      <c r="N808" s="210"/>
      <c r="O808" s="210"/>
      <c r="P808" s="210"/>
      <c r="Q808" s="210"/>
      <c r="R808" s="210"/>
      <c r="S808" s="210"/>
      <c r="T808" s="210"/>
      <c r="U808" s="210"/>
      <c r="V808" s="210"/>
      <c r="W808" s="210"/>
      <c r="X808" s="210"/>
      <c r="Y808" s="210"/>
      <c r="Z808" s="210"/>
    </row>
    <row r="809" spans="1:26" ht="15.75" customHeight="1" x14ac:dyDescent="0.2">
      <c r="A809" s="210"/>
      <c r="B809" s="210"/>
      <c r="C809" s="210"/>
      <c r="D809" s="210"/>
      <c r="E809" s="210"/>
      <c r="F809" s="210"/>
      <c r="G809" s="210"/>
      <c r="H809" s="210"/>
      <c r="I809" s="210"/>
      <c r="J809" s="210"/>
      <c r="K809" s="210"/>
      <c r="L809" s="210"/>
      <c r="M809" s="210"/>
      <c r="N809" s="210"/>
      <c r="O809" s="210"/>
      <c r="P809" s="210"/>
      <c r="Q809" s="210"/>
      <c r="R809" s="210"/>
      <c r="S809" s="210"/>
      <c r="T809" s="210"/>
      <c r="U809" s="210"/>
      <c r="V809" s="210"/>
      <c r="W809" s="210"/>
      <c r="X809" s="210"/>
      <c r="Y809" s="210"/>
      <c r="Z809" s="210"/>
    </row>
    <row r="810" spans="1:26" ht="15.75" customHeight="1" x14ac:dyDescent="0.2">
      <c r="A810" s="210"/>
      <c r="B810" s="210"/>
      <c r="C810" s="210"/>
      <c r="D810" s="210"/>
      <c r="E810" s="210"/>
      <c r="F810" s="210"/>
      <c r="G810" s="210"/>
      <c r="H810" s="210"/>
      <c r="I810" s="210"/>
      <c r="J810" s="210"/>
      <c r="K810" s="210"/>
      <c r="L810" s="210"/>
      <c r="M810" s="210"/>
      <c r="N810" s="210"/>
      <c r="O810" s="210"/>
      <c r="P810" s="210"/>
      <c r="Q810" s="210"/>
      <c r="R810" s="210"/>
      <c r="S810" s="210"/>
      <c r="T810" s="210"/>
      <c r="U810" s="210"/>
      <c r="V810" s="210"/>
      <c r="W810" s="210"/>
      <c r="X810" s="210"/>
      <c r="Y810" s="210"/>
      <c r="Z810" s="210"/>
    </row>
    <row r="811" spans="1:26" ht="15.75" customHeight="1" x14ac:dyDescent="0.2">
      <c r="A811" s="210"/>
      <c r="B811" s="210"/>
      <c r="C811" s="210"/>
      <c r="D811" s="210"/>
      <c r="E811" s="210"/>
      <c r="F811" s="210"/>
      <c r="G811" s="210"/>
      <c r="H811" s="210"/>
      <c r="I811" s="210"/>
      <c r="J811" s="210"/>
      <c r="K811" s="210"/>
      <c r="L811" s="210"/>
      <c r="M811" s="210"/>
      <c r="N811" s="210"/>
      <c r="O811" s="210"/>
      <c r="P811" s="210"/>
      <c r="Q811" s="210"/>
      <c r="R811" s="210"/>
      <c r="S811" s="210"/>
      <c r="T811" s="210"/>
      <c r="U811" s="210"/>
      <c r="V811" s="210"/>
      <c r="W811" s="210"/>
      <c r="X811" s="210"/>
      <c r="Y811" s="210"/>
      <c r="Z811" s="210"/>
    </row>
    <row r="812" spans="1:26" ht="15.75" customHeight="1" x14ac:dyDescent="0.2">
      <c r="A812" s="210"/>
      <c r="B812" s="210"/>
      <c r="C812" s="210"/>
      <c r="D812" s="210"/>
      <c r="E812" s="210"/>
      <c r="F812" s="210"/>
      <c r="G812" s="210"/>
      <c r="H812" s="210"/>
      <c r="I812" s="210"/>
      <c r="J812" s="210"/>
      <c r="K812" s="210"/>
      <c r="L812" s="210"/>
      <c r="M812" s="210"/>
      <c r="N812" s="210"/>
      <c r="O812" s="210"/>
      <c r="P812" s="210"/>
      <c r="Q812" s="210"/>
      <c r="R812" s="210"/>
      <c r="S812" s="210"/>
      <c r="T812" s="210"/>
      <c r="U812" s="210"/>
      <c r="V812" s="210"/>
      <c r="W812" s="210"/>
      <c r="X812" s="210"/>
      <c r="Y812" s="210"/>
      <c r="Z812" s="210"/>
    </row>
    <row r="813" spans="1:26" ht="15.75" customHeight="1" x14ac:dyDescent="0.2">
      <c r="A813" s="210"/>
      <c r="B813" s="210"/>
      <c r="C813" s="210"/>
      <c r="D813" s="210"/>
      <c r="E813" s="210"/>
      <c r="F813" s="210"/>
      <c r="G813" s="210"/>
      <c r="H813" s="210"/>
      <c r="I813" s="210"/>
      <c r="J813" s="210"/>
      <c r="K813" s="210"/>
      <c r="L813" s="210"/>
      <c r="M813" s="210"/>
      <c r="N813" s="210"/>
      <c r="O813" s="210"/>
      <c r="P813" s="210"/>
      <c r="Q813" s="210"/>
      <c r="R813" s="210"/>
      <c r="S813" s="210"/>
      <c r="T813" s="210"/>
      <c r="U813" s="210"/>
      <c r="V813" s="210"/>
      <c r="W813" s="210"/>
      <c r="X813" s="210"/>
      <c r="Y813" s="210"/>
      <c r="Z813" s="210"/>
    </row>
    <row r="814" spans="1:26" ht="15.75" customHeight="1" x14ac:dyDescent="0.2">
      <c r="A814" s="210"/>
      <c r="B814" s="210"/>
      <c r="C814" s="210"/>
      <c r="D814" s="210"/>
      <c r="E814" s="210"/>
      <c r="F814" s="210"/>
      <c r="G814" s="210"/>
      <c r="H814" s="210"/>
      <c r="I814" s="210"/>
      <c r="J814" s="210"/>
      <c r="K814" s="210"/>
      <c r="L814" s="210"/>
      <c r="M814" s="210"/>
      <c r="N814" s="210"/>
      <c r="O814" s="210"/>
      <c r="P814" s="210"/>
      <c r="Q814" s="210"/>
      <c r="R814" s="210"/>
      <c r="S814" s="210"/>
      <c r="T814" s="210"/>
      <c r="U814" s="210"/>
      <c r="V814" s="210"/>
      <c r="W814" s="210"/>
      <c r="X814" s="210"/>
      <c r="Y814" s="210"/>
      <c r="Z814" s="210"/>
    </row>
    <row r="815" spans="1:26" ht="15.75" customHeight="1" x14ac:dyDescent="0.2">
      <c r="A815" s="210"/>
      <c r="B815" s="210"/>
      <c r="C815" s="210"/>
      <c r="D815" s="210"/>
      <c r="E815" s="210"/>
      <c r="F815" s="210"/>
      <c r="G815" s="210"/>
      <c r="H815" s="210"/>
      <c r="I815" s="210"/>
      <c r="J815" s="210"/>
      <c r="K815" s="210"/>
      <c r="L815" s="210"/>
      <c r="M815" s="210"/>
      <c r="N815" s="210"/>
      <c r="O815" s="210"/>
      <c r="P815" s="210"/>
      <c r="Q815" s="210"/>
      <c r="R815" s="210"/>
      <c r="S815" s="210"/>
      <c r="T815" s="210"/>
      <c r="U815" s="210"/>
      <c r="V815" s="210"/>
      <c r="W815" s="210"/>
      <c r="X815" s="210"/>
      <c r="Y815" s="210"/>
      <c r="Z815" s="210"/>
    </row>
    <row r="816" spans="1:26" ht="15.75" customHeight="1" x14ac:dyDescent="0.2">
      <c r="A816" s="210"/>
      <c r="B816" s="210"/>
      <c r="C816" s="210"/>
      <c r="D816" s="210"/>
      <c r="E816" s="210"/>
      <c r="F816" s="210"/>
      <c r="G816" s="210"/>
      <c r="H816" s="210"/>
      <c r="I816" s="210"/>
      <c r="J816" s="210"/>
      <c r="K816" s="210"/>
      <c r="L816" s="210"/>
      <c r="M816" s="210"/>
      <c r="N816" s="210"/>
      <c r="O816" s="210"/>
      <c r="P816" s="210"/>
      <c r="Q816" s="210"/>
      <c r="R816" s="210"/>
      <c r="S816" s="210"/>
      <c r="T816" s="210"/>
      <c r="U816" s="210"/>
      <c r="V816" s="210"/>
      <c r="W816" s="210"/>
      <c r="X816" s="210"/>
      <c r="Y816" s="210"/>
      <c r="Z816" s="210"/>
    </row>
    <row r="817" spans="1:26" ht="15.75" customHeight="1" x14ac:dyDescent="0.2">
      <c r="A817" s="210"/>
      <c r="B817" s="210"/>
      <c r="C817" s="210"/>
      <c r="D817" s="210"/>
      <c r="E817" s="210"/>
      <c r="F817" s="210"/>
      <c r="G817" s="210"/>
      <c r="H817" s="210"/>
      <c r="I817" s="210"/>
      <c r="J817" s="210"/>
      <c r="K817" s="210"/>
      <c r="L817" s="210"/>
      <c r="M817" s="210"/>
      <c r="N817" s="210"/>
      <c r="O817" s="210"/>
      <c r="P817" s="210"/>
      <c r="Q817" s="210"/>
      <c r="R817" s="210"/>
      <c r="S817" s="210"/>
      <c r="T817" s="210"/>
      <c r="U817" s="210"/>
      <c r="V817" s="210"/>
      <c r="W817" s="210"/>
      <c r="X817" s="210"/>
      <c r="Y817" s="210"/>
      <c r="Z817" s="210"/>
    </row>
    <row r="818" spans="1:26" ht="15.75" customHeight="1" x14ac:dyDescent="0.2">
      <c r="A818" s="210"/>
      <c r="B818" s="210"/>
      <c r="C818" s="210"/>
      <c r="D818" s="210"/>
      <c r="E818" s="210"/>
      <c r="F818" s="210"/>
      <c r="G818" s="210"/>
      <c r="H818" s="210"/>
      <c r="I818" s="210"/>
      <c r="J818" s="210"/>
      <c r="K818" s="210"/>
      <c r="L818" s="210"/>
      <c r="M818" s="210"/>
      <c r="N818" s="210"/>
      <c r="O818" s="210"/>
      <c r="P818" s="210"/>
      <c r="Q818" s="210"/>
      <c r="R818" s="210"/>
      <c r="S818" s="210"/>
      <c r="T818" s="210"/>
      <c r="U818" s="210"/>
      <c r="V818" s="210"/>
      <c r="W818" s="210"/>
      <c r="X818" s="210"/>
      <c r="Y818" s="210"/>
      <c r="Z818" s="210"/>
    </row>
    <row r="819" spans="1:26" ht="15.75" customHeight="1" x14ac:dyDescent="0.2">
      <c r="A819" s="210"/>
      <c r="B819" s="210"/>
      <c r="C819" s="210"/>
      <c r="D819" s="210"/>
      <c r="E819" s="210"/>
      <c r="F819" s="210"/>
      <c r="G819" s="210"/>
      <c r="H819" s="210"/>
      <c r="I819" s="210"/>
      <c r="J819" s="210"/>
      <c r="K819" s="210"/>
      <c r="L819" s="210"/>
      <c r="M819" s="210"/>
      <c r="N819" s="210"/>
      <c r="O819" s="210"/>
      <c r="P819" s="210"/>
      <c r="Q819" s="210"/>
      <c r="R819" s="210"/>
      <c r="S819" s="210"/>
      <c r="T819" s="210"/>
      <c r="U819" s="210"/>
      <c r="V819" s="210"/>
      <c r="W819" s="210"/>
      <c r="X819" s="210"/>
      <c r="Y819" s="210"/>
      <c r="Z819" s="210"/>
    </row>
    <row r="820" spans="1:26" ht="15.75" customHeight="1" x14ac:dyDescent="0.2">
      <c r="A820" s="210"/>
      <c r="B820" s="210"/>
      <c r="C820" s="210"/>
      <c r="D820" s="210"/>
      <c r="E820" s="210"/>
      <c r="F820" s="210"/>
      <c r="G820" s="210"/>
      <c r="H820" s="210"/>
      <c r="I820" s="210"/>
      <c r="J820" s="210"/>
      <c r="K820" s="210"/>
      <c r="L820" s="210"/>
      <c r="M820" s="210"/>
      <c r="N820" s="210"/>
      <c r="O820" s="210"/>
      <c r="P820" s="210"/>
      <c r="Q820" s="210"/>
      <c r="R820" s="210"/>
      <c r="S820" s="210"/>
      <c r="T820" s="210"/>
      <c r="U820" s="210"/>
      <c r="V820" s="210"/>
      <c r="W820" s="210"/>
      <c r="X820" s="210"/>
      <c r="Y820" s="210"/>
      <c r="Z820" s="210"/>
    </row>
    <row r="821" spans="1:26" ht="15.75" customHeight="1" x14ac:dyDescent="0.2">
      <c r="A821" s="210"/>
      <c r="B821" s="210"/>
      <c r="C821" s="210"/>
      <c r="D821" s="210"/>
      <c r="E821" s="210"/>
      <c r="F821" s="210"/>
      <c r="G821" s="210"/>
      <c r="H821" s="210"/>
      <c r="I821" s="210"/>
      <c r="J821" s="210"/>
      <c r="K821" s="210"/>
      <c r="L821" s="210"/>
      <c r="M821" s="210"/>
      <c r="N821" s="210"/>
      <c r="O821" s="210"/>
      <c r="P821" s="210"/>
      <c r="Q821" s="210"/>
      <c r="R821" s="210"/>
      <c r="S821" s="210"/>
      <c r="T821" s="210"/>
      <c r="U821" s="210"/>
      <c r="V821" s="210"/>
      <c r="W821" s="210"/>
      <c r="X821" s="210"/>
      <c r="Y821" s="210"/>
      <c r="Z821" s="210"/>
    </row>
    <row r="822" spans="1:26" ht="15.75" customHeight="1" x14ac:dyDescent="0.2">
      <c r="A822" s="210"/>
      <c r="B822" s="210"/>
      <c r="C822" s="210"/>
      <c r="D822" s="210"/>
      <c r="E822" s="210"/>
      <c r="F822" s="210"/>
      <c r="G822" s="210"/>
      <c r="H822" s="210"/>
      <c r="I822" s="210"/>
      <c r="J822" s="210"/>
      <c r="K822" s="210"/>
      <c r="L822" s="210"/>
      <c r="M822" s="210"/>
      <c r="N822" s="210"/>
      <c r="O822" s="210"/>
      <c r="P822" s="210"/>
      <c r="Q822" s="210"/>
      <c r="R822" s="210"/>
      <c r="S822" s="210"/>
      <c r="T822" s="210"/>
      <c r="U822" s="210"/>
      <c r="V822" s="210"/>
      <c r="W822" s="210"/>
      <c r="X822" s="210"/>
      <c r="Y822" s="210"/>
      <c r="Z822" s="210"/>
    </row>
    <row r="823" spans="1:26" ht="15.75" customHeight="1" x14ac:dyDescent="0.2">
      <c r="A823" s="210"/>
      <c r="B823" s="210"/>
      <c r="C823" s="210"/>
      <c r="D823" s="210"/>
      <c r="E823" s="210"/>
      <c r="F823" s="210"/>
      <c r="G823" s="210"/>
      <c r="H823" s="210"/>
      <c r="I823" s="210"/>
      <c r="J823" s="210"/>
      <c r="K823" s="210"/>
      <c r="L823" s="210"/>
      <c r="M823" s="210"/>
      <c r="N823" s="210"/>
      <c r="O823" s="210"/>
      <c r="P823" s="210"/>
      <c r="Q823" s="210"/>
      <c r="R823" s="210"/>
      <c r="S823" s="210"/>
      <c r="T823" s="210"/>
      <c r="U823" s="210"/>
      <c r="V823" s="210"/>
      <c r="W823" s="210"/>
      <c r="X823" s="210"/>
      <c r="Y823" s="210"/>
      <c r="Z823" s="210"/>
    </row>
    <row r="824" spans="1:26" ht="15.75" customHeight="1" x14ac:dyDescent="0.2">
      <c r="A824" s="210"/>
      <c r="B824" s="210"/>
      <c r="C824" s="210"/>
      <c r="D824" s="210"/>
      <c r="E824" s="210"/>
      <c r="F824" s="210"/>
      <c r="G824" s="210"/>
      <c r="H824" s="210"/>
      <c r="I824" s="210"/>
      <c r="J824" s="210"/>
      <c r="K824" s="210"/>
      <c r="L824" s="210"/>
      <c r="M824" s="210"/>
      <c r="N824" s="210"/>
      <c r="O824" s="210"/>
      <c r="P824" s="210"/>
      <c r="Q824" s="210"/>
      <c r="R824" s="210"/>
      <c r="S824" s="210"/>
      <c r="T824" s="210"/>
      <c r="U824" s="210"/>
      <c r="V824" s="210"/>
      <c r="W824" s="210"/>
      <c r="X824" s="210"/>
      <c r="Y824" s="210"/>
      <c r="Z824" s="210"/>
    </row>
    <row r="825" spans="1:26" ht="15.75" customHeight="1" x14ac:dyDescent="0.2">
      <c r="A825" s="210"/>
      <c r="B825" s="210"/>
      <c r="C825" s="210"/>
      <c r="D825" s="210"/>
      <c r="E825" s="210"/>
      <c r="F825" s="210"/>
      <c r="G825" s="210"/>
      <c r="H825" s="210"/>
      <c r="I825" s="210"/>
      <c r="J825" s="210"/>
      <c r="K825" s="210"/>
      <c r="L825" s="210"/>
      <c r="M825" s="210"/>
      <c r="N825" s="210"/>
      <c r="O825" s="210"/>
      <c r="P825" s="210"/>
      <c r="Q825" s="210"/>
      <c r="R825" s="210"/>
      <c r="S825" s="210"/>
      <c r="T825" s="210"/>
      <c r="U825" s="210"/>
      <c r="V825" s="210"/>
      <c r="W825" s="210"/>
      <c r="X825" s="210"/>
      <c r="Y825" s="210"/>
      <c r="Z825" s="210"/>
    </row>
    <row r="826" spans="1:26" ht="15.75" customHeight="1" x14ac:dyDescent="0.2">
      <c r="A826" s="210"/>
      <c r="B826" s="210"/>
      <c r="C826" s="210"/>
      <c r="D826" s="210"/>
      <c r="E826" s="210"/>
      <c r="F826" s="210"/>
      <c r="G826" s="210"/>
      <c r="H826" s="210"/>
      <c r="I826" s="210"/>
      <c r="J826" s="210"/>
      <c r="K826" s="210"/>
      <c r="L826" s="210"/>
      <c r="M826" s="210"/>
      <c r="N826" s="210"/>
      <c r="O826" s="210"/>
      <c r="P826" s="210"/>
      <c r="Q826" s="210"/>
      <c r="R826" s="210"/>
      <c r="S826" s="210"/>
      <c r="T826" s="210"/>
      <c r="U826" s="210"/>
      <c r="V826" s="210"/>
      <c r="W826" s="210"/>
      <c r="X826" s="210"/>
      <c r="Y826" s="210"/>
      <c r="Z826" s="210"/>
    </row>
    <row r="827" spans="1:26" ht="15.75" customHeight="1" x14ac:dyDescent="0.2">
      <c r="A827" s="210"/>
      <c r="B827" s="210"/>
      <c r="C827" s="210"/>
      <c r="D827" s="210"/>
      <c r="E827" s="210"/>
      <c r="F827" s="210"/>
      <c r="G827" s="210"/>
      <c r="H827" s="210"/>
      <c r="I827" s="210"/>
      <c r="J827" s="210"/>
      <c r="K827" s="210"/>
      <c r="L827" s="210"/>
      <c r="M827" s="210"/>
      <c r="N827" s="210"/>
      <c r="O827" s="210"/>
      <c r="P827" s="210"/>
      <c r="Q827" s="210"/>
      <c r="R827" s="210"/>
      <c r="S827" s="210"/>
      <c r="T827" s="210"/>
      <c r="U827" s="210"/>
      <c r="V827" s="210"/>
      <c r="W827" s="210"/>
      <c r="X827" s="210"/>
      <c r="Y827" s="210"/>
      <c r="Z827" s="210"/>
    </row>
    <row r="828" spans="1:26" ht="15.75" customHeight="1" x14ac:dyDescent="0.2">
      <c r="A828" s="210"/>
      <c r="B828" s="210"/>
      <c r="C828" s="210"/>
      <c r="D828" s="210"/>
      <c r="E828" s="210"/>
      <c r="F828" s="210"/>
      <c r="G828" s="210"/>
      <c r="H828" s="210"/>
      <c r="I828" s="210"/>
      <c r="J828" s="210"/>
      <c r="K828" s="210"/>
      <c r="L828" s="210"/>
      <c r="M828" s="210"/>
      <c r="N828" s="210"/>
      <c r="O828" s="210"/>
      <c r="P828" s="210"/>
      <c r="Q828" s="210"/>
      <c r="R828" s="210"/>
      <c r="S828" s="210"/>
      <c r="T828" s="210"/>
      <c r="U828" s="210"/>
      <c r="V828" s="210"/>
      <c r="W828" s="210"/>
      <c r="X828" s="210"/>
      <c r="Y828" s="210"/>
      <c r="Z828" s="210"/>
    </row>
    <row r="829" spans="1:26" ht="15.75" customHeight="1" x14ac:dyDescent="0.2">
      <c r="A829" s="210"/>
      <c r="B829" s="210"/>
      <c r="C829" s="210"/>
      <c r="D829" s="210"/>
      <c r="E829" s="210"/>
      <c r="F829" s="210"/>
      <c r="G829" s="210"/>
      <c r="H829" s="210"/>
      <c r="I829" s="210"/>
      <c r="J829" s="210"/>
      <c r="K829" s="210"/>
      <c r="L829" s="210"/>
      <c r="M829" s="210"/>
      <c r="N829" s="210"/>
      <c r="O829" s="210"/>
      <c r="P829" s="210"/>
      <c r="Q829" s="210"/>
      <c r="R829" s="210"/>
      <c r="S829" s="210"/>
      <c r="T829" s="210"/>
      <c r="U829" s="210"/>
      <c r="V829" s="210"/>
      <c r="W829" s="210"/>
      <c r="X829" s="210"/>
      <c r="Y829" s="210"/>
      <c r="Z829" s="210"/>
    </row>
    <row r="830" spans="1:26" ht="15.75" customHeight="1" x14ac:dyDescent="0.2">
      <c r="A830" s="210"/>
      <c r="B830" s="210"/>
      <c r="C830" s="210"/>
      <c r="D830" s="210"/>
      <c r="E830" s="210"/>
      <c r="F830" s="210"/>
      <c r="G830" s="210"/>
      <c r="H830" s="210"/>
      <c r="I830" s="210"/>
      <c r="J830" s="210"/>
      <c r="K830" s="210"/>
      <c r="L830" s="210"/>
      <c r="M830" s="210"/>
      <c r="N830" s="210"/>
      <c r="O830" s="210"/>
      <c r="P830" s="210"/>
      <c r="Q830" s="210"/>
      <c r="R830" s="210"/>
      <c r="S830" s="210"/>
      <c r="T830" s="210"/>
      <c r="U830" s="210"/>
      <c r="V830" s="210"/>
      <c r="W830" s="210"/>
      <c r="X830" s="210"/>
      <c r="Y830" s="210"/>
      <c r="Z830" s="210"/>
    </row>
    <row r="831" spans="1:26" ht="15.75" customHeight="1" x14ac:dyDescent="0.2">
      <c r="A831" s="210"/>
      <c r="B831" s="210"/>
      <c r="C831" s="210"/>
      <c r="D831" s="210"/>
      <c r="E831" s="210"/>
      <c r="F831" s="210"/>
      <c r="G831" s="210"/>
      <c r="H831" s="210"/>
      <c r="I831" s="210"/>
      <c r="J831" s="210"/>
      <c r="K831" s="210"/>
      <c r="L831" s="210"/>
      <c r="M831" s="210"/>
      <c r="N831" s="210"/>
      <c r="O831" s="210"/>
      <c r="P831" s="210"/>
      <c r="Q831" s="210"/>
      <c r="R831" s="210"/>
      <c r="S831" s="210"/>
      <c r="T831" s="210"/>
      <c r="U831" s="210"/>
      <c r="V831" s="210"/>
      <c r="W831" s="210"/>
      <c r="X831" s="210"/>
      <c r="Y831" s="210"/>
      <c r="Z831" s="210"/>
    </row>
    <row r="832" spans="1:26" ht="15.75" customHeight="1" x14ac:dyDescent="0.2">
      <c r="A832" s="210"/>
      <c r="B832" s="210"/>
      <c r="C832" s="210"/>
      <c r="D832" s="210"/>
      <c r="E832" s="210"/>
      <c r="F832" s="210"/>
      <c r="G832" s="210"/>
      <c r="H832" s="210"/>
      <c r="I832" s="210"/>
      <c r="J832" s="210"/>
      <c r="K832" s="210"/>
      <c r="L832" s="210"/>
      <c r="M832" s="210"/>
      <c r="N832" s="210"/>
      <c r="O832" s="210"/>
      <c r="P832" s="210"/>
      <c r="Q832" s="210"/>
      <c r="R832" s="210"/>
      <c r="S832" s="210"/>
      <c r="T832" s="210"/>
      <c r="U832" s="210"/>
      <c r="V832" s="210"/>
      <c r="W832" s="210"/>
      <c r="X832" s="210"/>
      <c r="Y832" s="210"/>
      <c r="Z832" s="210"/>
    </row>
    <row r="833" spans="1:26" ht="15.75" customHeight="1" x14ac:dyDescent="0.2">
      <c r="A833" s="210"/>
      <c r="B833" s="210"/>
      <c r="C833" s="210"/>
      <c r="D833" s="210"/>
      <c r="E833" s="210"/>
      <c r="F833" s="210"/>
      <c r="G833" s="210"/>
      <c r="H833" s="210"/>
      <c r="I833" s="210"/>
      <c r="J833" s="210"/>
      <c r="K833" s="210"/>
      <c r="L833" s="210"/>
      <c r="M833" s="210"/>
      <c r="N833" s="210"/>
      <c r="O833" s="210"/>
      <c r="P833" s="210"/>
      <c r="Q833" s="210"/>
      <c r="R833" s="210"/>
      <c r="S833" s="210"/>
      <c r="T833" s="210"/>
      <c r="U833" s="210"/>
      <c r="V833" s="210"/>
      <c r="W833" s="210"/>
      <c r="X833" s="210"/>
      <c r="Y833" s="210"/>
      <c r="Z833" s="210"/>
    </row>
    <row r="834" spans="1:26" ht="15.75" customHeight="1" x14ac:dyDescent="0.2">
      <c r="A834" s="210"/>
      <c r="B834" s="210"/>
      <c r="C834" s="210"/>
      <c r="D834" s="210"/>
      <c r="E834" s="210"/>
      <c r="F834" s="210"/>
      <c r="G834" s="210"/>
      <c r="H834" s="210"/>
      <c r="I834" s="210"/>
      <c r="J834" s="210"/>
      <c r="K834" s="210"/>
      <c r="L834" s="210"/>
      <c r="M834" s="210"/>
      <c r="N834" s="210"/>
      <c r="O834" s="210"/>
      <c r="P834" s="210"/>
      <c r="Q834" s="210"/>
      <c r="R834" s="210"/>
      <c r="S834" s="210"/>
      <c r="T834" s="210"/>
      <c r="U834" s="210"/>
      <c r="V834" s="210"/>
      <c r="W834" s="210"/>
      <c r="X834" s="210"/>
      <c r="Y834" s="210"/>
      <c r="Z834" s="210"/>
    </row>
    <row r="835" spans="1:26" ht="15.75" customHeight="1" x14ac:dyDescent="0.2">
      <c r="A835" s="210"/>
      <c r="B835" s="210"/>
      <c r="C835" s="210"/>
      <c r="D835" s="210"/>
      <c r="E835" s="210"/>
      <c r="F835" s="210"/>
      <c r="G835" s="210"/>
      <c r="H835" s="210"/>
      <c r="I835" s="210"/>
      <c r="J835" s="210"/>
      <c r="K835" s="210"/>
      <c r="L835" s="210"/>
      <c r="M835" s="210"/>
      <c r="N835" s="210"/>
      <c r="O835" s="210"/>
      <c r="P835" s="210"/>
      <c r="Q835" s="210"/>
      <c r="R835" s="210"/>
      <c r="S835" s="210"/>
      <c r="T835" s="210"/>
      <c r="U835" s="210"/>
      <c r="V835" s="210"/>
      <c r="W835" s="210"/>
      <c r="X835" s="210"/>
      <c r="Y835" s="210"/>
      <c r="Z835" s="210"/>
    </row>
    <row r="836" spans="1:26" ht="15.75" customHeight="1" x14ac:dyDescent="0.2">
      <c r="A836" s="210"/>
      <c r="B836" s="210"/>
      <c r="C836" s="210"/>
      <c r="D836" s="210"/>
      <c r="E836" s="210"/>
      <c r="F836" s="210"/>
      <c r="G836" s="210"/>
      <c r="H836" s="210"/>
      <c r="I836" s="210"/>
      <c r="J836" s="210"/>
      <c r="K836" s="210"/>
      <c r="L836" s="210"/>
      <c r="M836" s="210"/>
      <c r="N836" s="210"/>
      <c r="O836" s="210"/>
      <c r="P836" s="210"/>
      <c r="Q836" s="210"/>
      <c r="R836" s="210"/>
      <c r="S836" s="210"/>
      <c r="T836" s="210"/>
      <c r="U836" s="210"/>
      <c r="V836" s="210"/>
      <c r="W836" s="210"/>
      <c r="X836" s="210"/>
      <c r="Y836" s="210"/>
      <c r="Z836" s="210"/>
    </row>
    <row r="837" spans="1:26" ht="15.75" customHeight="1" x14ac:dyDescent="0.2">
      <c r="A837" s="210"/>
      <c r="B837" s="210"/>
      <c r="C837" s="210"/>
      <c r="D837" s="210"/>
      <c r="E837" s="210"/>
      <c r="F837" s="210"/>
      <c r="G837" s="210"/>
      <c r="H837" s="210"/>
      <c r="I837" s="210"/>
      <c r="J837" s="210"/>
      <c r="K837" s="210"/>
      <c r="L837" s="210"/>
      <c r="M837" s="210"/>
      <c r="N837" s="210"/>
      <c r="O837" s="210"/>
      <c r="P837" s="210"/>
      <c r="Q837" s="210"/>
      <c r="R837" s="210"/>
      <c r="S837" s="210"/>
      <c r="T837" s="210"/>
      <c r="U837" s="210"/>
      <c r="V837" s="210"/>
      <c r="W837" s="210"/>
      <c r="X837" s="210"/>
      <c r="Y837" s="210"/>
      <c r="Z837" s="210"/>
    </row>
    <row r="838" spans="1:26" ht="15.75" customHeight="1" x14ac:dyDescent="0.2">
      <c r="A838" s="210"/>
      <c r="B838" s="210"/>
      <c r="C838" s="210"/>
      <c r="D838" s="210"/>
      <c r="E838" s="210"/>
      <c r="F838" s="210"/>
      <c r="G838" s="210"/>
      <c r="H838" s="210"/>
      <c r="I838" s="210"/>
      <c r="J838" s="210"/>
      <c r="K838" s="210"/>
      <c r="L838" s="210"/>
      <c r="M838" s="210"/>
      <c r="N838" s="210"/>
      <c r="O838" s="210"/>
      <c r="P838" s="210"/>
      <c r="Q838" s="210"/>
      <c r="R838" s="210"/>
      <c r="S838" s="210"/>
      <c r="T838" s="210"/>
      <c r="U838" s="210"/>
      <c r="V838" s="210"/>
      <c r="W838" s="210"/>
      <c r="X838" s="210"/>
      <c r="Y838" s="210"/>
      <c r="Z838" s="210"/>
    </row>
    <row r="839" spans="1:26" ht="15.75" customHeight="1" x14ac:dyDescent="0.2">
      <c r="A839" s="210"/>
      <c r="B839" s="210"/>
      <c r="C839" s="210"/>
      <c r="D839" s="210"/>
      <c r="E839" s="210"/>
      <c r="F839" s="210"/>
      <c r="G839" s="210"/>
      <c r="H839" s="210"/>
      <c r="I839" s="210"/>
      <c r="J839" s="210"/>
      <c r="K839" s="210"/>
      <c r="L839" s="210"/>
      <c r="M839" s="210"/>
      <c r="N839" s="210"/>
      <c r="O839" s="210"/>
      <c r="P839" s="210"/>
      <c r="Q839" s="210"/>
      <c r="R839" s="210"/>
      <c r="S839" s="210"/>
      <c r="T839" s="210"/>
      <c r="U839" s="210"/>
      <c r="V839" s="210"/>
      <c r="W839" s="210"/>
      <c r="X839" s="210"/>
      <c r="Y839" s="210"/>
      <c r="Z839" s="210"/>
    </row>
    <row r="840" spans="1:26" ht="15.75" customHeight="1" x14ac:dyDescent="0.2">
      <c r="A840" s="210"/>
      <c r="B840" s="210"/>
      <c r="C840" s="210"/>
      <c r="D840" s="210"/>
      <c r="E840" s="210"/>
      <c r="F840" s="210"/>
      <c r="G840" s="210"/>
      <c r="H840" s="210"/>
      <c r="I840" s="210"/>
      <c r="J840" s="210"/>
      <c r="K840" s="210"/>
      <c r="L840" s="210"/>
      <c r="M840" s="210"/>
      <c r="N840" s="210"/>
      <c r="O840" s="210"/>
      <c r="P840" s="210"/>
      <c r="Q840" s="210"/>
      <c r="R840" s="210"/>
      <c r="S840" s="210"/>
      <c r="T840" s="210"/>
      <c r="U840" s="210"/>
      <c r="V840" s="210"/>
      <c r="W840" s="210"/>
      <c r="X840" s="210"/>
      <c r="Y840" s="210"/>
      <c r="Z840" s="210"/>
    </row>
    <row r="841" spans="1:26" ht="15.75" customHeight="1" x14ac:dyDescent="0.2">
      <c r="A841" s="210"/>
      <c r="B841" s="210"/>
      <c r="C841" s="210"/>
      <c r="D841" s="210"/>
      <c r="E841" s="210"/>
      <c r="F841" s="210"/>
      <c r="G841" s="210"/>
      <c r="H841" s="210"/>
      <c r="I841" s="210"/>
      <c r="J841" s="210"/>
      <c r="K841" s="210"/>
      <c r="L841" s="210"/>
      <c r="M841" s="210"/>
      <c r="N841" s="210"/>
      <c r="O841" s="210"/>
      <c r="P841" s="210"/>
      <c r="Q841" s="210"/>
      <c r="R841" s="210"/>
      <c r="S841" s="210"/>
      <c r="T841" s="210"/>
      <c r="U841" s="210"/>
      <c r="V841" s="210"/>
      <c r="W841" s="210"/>
      <c r="X841" s="210"/>
      <c r="Y841" s="210"/>
      <c r="Z841" s="210"/>
    </row>
    <row r="842" spans="1:26" ht="15.75" customHeight="1" x14ac:dyDescent="0.2">
      <c r="A842" s="210"/>
      <c r="B842" s="210"/>
      <c r="C842" s="210"/>
      <c r="D842" s="210"/>
      <c r="E842" s="210"/>
      <c r="F842" s="210"/>
      <c r="G842" s="210"/>
      <c r="H842" s="210"/>
      <c r="I842" s="210"/>
      <c r="J842" s="210"/>
      <c r="K842" s="210"/>
      <c r="L842" s="210"/>
      <c r="M842" s="210"/>
      <c r="N842" s="210"/>
      <c r="O842" s="210"/>
      <c r="P842" s="210"/>
      <c r="Q842" s="210"/>
      <c r="R842" s="210"/>
      <c r="S842" s="210"/>
      <c r="T842" s="210"/>
      <c r="U842" s="210"/>
      <c r="V842" s="210"/>
      <c r="W842" s="210"/>
      <c r="X842" s="210"/>
      <c r="Y842" s="210"/>
      <c r="Z842" s="210"/>
    </row>
    <row r="843" spans="1:26" ht="15.75" customHeight="1" x14ac:dyDescent="0.2">
      <c r="A843" s="210"/>
      <c r="B843" s="210"/>
      <c r="C843" s="210"/>
      <c r="D843" s="210"/>
      <c r="E843" s="210"/>
      <c r="F843" s="210"/>
      <c r="G843" s="210"/>
      <c r="H843" s="210"/>
      <c r="I843" s="210"/>
      <c r="J843" s="210"/>
      <c r="K843" s="210"/>
      <c r="L843" s="210"/>
      <c r="M843" s="210"/>
      <c r="N843" s="210"/>
      <c r="O843" s="210"/>
      <c r="P843" s="210"/>
      <c r="Q843" s="210"/>
      <c r="R843" s="210"/>
      <c r="S843" s="210"/>
      <c r="T843" s="210"/>
      <c r="U843" s="210"/>
      <c r="V843" s="210"/>
      <c r="W843" s="210"/>
      <c r="X843" s="210"/>
      <c r="Y843" s="210"/>
      <c r="Z843" s="210"/>
    </row>
    <row r="844" spans="1:26" ht="15.75" customHeight="1" x14ac:dyDescent="0.2">
      <c r="A844" s="210"/>
      <c r="B844" s="210"/>
      <c r="C844" s="210"/>
      <c r="D844" s="210"/>
      <c r="E844" s="210"/>
      <c r="F844" s="210"/>
      <c r="G844" s="210"/>
      <c r="H844" s="210"/>
      <c r="I844" s="210"/>
      <c r="J844" s="210"/>
      <c r="K844" s="210"/>
      <c r="L844" s="210"/>
      <c r="M844" s="210"/>
      <c r="N844" s="210"/>
      <c r="O844" s="210"/>
      <c r="P844" s="210"/>
      <c r="Q844" s="210"/>
      <c r="R844" s="210"/>
      <c r="S844" s="210"/>
      <c r="T844" s="210"/>
      <c r="U844" s="210"/>
      <c r="V844" s="210"/>
      <c r="W844" s="210"/>
      <c r="X844" s="210"/>
      <c r="Y844" s="210"/>
      <c r="Z844" s="210"/>
    </row>
    <row r="845" spans="1:26" ht="15.75" customHeight="1" x14ac:dyDescent="0.2">
      <c r="A845" s="210"/>
      <c r="B845" s="210"/>
      <c r="C845" s="210"/>
      <c r="D845" s="210"/>
      <c r="E845" s="210"/>
      <c r="F845" s="210"/>
      <c r="G845" s="210"/>
      <c r="H845" s="210"/>
      <c r="I845" s="210"/>
      <c r="J845" s="210"/>
      <c r="K845" s="210"/>
      <c r="L845" s="210"/>
      <c r="M845" s="210"/>
      <c r="N845" s="210"/>
      <c r="O845" s="210"/>
      <c r="P845" s="210"/>
      <c r="Q845" s="210"/>
      <c r="R845" s="210"/>
      <c r="S845" s="210"/>
      <c r="T845" s="210"/>
      <c r="U845" s="210"/>
      <c r="V845" s="210"/>
      <c r="W845" s="210"/>
      <c r="X845" s="210"/>
      <c r="Y845" s="210"/>
      <c r="Z845" s="210"/>
    </row>
    <row r="846" spans="1:26" ht="15.75" customHeight="1" x14ac:dyDescent="0.2">
      <c r="A846" s="210"/>
      <c r="B846" s="210"/>
      <c r="C846" s="210"/>
      <c r="D846" s="210"/>
      <c r="E846" s="210"/>
      <c r="F846" s="210"/>
      <c r="G846" s="210"/>
      <c r="H846" s="210"/>
      <c r="I846" s="210"/>
      <c r="J846" s="210"/>
      <c r="K846" s="210"/>
      <c r="L846" s="210"/>
      <c r="M846" s="210"/>
      <c r="N846" s="210"/>
      <c r="O846" s="210"/>
      <c r="P846" s="210"/>
      <c r="Q846" s="210"/>
      <c r="R846" s="210"/>
      <c r="S846" s="210"/>
      <c r="T846" s="210"/>
      <c r="U846" s="210"/>
      <c r="V846" s="210"/>
      <c r="W846" s="210"/>
      <c r="X846" s="210"/>
      <c r="Y846" s="210"/>
      <c r="Z846" s="210"/>
    </row>
    <row r="847" spans="1:26" ht="15.75" customHeight="1" x14ac:dyDescent="0.2">
      <c r="A847" s="210"/>
      <c r="B847" s="210"/>
      <c r="C847" s="210"/>
      <c r="D847" s="210"/>
      <c r="E847" s="210"/>
      <c r="F847" s="210"/>
      <c r="G847" s="210"/>
      <c r="H847" s="210"/>
      <c r="I847" s="210"/>
      <c r="J847" s="210"/>
      <c r="K847" s="210"/>
      <c r="L847" s="210"/>
      <c r="M847" s="210"/>
      <c r="N847" s="210"/>
      <c r="O847" s="210"/>
      <c r="P847" s="210"/>
      <c r="Q847" s="210"/>
      <c r="R847" s="210"/>
      <c r="S847" s="210"/>
      <c r="T847" s="210"/>
      <c r="U847" s="210"/>
      <c r="V847" s="210"/>
      <c r="W847" s="210"/>
      <c r="X847" s="210"/>
      <c r="Y847" s="210"/>
      <c r="Z847" s="210"/>
    </row>
    <row r="848" spans="1:26" ht="15.75" customHeight="1" x14ac:dyDescent="0.2">
      <c r="A848" s="210"/>
      <c r="B848" s="210"/>
      <c r="C848" s="210"/>
      <c r="D848" s="210"/>
      <c r="E848" s="210"/>
      <c r="F848" s="210"/>
      <c r="G848" s="210"/>
      <c r="H848" s="210"/>
      <c r="I848" s="210"/>
      <c r="J848" s="210"/>
      <c r="K848" s="210"/>
      <c r="L848" s="210"/>
      <c r="M848" s="210"/>
      <c r="N848" s="210"/>
      <c r="O848" s="210"/>
      <c r="P848" s="210"/>
      <c r="Q848" s="210"/>
      <c r="R848" s="210"/>
      <c r="S848" s="210"/>
      <c r="T848" s="210"/>
      <c r="U848" s="210"/>
      <c r="V848" s="210"/>
      <c r="W848" s="210"/>
      <c r="X848" s="210"/>
      <c r="Y848" s="210"/>
      <c r="Z848" s="210"/>
    </row>
    <row r="849" spans="1:26" ht="15.75" customHeight="1" x14ac:dyDescent="0.2">
      <c r="A849" s="210"/>
      <c r="B849" s="210"/>
      <c r="C849" s="210"/>
      <c r="D849" s="210"/>
      <c r="E849" s="210"/>
      <c r="F849" s="210"/>
      <c r="G849" s="210"/>
      <c r="H849" s="210"/>
      <c r="I849" s="210"/>
      <c r="J849" s="210"/>
      <c r="K849" s="210"/>
      <c r="L849" s="210"/>
      <c r="M849" s="210"/>
      <c r="N849" s="210"/>
      <c r="O849" s="210"/>
      <c r="P849" s="210"/>
      <c r="Q849" s="210"/>
      <c r="R849" s="210"/>
      <c r="S849" s="210"/>
      <c r="T849" s="210"/>
      <c r="U849" s="210"/>
      <c r="V849" s="210"/>
      <c r="W849" s="210"/>
      <c r="X849" s="210"/>
      <c r="Y849" s="210"/>
      <c r="Z849" s="210"/>
    </row>
    <row r="850" spans="1:26" ht="15.75" customHeight="1" x14ac:dyDescent="0.2">
      <c r="A850" s="210"/>
      <c r="B850" s="210"/>
      <c r="C850" s="210"/>
      <c r="D850" s="210"/>
      <c r="E850" s="210"/>
      <c r="F850" s="210"/>
      <c r="G850" s="210"/>
      <c r="H850" s="210"/>
      <c r="I850" s="210"/>
      <c r="J850" s="210"/>
      <c r="K850" s="210"/>
      <c r="L850" s="210"/>
      <c r="M850" s="210"/>
      <c r="N850" s="210"/>
      <c r="O850" s="210"/>
      <c r="P850" s="210"/>
      <c r="Q850" s="210"/>
      <c r="R850" s="210"/>
      <c r="S850" s="210"/>
      <c r="T850" s="210"/>
      <c r="U850" s="210"/>
      <c r="V850" s="210"/>
      <c r="W850" s="210"/>
      <c r="X850" s="210"/>
      <c r="Y850" s="210"/>
      <c r="Z850" s="210"/>
    </row>
    <row r="851" spans="1:26" ht="15.75" customHeight="1" x14ac:dyDescent="0.2">
      <c r="A851" s="210"/>
      <c r="B851" s="210"/>
      <c r="C851" s="210"/>
      <c r="D851" s="210"/>
      <c r="E851" s="210"/>
      <c r="F851" s="210"/>
      <c r="G851" s="210"/>
      <c r="H851" s="210"/>
      <c r="I851" s="210"/>
      <c r="J851" s="210"/>
      <c r="K851" s="210"/>
      <c r="L851" s="210"/>
      <c r="M851" s="210"/>
      <c r="N851" s="210"/>
      <c r="O851" s="210"/>
      <c r="P851" s="210"/>
      <c r="Q851" s="210"/>
      <c r="R851" s="210"/>
      <c r="S851" s="210"/>
      <c r="T851" s="210"/>
      <c r="U851" s="210"/>
      <c r="V851" s="210"/>
      <c r="W851" s="210"/>
      <c r="X851" s="210"/>
      <c r="Y851" s="210"/>
      <c r="Z851" s="210"/>
    </row>
    <row r="852" spans="1:26" ht="15.75" customHeight="1" x14ac:dyDescent="0.2">
      <c r="A852" s="210"/>
      <c r="B852" s="210"/>
      <c r="C852" s="210"/>
      <c r="D852" s="210"/>
      <c r="E852" s="210"/>
      <c r="F852" s="210"/>
      <c r="G852" s="210"/>
      <c r="H852" s="210"/>
      <c r="I852" s="210"/>
      <c r="J852" s="210"/>
      <c r="K852" s="210"/>
      <c r="L852" s="210"/>
      <c r="M852" s="210"/>
      <c r="N852" s="210"/>
      <c r="O852" s="210"/>
      <c r="P852" s="210"/>
      <c r="Q852" s="210"/>
      <c r="R852" s="210"/>
      <c r="S852" s="210"/>
      <c r="T852" s="210"/>
      <c r="U852" s="210"/>
      <c r="V852" s="210"/>
      <c r="W852" s="210"/>
      <c r="X852" s="210"/>
      <c r="Y852" s="210"/>
      <c r="Z852" s="210"/>
    </row>
    <row r="853" spans="1:26" ht="15.75" customHeight="1" x14ac:dyDescent="0.2">
      <c r="A853" s="210"/>
      <c r="B853" s="210"/>
      <c r="C853" s="210"/>
      <c r="D853" s="210"/>
      <c r="E853" s="210"/>
      <c r="F853" s="210"/>
      <c r="G853" s="210"/>
      <c r="H853" s="210"/>
      <c r="I853" s="210"/>
      <c r="J853" s="210"/>
      <c r="K853" s="210"/>
      <c r="L853" s="210"/>
      <c r="M853" s="210"/>
      <c r="N853" s="210"/>
      <c r="O853" s="210"/>
      <c r="P853" s="210"/>
      <c r="Q853" s="210"/>
      <c r="R853" s="210"/>
      <c r="S853" s="210"/>
      <c r="T853" s="210"/>
      <c r="U853" s="210"/>
      <c r="V853" s="210"/>
      <c r="W853" s="210"/>
      <c r="X853" s="210"/>
      <c r="Y853" s="210"/>
      <c r="Z853" s="210"/>
    </row>
    <row r="854" spans="1:26" ht="15.75" customHeight="1" x14ac:dyDescent="0.2">
      <c r="A854" s="210"/>
      <c r="B854" s="210"/>
      <c r="C854" s="210"/>
      <c r="D854" s="210"/>
      <c r="E854" s="210"/>
      <c r="F854" s="210"/>
      <c r="G854" s="210"/>
      <c r="H854" s="210"/>
      <c r="I854" s="210"/>
      <c r="J854" s="210"/>
      <c r="K854" s="210"/>
      <c r="L854" s="210"/>
      <c r="M854" s="210"/>
      <c r="N854" s="210"/>
      <c r="O854" s="210"/>
      <c r="P854" s="210"/>
      <c r="Q854" s="210"/>
      <c r="R854" s="210"/>
      <c r="S854" s="210"/>
      <c r="T854" s="210"/>
      <c r="U854" s="210"/>
      <c r="V854" s="210"/>
      <c r="W854" s="210"/>
      <c r="X854" s="210"/>
      <c r="Y854" s="210"/>
      <c r="Z854" s="210"/>
    </row>
    <row r="855" spans="1:26" ht="15.75" customHeight="1" x14ac:dyDescent="0.2">
      <c r="A855" s="210"/>
      <c r="B855" s="210"/>
      <c r="C855" s="210"/>
      <c r="D855" s="210"/>
      <c r="E855" s="210"/>
      <c r="F855" s="210"/>
      <c r="G855" s="210"/>
      <c r="H855" s="210"/>
      <c r="I855" s="210"/>
      <c r="J855" s="210"/>
      <c r="K855" s="210"/>
      <c r="L855" s="210"/>
      <c r="M855" s="210"/>
      <c r="N855" s="210"/>
      <c r="O855" s="210"/>
      <c r="P855" s="210"/>
      <c r="Q855" s="210"/>
      <c r="R855" s="210"/>
      <c r="S855" s="210"/>
      <c r="T855" s="210"/>
      <c r="U855" s="210"/>
      <c r="V855" s="210"/>
      <c r="W855" s="210"/>
      <c r="X855" s="210"/>
      <c r="Y855" s="210"/>
      <c r="Z855" s="210"/>
    </row>
    <row r="856" spans="1:26" ht="15.75" customHeight="1" x14ac:dyDescent="0.2">
      <c r="A856" s="210"/>
      <c r="B856" s="210"/>
      <c r="C856" s="210"/>
      <c r="D856" s="210"/>
      <c r="E856" s="210"/>
      <c r="F856" s="210"/>
      <c r="G856" s="210"/>
      <c r="H856" s="210"/>
      <c r="I856" s="210"/>
      <c r="J856" s="210"/>
      <c r="K856" s="210"/>
      <c r="L856" s="210"/>
      <c r="M856" s="210"/>
      <c r="N856" s="210"/>
      <c r="O856" s="210"/>
      <c r="P856" s="210"/>
      <c r="Q856" s="210"/>
      <c r="R856" s="210"/>
      <c r="S856" s="210"/>
      <c r="T856" s="210"/>
      <c r="U856" s="210"/>
      <c r="V856" s="210"/>
      <c r="W856" s="210"/>
      <c r="X856" s="210"/>
      <c r="Y856" s="210"/>
      <c r="Z856" s="210"/>
    </row>
    <row r="857" spans="1:26" ht="15.75" customHeight="1" x14ac:dyDescent="0.2">
      <c r="A857" s="210"/>
      <c r="B857" s="210"/>
      <c r="C857" s="210"/>
      <c r="D857" s="210"/>
      <c r="E857" s="210"/>
      <c r="F857" s="210"/>
      <c r="G857" s="210"/>
      <c r="H857" s="210"/>
      <c r="I857" s="210"/>
      <c r="J857" s="210"/>
      <c r="K857" s="210"/>
      <c r="L857" s="210"/>
      <c r="M857" s="210"/>
      <c r="N857" s="210"/>
      <c r="O857" s="210"/>
      <c r="P857" s="210"/>
      <c r="Q857" s="210"/>
      <c r="R857" s="210"/>
      <c r="S857" s="210"/>
      <c r="T857" s="210"/>
      <c r="U857" s="210"/>
      <c r="V857" s="210"/>
      <c r="W857" s="210"/>
      <c r="X857" s="210"/>
      <c r="Y857" s="210"/>
      <c r="Z857" s="210"/>
    </row>
    <row r="858" spans="1:26" ht="15.75" customHeight="1" x14ac:dyDescent="0.2">
      <c r="A858" s="210"/>
      <c r="B858" s="210"/>
      <c r="C858" s="210"/>
      <c r="D858" s="210"/>
      <c r="E858" s="210"/>
      <c r="F858" s="210"/>
      <c r="G858" s="210"/>
      <c r="H858" s="210"/>
      <c r="I858" s="210"/>
      <c r="J858" s="210"/>
      <c r="K858" s="210"/>
      <c r="L858" s="210"/>
      <c r="M858" s="210"/>
      <c r="N858" s="210"/>
      <c r="O858" s="210"/>
      <c r="P858" s="210"/>
      <c r="Q858" s="210"/>
      <c r="R858" s="210"/>
      <c r="S858" s="210"/>
      <c r="T858" s="210"/>
      <c r="U858" s="210"/>
      <c r="V858" s="210"/>
      <c r="W858" s="210"/>
      <c r="X858" s="210"/>
      <c r="Y858" s="210"/>
      <c r="Z858" s="210"/>
    </row>
    <row r="859" spans="1:26" ht="15.75" customHeight="1" x14ac:dyDescent="0.2">
      <c r="A859" s="210"/>
      <c r="B859" s="210"/>
      <c r="C859" s="210"/>
      <c r="D859" s="210"/>
      <c r="E859" s="210"/>
      <c r="F859" s="210"/>
      <c r="G859" s="210"/>
      <c r="H859" s="210"/>
      <c r="I859" s="210"/>
      <c r="J859" s="210"/>
      <c r="K859" s="210"/>
      <c r="L859" s="210"/>
      <c r="M859" s="210"/>
      <c r="N859" s="210"/>
      <c r="O859" s="210"/>
      <c r="P859" s="210"/>
      <c r="Q859" s="210"/>
      <c r="R859" s="210"/>
      <c r="S859" s="210"/>
      <c r="T859" s="210"/>
      <c r="U859" s="210"/>
      <c r="V859" s="210"/>
      <c r="W859" s="210"/>
      <c r="X859" s="210"/>
      <c r="Y859" s="210"/>
      <c r="Z859" s="210"/>
    </row>
    <row r="860" spans="1:26" ht="15.75" customHeight="1" x14ac:dyDescent="0.2">
      <c r="A860" s="210"/>
      <c r="B860" s="210"/>
      <c r="C860" s="210"/>
      <c r="D860" s="210"/>
      <c r="E860" s="210"/>
      <c r="F860" s="210"/>
      <c r="G860" s="210"/>
      <c r="H860" s="210"/>
      <c r="I860" s="210"/>
      <c r="J860" s="210"/>
      <c r="K860" s="210"/>
      <c r="L860" s="210"/>
      <c r="M860" s="210"/>
      <c r="N860" s="210"/>
      <c r="O860" s="210"/>
      <c r="P860" s="210"/>
      <c r="Q860" s="210"/>
      <c r="R860" s="210"/>
      <c r="S860" s="210"/>
      <c r="T860" s="210"/>
      <c r="U860" s="210"/>
      <c r="V860" s="210"/>
      <c r="W860" s="210"/>
      <c r="X860" s="210"/>
      <c r="Y860" s="210"/>
      <c r="Z860" s="210"/>
    </row>
    <row r="861" spans="1:26" ht="15.75" customHeight="1" x14ac:dyDescent="0.2">
      <c r="A861" s="210"/>
      <c r="B861" s="210"/>
      <c r="C861" s="210"/>
      <c r="D861" s="210"/>
      <c r="E861" s="210"/>
      <c r="F861" s="210"/>
      <c r="G861" s="210"/>
      <c r="H861" s="210"/>
      <c r="I861" s="210"/>
      <c r="J861" s="210"/>
      <c r="K861" s="210"/>
      <c r="L861" s="210"/>
      <c r="M861" s="210"/>
      <c r="N861" s="210"/>
      <c r="O861" s="210"/>
      <c r="P861" s="210"/>
      <c r="Q861" s="210"/>
      <c r="R861" s="210"/>
      <c r="S861" s="210"/>
      <c r="T861" s="210"/>
      <c r="U861" s="210"/>
      <c r="V861" s="210"/>
      <c r="W861" s="210"/>
      <c r="X861" s="210"/>
      <c r="Y861" s="210"/>
      <c r="Z861" s="210"/>
    </row>
    <row r="862" spans="1:26" ht="15.75" customHeight="1" x14ac:dyDescent="0.2">
      <c r="A862" s="210"/>
      <c r="B862" s="210"/>
      <c r="C862" s="210"/>
      <c r="D862" s="210"/>
      <c r="E862" s="210"/>
      <c r="F862" s="210"/>
      <c r="G862" s="210"/>
      <c r="H862" s="210"/>
      <c r="I862" s="210"/>
      <c r="J862" s="210"/>
      <c r="K862" s="210"/>
      <c r="L862" s="210"/>
      <c r="M862" s="210"/>
      <c r="N862" s="210"/>
      <c r="O862" s="210"/>
      <c r="P862" s="210"/>
      <c r="Q862" s="210"/>
      <c r="R862" s="210"/>
      <c r="S862" s="210"/>
      <c r="T862" s="210"/>
      <c r="U862" s="210"/>
      <c r="V862" s="210"/>
      <c r="W862" s="210"/>
      <c r="X862" s="210"/>
      <c r="Y862" s="210"/>
      <c r="Z862" s="210"/>
    </row>
    <row r="863" spans="1:26" ht="15.75" customHeight="1" x14ac:dyDescent="0.2">
      <c r="A863" s="210"/>
      <c r="B863" s="210"/>
      <c r="C863" s="210"/>
      <c r="D863" s="210"/>
      <c r="E863" s="210"/>
      <c r="F863" s="210"/>
      <c r="G863" s="210"/>
      <c r="H863" s="210"/>
      <c r="I863" s="210"/>
      <c r="J863" s="210"/>
      <c r="K863" s="210"/>
      <c r="L863" s="210"/>
      <c r="M863" s="210"/>
      <c r="N863" s="210"/>
      <c r="O863" s="210"/>
      <c r="P863" s="210"/>
      <c r="Q863" s="210"/>
      <c r="R863" s="210"/>
      <c r="S863" s="210"/>
      <c r="T863" s="210"/>
      <c r="U863" s="210"/>
      <c r="V863" s="210"/>
      <c r="W863" s="210"/>
      <c r="X863" s="210"/>
      <c r="Y863" s="210"/>
      <c r="Z863" s="210"/>
    </row>
    <row r="864" spans="1:26" ht="15.75" customHeight="1" x14ac:dyDescent="0.2">
      <c r="A864" s="210"/>
      <c r="B864" s="210"/>
      <c r="C864" s="210"/>
      <c r="D864" s="210"/>
      <c r="E864" s="210"/>
      <c r="F864" s="210"/>
      <c r="G864" s="210"/>
      <c r="H864" s="210"/>
      <c r="I864" s="210"/>
      <c r="J864" s="210"/>
      <c r="K864" s="210"/>
      <c r="L864" s="210"/>
      <c r="M864" s="210"/>
      <c r="N864" s="210"/>
      <c r="O864" s="210"/>
      <c r="P864" s="210"/>
      <c r="Q864" s="210"/>
      <c r="R864" s="210"/>
      <c r="S864" s="210"/>
      <c r="T864" s="210"/>
      <c r="U864" s="210"/>
      <c r="V864" s="210"/>
      <c r="W864" s="210"/>
      <c r="X864" s="210"/>
      <c r="Y864" s="210"/>
      <c r="Z864" s="210"/>
    </row>
    <row r="865" spans="1:26" ht="15.75" customHeight="1" x14ac:dyDescent="0.2">
      <c r="A865" s="210"/>
      <c r="B865" s="210"/>
      <c r="C865" s="210"/>
      <c r="D865" s="210"/>
      <c r="E865" s="210"/>
      <c r="F865" s="210"/>
      <c r="G865" s="210"/>
      <c r="H865" s="210"/>
      <c r="I865" s="210"/>
      <c r="J865" s="210"/>
      <c r="K865" s="210"/>
      <c r="L865" s="210"/>
      <c r="M865" s="210"/>
      <c r="N865" s="210"/>
      <c r="O865" s="210"/>
      <c r="P865" s="210"/>
      <c r="Q865" s="210"/>
      <c r="R865" s="210"/>
      <c r="S865" s="210"/>
      <c r="T865" s="210"/>
      <c r="U865" s="210"/>
      <c r="V865" s="210"/>
      <c r="W865" s="210"/>
      <c r="X865" s="210"/>
      <c r="Y865" s="210"/>
      <c r="Z865" s="210"/>
    </row>
    <row r="866" spans="1:26" ht="15.75" customHeight="1" x14ac:dyDescent="0.2">
      <c r="A866" s="210"/>
      <c r="B866" s="210"/>
      <c r="C866" s="210"/>
      <c r="D866" s="210"/>
      <c r="E866" s="210"/>
      <c r="F866" s="210"/>
      <c r="G866" s="210"/>
      <c r="H866" s="210"/>
      <c r="I866" s="210"/>
      <c r="J866" s="210"/>
      <c r="K866" s="210"/>
      <c r="L866" s="210"/>
      <c r="M866" s="210"/>
      <c r="N866" s="210"/>
      <c r="O866" s="210"/>
      <c r="P866" s="210"/>
      <c r="Q866" s="210"/>
      <c r="R866" s="210"/>
      <c r="S866" s="210"/>
      <c r="T866" s="210"/>
      <c r="U866" s="210"/>
      <c r="V866" s="210"/>
      <c r="W866" s="210"/>
      <c r="X866" s="210"/>
      <c r="Y866" s="210"/>
      <c r="Z866" s="210"/>
    </row>
    <row r="867" spans="1:26" ht="15.75" customHeight="1" x14ac:dyDescent="0.2">
      <c r="A867" s="210"/>
      <c r="B867" s="210"/>
      <c r="C867" s="210"/>
      <c r="D867" s="210"/>
      <c r="E867" s="210"/>
      <c r="F867" s="210"/>
      <c r="G867" s="210"/>
      <c r="H867" s="210"/>
      <c r="I867" s="210"/>
      <c r="J867" s="210"/>
      <c r="K867" s="210"/>
      <c r="L867" s="210"/>
      <c r="M867" s="210"/>
      <c r="N867" s="210"/>
      <c r="O867" s="210"/>
      <c r="P867" s="210"/>
      <c r="Q867" s="210"/>
      <c r="R867" s="210"/>
      <c r="S867" s="210"/>
      <c r="T867" s="210"/>
      <c r="U867" s="210"/>
      <c r="V867" s="210"/>
      <c r="W867" s="210"/>
      <c r="X867" s="210"/>
      <c r="Y867" s="210"/>
      <c r="Z867" s="210"/>
    </row>
    <row r="868" spans="1:26" ht="15.75" customHeight="1" x14ac:dyDescent="0.2">
      <c r="A868" s="210"/>
      <c r="B868" s="210"/>
      <c r="C868" s="210"/>
      <c r="D868" s="210"/>
      <c r="E868" s="210"/>
      <c r="F868" s="210"/>
      <c r="G868" s="210"/>
      <c r="H868" s="210"/>
      <c r="I868" s="210"/>
      <c r="J868" s="210"/>
      <c r="K868" s="210"/>
      <c r="L868" s="210"/>
      <c r="M868" s="210"/>
      <c r="N868" s="210"/>
      <c r="O868" s="210"/>
      <c r="P868" s="210"/>
      <c r="Q868" s="210"/>
      <c r="R868" s="210"/>
      <c r="S868" s="210"/>
      <c r="T868" s="210"/>
      <c r="U868" s="210"/>
      <c r="V868" s="210"/>
      <c r="W868" s="210"/>
      <c r="X868" s="210"/>
      <c r="Y868" s="210"/>
      <c r="Z868" s="210"/>
    </row>
    <row r="869" spans="1:26" ht="15.75" customHeight="1" x14ac:dyDescent="0.2">
      <c r="A869" s="210"/>
      <c r="B869" s="210"/>
      <c r="C869" s="210"/>
      <c r="D869" s="210"/>
      <c r="E869" s="210"/>
      <c r="F869" s="210"/>
      <c r="G869" s="210"/>
      <c r="H869" s="210"/>
      <c r="I869" s="210"/>
      <c r="J869" s="210"/>
      <c r="K869" s="210"/>
      <c r="L869" s="210"/>
      <c r="M869" s="210"/>
      <c r="N869" s="210"/>
      <c r="O869" s="210"/>
      <c r="P869" s="210"/>
      <c r="Q869" s="210"/>
      <c r="R869" s="210"/>
      <c r="S869" s="210"/>
      <c r="T869" s="210"/>
      <c r="U869" s="210"/>
      <c r="V869" s="210"/>
      <c r="W869" s="210"/>
      <c r="X869" s="210"/>
      <c r="Y869" s="210"/>
      <c r="Z869" s="210"/>
    </row>
    <row r="870" spans="1:26" ht="15.75" customHeight="1" x14ac:dyDescent="0.2">
      <c r="A870" s="210"/>
      <c r="B870" s="210"/>
      <c r="C870" s="210"/>
      <c r="D870" s="210"/>
      <c r="E870" s="210"/>
      <c r="F870" s="210"/>
      <c r="G870" s="210"/>
      <c r="H870" s="210"/>
      <c r="I870" s="210"/>
      <c r="J870" s="210"/>
      <c r="K870" s="210"/>
      <c r="L870" s="210"/>
      <c r="M870" s="210"/>
      <c r="N870" s="210"/>
      <c r="O870" s="210"/>
      <c r="P870" s="210"/>
      <c r="Q870" s="210"/>
      <c r="R870" s="210"/>
      <c r="S870" s="210"/>
      <c r="T870" s="210"/>
      <c r="U870" s="210"/>
      <c r="V870" s="210"/>
      <c r="W870" s="210"/>
      <c r="X870" s="210"/>
      <c r="Y870" s="210"/>
      <c r="Z870" s="210"/>
    </row>
    <row r="871" spans="1:26" ht="15.75" customHeight="1" x14ac:dyDescent="0.2">
      <c r="A871" s="210"/>
      <c r="B871" s="210"/>
      <c r="C871" s="210"/>
      <c r="D871" s="210"/>
      <c r="E871" s="210"/>
      <c r="F871" s="210"/>
      <c r="G871" s="210"/>
      <c r="H871" s="210"/>
      <c r="I871" s="210"/>
      <c r="J871" s="210"/>
      <c r="K871" s="210"/>
      <c r="L871" s="210"/>
      <c r="M871" s="210"/>
      <c r="N871" s="210"/>
      <c r="O871" s="210"/>
      <c r="P871" s="210"/>
      <c r="Q871" s="210"/>
      <c r="R871" s="210"/>
      <c r="S871" s="210"/>
      <c r="T871" s="210"/>
      <c r="U871" s="210"/>
      <c r="V871" s="210"/>
      <c r="W871" s="210"/>
      <c r="X871" s="210"/>
      <c r="Y871" s="210"/>
      <c r="Z871" s="210"/>
    </row>
    <row r="872" spans="1:26" ht="15.75" customHeight="1" x14ac:dyDescent="0.2">
      <c r="A872" s="210"/>
      <c r="B872" s="210"/>
      <c r="C872" s="210"/>
      <c r="D872" s="210"/>
      <c r="E872" s="210"/>
      <c r="F872" s="210"/>
      <c r="G872" s="210"/>
      <c r="H872" s="210"/>
      <c r="I872" s="210"/>
      <c r="J872" s="210"/>
      <c r="K872" s="210"/>
      <c r="L872" s="210"/>
      <c r="M872" s="210"/>
      <c r="N872" s="210"/>
      <c r="O872" s="210"/>
      <c r="P872" s="210"/>
      <c r="Q872" s="210"/>
      <c r="R872" s="210"/>
      <c r="S872" s="210"/>
      <c r="T872" s="210"/>
      <c r="U872" s="210"/>
      <c r="V872" s="210"/>
      <c r="W872" s="210"/>
      <c r="X872" s="210"/>
      <c r="Y872" s="210"/>
      <c r="Z872" s="210"/>
    </row>
    <row r="873" spans="1:26" ht="15.75" customHeight="1" x14ac:dyDescent="0.2">
      <c r="A873" s="210"/>
      <c r="B873" s="210"/>
      <c r="C873" s="210"/>
      <c r="D873" s="210"/>
      <c r="E873" s="210"/>
      <c r="F873" s="210"/>
      <c r="G873" s="210"/>
      <c r="H873" s="210"/>
      <c r="I873" s="210"/>
      <c r="J873" s="210"/>
      <c r="K873" s="210"/>
      <c r="L873" s="210"/>
      <c r="M873" s="210"/>
      <c r="N873" s="210"/>
      <c r="O873" s="210"/>
      <c r="P873" s="210"/>
      <c r="Q873" s="210"/>
      <c r="R873" s="210"/>
      <c r="S873" s="210"/>
      <c r="T873" s="210"/>
      <c r="U873" s="210"/>
      <c r="V873" s="210"/>
      <c r="W873" s="210"/>
      <c r="X873" s="210"/>
      <c r="Y873" s="210"/>
      <c r="Z873" s="210"/>
    </row>
    <row r="874" spans="1:26" ht="15.75" customHeight="1" x14ac:dyDescent="0.2">
      <c r="A874" s="210"/>
      <c r="B874" s="210"/>
      <c r="C874" s="210"/>
      <c r="D874" s="210"/>
      <c r="E874" s="210"/>
      <c r="F874" s="210"/>
      <c r="G874" s="210"/>
      <c r="H874" s="210"/>
      <c r="I874" s="210"/>
      <c r="J874" s="210"/>
      <c r="K874" s="210"/>
      <c r="L874" s="210"/>
      <c r="M874" s="210"/>
      <c r="N874" s="210"/>
      <c r="O874" s="210"/>
      <c r="P874" s="210"/>
      <c r="Q874" s="210"/>
      <c r="R874" s="210"/>
      <c r="S874" s="210"/>
      <c r="T874" s="210"/>
      <c r="U874" s="210"/>
      <c r="V874" s="210"/>
      <c r="W874" s="210"/>
      <c r="X874" s="210"/>
      <c r="Y874" s="210"/>
      <c r="Z874" s="210"/>
    </row>
    <row r="875" spans="1:26" ht="15.75" customHeight="1" x14ac:dyDescent="0.2">
      <c r="A875" s="210"/>
      <c r="B875" s="210"/>
      <c r="C875" s="210"/>
      <c r="D875" s="210"/>
      <c r="E875" s="210"/>
      <c r="F875" s="210"/>
      <c r="G875" s="210"/>
      <c r="H875" s="210"/>
      <c r="I875" s="210"/>
      <c r="J875" s="210"/>
      <c r="K875" s="210"/>
      <c r="L875" s="210"/>
      <c r="M875" s="210"/>
      <c r="N875" s="210"/>
      <c r="O875" s="210"/>
      <c r="P875" s="210"/>
      <c r="Q875" s="210"/>
      <c r="R875" s="210"/>
      <c r="S875" s="210"/>
      <c r="T875" s="210"/>
      <c r="U875" s="210"/>
      <c r="V875" s="210"/>
      <c r="W875" s="210"/>
      <c r="X875" s="210"/>
      <c r="Y875" s="210"/>
      <c r="Z875" s="210"/>
    </row>
    <row r="876" spans="1:26" ht="15.75" customHeight="1" x14ac:dyDescent="0.2">
      <c r="A876" s="210"/>
      <c r="B876" s="210"/>
      <c r="C876" s="210"/>
      <c r="D876" s="210"/>
      <c r="E876" s="210"/>
      <c r="F876" s="210"/>
      <c r="G876" s="210"/>
      <c r="H876" s="210"/>
      <c r="I876" s="210"/>
      <c r="J876" s="210"/>
      <c r="K876" s="210"/>
      <c r="L876" s="210"/>
      <c r="M876" s="210"/>
      <c r="N876" s="210"/>
      <c r="O876" s="210"/>
      <c r="P876" s="210"/>
      <c r="Q876" s="210"/>
      <c r="R876" s="210"/>
      <c r="S876" s="210"/>
      <c r="T876" s="210"/>
      <c r="U876" s="210"/>
      <c r="V876" s="210"/>
      <c r="W876" s="210"/>
      <c r="X876" s="210"/>
      <c r="Y876" s="210"/>
      <c r="Z876" s="210"/>
    </row>
    <row r="877" spans="1:26" ht="15.75" customHeight="1" x14ac:dyDescent="0.2">
      <c r="A877" s="210"/>
      <c r="B877" s="210"/>
      <c r="C877" s="210"/>
      <c r="D877" s="210"/>
      <c r="E877" s="210"/>
      <c r="F877" s="210"/>
      <c r="G877" s="210"/>
      <c r="H877" s="210"/>
      <c r="I877" s="210"/>
      <c r="J877" s="210"/>
      <c r="K877" s="210"/>
      <c r="L877" s="210"/>
      <c r="M877" s="210"/>
      <c r="N877" s="210"/>
      <c r="O877" s="210"/>
      <c r="P877" s="210"/>
      <c r="Q877" s="210"/>
      <c r="R877" s="210"/>
      <c r="S877" s="210"/>
      <c r="T877" s="210"/>
      <c r="U877" s="210"/>
      <c r="V877" s="210"/>
      <c r="W877" s="210"/>
      <c r="X877" s="210"/>
      <c r="Y877" s="210"/>
      <c r="Z877" s="210"/>
    </row>
    <row r="878" spans="1:26" ht="15.75" customHeight="1" x14ac:dyDescent="0.2">
      <c r="A878" s="210"/>
      <c r="B878" s="210"/>
      <c r="C878" s="210"/>
      <c r="D878" s="210"/>
      <c r="E878" s="210"/>
      <c r="F878" s="210"/>
      <c r="G878" s="210"/>
      <c r="H878" s="210"/>
      <c r="I878" s="210"/>
      <c r="J878" s="210"/>
      <c r="K878" s="210"/>
      <c r="L878" s="210"/>
      <c r="M878" s="210"/>
      <c r="N878" s="210"/>
      <c r="O878" s="210"/>
      <c r="P878" s="210"/>
      <c r="Q878" s="210"/>
      <c r="R878" s="210"/>
      <c r="S878" s="210"/>
      <c r="T878" s="210"/>
      <c r="U878" s="210"/>
      <c r="V878" s="210"/>
      <c r="W878" s="210"/>
      <c r="X878" s="210"/>
      <c r="Y878" s="210"/>
      <c r="Z878" s="210"/>
    </row>
    <row r="879" spans="1:26" ht="15.75" customHeight="1" x14ac:dyDescent="0.2">
      <c r="A879" s="210"/>
      <c r="B879" s="210"/>
      <c r="C879" s="210"/>
      <c r="D879" s="210"/>
      <c r="E879" s="210"/>
      <c r="F879" s="210"/>
      <c r="G879" s="210"/>
      <c r="H879" s="210"/>
      <c r="I879" s="210"/>
      <c r="J879" s="210"/>
      <c r="K879" s="210"/>
      <c r="L879" s="210"/>
      <c r="M879" s="210"/>
      <c r="N879" s="210"/>
      <c r="O879" s="210"/>
      <c r="P879" s="210"/>
      <c r="Q879" s="210"/>
      <c r="R879" s="210"/>
      <c r="S879" s="210"/>
      <c r="T879" s="210"/>
      <c r="U879" s="210"/>
      <c r="V879" s="210"/>
      <c r="W879" s="210"/>
      <c r="X879" s="210"/>
      <c r="Y879" s="210"/>
      <c r="Z879" s="210"/>
    </row>
    <row r="880" spans="1:26" ht="15.75" customHeight="1" x14ac:dyDescent="0.2">
      <c r="A880" s="210"/>
      <c r="B880" s="210"/>
      <c r="C880" s="210"/>
      <c r="D880" s="210"/>
      <c r="E880" s="210"/>
      <c r="F880" s="210"/>
      <c r="G880" s="210"/>
      <c r="H880" s="210"/>
      <c r="I880" s="210"/>
      <c r="J880" s="210"/>
      <c r="K880" s="210"/>
      <c r="L880" s="210"/>
      <c r="M880" s="210"/>
      <c r="N880" s="210"/>
      <c r="O880" s="210"/>
      <c r="P880" s="210"/>
      <c r="Q880" s="210"/>
      <c r="R880" s="210"/>
      <c r="S880" s="210"/>
      <c r="T880" s="210"/>
      <c r="U880" s="210"/>
      <c r="V880" s="210"/>
      <c r="W880" s="210"/>
      <c r="X880" s="210"/>
      <c r="Y880" s="210"/>
      <c r="Z880" s="210"/>
    </row>
    <row r="881" spans="1:26" ht="15.75" customHeight="1" x14ac:dyDescent="0.2">
      <c r="A881" s="210"/>
      <c r="B881" s="210"/>
      <c r="C881" s="210"/>
      <c r="D881" s="210"/>
      <c r="E881" s="210"/>
      <c r="F881" s="210"/>
      <c r="G881" s="210"/>
      <c r="H881" s="210"/>
      <c r="I881" s="210"/>
      <c r="J881" s="210"/>
      <c r="K881" s="210"/>
      <c r="L881" s="210"/>
      <c r="M881" s="210"/>
      <c r="N881" s="210"/>
      <c r="O881" s="210"/>
      <c r="P881" s="210"/>
      <c r="Q881" s="210"/>
      <c r="R881" s="210"/>
      <c r="S881" s="210"/>
      <c r="T881" s="210"/>
      <c r="U881" s="210"/>
      <c r="V881" s="210"/>
      <c r="W881" s="210"/>
      <c r="X881" s="210"/>
      <c r="Y881" s="210"/>
      <c r="Z881" s="210"/>
    </row>
    <row r="882" spans="1:26" ht="15.75" customHeight="1" x14ac:dyDescent="0.2">
      <c r="A882" s="210"/>
      <c r="B882" s="210"/>
      <c r="C882" s="210"/>
      <c r="D882" s="210"/>
      <c r="E882" s="210"/>
      <c r="F882" s="210"/>
      <c r="G882" s="210"/>
      <c r="H882" s="210"/>
      <c r="I882" s="210"/>
      <c r="J882" s="210"/>
      <c r="K882" s="210"/>
      <c r="L882" s="210"/>
      <c r="M882" s="210"/>
      <c r="N882" s="210"/>
      <c r="O882" s="210"/>
      <c r="P882" s="210"/>
      <c r="Q882" s="210"/>
      <c r="R882" s="210"/>
      <c r="S882" s="210"/>
      <c r="T882" s="210"/>
      <c r="U882" s="210"/>
      <c r="V882" s="210"/>
      <c r="W882" s="210"/>
      <c r="X882" s="210"/>
      <c r="Y882" s="210"/>
      <c r="Z882" s="210"/>
    </row>
    <row r="883" spans="1:26" ht="15.75" customHeight="1" x14ac:dyDescent="0.2">
      <c r="A883" s="210"/>
      <c r="B883" s="210"/>
      <c r="C883" s="210"/>
      <c r="D883" s="210"/>
      <c r="E883" s="210"/>
      <c r="F883" s="210"/>
      <c r="G883" s="210"/>
      <c r="H883" s="210"/>
      <c r="I883" s="210"/>
      <c r="J883" s="210"/>
      <c r="K883" s="210"/>
      <c r="L883" s="210"/>
      <c r="M883" s="210"/>
      <c r="N883" s="210"/>
      <c r="O883" s="210"/>
      <c r="P883" s="210"/>
      <c r="Q883" s="210"/>
      <c r="R883" s="210"/>
      <c r="S883" s="210"/>
      <c r="T883" s="210"/>
      <c r="U883" s="210"/>
      <c r="V883" s="210"/>
      <c r="W883" s="210"/>
      <c r="X883" s="210"/>
      <c r="Y883" s="210"/>
      <c r="Z883" s="210"/>
    </row>
    <row r="884" spans="1:26" ht="15.75" customHeight="1" x14ac:dyDescent="0.2">
      <c r="A884" s="210"/>
      <c r="B884" s="210"/>
      <c r="C884" s="210"/>
      <c r="D884" s="210"/>
      <c r="E884" s="210"/>
      <c r="F884" s="210"/>
      <c r="G884" s="210"/>
      <c r="H884" s="210"/>
      <c r="I884" s="210"/>
      <c r="J884" s="210"/>
      <c r="K884" s="210"/>
      <c r="L884" s="210"/>
      <c r="M884" s="210"/>
      <c r="N884" s="210"/>
      <c r="O884" s="210"/>
      <c r="P884" s="210"/>
      <c r="Q884" s="210"/>
      <c r="R884" s="210"/>
      <c r="S884" s="210"/>
      <c r="T884" s="210"/>
      <c r="U884" s="210"/>
      <c r="V884" s="210"/>
      <c r="W884" s="210"/>
      <c r="X884" s="210"/>
      <c r="Y884" s="210"/>
      <c r="Z884" s="210"/>
    </row>
    <row r="885" spans="1:26" ht="15.75" customHeight="1" x14ac:dyDescent="0.2">
      <c r="A885" s="210"/>
      <c r="B885" s="210"/>
      <c r="C885" s="210"/>
      <c r="D885" s="210"/>
      <c r="E885" s="210"/>
      <c r="F885" s="210"/>
      <c r="G885" s="210"/>
      <c r="H885" s="210"/>
      <c r="I885" s="210"/>
      <c r="J885" s="210"/>
      <c r="K885" s="210"/>
      <c r="L885" s="210"/>
      <c r="M885" s="210"/>
      <c r="N885" s="210"/>
      <c r="O885" s="210"/>
      <c r="P885" s="210"/>
      <c r="Q885" s="210"/>
      <c r="R885" s="210"/>
      <c r="S885" s="210"/>
      <c r="T885" s="210"/>
      <c r="U885" s="210"/>
      <c r="V885" s="210"/>
      <c r="W885" s="210"/>
      <c r="X885" s="210"/>
      <c r="Y885" s="210"/>
      <c r="Z885" s="210"/>
    </row>
    <row r="886" spans="1:26" ht="15.75" customHeight="1" x14ac:dyDescent="0.2">
      <c r="A886" s="210"/>
      <c r="B886" s="210"/>
      <c r="C886" s="210"/>
      <c r="D886" s="210"/>
      <c r="E886" s="210"/>
      <c r="F886" s="210"/>
      <c r="G886" s="210"/>
      <c r="H886" s="210"/>
      <c r="I886" s="210"/>
      <c r="J886" s="210"/>
      <c r="K886" s="210"/>
      <c r="L886" s="210"/>
      <c r="M886" s="210"/>
      <c r="N886" s="210"/>
      <c r="O886" s="210"/>
      <c r="P886" s="210"/>
      <c r="Q886" s="210"/>
      <c r="R886" s="210"/>
      <c r="S886" s="210"/>
      <c r="T886" s="210"/>
      <c r="U886" s="210"/>
      <c r="V886" s="210"/>
      <c r="W886" s="210"/>
      <c r="X886" s="210"/>
      <c r="Y886" s="210"/>
      <c r="Z886" s="210"/>
    </row>
    <row r="887" spans="1:26" ht="15.75" customHeight="1" x14ac:dyDescent="0.2">
      <c r="A887" s="210"/>
      <c r="B887" s="210"/>
      <c r="C887" s="210"/>
      <c r="D887" s="210"/>
      <c r="E887" s="210"/>
      <c r="F887" s="210"/>
      <c r="G887" s="210"/>
      <c r="H887" s="210"/>
      <c r="I887" s="210"/>
      <c r="J887" s="210"/>
      <c r="K887" s="210"/>
      <c r="L887" s="210"/>
      <c r="M887" s="210"/>
      <c r="N887" s="210"/>
      <c r="O887" s="210"/>
      <c r="P887" s="210"/>
      <c r="Q887" s="210"/>
      <c r="R887" s="210"/>
      <c r="S887" s="210"/>
      <c r="T887" s="210"/>
      <c r="U887" s="210"/>
      <c r="V887" s="210"/>
      <c r="W887" s="210"/>
      <c r="X887" s="210"/>
      <c r="Y887" s="210"/>
      <c r="Z887" s="210"/>
    </row>
    <row r="888" spans="1:26" ht="15.75" customHeight="1" x14ac:dyDescent="0.2">
      <c r="A888" s="210"/>
      <c r="B888" s="210"/>
      <c r="C888" s="210"/>
      <c r="D888" s="210"/>
      <c r="E888" s="210"/>
      <c r="F888" s="210"/>
      <c r="G888" s="210"/>
      <c r="H888" s="210"/>
      <c r="I888" s="210"/>
      <c r="J888" s="210"/>
      <c r="K888" s="210"/>
      <c r="L888" s="210"/>
      <c r="M888" s="210"/>
      <c r="N888" s="210"/>
      <c r="O888" s="210"/>
      <c r="P888" s="210"/>
      <c r="Q888" s="210"/>
      <c r="R888" s="210"/>
      <c r="S888" s="210"/>
      <c r="T888" s="210"/>
      <c r="U888" s="210"/>
      <c r="V888" s="210"/>
      <c r="W888" s="210"/>
      <c r="X888" s="210"/>
      <c r="Y888" s="210"/>
      <c r="Z888" s="210"/>
    </row>
    <row r="889" spans="1:26" ht="15.75" customHeight="1" x14ac:dyDescent="0.2">
      <c r="A889" s="210"/>
      <c r="B889" s="210"/>
      <c r="C889" s="210"/>
      <c r="D889" s="210"/>
      <c r="E889" s="210"/>
      <c r="F889" s="210"/>
      <c r="G889" s="210"/>
      <c r="H889" s="210"/>
      <c r="I889" s="210"/>
      <c r="J889" s="210"/>
      <c r="K889" s="210"/>
      <c r="L889" s="210"/>
      <c r="M889" s="210"/>
      <c r="N889" s="210"/>
      <c r="O889" s="210"/>
      <c r="P889" s="210"/>
      <c r="Q889" s="210"/>
      <c r="R889" s="210"/>
      <c r="S889" s="210"/>
      <c r="T889" s="210"/>
      <c r="U889" s="210"/>
      <c r="V889" s="210"/>
      <c r="W889" s="210"/>
      <c r="X889" s="210"/>
      <c r="Y889" s="210"/>
      <c r="Z889" s="210"/>
    </row>
    <row r="890" spans="1:26" ht="15.75" customHeight="1" x14ac:dyDescent="0.2">
      <c r="A890" s="210"/>
      <c r="B890" s="210"/>
      <c r="C890" s="210"/>
      <c r="D890" s="210"/>
      <c r="E890" s="210"/>
      <c r="F890" s="210"/>
      <c r="G890" s="210"/>
      <c r="H890" s="210"/>
      <c r="I890" s="210"/>
      <c r="J890" s="210"/>
      <c r="K890" s="210"/>
      <c r="L890" s="210"/>
      <c r="M890" s="210"/>
      <c r="N890" s="210"/>
      <c r="O890" s="210"/>
      <c r="P890" s="210"/>
      <c r="Q890" s="210"/>
      <c r="R890" s="210"/>
      <c r="S890" s="210"/>
      <c r="T890" s="210"/>
      <c r="U890" s="210"/>
      <c r="V890" s="210"/>
      <c r="W890" s="210"/>
      <c r="X890" s="210"/>
      <c r="Y890" s="210"/>
      <c r="Z890" s="210"/>
    </row>
    <row r="891" spans="1:26" ht="15.75" customHeight="1" x14ac:dyDescent="0.2">
      <c r="A891" s="210"/>
      <c r="B891" s="210"/>
      <c r="C891" s="210"/>
      <c r="D891" s="210"/>
      <c r="E891" s="210"/>
      <c r="F891" s="210"/>
      <c r="G891" s="210"/>
      <c r="H891" s="210"/>
      <c r="I891" s="210"/>
      <c r="J891" s="210"/>
      <c r="K891" s="210"/>
      <c r="L891" s="210"/>
      <c r="M891" s="210"/>
      <c r="N891" s="210"/>
      <c r="O891" s="210"/>
      <c r="P891" s="210"/>
      <c r="Q891" s="210"/>
      <c r="R891" s="210"/>
      <c r="S891" s="210"/>
      <c r="T891" s="210"/>
      <c r="U891" s="210"/>
      <c r="V891" s="210"/>
      <c r="W891" s="210"/>
      <c r="X891" s="210"/>
      <c r="Y891" s="210"/>
      <c r="Z891" s="210"/>
    </row>
    <row r="892" spans="1:26" ht="15.75" customHeight="1" x14ac:dyDescent="0.2">
      <c r="A892" s="210"/>
      <c r="B892" s="210"/>
      <c r="C892" s="210"/>
      <c r="D892" s="210"/>
      <c r="E892" s="210"/>
      <c r="F892" s="210"/>
      <c r="G892" s="210"/>
      <c r="H892" s="210"/>
      <c r="I892" s="210"/>
      <c r="J892" s="210"/>
      <c r="K892" s="210"/>
      <c r="L892" s="210"/>
      <c r="M892" s="210"/>
      <c r="N892" s="210"/>
      <c r="O892" s="210"/>
      <c r="P892" s="210"/>
      <c r="Q892" s="210"/>
      <c r="R892" s="210"/>
      <c r="S892" s="210"/>
      <c r="T892" s="210"/>
      <c r="U892" s="210"/>
      <c r="V892" s="210"/>
      <c r="W892" s="210"/>
      <c r="X892" s="210"/>
      <c r="Y892" s="210"/>
      <c r="Z892" s="210"/>
    </row>
    <row r="893" spans="1:26" ht="15.75" customHeight="1" x14ac:dyDescent="0.2">
      <c r="A893" s="210"/>
      <c r="B893" s="210"/>
      <c r="C893" s="210"/>
      <c r="D893" s="210"/>
      <c r="E893" s="210"/>
      <c r="F893" s="210"/>
      <c r="G893" s="210"/>
      <c r="H893" s="210"/>
      <c r="I893" s="210"/>
      <c r="J893" s="210"/>
      <c r="K893" s="210"/>
      <c r="L893" s="210"/>
      <c r="M893" s="210"/>
      <c r="N893" s="210"/>
      <c r="O893" s="210"/>
      <c r="P893" s="210"/>
      <c r="Q893" s="210"/>
      <c r="R893" s="210"/>
      <c r="S893" s="210"/>
      <c r="T893" s="210"/>
      <c r="U893" s="210"/>
      <c r="V893" s="210"/>
      <c r="W893" s="210"/>
      <c r="X893" s="210"/>
      <c r="Y893" s="210"/>
      <c r="Z893" s="210"/>
    </row>
    <row r="894" spans="1:26" ht="15.75" customHeight="1" x14ac:dyDescent="0.2">
      <c r="A894" s="210"/>
      <c r="B894" s="210"/>
      <c r="C894" s="210"/>
      <c r="D894" s="210"/>
      <c r="E894" s="210"/>
      <c r="F894" s="210"/>
      <c r="G894" s="210"/>
      <c r="H894" s="210"/>
      <c r="I894" s="210"/>
      <c r="J894" s="210"/>
      <c r="K894" s="210"/>
      <c r="L894" s="210"/>
      <c r="M894" s="210"/>
      <c r="N894" s="210"/>
      <c r="O894" s="210"/>
      <c r="P894" s="210"/>
      <c r="Q894" s="210"/>
      <c r="R894" s="210"/>
      <c r="S894" s="210"/>
      <c r="T894" s="210"/>
      <c r="U894" s="210"/>
      <c r="V894" s="210"/>
      <c r="W894" s="210"/>
      <c r="X894" s="210"/>
      <c r="Y894" s="210"/>
      <c r="Z894" s="210"/>
    </row>
    <row r="895" spans="1:26" ht="15.75" customHeight="1" x14ac:dyDescent="0.2">
      <c r="A895" s="210"/>
      <c r="B895" s="210"/>
      <c r="C895" s="210"/>
      <c r="D895" s="210"/>
      <c r="E895" s="210"/>
      <c r="F895" s="210"/>
      <c r="G895" s="210"/>
      <c r="H895" s="210"/>
      <c r="I895" s="210"/>
      <c r="J895" s="210"/>
      <c r="K895" s="210"/>
      <c r="L895" s="210"/>
      <c r="M895" s="210"/>
      <c r="N895" s="210"/>
      <c r="O895" s="210"/>
      <c r="P895" s="210"/>
      <c r="Q895" s="210"/>
      <c r="R895" s="210"/>
      <c r="S895" s="210"/>
      <c r="T895" s="210"/>
      <c r="U895" s="210"/>
      <c r="V895" s="210"/>
      <c r="W895" s="210"/>
      <c r="X895" s="210"/>
      <c r="Y895" s="210"/>
      <c r="Z895" s="210"/>
    </row>
    <row r="896" spans="1:26" ht="15.75" customHeight="1" x14ac:dyDescent="0.2">
      <c r="A896" s="210"/>
      <c r="B896" s="210"/>
      <c r="C896" s="210"/>
      <c r="D896" s="210"/>
      <c r="E896" s="210"/>
      <c r="F896" s="210"/>
      <c r="G896" s="210"/>
      <c r="H896" s="210"/>
      <c r="I896" s="210"/>
      <c r="J896" s="210"/>
      <c r="K896" s="210"/>
      <c r="L896" s="210"/>
      <c r="M896" s="210"/>
      <c r="N896" s="210"/>
      <c r="O896" s="210"/>
      <c r="P896" s="210"/>
      <c r="Q896" s="210"/>
      <c r="R896" s="210"/>
      <c r="S896" s="210"/>
      <c r="T896" s="210"/>
      <c r="U896" s="210"/>
      <c r="V896" s="210"/>
      <c r="W896" s="210"/>
      <c r="X896" s="210"/>
      <c r="Y896" s="210"/>
      <c r="Z896" s="210"/>
    </row>
    <row r="897" spans="1:26" ht="15.75" customHeight="1" x14ac:dyDescent="0.2">
      <c r="A897" s="210"/>
      <c r="B897" s="210"/>
      <c r="C897" s="210"/>
      <c r="D897" s="210"/>
      <c r="E897" s="210"/>
      <c r="F897" s="210"/>
      <c r="G897" s="210"/>
      <c r="H897" s="210"/>
      <c r="I897" s="210"/>
      <c r="J897" s="210"/>
      <c r="K897" s="210"/>
      <c r="L897" s="210"/>
      <c r="M897" s="210"/>
      <c r="N897" s="210"/>
      <c r="O897" s="210"/>
      <c r="P897" s="210"/>
      <c r="Q897" s="210"/>
      <c r="R897" s="210"/>
      <c r="S897" s="210"/>
      <c r="T897" s="210"/>
      <c r="U897" s="210"/>
      <c r="V897" s="210"/>
      <c r="W897" s="210"/>
      <c r="X897" s="210"/>
      <c r="Y897" s="210"/>
      <c r="Z897" s="210"/>
    </row>
    <row r="898" spans="1:26" ht="15.75" customHeight="1" x14ac:dyDescent="0.2">
      <c r="A898" s="210"/>
      <c r="B898" s="210"/>
      <c r="C898" s="210"/>
      <c r="D898" s="210"/>
      <c r="E898" s="210"/>
      <c r="F898" s="210"/>
      <c r="G898" s="210"/>
      <c r="H898" s="210"/>
      <c r="I898" s="210"/>
      <c r="J898" s="210"/>
      <c r="K898" s="210"/>
      <c r="L898" s="210"/>
      <c r="M898" s="210"/>
      <c r="N898" s="210"/>
      <c r="O898" s="210"/>
      <c r="P898" s="210"/>
      <c r="Q898" s="210"/>
      <c r="R898" s="210"/>
      <c r="S898" s="210"/>
      <c r="T898" s="210"/>
      <c r="U898" s="210"/>
      <c r="V898" s="210"/>
      <c r="W898" s="210"/>
      <c r="X898" s="210"/>
      <c r="Y898" s="210"/>
      <c r="Z898" s="210"/>
    </row>
    <row r="899" spans="1:26" ht="15.75" customHeight="1" x14ac:dyDescent="0.2">
      <c r="A899" s="210"/>
      <c r="B899" s="210"/>
      <c r="C899" s="210"/>
      <c r="D899" s="210"/>
      <c r="E899" s="210"/>
      <c r="F899" s="210"/>
      <c r="G899" s="210"/>
      <c r="H899" s="210"/>
      <c r="I899" s="210"/>
      <c r="J899" s="210"/>
      <c r="K899" s="210"/>
      <c r="L899" s="210"/>
      <c r="M899" s="210"/>
      <c r="N899" s="210"/>
      <c r="O899" s="210"/>
      <c r="P899" s="210"/>
      <c r="Q899" s="210"/>
      <c r="R899" s="210"/>
      <c r="S899" s="210"/>
      <c r="T899" s="210"/>
      <c r="U899" s="210"/>
      <c r="V899" s="210"/>
      <c r="W899" s="210"/>
      <c r="X899" s="210"/>
      <c r="Y899" s="210"/>
      <c r="Z899" s="210"/>
    </row>
    <row r="900" spans="1:26" ht="15.75" customHeight="1" x14ac:dyDescent="0.2">
      <c r="A900" s="210"/>
      <c r="B900" s="210"/>
      <c r="C900" s="210"/>
      <c r="D900" s="210"/>
      <c r="E900" s="210"/>
      <c r="F900" s="210"/>
      <c r="G900" s="210"/>
      <c r="H900" s="210"/>
      <c r="I900" s="210"/>
      <c r="J900" s="210"/>
      <c r="K900" s="210"/>
      <c r="L900" s="210"/>
      <c r="M900" s="210"/>
      <c r="N900" s="210"/>
      <c r="O900" s="210"/>
      <c r="P900" s="210"/>
      <c r="Q900" s="210"/>
      <c r="R900" s="210"/>
      <c r="S900" s="210"/>
      <c r="T900" s="210"/>
      <c r="U900" s="210"/>
      <c r="V900" s="210"/>
      <c r="W900" s="210"/>
      <c r="X900" s="210"/>
      <c r="Y900" s="210"/>
      <c r="Z900" s="210"/>
    </row>
    <row r="901" spans="1:26" ht="15.75" customHeight="1" x14ac:dyDescent="0.2">
      <c r="A901" s="210"/>
      <c r="B901" s="210"/>
      <c r="C901" s="210"/>
      <c r="D901" s="210"/>
      <c r="E901" s="210"/>
      <c r="F901" s="210"/>
      <c r="G901" s="210"/>
      <c r="H901" s="210"/>
      <c r="I901" s="210"/>
      <c r="J901" s="210"/>
      <c r="K901" s="210"/>
      <c r="L901" s="210"/>
      <c r="M901" s="210"/>
      <c r="N901" s="210"/>
      <c r="O901" s="210"/>
      <c r="P901" s="210"/>
      <c r="Q901" s="210"/>
      <c r="R901" s="210"/>
      <c r="S901" s="210"/>
      <c r="T901" s="210"/>
      <c r="U901" s="210"/>
      <c r="V901" s="210"/>
      <c r="W901" s="210"/>
      <c r="X901" s="210"/>
      <c r="Y901" s="210"/>
      <c r="Z901" s="210"/>
    </row>
    <row r="902" spans="1:26" ht="15.75" customHeight="1" x14ac:dyDescent="0.2">
      <c r="A902" s="210"/>
      <c r="B902" s="210"/>
      <c r="C902" s="210"/>
      <c r="D902" s="210"/>
      <c r="E902" s="210"/>
      <c r="F902" s="210"/>
      <c r="G902" s="210"/>
      <c r="H902" s="210"/>
      <c r="I902" s="210"/>
      <c r="J902" s="210"/>
      <c r="K902" s="210"/>
      <c r="L902" s="210"/>
      <c r="M902" s="210"/>
      <c r="N902" s="210"/>
      <c r="O902" s="210"/>
      <c r="P902" s="210"/>
      <c r="Q902" s="210"/>
      <c r="R902" s="210"/>
      <c r="S902" s="210"/>
      <c r="T902" s="210"/>
      <c r="U902" s="210"/>
      <c r="V902" s="210"/>
      <c r="W902" s="210"/>
      <c r="X902" s="210"/>
      <c r="Y902" s="210"/>
      <c r="Z902" s="210"/>
    </row>
    <row r="903" spans="1:26" ht="15.75" customHeight="1" x14ac:dyDescent="0.2">
      <c r="A903" s="210"/>
      <c r="B903" s="210"/>
      <c r="C903" s="210"/>
      <c r="D903" s="210"/>
      <c r="E903" s="210"/>
      <c r="F903" s="210"/>
      <c r="G903" s="210"/>
      <c r="H903" s="210"/>
      <c r="I903" s="210"/>
      <c r="J903" s="210"/>
      <c r="K903" s="210"/>
      <c r="L903" s="210"/>
      <c r="M903" s="210"/>
      <c r="N903" s="210"/>
      <c r="O903" s="210"/>
      <c r="P903" s="210"/>
      <c r="Q903" s="210"/>
      <c r="R903" s="210"/>
      <c r="S903" s="210"/>
      <c r="T903" s="210"/>
      <c r="U903" s="210"/>
      <c r="V903" s="210"/>
      <c r="W903" s="210"/>
      <c r="X903" s="210"/>
      <c r="Y903" s="210"/>
      <c r="Z903" s="210"/>
    </row>
    <row r="904" spans="1:26" ht="15.75" customHeight="1" x14ac:dyDescent="0.2">
      <c r="A904" s="210"/>
      <c r="B904" s="210"/>
      <c r="C904" s="210"/>
      <c r="D904" s="210"/>
      <c r="E904" s="210"/>
      <c r="F904" s="210"/>
      <c r="G904" s="210"/>
      <c r="H904" s="210"/>
      <c r="I904" s="210"/>
      <c r="J904" s="210"/>
      <c r="K904" s="210"/>
      <c r="L904" s="210"/>
      <c r="M904" s="210"/>
      <c r="N904" s="210"/>
      <c r="O904" s="210"/>
      <c r="P904" s="210"/>
      <c r="Q904" s="210"/>
      <c r="R904" s="210"/>
      <c r="S904" s="210"/>
      <c r="T904" s="210"/>
      <c r="U904" s="210"/>
      <c r="V904" s="210"/>
      <c r="W904" s="210"/>
      <c r="X904" s="210"/>
      <c r="Y904" s="210"/>
      <c r="Z904" s="210"/>
    </row>
    <row r="905" spans="1:26" ht="15.75" customHeight="1" x14ac:dyDescent="0.2">
      <c r="A905" s="210"/>
      <c r="B905" s="210"/>
      <c r="C905" s="210"/>
      <c r="D905" s="210"/>
      <c r="E905" s="210"/>
      <c r="F905" s="210"/>
      <c r="G905" s="210"/>
      <c r="H905" s="210"/>
      <c r="I905" s="210"/>
      <c r="J905" s="210"/>
      <c r="K905" s="210"/>
      <c r="L905" s="210"/>
      <c r="M905" s="210"/>
      <c r="N905" s="210"/>
      <c r="O905" s="210"/>
      <c r="P905" s="210"/>
      <c r="Q905" s="210"/>
      <c r="R905" s="210"/>
      <c r="S905" s="210"/>
      <c r="T905" s="210"/>
      <c r="U905" s="210"/>
      <c r="V905" s="210"/>
      <c r="W905" s="210"/>
      <c r="X905" s="210"/>
      <c r="Y905" s="210"/>
      <c r="Z905" s="210"/>
    </row>
    <row r="906" spans="1:26" ht="15.75" customHeight="1" x14ac:dyDescent="0.2">
      <c r="A906" s="210"/>
      <c r="B906" s="210"/>
      <c r="C906" s="210"/>
      <c r="D906" s="210"/>
      <c r="E906" s="210"/>
      <c r="F906" s="210"/>
      <c r="G906" s="210"/>
      <c r="H906" s="210"/>
      <c r="I906" s="210"/>
      <c r="J906" s="210"/>
      <c r="K906" s="210"/>
      <c r="L906" s="210"/>
      <c r="M906" s="210"/>
      <c r="N906" s="210"/>
      <c r="O906" s="210"/>
      <c r="P906" s="210"/>
      <c r="Q906" s="210"/>
      <c r="R906" s="210"/>
      <c r="S906" s="210"/>
      <c r="T906" s="210"/>
      <c r="U906" s="210"/>
      <c r="V906" s="210"/>
      <c r="W906" s="210"/>
      <c r="X906" s="210"/>
      <c r="Y906" s="210"/>
      <c r="Z906" s="210"/>
    </row>
    <row r="907" spans="1:26" ht="15.75" customHeight="1" x14ac:dyDescent="0.2">
      <c r="A907" s="210"/>
      <c r="B907" s="210"/>
      <c r="C907" s="210"/>
      <c r="D907" s="210"/>
      <c r="E907" s="210"/>
      <c r="F907" s="210"/>
      <c r="G907" s="210"/>
      <c r="H907" s="210"/>
      <c r="I907" s="210"/>
      <c r="J907" s="210"/>
      <c r="K907" s="210"/>
      <c r="L907" s="210"/>
      <c r="M907" s="210"/>
      <c r="N907" s="210"/>
      <c r="O907" s="210"/>
      <c r="P907" s="210"/>
      <c r="Q907" s="210"/>
      <c r="R907" s="210"/>
      <c r="S907" s="210"/>
      <c r="T907" s="210"/>
      <c r="U907" s="210"/>
      <c r="V907" s="210"/>
      <c r="W907" s="210"/>
      <c r="X907" s="210"/>
      <c r="Y907" s="210"/>
      <c r="Z907" s="210"/>
    </row>
    <row r="908" spans="1:26" ht="15.75" customHeight="1" x14ac:dyDescent="0.2">
      <c r="A908" s="210"/>
      <c r="B908" s="210"/>
      <c r="C908" s="210"/>
      <c r="D908" s="210"/>
      <c r="E908" s="210"/>
      <c r="F908" s="210"/>
      <c r="G908" s="210"/>
      <c r="H908" s="210"/>
      <c r="I908" s="210"/>
      <c r="J908" s="210"/>
      <c r="K908" s="210"/>
      <c r="L908" s="210"/>
      <c r="M908" s="210"/>
      <c r="N908" s="210"/>
      <c r="O908" s="210"/>
      <c r="P908" s="210"/>
      <c r="Q908" s="210"/>
      <c r="R908" s="210"/>
      <c r="S908" s="210"/>
      <c r="T908" s="210"/>
      <c r="U908" s="210"/>
      <c r="V908" s="210"/>
      <c r="W908" s="210"/>
      <c r="X908" s="210"/>
      <c r="Y908" s="210"/>
      <c r="Z908" s="210"/>
    </row>
    <row r="909" spans="1:26" ht="15.75" customHeight="1" x14ac:dyDescent="0.2">
      <c r="A909" s="210"/>
      <c r="B909" s="210"/>
      <c r="C909" s="210"/>
      <c r="D909" s="210"/>
      <c r="E909" s="210"/>
      <c r="F909" s="210"/>
      <c r="G909" s="210"/>
      <c r="H909" s="210"/>
      <c r="I909" s="210"/>
      <c r="J909" s="210"/>
      <c r="K909" s="210"/>
      <c r="L909" s="210"/>
      <c r="M909" s="210"/>
      <c r="N909" s="210"/>
      <c r="O909" s="210"/>
      <c r="P909" s="210"/>
      <c r="Q909" s="210"/>
      <c r="R909" s="210"/>
      <c r="S909" s="210"/>
      <c r="T909" s="210"/>
      <c r="U909" s="210"/>
      <c r="V909" s="210"/>
      <c r="W909" s="210"/>
      <c r="X909" s="210"/>
      <c r="Y909" s="210"/>
      <c r="Z909" s="210"/>
    </row>
    <row r="910" spans="1:26" ht="15.75" customHeight="1" x14ac:dyDescent="0.2">
      <c r="A910" s="210"/>
      <c r="B910" s="210"/>
      <c r="C910" s="210"/>
      <c r="D910" s="210"/>
      <c r="E910" s="210"/>
      <c r="F910" s="210"/>
      <c r="G910" s="210"/>
      <c r="H910" s="210"/>
      <c r="I910" s="210"/>
      <c r="J910" s="210"/>
      <c r="K910" s="210"/>
      <c r="L910" s="210"/>
      <c r="M910" s="210"/>
      <c r="N910" s="210"/>
      <c r="O910" s="210"/>
      <c r="P910" s="210"/>
      <c r="Q910" s="210"/>
      <c r="R910" s="210"/>
      <c r="S910" s="210"/>
      <c r="T910" s="210"/>
      <c r="U910" s="210"/>
      <c r="V910" s="210"/>
      <c r="W910" s="210"/>
      <c r="X910" s="210"/>
      <c r="Y910" s="210"/>
      <c r="Z910" s="210"/>
    </row>
    <row r="911" spans="1:26" ht="15.75" customHeight="1" x14ac:dyDescent="0.2">
      <c r="A911" s="210"/>
      <c r="B911" s="210"/>
      <c r="C911" s="210"/>
      <c r="D911" s="210"/>
      <c r="E911" s="210"/>
      <c r="F911" s="210"/>
      <c r="G911" s="210"/>
      <c r="H911" s="210"/>
      <c r="I911" s="210"/>
      <c r="J911" s="210"/>
      <c r="K911" s="210"/>
      <c r="L911" s="210"/>
      <c r="M911" s="210"/>
      <c r="N911" s="210"/>
      <c r="O911" s="210"/>
      <c r="P911" s="210"/>
      <c r="Q911" s="210"/>
      <c r="R911" s="210"/>
      <c r="S911" s="210"/>
      <c r="T911" s="210"/>
      <c r="U911" s="210"/>
      <c r="V911" s="210"/>
      <c r="W911" s="210"/>
      <c r="X911" s="210"/>
      <c r="Y911" s="210"/>
      <c r="Z911" s="210"/>
    </row>
    <row r="912" spans="1:26" ht="15.75" customHeight="1" x14ac:dyDescent="0.2">
      <c r="A912" s="210"/>
      <c r="B912" s="210"/>
      <c r="C912" s="210"/>
      <c r="D912" s="210"/>
      <c r="E912" s="210"/>
      <c r="F912" s="210"/>
      <c r="G912" s="210"/>
      <c r="H912" s="210"/>
      <c r="I912" s="210"/>
      <c r="J912" s="210"/>
      <c r="K912" s="210"/>
      <c r="L912" s="210"/>
      <c r="M912" s="210"/>
      <c r="N912" s="210"/>
      <c r="O912" s="210"/>
      <c r="P912" s="210"/>
      <c r="Q912" s="210"/>
      <c r="R912" s="210"/>
      <c r="S912" s="210"/>
      <c r="T912" s="210"/>
      <c r="U912" s="210"/>
      <c r="V912" s="210"/>
      <c r="W912" s="210"/>
      <c r="X912" s="210"/>
      <c r="Y912" s="210"/>
      <c r="Z912" s="210"/>
    </row>
    <row r="913" spans="1:26" ht="15.75" customHeight="1" x14ac:dyDescent="0.2">
      <c r="A913" s="210"/>
      <c r="B913" s="210"/>
      <c r="C913" s="210"/>
      <c r="D913" s="210"/>
      <c r="E913" s="210"/>
      <c r="F913" s="210"/>
      <c r="G913" s="210"/>
      <c r="H913" s="210"/>
      <c r="I913" s="210"/>
      <c r="J913" s="210"/>
      <c r="K913" s="210"/>
      <c r="L913" s="210"/>
      <c r="M913" s="210"/>
      <c r="N913" s="210"/>
      <c r="O913" s="210"/>
      <c r="P913" s="210"/>
      <c r="Q913" s="210"/>
      <c r="R913" s="210"/>
      <c r="S913" s="210"/>
      <c r="T913" s="210"/>
      <c r="U913" s="210"/>
      <c r="V913" s="210"/>
      <c r="W913" s="210"/>
      <c r="X913" s="210"/>
      <c r="Y913" s="210"/>
      <c r="Z913" s="210"/>
    </row>
    <row r="914" spans="1:26" ht="15.75" customHeight="1" x14ac:dyDescent="0.2">
      <c r="A914" s="210"/>
      <c r="B914" s="210"/>
      <c r="C914" s="210"/>
      <c r="D914" s="210"/>
      <c r="E914" s="210"/>
      <c r="F914" s="210"/>
      <c r="G914" s="210"/>
      <c r="H914" s="210"/>
      <c r="I914" s="210"/>
      <c r="J914" s="210"/>
      <c r="K914" s="210"/>
      <c r="L914" s="210"/>
      <c r="M914" s="210"/>
      <c r="N914" s="210"/>
      <c r="O914" s="210"/>
      <c r="P914" s="210"/>
      <c r="Q914" s="210"/>
      <c r="R914" s="210"/>
      <c r="S914" s="210"/>
      <c r="T914" s="210"/>
      <c r="U914" s="210"/>
      <c r="V914" s="210"/>
      <c r="W914" s="210"/>
      <c r="X914" s="210"/>
      <c r="Y914" s="210"/>
      <c r="Z914" s="210"/>
    </row>
    <row r="915" spans="1:26" ht="15.75" customHeight="1" x14ac:dyDescent="0.2">
      <c r="A915" s="210"/>
      <c r="B915" s="210"/>
      <c r="C915" s="210"/>
      <c r="D915" s="210"/>
      <c r="E915" s="210"/>
      <c r="F915" s="210"/>
      <c r="G915" s="210"/>
      <c r="H915" s="210"/>
      <c r="I915" s="210"/>
      <c r="J915" s="210"/>
      <c r="K915" s="210"/>
      <c r="L915" s="210"/>
      <c r="M915" s="210"/>
      <c r="N915" s="210"/>
      <c r="O915" s="210"/>
      <c r="P915" s="210"/>
      <c r="Q915" s="210"/>
      <c r="R915" s="210"/>
      <c r="S915" s="210"/>
      <c r="T915" s="210"/>
      <c r="U915" s="210"/>
      <c r="V915" s="210"/>
      <c r="W915" s="210"/>
      <c r="X915" s="210"/>
      <c r="Y915" s="210"/>
      <c r="Z915" s="210"/>
    </row>
    <row r="916" spans="1:26" ht="15.75" customHeight="1" x14ac:dyDescent="0.2">
      <c r="A916" s="210"/>
      <c r="B916" s="210"/>
      <c r="C916" s="210"/>
      <c r="D916" s="210"/>
      <c r="E916" s="210"/>
      <c r="F916" s="210"/>
      <c r="G916" s="210"/>
      <c r="H916" s="210"/>
      <c r="I916" s="210"/>
      <c r="J916" s="210"/>
      <c r="K916" s="210"/>
      <c r="L916" s="210"/>
      <c r="M916" s="210"/>
      <c r="N916" s="210"/>
      <c r="O916" s="210"/>
      <c r="P916" s="210"/>
      <c r="Q916" s="210"/>
      <c r="R916" s="210"/>
      <c r="S916" s="210"/>
      <c r="T916" s="210"/>
      <c r="U916" s="210"/>
      <c r="V916" s="210"/>
      <c r="W916" s="210"/>
      <c r="X916" s="210"/>
      <c r="Y916" s="210"/>
      <c r="Z916" s="210"/>
    </row>
    <row r="917" spans="1:26" ht="15.75" customHeight="1" x14ac:dyDescent="0.2">
      <c r="A917" s="210"/>
      <c r="B917" s="210"/>
      <c r="C917" s="210"/>
      <c r="D917" s="210"/>
      <c r="E917" s="210"/>
      <c r="F917" s="210"/>
      <c r="G917" s="210"/>
      <c r="H917" s="210"/>
      <c r="I917" s="210"/>
      <c r="J917" s="210"/>
      <c r="K917" s="210"/>
      <c r="L917" s="210"/>
      <c r="M917" s="210"/>
      <c r="N917" s="210"/>
      <c r="O917" s="210"/>
      <c r="P917" s="210"/>
      <c r="Q917" s="210"/>
      <c r="R917" s="210"/>
      <c r="S917" s="210"/>
      <c r="T917" s="210"/>
      <c r="U917" s="210"/>
      <c r="V917" s="210"/>
      <c r="W917" s="210"/>
      <c r="X917" s="210"/>
      <c r="Y917" s="210"/>
      <c r="Z917" s="210"/>
    </row>
    <row r="918" spans="1:26" ht="15.75" customHeight="1" x14ac:dyDescent="0.2">
      <c r="A918" s="210"/>
      <c r="B918" s="210"/>
      <c r="C918" s="210"/>
      <c r="D918" s="210"/>
      <c r="E918" s="210"/>
      <c r="F918" s="210"/>
      <c r="G918" s="210"/>
      <c r="H918" s="210"/>
      <c r="I918" s="210"/>
      <c r="J918" s="210"/>
      <c r="K918" s="210"/>
      <c r="L918" s="210"/>
      <c r="M918" s="210"/>
      <c r="N918" s="210"/>
      <c r="O918" s="210"/>
      <c r="P918" s="210"/>
      <c r="Q918" s="210"/>
      <c r="R918" s="210"/>
      <c r="S918" s="210"/>
      <c r="T918" s="210"/>
      <c r="U918" s="210"/>
      <c r="V918" s="210"/>
      <c r="W918" s="210"/>
      <c r="X918" s="210"/>
      <c r="Y918" s="210"/>
      <c r="Z918" s="210"/>
    </row>
    <row r="919" spans="1:26" ht="15.75" customHeight="1" x14ac:dyDescent="0.2">
      <c r="A919" s="210"/>
      <c r="B919" s="210"/>
      <c r="C919" s="210"/>
      <c r="D919" s="210"/>
      <c r="E919" s="210"/>
      <c r="F919" s="210"/>
      <c r="G919" s="210"/>
      <c r="H919" s="210"/>
      <c r="I919" s="210"/>
      <c r="J919" s="210"/>
      <c r="K919" s="210"/>
      <c r="L919" s="210"/>
      <c r="M919" s="210"/>
      <c r="N919" s="210"/>
      <c r="O919" s="210"/>
      <c r="P919" s="210"/>
      <c r="Q919" s="210"/>
      <c r="R919" s="210"/>
      <c r="S919" s="210"/>
      <c r="T919" s="210"/>
      <c r="U919" s="210"/>
      <c r="V919" s="210"/>
      <c r="W919" s="210"/>
      <c r="X919" s="210"/>
      <c r="Y919" s="210"/>
      <c r="Z919" s="210"/>
    </row>
    <row r="920" spans="1:26" ht="15.75" customHeight="1" x14ac:dyDescent="0.2">
      <c r="A920" s="210"/>
      <c r="B920" s="210"/>
      <c r="C920" s="210"/>
      <c r="D920" s="210"/>
      <c r="E920" s="210"/>
      <c r="F920" s="210"/>
      <c r="G920" s="210"/>
      <c r="H920" s="210"/>
      <c r="I920" s="210"/>
      <c r="J920" s="210"/>
      <c r="K920" s="210"/>
      <c r="L920" s="210"/>
      <c r="M920" s="210"/>
      <c r="N920" s="210"/>
      <c r="O920" s="210"/>
      <c r="P920" s="210"/>
      <c r="Q920" s="210"/>
      <c r="R920" s="210"/>
      <c r="S920" s="210"/>
      <c r="T920" s="210"/>
      <c r="U920" s="210"/>
      <c r="V920" s="210"/>
      <c r="W920" s="210"/>
      <c r="X920" s="210"/>
      <c r="Y920" s="210"/>
      <c r="Z920" s="210"/>
    </row>
    <row r="921" spans="1:26" ht="15.75" customHeight="1" x14ac:dyDescent="0.2">
      <c r="A921" s="210"/>
      <c r="B921" s="210"/>
      <c r="C921" s="210"/>
      <c r="D921" s="210"/>
      <c r="E921" s="210"/>
      <c r="F921" s="210"/>
      <c r="G921" s="210"/>
      <c r="H921" s="210"/>
      <c r="I921" s="210"/>
      <c r="J921" s="210"/>
      <c r="K921" s="210"/>
      <c r="L921" s="210"/>
      <c r="M921" s="210"/>
      <c r="N921" s="210"/>
      <c r="O921" s="210"/>
      <c r="P921" s="210"/>
      <c r="Q921" s="210"/>
      <c r="R921" s="210"/>
      <c r="S921" s="210"/>
      <c r="T921" s="210"/>
      <c r="U921" s="210"/>
      <c r="V921" s="210"/>
      <c r="W921" s="210"/>
      <c r="X921" s="210"/>
      <c r="Y921" s="210"/>
      <c r="Z921" s="210"/>
    </row>
    <row r="922" spans="1:26" ht="15.75" customHeight="1" x14ac:dyDescent="0.2">
      <c r="A922" s="210"/>
      <c r="B922" s="210"/>
      <c r="C922" s="210"/>
      <c r="D922" s="210"/>
      <c r="E922" s="210"/>
      <c r="F922" s="210"/>
      <c r="G922" s="210"/>
      <c r="H922" s="210"/>
      <c r="I922" s="210"/>
      <c r="J922" s="210"/>
      <c r="K922" s="210"/>
      <c r="L922" s="210"/>
      <c r="M922" s="210"/>
      <c r="N922" s="210"/>
      <c r="O922" s="210"/>
      <c r="P922" s="210"/>
      <c r="Q922" s="210"/>
      <c r="R922" s="210"/>
      <c r="S922" s="210"/>
      <c r="T922" s="210"/>
      <c r="U922" s="210"/>
      <c r="V922" s="210"/>
      <c r="W922" s="210"/>
      <c r="X922" s="210"/>
      <c r="Y922" s="210"/>
      <c r="Z922" s="210"/>
    </row>
    <row r="923" spans="1:26" ht="15.75" customHeight="1" x14ac:dyDescent="0.2">
      <c r="A923" s="210"/>
      <c r="B923" s="210"/>
      <c r="C923" s="210"/>
      <c r="D923" s="210"/>
      <c r="E923" s="210"/>
      <c r="F923" s="210"/>
      <c r="G923" s="210"/>
      <c r="H923" s="210"/>
      <c r="I923" s="210"/>
      <c r="J923" s="210"/>
      <c r="K923" s="210"/>
      <c r="L923" s="210"/>
      <c r="M923" s="210"/>
      <c r="N923" s="210"/>
      <c r="O923" s="210"/>
      <c r="P923" s="210"/>
      <c r="Q923" s="210"/>
      <c r="R923" s="210"/>
      <c r="S923" s="210"/>
      <c r="T923" s="210"/>
      <c r="U923" s="210"/>
      <c r="V923" s="210"/>
      <c r="W923" s="210"/>
      <c r="X923" s="210"/>
      <c r="Y923" s="210"/>
      <c r="Z923" s="210"/>
    </row>
    <row r="924" spans="1:26" ht="15.75" customHeight="1" x14ac:dyDescent="0.2">
      <c r="A924" s="210"/>
      <c r="B924" s="210"/>
      <c r="C924" s="210"/>
      <c r="D924" s="210"/>
      <c r="E924" s="210"/>
      <c r="F924" s="210"/>
      <c r="G924" s="210"/>
      <c r="H924" s="210"/>
      <c r="I924" s="210"/>
      <c r="J924" s="210"/>
      <c r="K924" s="210"/>
      <c r="L924" s="210"/>
      <c r="M924" s="210"/>
      <c r="N924" s="210"/>
      <c r="O924" s="210"/>
      <c r="P924" s="210"/>
      <c r="Q924" s="210"/>
      <c r="R924" s="210"/>
      <c r="S924" s="210"/>
      <c r="T924" s="210"/>
      <c r="U924" s="210"/>
      <c r="V924" s="210"/>
      <c r="W924" s="210"/>
      <c r="X924" s="210"/>
      <c r="Y924" s="210"/>
      <c r="Z924" s="210"/>
    </row>
    <row r="925" spans="1:26" ht="15.75" customHeight="1" x14ac:dyDescent="0.2">
      <c r="A925" s="210"/>
      <c r="B925" s="210"/>
      <c r="C925" s="210"/>
      <c r="D925" s="210"/>
      <c r="E925" s="210"/>
      <c r="F925" s="210"/>
      <c r="G925" s="210"/>
      <c r="H925" s="210"/>
      <c r="I925" s="210"/>
      <c r="J925" s="210"/>
      <c r="K925" s="210"/>
      <c r="L925" s="210"/>
      <c r="M925" s="210"/>
      <c r="N925" s="210"/>
      <c r="O925" s="210"/>
      <c r="P925" s="210"/>
      <c r="Q925" s="210"/>
      <c r="R925" s="210"/>
      <c r="S925" s="210"/>
      <c r="T925" s="210"/>
      <c r="U925" s="210"/>
      <c r="V925" s="210"/>
      <c r="W925" s="210"/>
      <c r="X925" s="210"/>
      <c r="Y925" s="210"/>
      <c r="Z925" s="210"/>
    </row>
    <row r="926" spans="1:26" ht="15.75" customHeight="1" x14ac:dyDescent="0.2">
      <c r="A926" s="210"/>
      <c r="B926" s="210"/>
      <c r="C926" s="210"/>
      <c r="D926" s="210"/>
      <c r="E926" s="210"/>
      <c r="F926" s="210"/>
      <c r="G926" s="210"/>
      <c r="H926" s="210"/>
      <c r="I926" s="210"/>
      <c r="J926" s="210"/>
      <c r="K926" s="210"/>
      <c r="L926" s="210"/>
      <c r="M926" s="210"/>
      <c r="N926" s="210"/>
      <c r="O926" s="210"/>
      <c r="P926" s="210"/>
      <c r="Q926" s="210"/>
      <c r="R926" s="210"/>
      <c r="S926" s="210"/>
      <c r="T926" s="210"/>
      <c r="U926" s="210"/>
      <c r="V926" s="210"/>
      <c r="W926" s="210"/>
      <c r="X926" s="210"/>
      <c r="Y926" s="210"/>
      <c r="Z926" s="210"/>
    </row>
    <row r="927" spans="1:26" ht="15.75" customHeight="1" x14ac:dyDescent="0.2">
      <c r="A927" s="210"/>
      <c r="B927" s="210"/>
      <c r="C927" s="210"/>
      <c r="D927" s="210"/>
      <c r="E927" s="210"/>
      <c r="F927" s="210"/>
      <c r="G927" s="210"/>
      <c r="H927" s="210"/>
      <c r="I927" s="210"/>
      <c r="J927" s="210"/>
      <c r="K927" s="210"/>
      <c r="L927" s="210"/>
      <c r="M927" s="210"/>
      <c r="N927" s="210"/>
      <c r="O927" s="210"/>
      <c r="P927" s="210"/>
      <c r="Q927" s="210"/>
      <c r="R927" s="210"/>
      <c r="S927" s="210"/>
      <c r="T927" s="210"/>
      <c r="U927" s="210"/>
      <c r="V927" s="210"/>
      <c r="W927" s="210"/>
      <c r="X927" s="210"/>
      <c r="Y927" s="210"/>
      <c r="Z927" s="210"/>
    </row>
    <row r="928" spans="1:26" ht="15.75" customHeight="1" x14ac:dyDescent="0.2">
      <c r="A928" s="210"/>
      <c r="B928" s="210"/>
      <c r="C928" s="210"/>
      <c r="D928" s="210"/>
      <c r="E928" s="210"/>
      <c r="F928" s="210"/>
      <c r="G928" s="210"/>
      <c r="H928" s="210"/>
      <c r="I928" s="210"/>
      <c r="J928" s="210"/>
      <c r="K928" s="210"/>
      <c r="L928" s="210"/>
      <c r="M928" s="210"/>
      <c r="N928" s="210"/>
      <c r="O928" s="210"/>
      <c r="P928" s="210"/>
      <c r="Q928" s="210"/>
      <c r="R928" s="210"/>
      <c r="S928" s="210"/>
      <c r="T928" s="210"/>
      <c r="U928" s="210"/>
      <c r="V928" s="210"/>
      <c r="W928" s="210"/>
      <c r="X928" s="210"/>
      <c r="Y928" s="210"/>
      <c r="Z928" s="210"/>
    </row>
    <row r="929" spans="1:26" ht="15.75" customHeight="1" x14ac:dyDescent="0.2">
      <c r="A929" s="210"/>
      <c r="B929" s="210"/>
      <c r="C929" s="210"/>
      <c r="D929" s="210"/>
      <c r="E929" s="210"/>
      <c r="F929" s="210"/>
      <c r="G929" s="210"/>
      <c r="H929" s="210"/>
      <c r="I929" s="210"/>
      <c r="J929" s="210"/>
      <c r="K929" s="210"/>
      <c r="L929" s="210"/>
      <c r="M929" s="210"/>
      <c r="N929" s="210"/>
      <c r="O929" s="210"/>
      <c r="P929" s="210"/>
      <c r="Q929" s="210"/>
      <c r="R929" s="210"/>
      <c r="S929" s="210"/>
      <c r="T929" s="210"/>
      <c r="U929" s="210"/>
      <c r="V929" s="210"/>
      <c r="W929" s="210"/>
      <c r="X929" s="210"/>
      <c r="Y929" s="210"/>
      <c r="Z929" s="210"/>
    </row>
    <row r="930" spans="1:26" ht="15.75" customHeight="1" x14ac:dyDescent="0.2">
      <c r="A930" s="210"/>
      <c r="B930" s="210"/>
      <c r="C930" s="210"/>
      <c r="D930" s="210"/>
      <c r="E930" s="210"/>
      <c r="F930" s="210"/>
      <c r="G930" s="210"/>
      <c r="H930" s="210"/>
      <c r="I930" s="210"/>
      <c r="J930" s="210"/>
      <c r="K930" s="210"/>
      <c r="L930" s="210"/>
      <c r="M930" s="210"/>
      <c r="N930" s="210"/>
      <c r="O930" s="210"/>
      <c r="P930" s="210"/>
      <c r="Q930" s="210"/>
      <c r="R930" s="210"/>
      <c r="S930" s="210"/>
      <c r="T930" s="210"/>
      <c r="U930" s="210"/>
      <c r="V930" s="210"/>
      <c r="W930" s="210"/>
      <c r="X930" s="210"/>
      <c r="Y930" s="210"/>
      <c r="Z930" s="210"/>
    </row>
    <row r="931" spans="1:26" ht="15.75" customHeight="1" x14ac:dyDescent="0.2">
      <c r="A931" s="210"/>
      <c r="B931" s="210"/>
      <c r="C931" s="210"/>
      <c r="D931" s="210"/>
      <c r="E931" s="210"/>
      <c r="F931" s="210"/>
      <c r="G931" s="210"/>
      <c r="H931" s="210"/>
      <c r="I931" s="210"/>
      <c r="J931" s="210"/>
      <c r="K931" s="210"/>
      <c r="L931" s="210"/>
      <c r="M931" s="210"/>
      <c r="N931" s="210"/>
      <c r="O931" s="210"/>
      <c r="P931" s="210"/>
      <c r="Q931" s="210"/>
      <c r="R931" s="210"/>
      <c r="S931" s="210"/>
      <c r="T931" s="210"/>
      <c r="U931" s="210"/>
      <c r="V931" s="210"/>
      <c r="W931" s="210"/>
      <c r="X931" s="210"/>
      <c r="Y931" s="210"/>
      <c r="Z931" s="210"/>
    </row>
    <row r="932" spans="1:26" ht="15.75" customHeight="1" x14ac:dyDescent="0.2">
      <c r="A932" s="210"/>
      <c r="B932" s="210"/>
      <c r="C932" s="210"/>
      <c r="D932" s="210"/>
      <c r="E932" s="210"/>
      <c r="F932" s="210"/>
      <c r="G932" s="210"/>
      <c r="H932" s="210"/>
      <c r="I932" s="210"/>
      <c r="J932" s="210"/>
      <c r="K932" s="210"/>
      <c r="L932" s="210"/>
      <c r="M932" s="210"/>
      <c r="N932" s="210"/>
      <c r="O932" s="210"/>
      <c r="P932" s="210"/>
      <c r="Q932" s="210"/>
      <c r="R932" s="210"/>
      <c r="S932" s="210"/>
      <c r="T932" s="210"/>
      <c r="U932" s="210"/>
      <c r="V932" s="210"/>
      <c r="W932" s="210"/>
      <c r="X932" s="210"/>
      <c r="Y932" s="210"/>
      <c r="Z932" s="210"/>
    </row>
    <row r="933" spans="1:26" ht="15.75" customHeight="1" x14ac:dyDescent="0.2">
      <c r="A933" s="210"/>
      <c r="B933" s="210"/>
      <c r="C933" s="210"/>
      <c r="D933" s="210"/>
      <c r="E933" s="210"/>
      <c r="F933" s="210"/>
      <c r="G933" s="210"/>
      <c r="H933" s="210"/>
      <c r="I933" s="210"/>
      <c r="J933" s="210"/>
      <c r="K933" s="210"/>
      <c r="L933" s="210"/>
      <c r="M933" s="210"/>
      <c r="N933" s="210"/>
      <c r="O933" s="210"/>
      <c r="P933" s="210"/>
      <c r="Q933" s="210"/>
      <c r="R933" s="210"/>
      <c r="S933" s="210"/>
      <c r="T933" s="210"/>
      <c r="U933" s="210"/>
      <c r="V933" s="210"/>
      <c r="W933" s="210"/>
      <c r="X933" s="210"/>
      <c r="Y933" s="210"/>
      <c r="Z933" s="210"/>
    </row>
    <row r="934" spans="1:26" ht="15.75" customHeight="1" x14ac:dyDescent="0.2">
      <c r="A934" s="210"/>
      <c r="B934" s="210"/>
      <c r="C934" s="210"/>
      <c r="D934" s="210"/>
      <c r="E934" s="210"/>
      <c r="F934" s="210"/>
      <c r="G934" s="210"/>
      <c r="H934" s="210"/>
      <c r="I934" s="210"/>
      <c r="J934" s="210"/>
      <c r="K934" s="210"/>
      <c r="L934" s="210"/>
      <c r="M934" s="210"/>
      <c r="N934" s="210"/>
      <c r="O934" s="210"/>
      <c r="P934" s="210"/>
      <c r="Q934" s="210"/>
      <c r="R934" s="210"/>
      <c r="S934" s="210"/>
      <c r="T934" s="210"/>
      <c r="U934" s="210"/>
      <c r="V934" s="210"/>
      <c r="W934" s="210"/>
      <c r="X934" s="210"/>
      <c r="Y934" s="210"/>
      <c r="Z934" s="210"/>
    </row>
    <row r="935" spans="1:26" ht="15.75" customHeight="1" x14ac:dyDescent="0.2">
      <c r="A935" s="210"/>
      <c r="B935" s="210"/>
      <c r="C935" s="210"/>
      <c r="D935" s="210"/>
      <c r="E935" s="210"/>
      <c r="F935" s="210"/>
      <c r="G935" s="210"/>
      <c r="H935" s="210"/>
      <c r="I935" s="210"/>
      <c r="J935" s="210"/>
      <c r="K935" s="210"/>
      <c r="L935" s="210"/>
      <c r="M935" s="210"/>
      <c r="N935" s="210"/>
      <c r="O935" s="210"/>
      <c r="P935" s="210"/>
      <c r="Q935" s="210"/>
      <c r="R935" s="210"/>
      <c r="S935" s="210"/>
      <c r="T935" s="210"/>
      <c r="U935" s="210"/>
      <c r="V935" s="210"/>
      <c r="W935" s="210"/>
      <c r="X935" s="210"/>
      <c r="Y935" s="210"/>
      <c r="Z935" s="210"/>
    </row>
    <row r="936" spans="1:26" ht="15.75" customHeight="1" x14ac:dyDescent="0.2">
      <c r="A936" s="210"/>
      <c r="B936" s="210"/>
      <c r="C936" s="210"/>
      <c r="D936" s="210"/>
      <c r="E936" s="210"/>
      <c r="F936" s="210"/>
      <c r="G936" s="210"/>
      <c r="H936" s="210"/>
      <c r="I936" s="210"/>
      <c r="J936" s="210"/>
      <c r="K936" s="210"/>
      <c r="L936" s="210"/>
      <c r="M936" s="210"/>
      <c r="N936" s="210"/>
      <c r="O936" s="210"/>
      <c r="P936" s="210"/>
      <c r="Q936" s="210"/>
      <c r="R936" s="210"/>
      <c r="S936" s="210"/>
      <c r="T936" s="210"/>
      <c r="U936" s="210"/>
      <c r="V936" s="210"/>
      <c r="W936" s="210"/>
      <c r="X936" s="210"/>
      <c r="Y936" s="210"/>
      <c r="Z936" s="210"/>
    </row>
    <row r="937" spans="1:26" ht="15.75" customHeight="1" x14ac:dyDescent="0.2">
      <c r="A937" s="210"/>
      <c r="B937" s="210"/>
      <c r="C937" s="210"/>
      <c r="D937" s="210"/>
      <c r="E937" s="210"/>
      <c r="F937" s="210"/>
      <c r="G937" s="210"/>
      <c r="H937" s="210"/>
      <c r="I937" s="210"/>
      <c r="J937" s="210"/>
      <c r="K937" s="210"/>
      <c r="L937" s="210"/>
      <c r="M937" s="210"/>
      <c r="N937" s="210"/>
      <c r="O937" s="210"/>
      <c r="P937" s="210"/>
      <c r="Q937" s="210"/>
      <c r="R937" s="210"/>
      <c r="S937" s="210"/>
      <c r="T937" s="210"/>
      <c r="U937" s="210"/>
      <c r="V937" s="210"/>
      <c r="W937" s="210"/>
      <c r="X937" s="210"/>
      <c r="Y937" s="210"/>
      <c r="Z937" s="210"/>
    </row>
    <row r="938" spans="1:26" ht="15.75" customHeight="1" x14ac:dyDescent="0.2">
      <c r="A938" s="210"/>
      <c r="B938" s="210"/>
      <c r="C938" s="210"/>
      <c r="D938" s="210"/>
      <c r="E938" s="210"/>
      <c r="F938" s="210"/>
      <c r="G938" s="210"/>
      <c r="H938" s="210"/>
      <c r="I938" s="210"/>
      <c r="J938" s="210"/>
      <c r="K938" s="210"/>
      <c r="L938" s="210"/>
      <c r="M938" s="210"/>
      <c r="N938" s="210"/>
      <c r="O938" s="210"/>
      <c r="P938" s="210"/>
      <c r="Q938" s="210"/>
      <c r="R938" s="210"/>
      <c r="S938" s="210"/>
      <c r="T938" s="210"/>
      <c r="U938" s="210"/>
      <c r="V938" s="210"/>
      <c r="W938" s="210"/>
      <c r="X938" s="210"/>
      <c r="Y938" s="210"/>
      <c r="Z938" s="210"/>
    </row>
    <row r="939" spans="1:26" ht="15.75" customHeight="1" x14ac:dyDescent="0.2">
      <c r="A939" s="210"/>
      <c r="B939" s="210"/>
      <c r="C939" s="210"/>
      <c r="D939" s="210"/>
      <c r="E939" s="210"/>
      <c r="F939" s="210"/>
      <c r="G939" s="210"/>
      <c r="H939" s="210"/>
      <c r="I939" s="210"/>
      <c r="J939" s="210"/>
      <c r="K939" s="210"/>
      <c r="L939" s="210"/>
      <c r="M939" s="210"/>
      <c r="N939" s="210"/>
      <c r="O939" s="210"/>
      <c r="P939" s="210"/>
      <c r="Q939" s="210"/>
      <c r="R939" s="210"/>
      <c r="S939" s="210"/>
      <c r="T939" s="210"/>
      <c r="U939" s="210"/>
      <c r="V939" s="210"/>
      <c r="W939" s="210"/>
      <c r="X939" s="210"/>
      <c r="Y939" s="210"/>
      <c r="Z939" s="210"/>
    </row>
    <row r="940" spans="1:26" ht="15.75" customHeight="1" x14ac:dyDescent="0.2">
      <c r="A940" s="210"/>
      <c r="B940" s="210"/>
      <c r="C940" s="210"/>
      <c r="D940" s="210"/>
      <c r="E940" s="210"/>
      <c r="F940" s="210"/>
      <c r="G940" s="210"/>
      <c r="H940" s="210"/>
      <c r="I940" s="210"/>
      <c r="J940" s="210"/>
      <c r="K940" s="210"/>
      <c r="L940" s="210"/>
      <c r="M940" s="210"/>
      <c r="N940" s="210"/>
      <c r="O940" s="210"/>
      <c r="P940" s="210"/>
      <c r="Q940" s="210"/>
      <c r="R940" s="210"/>
      <c r="S940" s="210"/>
      <c r="T940" s="210"/>
      <c r="U940" s="210"/>
      <c r="V940" s="210"/>
      <c r="W940" s="210"/>
      <c r="X940" s="210"/>
      <c r="Y940" s="210"/>
      <c r="Z940" s="210"/>
    </row>
    <row r="941" spans="1:26" ht="15.75" customHeight="1" x14ac:dyDescent="0.2">
      <c r="A941" s="210"/>
      <c r="B941" s="210"/>
      <c r="C941" s="210"/>
      <c r="D941" s="210"/>
      <c r="E941" s="210"/>
      <c r="F941" s="210"/>
      <c r="G941" s="210"/>
      <c r="H941" s="210"/>
      <c r="I941" s="210"/>
      <c r="J941" s="210"/>
      <c r="K941" s="210"/>
      <c r="L941" s="210"/>
      <c r="M941" s="210"/>
      <c r="N941" s="210"/>
      <c r="O941" s="210"/>
      <c r="P941" s="210"/>
      <c r="Q941" s="210"/>
      <c r="R941" s="210"/>
      <c r="S941" s="210"/>
      <c r="T941" s="210"/>
      <c r="U941" s="210"/>
      <c r="V941" s="210"/>
      <c r="W941" s="210"/>
      <c r="X941" s="210"/>
      <c r="Y941" s="210"/>
      <c r="Z941" s="210"/>
    </row>
    <row r="942" spans="1:26" ht="15.75" customHeight="1" x14ac:dyDescent="0.2">
      <c r="A942" s="210"/>
      <c r="B942" s="210"/>
      <c r="C942" s="210"/>
      <c r="D942" s="210"/>
      <c r="E942" s="210"/>
      <c r="F942" s="210"/>
      <c r="G942" s="210"/>
      <c r="H942" s="210"/>
      <c r="I942" s="210"/>
      <c r="J942" s="210"/>
      <c r="K942" s="210"/>
      <c r="L942" s="210"/>
      <c r="M942" s="210"/>
      <c r="N942" s="210"/>
      <c r="O942" s="210"/>
      <c r="P942" s="210"/>
      <c r="Q942" s="210"/>
      <c r="R942" s="210"/>
      <c r="S942" s="210"/>
      <c r="T942" s="210"/>
      <c r="U942" s="210"/>
      <c r="V942" s="210"/>
      <c r="W942" s="210"/>
      <c r="X942" s="210"/>
      <c r="Y942" s="210"/>
      <c r="Z942" s="210"/>
    </row>
    <row r="943" spans="1:26" ht="15.75" customHeight="1" x14ac:dyDescent="0.2">
      <c r="A943" s="210"/>
      <c r="B943" s="210"/>
      <c r="C943" s="210"/>
      <c r="D943" s="210"/>
      <c r="E943" s="210"/>
      <c r="F943" s="210"/>
      <c r="G943" s="210"/>
      <c r="H943" s="210"/>
      <c r="I943" s="210"/>
      <c r="J943" s="210"/>
      <c r="K943" s="210"/>
      <c r="L943" s="210"/>
      <c r="M943" s="210"/>
      <c r="N943" s="210"/>
      <c r="O943" s="210"/>
      <c r="P943" s="210"/>
      <c r="Q943" s="210"/>
      <c r="R943" s="210"/>
      <c r="S943" s="210"/>
      <c r="T943" s="210"/>
      <c r="U943" s="210"/>
      <c r="V943" s="210"/>
      <c r="W943" s="210"/>
      <c r="X943" s="210"/>
      <c r="Y943" s="210"/>
      <c r="Z943" s="210"/>
    </row>
    <row r="944" spans="1:26" ht="15.75" customHeight="1" x14ac:dyDescent="0.2">
      <c r="A944" s="210"/>
      <c r="B944" s="210"/>
      <c r="C944" s="210"/>
      <c r="D944" s="210"/>
      <c r="E944" s="210"/>
      <c r="F944" s="210"/>
      <c r="G944" s="210"/>
      <c r="H944" s="210"/>
      <c r="I944" s="210"/>
      <c r="J944" s="210"/>
      <c r="K944" s="210"/>
      <c r="L944" s="210"/>
      <c r="M944" s="210"/>
      <c r="N944" s="210"/>
      <c r="O944" s="210"/>
      <c r="P944" s="210"/>
      <c r="Q944" s="210"/>
      <c r="R944" s="210"/>
      <c r="S944" s="210"/>
      <c r="T944" s="210"/>
      <c r="U944" s="210"/>
      <c r="V944" s="210"/>
      <c r="W944" s="210"/>
      <c r="X944" s="210"/>
      <c r="Y944" s="210"/>
      <c r="Z944" s="210"/>
    </row>
    <row r="945" spans="1:26" ht="15.75" customHeight="1" x14ac:dyDescent="0.2">
      <c r="A945" s="210"/>
      <c r="B945" s="210"/>
      <c r="C945" s="210"/>
      <c r="D945" s="210"/>
      <c r="E945" s="210"/>
      <c r="F945" s="210"/>
      <c r="G945" s="210"/>
      <c r="H945" s="210"/>
      <c r="I945" s="210"/>
      <c r="J945" s="210"/>
      <c r="K945" s="210"/>
      <c r="L945" s="210"/>
      <c r="M945" s="210"/>
      <c r="N945" s="210"/>
      <c r="O945" s="210"/>
      <c r="P945" s="210"/>
      <c r="Q945" s="210"/>
      <c r="R945" s="210"/>
      <c r="S945" s="210"/>
      <c r="T945" s="210"/>
      <c r="U945" s="210"/>
      <c r="V945" s="210"/>
      <c r="W945" s="210"/>
      <c r="X945" s="210"/>
      <c r="Y945" s="210"/>
      <c r="Z945" s="210"/>
    </row>
    <row r="946" spans="1:26" ht="15.75" customHeight="1" x14ac:dyDescent="0.2">
      <c r="A946" s="210"/>
      <c r="B946" s="210"/>
      <c r="C946" s="210"/>
      <c r="D946" s="210"/>
      <c r="E946" s="210"/>
      <c r="F946" s="210"/>
      <c r="G946" s="210"/>
      <c r="H946" s="210"/>
      <c r="I946" s="210"/>
      <c r="J946" s="210"/>
      <c r="K946" s="210"/>
      <c r="L946" s="210"/>
      <c r="M946" s="210"/>
      <c r="N946" s="210"/>
      <c r="O946" s="210"/>
      <c r="P946" s="210"/>
      <c r="Q946" s="210"/>
      <c r="R946" s="210"/>
      <c r="S946" s="210"/>
      <c r="T946" s="210"/>
      <c r="U946" s="210"/>
      <c r="V946" s="210"/>
      <c r="W946" s="210"/>
      <c r="X946" s="210"/>
      <c r="Y946" s="210"/>
      <c r="Z946" s="210"/>
    </row>
    <row r="947" spans="1:26" ht="15.75" customHeight="1" x14ac:dyDescent="0.2">
      <c r="A947" s="210"/>
      <c r="B947" s="210"/>
      <c r="C947" s="210"/>
      <c r="D947" s="210"/>
      <c r="E947" s="210"/>
      <c r="F947" s="210"/>
      <c r="G947" s="210"/>
      <c r="H947" s="210"/>
      <c r="I947" s="210"/>
      <c r="J947" s="210"/>
      <c r="K947" s="210"/>
      <c r="L947" s="210"/>
      <c r="M947" s="210"/>
      <c r="N947" s="210"/>
      <c r="O947" s="210"/>
      <c r="P947" s="210"/>
      <c r="Q947" s="210"/>
      <c r="R947" s="210"/>
      <c r="S947" s="210"/>
      <c r="T947" s="210"/>
      <c r="U947" s="210"/>
      <c r="V947" s="210"/>
      <c r="W947" s="210"/>
      <c r="X947" s="210"/>
      <c r="Y947" s="210"/>
      <c r="Z947" s="210"/>
    </row>
    <row r="948" spans="1:26" ht="15.75" customHeight="1" x14ac:dyDescent="0.2">
      <c r="A948" s="210"/>
      <c r="B948" s="210"/>
      <c r="C948" s="210"/>
      <c r="D948" s="210"/>
      <c r="E948" s="210"/>
      <c r="F948" s="210"/>
      <c r="G948" s="210"/>
      <c r="H948" s="210"/>
      <c r="I948" s="210"/>
      <c r="J948" s="210"/>
      <c r="K948" s="210"/>
      <c r="L948" s="210"/>
      <c r="M948" s="210"/>
      <c r="N948" s="210"/>
      <c r="O948" s="210"/>
      <c r="P948" s="210"/>
      <c r="Q948" s="210"/>
      <c r="R948" s="210"/>
      <c r="S948" s="210"/>
      <c r="T948" s="210"/>
      <c r="U948" s="210"/>
      <c r="V948" s="210"/>
      <c r="W948" s="210"/>
      <c r="X948" s="210"/>
      <c r="Y948" s="210"/>
      <c r="Z948" s="210"/>
    </row>
    <row r="949" spans="1:26" ht="15.75" customHeight="1" x14ac:dyDescent="0.2">
      <c r="A949" s="210"/>
      <c r="B949" s="210"/>
      <c r="C949" s="210"/>
      <c r="D949" s="210"/>
      <c r="E949" s="210"/>
      <c r="F949" s="210"/>
      <c r="G949" s="210"/>
      <c r="H949" s="210"/>
      <c r="I949" s="210"/>
      <c r="J949" s="210"/>
      <c r="K949" s="210"/>
      <c r="L949" s="210"/>
      <c r="M949" s="210"/>
      <c r="N949" s="210"/>
      <c r="O949" s="210"/>
      <c r="P949" s="210"/>
      <c r="Q949" s="210"/>
      <c r="R949" s="210"/>
      <c r="S949" s="210"/>
      <c r="T949" s="210"/>
      <c r="U949" s="210"/>
      <c r="V949" s="210"/>
      <c r="W949" s="210"/>
      <c r="X949" s="210"/>
      <c r="Y949" s="210"/>
      <c r="Z949" s="210"/>
    </row>
    <row r="950" spans="1:26" ht="15.75" customHeight="1" x14ac:dyDescent="0.2">
      <c r="A950" s="210"/>
      <c r="B950" s="210"/>
      <c r="C950" s="210"/>
      <c r="D950" s="210"/>
      <c r="E950" s="210"/>
      <c r="F950" s="210"/>
      <c r="G950" s="210"/>
      <c r="H950" s="210"/>
      <c r="I950" s="210"/>
      <c r="J950" s="210"/>
      <c r="K950" s="210"/>
      <c r="L950" s="210"/>
      <c r="M950" s="210"/>
      <c r="N950" s="210"/>
      <c r="O950" s="210"/>
      <c r="P950" s="210"/>
      <c r="Q950" s="210"/>
      <c r="R950" s="210"/>
      <c r="S950" s="210"/>
      <c r="T950" s="210"/>
      <c r="U950" s="210"/>
      <c r="V950" s="210"/>
      <c r="W950" s="210"/>
      <c r="X950" s="210"/>
      <c r="Y950" s="210"/>
      <c r="Z950" s="210"/>
    </row>
    <row r="951" spans="1:26" ht="15.75" customHeight="1" x14ac:dyDescent="0.2">
      <c r="A951" s="210"/>
      <c r="B951" s="210"/>
      <c r="C951" s="210"/>
      <c r="D951" s="210"/>
      <c r="E951" s="210"/>
      <c r="F951" s="210"/>
      <c r="G951" s="210"/>
      <c r="H951" s="210"/>
      <c r="I951" s="210"/>
      <c r="J951" s="210"/>
      <c r="K951" s="210"/>
      <c r="L951" s="210"/>
      <c r="M951" s="210"/>
      <c r="N951" s="210"/>
      <c r="O951" s="210"/>
      <c r="P951" s="210"/>
      <c r="Q951" s="210"/>
      <c r="R951" s="210"/>
      <c r="S951" s="210"/>
      <c r="T951" s="210"/>
      <c r="U951" s="210"/>
      <c r="V951" s="210"/>
      <c r="W951" s="210"/>
      <c r="X951" s="210"/>
      <c r="Y951" s="210"/>
      <c r="Z951" s="210"/>
    </row>
    <row r="952" spans="1:26" ht="15.75" customHeight="1" x14ac:dyDescent="0.2">
      <c r="A952" s="210"/>
      <c r="B952" s="210"/>
      <c r="C952" s="210"/>
      <c r="D952" s="210"/>
      <c r="E952" s="210"/>
      <c r="F952" s="210"/>
      <c r="G952" s="210"/>
      <c r="H952" s="210"/>
      <c r="I952" s="210"/>
      <c r="J952" s="210"/>
      <c r="K952" s="210"/>
      <c r="L952" s="210"/>
      <c r="M952" s="210"/>
      <c r="N952" s="210"/>
      <c r="O952" s="210"/>
      <c r="P952" s="210"/>
      <c r="Q952" s="210"/>
      <c r="R952" s="210"/>
      <c r="S952" s="210"/>
      <c r="T952" s="210"/>
      <c r="U952" s="210"/>
      <c r="V952" s="210"/>
      <c r="W952" s="210"/>
      <c r="X952" s="210"/>
      <c r="Y952" s="210"/>
      <c r="Z952" s="210"/>
    </row>
    <row r="953" spans="1:26" ht="15.75" customHeight="1" x14ac:dyDescent="0.2">
      <c r="A953" s="210"/>
      <c r="B953" s="210"/>
      <c r="C953" s="210"/>
      <c r="D953" s="210"/>
      <c r="E953" s="210"/>
      <c r="F953" s="210"/>
      <c r="G953" s="210"/>
      <c r="H953" s="210"/>
      <c r="I953" s="210"/>
      <c r="J953" s="210"/>
      <c r="K953" s="210"/>
      <c r="L953" s="210"/>
      <c r="M953" s="210"/>
      <c r="N953" s="210"/>
      <c r="O953" s="210"/>
      <c r="P953" s="210"/>
      <c r="Q953" s="210"/>
      <c r="R953" s="210"/>
      <c r="S953" s="210"/>
      <c r="T953" s="210"/>
      <c r="U953" s="210"/>
      <c r="V953" s="210"/>
      <c r="W953" s="210"/>
      <c r="X953" s="210"/>
      <c r="Y953" s="210"/>
      <c r="Z953" s="210"/>
    </row>
    <row r="954" spans="1:26" ht="15.75" customHeight="1" x14ac:dyDescent="0.2">
      <c r="A954" s="210"/>
      <c r="B954" s="210"/>
      <c r="C954" s="210"/>
      <c r="D954" s="210"/>
      <c r="E954" s="210"/>
      <c r="F954" s="210"/>
      <c r="G954" s="210"/>
      <c r="H954" s="210"/>
      <c r="I954" s="210"/>
      <c r="J954" s="210"/>
      <c r="K954" s="210"/>
      <c r="L954" s="210"/>
      <c r="M954" s="210"/>
      <c r="N954" s="210"/>
      <c r="O954" s="210"/>
      <c r="P954" s="210"/>
      <c r="Q954" s="210"/>
      <c r="R954" s="210"/>
      <c r="S954" s="210"/>
      <c r="T954" s="210"/>
      <c r="U954" s="210"/>
      <c r="V954" s="210"/>
      <c r="W954" s="210"/>
      <c r="X954" s="210"/>
      <c r="Y954" s="210"/>
      <c r="Z954" s="210"/>
    </row>
    <row r="955" spans="1:26" ht="15.75" customHeight="1" x14ac:dyDescent="0.2">
      <c r="A955" s="210"/>
      <c r="B955" s="210"/>
      <c r="C955" s="210"/>
      <c r="D955" s="210"/>
      <c r="E955" s="210"/>
      <c r="F955" s="210"/>
      <c r="G955" s="210"/>
      <c r="H955" s="210"/>
      <c r="I955" s="210"/>
      <c r="J955" s="210"/>
      <c r="K955" s="210"/>
      <c r="L955" s="210"/>
      <c r="M955" s="210"/>
      <c r="N955" s="210"/>
      <c r="O955" s="210"/>
      <c r="P955" s="210"/>
      <c r="Q955" s="210"/>
      <c r="R955" s="210"/>
      <c r="S955" s="210"/>
      <c r="T955" s="210"/>
      <c r="U955" s="210"/>
      <c r="V955" s="210"/>
      <c r="W955" s="210"/>
      <c r="X955" s="210"/>
      <c r="Y955" s="210"/>
      <c r="Z955" s="210"/>
    </row>
    <row r="956" spans="1:26" ht="15.75" customHeight="1" x14ac:dyDescent="0.2">
      <c r="A956" s="210"/>
      <c r="B956" s="210"/>
      <c r="C956" s="210"/>
      <c r="D956" s="210"/>
      <c r="E956" s="210"/>
      <c r="F956" s="210"/>
      <c r="G956" s="210"/>
      <c r="H956" s="210"/>
      <c r="I956" s="210"/>
      <c r="J956" s="210"/>
      <c r="K956" s="210"/>
      <c r="L956" s="210"/>
      <c r="M956" s="210"/>
      <c r="N956" s="210"/>
      <c r="O956" s="210"/>
      <c r="P956" s="210"/>
      <c r="Q956" s="210"/>
      <c r="R956" s="210"/>
      <c r="S956" s="210"/>
      <c r="T956" s="210"/>
      <c r="U956" s="210"/>
      <c r="V956" s="210"/>
      <c r="W956" s="210"/>
      <c r="X956" s="210"/>
      <c r="Y956" s="210"/>
      <c r="Z956" s="210"/>
    </row>
    <row r="957" spans="1:26" ht="15.75" customHeight="1" x14ac:dyDescent="0.2">
      <c r="A957" s="210"/>
      <c r="B957" s="210"/>
      <c r="C957" s="210"/>
      <c r="D957" s="210"/>
      <c r="E957" s="210"/>
      <c r="F957" s="210"/>
      <c r="G957" s="210"/>
      <c r="H957" s="210"/>
      <c r="I957" s="210"/>
      <c r="J957" s="210"/>
      <c r="K957" s="210"/>
      <c r="L957" s="210"/>
      <c r="M957" s="210"/>
      <c r="N957" s="210"/>
      <c r="O957" s="210"/>
      <c r="P957" s="210"/>
      <c r="Q957" s="210"/>
      <c r="R957" s="210"/>
      <c r="S957" s="210"/>
      <c r="T957" s="210"/>
      <c r="U957" s="210"/>
      <c r="V957" s="210"/>
      <c r="W957" s="210"/>
      <c r="X957" s="210"/>
      <c r="Y957" s="210"/>
      <c r="Z957" s="210"/>
    </row>
    <row r="958" spans="1:26" ht="15.75" customHeight="1" x14ac:dyDescent="0.2">
      <c r="A958" s="210"/>
      <c r="B958" s="210"/>
      <c r="C958" s="210"/>
      <c r="D958" s="210"/>
      <c r="E958" s="210"/>
      <c r="F958" s="210"/>
      <c r="G958" s="210"/>
      <c r="H958" s="210"/>
      <c r="I958" s="210"/>
      <c r="J958" s="210"/>
      <c r="K958" s="210"/>
      <c r="L958" s="210"/>
      <c r="M958" s="210"/>
      <c r="N958" s="210"/>
      <c r="O958" s="210"/>
      <c r="P958" s="210"/>
      <c r="Q958" s="210"/>
      <c r="R958" s="210"/>
      <c r="S958" s="210"/>
      <c r="T958" s="210"/>
      <c r="U958" s="210"/>
      <c r="V958" s="210"/>
      <c r="W958" s="210"/>
      <c r="X958" s="210"/>
      <c r="Y958" s="210"/>
      <c r="Z958" s="210"/>
    </row>
    <row r="959" spans="1:26" ht="15.75" customHeight="1" x14ac:dyDescent="0.2">
      <c r="A959" s="210"/>
      <c r="B959" s="210"/>
      <c r="C959" s="210"/>
      <c r="D959" s="210"/>
      <c r="E959" s="210"/>
      <c r="F959" s="210"/>
      <c r="G959" s="210"/>
      <c r="H959" s="210"/>
      <c r="I959" s="210"/>
      <c r="J959" s="210"/>
      <c r="K959" s="210"/>
      <c r="L959" s="210"/>
      <c r="M959" s="210"/>
      <c r="N959" s="210"/>
      <c r="O959" s="210"/>
      <c r="P959" s="210"/>
      <c r="Q959" s="210"/>
      <c r="R959" s="210"/>
      <c r="S959" s="210"/>
      <c r="T959" s="210"/>
      <c r="U959" s="210"/>
      <c r="V959" s="210"/>
      <c r="W959" s="210"/>
      <c r="X959" s="210"/>
      <c r="Y959" s="210"/>
      <c r="Z959" s="210"/>
    </row>
    <row r="960" spans="1:26" ht="15.75" customHeight="1" x14ac:dyDescent="0.2">
      <c r="A960" s="210"/>
      <c r="B960" s="210"/>
      <c r="C960" s="210"/>
      <c r="D960" s="210"/>
      <c r="E960" s="210"/>
      <c r="F960" s="210"/>
      <c r="G960" s="210"/>
      <c r="H960" s="210"/>
      <c r="I960" s="210"/>
      <c r="J960" s="210"/>
      <c r="K960" s="210"/>
      <c r="L960" s="210"/>
      <c r="M960" s="210"/>
      <c r="N960" s="210"/>
      <c r="O960" s="210"/>
      <c r="P960" s="210"/>
      <c r="Q960" s="210"/>
      <c r="R960" s="210"/>
      <c r="S960" s="210"/>
      <c r="T960" s="210"/>
      <c r="U960" s="210"/>
      <c r="V960" s="210"/>
      <c r="W960" s="210"/>
      <c r="X960" s="210"/>
      <c r="Y960" s="210"/>
      <c r="Z960" s="210"/>
    </row>
    <row r="961" spans="1:26" ht="15.75" customHeight="1" x14ac:dyDescent="0.2">
      <c r="A961" s="210"/>
      <c r="B961" s="210"/>
      <c r="C961" s="210"/>
      <c r="D961" s="210"/>
      <c r="E961" s="210"/>
      <c r="F961" s="210"/>
      <c r="G961" s="210"/>
      <c r="H961" s="210"/>
      <c r="I961" s="210"/>
      <c r="J961" s="210"/>
      <c r="K961" s="210"/>
      <c r="L961" s="210"/>
      <c r="M961" s="210"/>
      <c r="N961" s="210"/>
      <c r="O961" s="210"/>
      <c r="P961" s="210"/>
      <c r="Q961" s="210"/>
      <c r="R961" s="210"/>
      <c r="S961" s="210"/>
      <c r="T961" s="210"/>
      <c r="U961" s="210"/>
      <c r="V961" s="210"/>
      <c r="W961" s="210"/>
      <c r="X961" s="210"/>
      <c r="Y961" s="210"/>
      <c r="Z961" s="210"/>
    </row>
    <row r="962" spans="1:26" ht="15.75" customHeight="1" x14ac:dyDescent="0.2">
      <c r="A962" s="210"/>
      <c r="B962" s="210"/>
      <c r="C962" s="210"/>
      <c r="D962" s="210"/>
      <c r="E962" s="210"/>
      <c r="F962" s="210"/>
      <c r="G962" s="210"/>
      <c r="H962" s="210"/>
      <c r="I962" s="210"/>
      <c r="J962" s="210"/>
      <c r="K962" s="210"/>
      <c r="L962" s="210"/>
      <c r="M962" s="210"/>
      <c r="N962" s="210"/>
      <c r="O962" s="210"/>
      <c r="P962" s="210"/>
      <c r="Q962" s="210"/>
      <c r="R962" s="210"/>
      <c r="S962" s="210"/>
      <c r="T962" s="210"/>
      <c r="U962" s="210"/>
      <c r="V962" s="210"/>
      <c r="W962" s="210"/>
      <c r="X962" s="210"/>
      <c r="Y962" s="210"/>
      <c r="Z962" s="210"/>
    </row>
    <row r="963" spans="1:26" ht="15.75" customHeight="1" x14ac:dyDescent="0.2">
      <c r="A963" s="210"/>
      <c r="B963" s="210"/>
      <c r="C963" s="210"/>
      <c r="D963" s="210"/>
      <c r="E963" s="210"/>
      <c r="F963" s="210"/>
      <c r="G963" s="210"/>
      <c r="H963" s="210"/>
      <c r="I963" s="210"/>
      <c r="J963" s="210"/>
      <c r="K963" s="210"/>
      <c r="L963" s="210"/>
      <c r="M963" s="210"/>
      <c r="N963" s="210"/>
      <c r="O963" s="210"/>
      <c r="P963" s="210"/>
      <c r="Q963" s="210"/>
      <c r="R963" s="210"/>
      <c r="S963" s="210"/>
      <c r="T963" s="210"/>
      <c r="U963" s="210"/>
      <c r="V963" s="210"/>
      <c r="W963" s="210"/>
      <c r="X963" s="210"/>
      <c r="Y963" s="210"/>
      <c r="Z963" s="210"/>
    </row>
    <row r="964" spans="1:26" ht="15.75" customHeight="1" x14ac:dyDescent="0.2">
      <c r="A964" s="210"/>
      <c r="B964" s="210"/>
      <c r="C964" s="210"/>
      <c r="D964" s="210"/>
      <c r="E964" s="210"/>
      <c r="F964" s="210"/>
      <c r="G964" s="210"/>
      <c r="H964" s="210"/>
      <c r="I964" s="210"/>
      <c r="J964" s="210"/>
      <c r="K964" s="210"/>
      <c r="L964" s="210"/>
      <c r="M964" s="210"/>
      <c r="N964" s="210"/>
      <c r="O964" s="210"/>
      <c r="P964" s="210"/>
      <c r="Q964" s="210"/>
      <c r="R964" s="210"/>
      <c r="S964" s="210"/>
      <c r="T964" s="210"/>
      <c r="U964" s="210"/>
      <c r="V964" s="210"/>
      <c r="W964" s="210"/>
      <c r="X964" s="210"/>
      <c r="Y964" s="210"/>
      <c r="Z964" s="210"/>
    </row>
    <row r="965" spans="1:26" ht="15.75" customHeight="1" x14ac:dyDescent="0.2">
      <c r="A965" s="210"/>
      <c r="B965" s="210"/>
      <c r="C965" s="210"/>
      <c r="D965" s="210"/>
      <c r="E965" s="210"/>
      <c r="F965" s="210"/>
      <c r="G965" s="210"/>
      <c r="H965" s="210"/>
      <c r="I965" s="210"/>
      <c r="J965" s="210"/>
      <c r="K965" s="210"/>
      <c r="L965" s="210"/>
      <c r="M965" s="210"/>
      <c r="N965" s="210"/>
      <c r="O965" s="210"/>
      <c r="P965" s="210"/>
      <c r="Q965" s="210"/>
      <c r="R965" s="210"/>
      <c r="S965" s="210"/>
      <c r="T965" s="210"/>
      <c r="U965" s="210"/>
      <c r="V965" s="210"/>
      <c r="W965" s="210"/>
      <c r="X965" s="210"/>
      <c r="Y965" s="210"/>
      <c r="Z965" s="210"/>
    </row>
    <row r="966" spans="1:26" ht="15.75" customHeight="1" x14ac:dyDescent="0.2">
      <c r="A966" s="210"/>
      <c r="B966" s="210"/>
      <c r="C966" s="210"/>
      <c r="D966" s="210"/>
      <c r="E966" s="210"/>
      <c r="F966" s="210"/>
      <c r="G966" s="210"/>
      <c r="H966" s="210"/>
      <c r="I966" s="210"/>
      <c r="J966" s="210"/>
      <c r="K966" s="210"/>
      <c r="L966" s="210"/>
      <c r="M966" s="210"/>
      <c r="N966" s="210"/>
      <c r="O966" s="210"/>
      <c r="P966" s="210"/>
      <c r="Q966" s="210"/>
      <c r="R966" s="210"/>
      <c r="S966" s="210"/>
      <c r="T966" s="210"/>
      <c r="U966" s="210"/>
      <c r="V966" s="210"/>
      <c r="W966" s="210"/>
      <c r="X966" s="210"/>
      <c r="Y966" s="210"/>
      <c r="Z966" s="210"/>
    </row>
    <row r="967" spans="1:26" ht="15.75" customHeight="1" x14ac:dyDescent="0.2">
      <c r="A967" s="210"/>
      <c r="B967" s="210"/>
      <c r="C967" s="210"/>
      <c r="D967" s="210"/>
      <c r="E967" s="210"/>
      <c r="F967" s="210"/>
      <c r="G967" s="210"/>
      <c r="H967" s="210"/>
      <c r="I967" s="210"/>
      <c r="J967" s="210"/>
      <c r="K967" s="210"/>
      <c r="L967" s="210"/>
      <c r="M967" s="210"/>
      <c r="N967" s="210"/>
      <c r="O967" s="210"/>
      <c r="P967" s="210"/>
      <c r="Q967" s="210"/>
      <c r="R967" s="210"/>
      <c r="S967" s="210"/>
      <c r="T967" s="210"/>
      <c r="U967" s="210"/>
      <c r="V967" s="210"/>
      <c r="W967" s="210"/>
      <c r="X967" s="210"/>
      <c r="Y967" s="210"/>
      <c r="Z967" s="210"/>
    </row>
    <row r="968" spans="1:26" ht="15.75" customHeight="1" x14ac:dyDescent="0.2">
      <c r="A968" s="210"/>
      <c r="B968" s="210"/>
      <c r="C968" s="210"/>
      <c r="D968" s="210"/>
      <c r="E968" s="210"/>
      <c r="F968" s="210"/>
      <c r="G968" s="210"/>
      <c r="H968" s="210"/>
      <c r="I968" s="210"/>
      <c r="J968" s="210"/>
      <c r="K968" s="210"/>
      <c r="L968" s="210"/>
      <c r="M968" s="210"/>
      <c r="N968" s="210"/>
      <c r="O968" s="210"/>
      <c r="P968" s="210"/>
      <c r="Q968" s="210"/>
      <c r="R968" s="210"/>
      <c r="S968" s="210"/>
      <c r="T968" s="210"/>
      <c r="U968" s="210"/>
      <c r="V968" s="210"/>
      <c r="W968" s="210"/>
      <c r="X968" s="210"/>
      <c r="Y968" s="210"/>
      <c r="Z968" s="210"/>
    </row>
    <row r="969" spans="1:26" ht="15.75" customHeight="1" x14ac:dyDescent="0.2">
      <c r="A969" s="210"/>
      <c r="B969" s="210"/>
      <c r="C969" s="210"/>
      <c r="D969" s="210"/>
      <c r="E969" s="210"/>
      <c r="F969" s="210"/>
      <c r="G969" s="210"/>
      <c r="H969" s="210"/>
      <c r="I969" s="210"/>
      <c r="J969" s="210"/>
      <c r="K969" s="210"/>
      <c r="L969" s="210"/>
      <c r="M969" s="210"/>
      <c r="N969" s="210"/>
      <c r="O969" s="210"/>
      <c r="P969" s="210"/>
      <c r="Q969" s="210"/>
      <c r="R969" s="210"/>
      <c r="S969" s="210"/>
      <c r="T969" s="210"/>
      <c r="U969" s="210"/>
      <c r="V969" s="210"/>
      <c r="W969" s="210"/>
      <c r="X969" s="210"/>
      <c r="Y969" s="210"/>
      <c r="Z969" s="210"/>
    </row>
    <row r="970" spans="1:26" ht="15.75" customHeight="1" x14ac:dyDescent="0.2">
      <c r="A970" s="210"/>
      <c r="B970" s="210"/>
      <c r="C970" s="210"/>
      <c r="D970" s="210"/>
      <c r="E970" s="210"/>
      <c r="F970" s="210"/>
      <c r="G970" s="210"/>
      <c r="H970" s="210"/>
      <c r="I970" s="210"/>
      <c r="J970" s="210"/>
      <c r="K970" s="210"/>
      <c r="L970" s="210"/>
      <c r="M970" s="210"/>
      <c r="N970" s="210"/>
      <c r="O970" s="210"/>
      <c r="P970" s="210"/>
      <c r="Q970" s="210"/>
      <c r="R970" s="210"/>
      <c r="S970" s="210"/>
      <c r="T970" s="210"/>
      <c r="U970" s="210"/>
      <c r="V970" s="210"/>
      <c r="W970" s="210"/>
      <c r="X970" s="210"/>
      <c r="Y970" s="210"/>
      <c r="Z970" s="210"/>
    </row>
    <row r="971" spans="1:26" ht="15.75" customHeight="1" x14ac:dyDescent="0.2">
      <c r="A971" s="210"/>
      <c r="B971" s="210"/>
      <c r="C971" s="210"/>
      <c r="D971" s="210"/>
      <c r="E971" s="210"/>
      <c r="F971" s="210"/>
      <c r="G971" s="210"/>
      <c r="H971" s="210"/>
      <c r="I971" s="210"/>
      <c r="J971" s="210"/>
      <c r="K971" s="210"/>
      <c r="L971" s="210"/>
      <c r="M971" s="210"/>
      <c r="N971" s="210"/>
      <c r="O971" s="210"/>
      <c r="P971" s="210"/>
      <c r="Q971" s="210"/>
      <c r="R971" s="210"/>
      <c r="S971" s="210"/>
      <c r="T971" s="210"/>
      <c r="U971" s="210"/>
      <c r="V971" s="210"/>
      <c r="W971" s="210"/>
      <c r="X971" s="210"/>
      <c r="Y971" s="210"/>
      <c r="Z971" s="210"/>
    </row>
    <row r="972" spans="1:26" ht="15.75" customHeight="1" x14ac:dyDescent="0.2">
      <c r="A972" s="210"/>
      <c r="B972" s="210"/>
      <c r="C972" s="210"/>
      <c r="D972" s="210"/>
      <c r="E972" s="210"/>
      <c r="F972" s="210"/>
      <c r="G972" s="210"/>
      <c r="H972" s="210"/>
      <c r="I972" s="210"/>
      <c r="J972" s="210"/>
      <c r="K972" s="210"/>
      <c r="L972" s="210"/>
      <c r="M972" s="210"/>
      <c r="N972" s="210"/>
      <c r="O972" s="210"/>
      <c r="P972" s="210"/>
      <c r="Q972" s="210"/>
      <c r="R972" s="210"/>
      <c r="S972" s="210"/>
      <c r="T972" s="210"/>
      <c r="U972" s="210"/>
      <c r="V972" s="210"/>
      <c r="W972" s="210"/>
      <c r="X972" s="210"/>
      <c r="Y972" s="210"/>
      <c r="Z972" s="210"/>
    </row>
    <row r="973" spans="1:26" ht="15.75" customHeight="1" x14ac:dyDescent="0.2">
      <c r="A973" s="210"/>
      <c r="B973" s="210"/>
      <c r="C973" s="210"/>
      <c r="D973" s="210"/>
      <c r="E973" s="210"/>
      <c r="F973" s="210"/>
      <c r="G973" s="210"/>
      <c r="H973" s="210"/>
      <c r="I973" s="210"/>
      <c r="J973" s="210"/>
      <c r="K973" s="210"/>
      <c r="L973" s="210"/>
      <c r="M973" s="210"/>
      <c r="N973" s="210"/>
      <c r="O973" s="210"/>
      <c r="P973" s="210"/>
      <c r="Q973" s="210"/>
      <c r="R973" s="210"/>
      <c r="S973" s="210"/>
      <c r="T973" s="210"/>
      <c r="U973" s="210"/>
      <c r="V973" s="210"/>
      <c r="W973" s="210"/>
      <c r="X973" s="210"/>
      <c r="Y973" s="210"/>
      <c r="Z973" s="210"/>
    </row>
    <row r="974" spans="1:26" ht="15.75" customHeight="1" x14ac:dyDescent="0.2">
      <c r="A974" s="210"/>
      <c r="B974" s="210"/>
      <c r="C974" s="210"/>
      <c r="D974" s="210"/>
      <c r="E974" s="210"/>
      <c r="F974" s="210"/>
      <c r="G974" s="210"/>
      <c r="H974" s="210"/>
      <c r="I974" s="210"/>
      <c r="J974" s="210"/>
      <c r="K974" s="210"/>
      <c r="L974" s="210"/>
      <c r="M974" s="210"/>
      <c r="N974" s="210"/>
      <c r="O974" s="210"/>
      <c r="P974" s="210"/>
      <c r="Q974" s="210"/>
      <c r="R974" s="210"/>
      <c r="S974" s="210"/>
      <c r="T974" s="210"/>
      <c r="U974" s="210"/>
      <c r="V974" s="210"/>
      <c r="W974" s="210"/>
      <c r="X974" s="210"/>
      <c r="Y974" s="210"/>
      <c r="Z974" s="210"/>
    </row>
    <row r="975" spans="1:26" ht="15.75" customHeight="1" x14ac:dyDescent="0.2">
      <c r="A975" s="210"/>
      <c r="B975" s="210"/>
      <c r="C975" s="210"/>
      <c r="D975" s="210"/>
      <c r="E975" s="210"/>
      <c r="F975" s="210"/>
      <c r="G975" s="210"/>
      <c r="H975" s="210"/>
      <c r="I975" s="210"/>
      <c r="J975" s="210"/>
      <c r="K975" s="210"/>
      <c r="L975" s="210"/>
      <c r="M975" s="210"/>
      <c r="N975" s="210"/>
      <c r="O975" s="210"/>
      <c r="P975" s="210"/>
      <c r="Q975" s="210"/>
      <c r="R975" s="210"/>
      <c r="S975" s="210"/>
      <c r="T975" s="210"/>
      <c r="U975" s="210"/>
      <c r="V975" s="210"/>
      <c r="W975" s="210"/>
      <c r="X975" s="210"/>
      <c r="Y975" s="210"/>
      <c r="Z975" s="210"/>
    </row>
    <row r="976" spans="1:26" ht="15.75" customHeight="1" x14ac:dyDescent="0.2">
      <c r="A976" s="210"/>
      <c r="B976" s="210"/>
      <c r="C976" s="210"/>
      <c r="D976" s="210"/>
      <c r="E976" s="210"/>
      <c r="F976" s="210"/>
      <c r="G976" s="210"/>
      <c r="H976" s="210"/>
      <c r="I976" s="210"/>
      <c r="J976" s="210"/>
      <c r="K976" s="210"/>
      <c r="L976" s="210"/>
      <c r="M976" s="210"/>
      <c r="N976" s="210"/>
      <c r="O976" s="210"/>
      <c r="P976" s="210"/>
      <c r="Q976" s="210"/>
      <c r="R976" s="210"/>
      <c r="S976" s="210"/>
      <c r="T976" s="210"/>
      <c r="U976" s="210"/>
      <c r="V976" s="210"/>
      <c r="W976" s="210"/>
      <c r="X976" s="210"/>
      <c r="Y976" s="210"/>
      <c r="Z976" s="210"/>
    </row>
    <row r="977" spans="1:26" ht="15.75" customHeight="1" x14ac:dyDescent="0.2">
      <c r="A977" s="210"/>
      <c r="B977" s="210"/>
      <c r="C977" s="210"/>
      <c r="D977" s="210"/>
      <c r="E977" s="210"/>
      <c r="F977" s="210"/>
      <c r="G977" s="210"/>
      <c r="H977" s="210"/>
      <c r="I977" s="210"/>
      <c r="J977" s="210"/>
      <c r="K977" s="210"/>
      <c r="L977" s="210"/>
      <c r="M977" s="210"/>
      <c r="N977" s="210"/>
      <c r="O977" s="210"/>
      <c r="P977" s="210"/>
      <c r="Q977" s="210"/>
      <c r="R977" s="210"/>
      <c r="S977" s="210"/>
      <c r="T977" s="210"/>
      <c r="U977" s="210"/>
      <c r="V977" s="210"/>
      <c r="W977" s="210"/>
      <c r="X977" s="210"/>
      <c r="Y977" s="210"/>
      <c r="Z977" s="210"/>
    </row>
    <row r="978" spans="1:26" ht="15.75" customHeight="1" x14ac:dyDescent="0.2">
      <c r="A978" s="210"/>
      <c r="B978" s="210"/>
      <c r="C978" s="210"/>
      <c r="D978" s="210"/>
      <c r="E978" s="210"/>
      <c r="F978" s="210"/>
      <c r="G978" s="210"/>
      <c r="H978" s="210"/>
      <c r="I978" s="210"/>
      <c r="J978" s="210"/>
      <c r="K978" s="210"/>
      <c r="L978" s="210"/>
      <c r="M978" s="210"/>
      <c r="N978" s="210"/>
      <c r="O978" s="210"/>
      <c r="P978" s="210"/>
      <c r="Q978" s="210"/>
      <c r="R978" s="210"/>
      <c r="S978" s="210"/>
      <c r="T978" s="210"/>
      <c r="U978" s="210"/>
      <c r="V978" s="210"/>
      <c r="W978" s="210"/>
      <c r="X978" s="210"/>
      <c r="Y978" s="210"/>
      <c r="Z978" s="210"/>
    </row>
    <row r="979" spans="1:26" ht="15.75" customHeight="1" x14ac:dyDescent="0.2">
      <c r="A979" s="210"/>
      <c r="B979" s="210"/>
      <c r="C979" s="210"/>
      <c r="D979" s="210"/>
      <c r="E979" s="210"/>
      <c r="F979" s="210"/>
      <c r="G979" s="210"/>
      <c r="H979" s="210"/>
      <c r="I979" s="210"/>
      <c r="J979" s="210"/>
      <c r="K979" s="210"/>
      <c r="L979" s="210"/>
      <c r="M979" s="210"/>
      <c r="N979" s="210"/>
      <c r="O979" s="210"/>
      <c r="P979" s="210"/>
      <c r="Q979" s="210"/>
      <c r="R979" s="210"/>
      <c r="S979" s="210"/>
      <c r="T979" s="210"/>
      <c r="U979" s="210"/>
      <c r="V979" s="210"/>
      <c r="W979" s="210"/>
      <c r="X979" s="210"/>
      <c r="Y979" s="210"/>
      <c r="Z979" s="210"/>
    </row>
    <row r="980" spans="1:26" ht="15.75" customHeight="1" x14ac:dyDescent="0.2">
      <c r="A980" s="210"/>
      <c r="B980" s="210"/>
      <c r="C980" s="210"/>
      <c r="D980" s="210"/>
      <c r="E980" s="210"/>
      <c r="F980" s="210"/>
      <c r="G980" s="210"/>
      <c r="H980" s="210"/>
      <c r="I980" s="210"/>
      <c r="J980" s="210"/>
      <c r="K980" s="210"/>
      <c r="L980" s="210"/>
      <c r="M980" s="210"/>
      <c r="N980" s="210"/>
      <c r="O980" s="210"/>
      <c r="P980" s="210"/>
      <c r="Q980" s="210"/>
      <c r="R980" s="210"/>
      <c r="S980" s="210"/>
      <c r="T980" s="210"/>
      <c r="U980" s="210"/>
      <c r="V980" s="210"/>
      <c r="W980" s="210"/>
      <c r="X980" s="210"/>
      <c r="Y980" s="210"/>
      <c r="Z980" s="210"/>
    </row>
    <row r="981" spans="1:26" ht="15.75" customHeight="1" x14ac:dyDescent="0.2">
      <c r="A981" s="210"/>
      <c r="B981" s="210"/>
      <c r="C981" s="210"/>
      <c r="D981" s="210"/>
      <c r="E981" s="210"/>
      <c r="F981" s="210"/>
      <c r="G981" s="210"/>
      <c r="H981" s="210"/>
      <c r="I981" s="210"/>
      <c r="J981" s="210"/>
      <c r="K981" s="210"/>
      <c r="L981" s="210"/>
      <c r="M981" s="210"/>
      <c r="N981" s="210"/>
      <c r="O981" s="210"/>
      <c r="P981" s="210"/>
      <c r="Q981" s="210"/>
      <c r="R981" s="210"/>
      <c r="S981" s="210"/>
      <c r="T981" s="210"/>
      <c r="U981" s="210"/>
      <c r="V981" s="210"/>
      <c r="W981" s="210"/>
      <c r="X981" s="210"/>
      <c r="Y981" s="210"/>
      <c r="Z981" s="210"/>
    </row>
    <row r="982" spans="1:26" ht="15.75" customHeight="1" x14ac:dyDescent="0.2">
      <c r="A982" s="210"/>
      <c r="B982" s="210"/>
      <c r="C982" s="210"/>
      <c r="D982" s="210"/>
      <c r="E982" s="210"/>
      <c r="F982" s="210"/>
      <c r="G982" s="210"/>
      <c r="H982" s="210"/>
      <c r="I982" s="210"/>
      <c r="J982" s="210"/>
      <c r="K982" s="210"/>
      <c r="L982" s="210"/>
      <c r="M982" s="210"/>
      <c r="N982" s="210"/>
      <c r="O982" s="210"/>
      <c r="P982" s="210"/>
      <c r="Q982" s="210"/>
      <c r="R982" s="210"/>
      <c r="S982" s="210"/>
      <c r="T982" s="210"/>
      <c r="U982" s="210"/>
      <c r="V982" s="210"/>
      <c r="W982" s="210"/>
      <c r="X982" s="210"/>
      <c r="Y982" s="210"/>
      <c r="Z982" s="210"/>
    </row>
    <row r="983" spans="1:26" ht="15.75" customHeight="1" x14ac:dyDescent="0.2">
      <c r="A983" s="210"/>
      <c r="B983" s="210"/>
      <c r="C983" s="210"/>
      <c r="D983" s="210"/>
      <c r="E983" s="210"/>
      <c r="F983" s="210"/>
      <c r="G983" s="210"/>
      <c r="H983" s="210"/>
      <c r="I983" s="210"/>
      <c r="J983" s="210"/>
      <c r="K983" s="210"/>
      <c r="L983" s="210"/>
      <c r="M983" s="210"/>
      <c r="N983" s="210"/>
      <c r="O983" s="210"/>
      <c r="P983" s="210"/>
      <c r="Q983" s="210"/>
      <c r="R983" s="210"/>
      <c r="S983" s="210"/>
      <c r="T983" s="210"/>
      <c r="U983" s="210"/>
      <c r="V983" s="210"/>
      <c r="W983" s="210"/>
      <c r="X983" s="210"/>
      <c r="Y983" s="210"/>
      <c r="Z983" s="210"/>
    </row>
    <row r="984" spans="1:26" ht="15.75" customHeight="1" x14ac:dyDescent="0.2">
      <c r="A984" s="210"/>
      <c r="B984" s="210"/>
      <c r="C984" s="210"/>
      <c r="D984" s="210"/>
      <c r="E984" s="210"/>
      <c r="F984" s="210"/>
      <c r="G984" s="210"/>
      <c r="H984" s="210"/>
      <c r="I984" s="210"/>
      <c r="J984" s="210"/>
      <c r="K984" s="210"/>
      <c r="L984" s="210"/>
      <c r="M984" s="210"/>
      <c r="N984" s="210"/>
      <c r="O984" s="210"/>
      <c r="P984" s="210"/>
      <c r="Q984" s="210"/>
      <c r="R984" s="210"/>
      <c r="S984" s="210"/>
      <c r="T984" s="210"/>
      <c r="U984" s="210"/>
      <c r="V984" s="210"/>
      <c r="W984" s="210"/>
      <c r="X984" s="210"/>
      <c r="Y984" s="210"/>
      <c r="Z984" s="210"/>
    </row>
    <row r="985" spans="1:26" ht="15.75" customHeight="1" x14ac:dyDescent="0.2">
      <c r="A985" s="210"/>
      <c r="B985" s="210"/>
      <c r="C985" s="210"/>
      <c r="D985" s="210"/>
      <c r="E985" s="210"/>
      <c r="F985" s="210"/>
      <c r="G985" s="210"/>
      <c r="H985" s="210"/>
      <c r="I985" s="210"/>
      <c r="J985" s="210"/>
      <c r="K985" s="210"/>
      <c r="L985" s="210"/>
      <c r="M985" s="210"/>
      <c r="N985" s="210"/>
      <c r="O985" s="210"/>
      <c r="P985" s="210"/>
      <c r="Q985" s="210"/>
      <c r="R985" s="210"/>
      <c r="S985" s="210"/>
      <c r="T985" s="210"/>
      <c r="U985" s="210"/>
      <c r="V985" s="210"/>
      <c r="W985" s="210"/>
      <c r="X985" s="210"/>
      <c r="Y985" s="210"/>
      <c r="Z985" s="210"/>
    </row>
    <row r="986" spans="1:26" ht="15.75" customHeight="1" x14ac:dyDescent="0.2">
      <c r="A986" s="210"/>
      <c r="B986" s="210"/>
      <c r="C986" s="210"/>
      <c r="D986" s="210"/>
      <c r="E986" s="210"/>
      <c r="F986" s="210"/>
      <c r="G986" s="210"/>
      <c r="H986" s="210"/>
      <c r="I986" s="210"/>
      <c r="J986" s="210"/>
      <c r="K986" s="210"/>
      <c r="L986" s="210"/>
      <c r="M986" s="210"/>
      <c r="N986" s="210"/>
      <c r="O986" s="210"/>
      <c r="P986" s="210"/>
      <c r="Q986" s="210"/>
      <c r="R986" s="210"/>
      <c r="S986" s="210"/>
      <c r="T986" s="210"/>
      <c r="U986" s="210"/>
      <c r="V986" s="210"/>
      <c r="W986" s="210"/>
      <c r="X986" s="210"/>
      <c r="Y986" s="210"/>
      <c r="Z986" s="210"/>
    </row>
    <row r="987" spans="1:26" ht="15.75" customHeight="1" x14ac:dyDescent="0.2">
      <c r="A987" s="210"/>
      <c r="B987" s="210"/>
      <c r="C987" s="210"/>
      <c r="D987" s="210"/>
      <c r="E987" s="210"/>
      <c r="F987" s="210"/>
      <c r="G987" s="210"/>
      <c r="H987" s="210"/>
      <c r="I987" s="210"/>
      <c r="J987" s="210"/>
      <c r="K987" s="210"/>
      <c r="L987" s="210"/>
      <c r="M987" s="210"/>
      <c r="N987" s="210"/>
      <c r="O987" s="210"/>
      <c r="P987" s="210"/>
      <c r="Q987" s="210"/>
      <c r="R987" s="210"/>
      <c r="S987" s="210"/>
      <c r="T987" s="210"/>
      <c r="U987" s="210"/>
      <c r="V987" s="210"/>
      <c r="W987" s="210"/>
      <c r="X987" s="210"/>
      <c r="Y987" s="210"/>
      <c r="Z987" s="210"/>
    </row>
    <row r="988" spans="1:26" ht="15.75" customHeight="1" x14ac:dyDescent="0.2">
      <c r="A988" s="210"/>
      <c r="B988" s="210"/>
      <c r="C988" s="210"/>
      <c r="D988" s="210"/>
      <c r="E988" s="210"/>
      <c r="F988" s="210"/>
      <c r="G988" s="210"/>
      <c r="H988" s="210"/>
      <c r="I988" s="210"/>
      <c r="J988" s="210"/>
      <c r="K988" s="210"/>
      <c r="L988" s="210"/>
      <c r="M988" s="210"/>
      <c r="N988" s="210"/>
      <c r="O988" s="210"/>
      <c r="P988" s="210"/>
      <c r="Q988" s="210"/>
      <c r="R988" s="210"/>
      <c r="S988" s="210"/>
      <c r="T988" s="210"/>
      <c r="U988" s="210"/>
      <c r="V988" s="210"/>
      <c r="W988" s="210"/>
      <c r="X988" s="210"/>
      <c r="Y988" s="210"/>
      <c r="Z988" s="210"/>
    </row>
    <row r="989" spans="1:26" ht="15.75" customHeight="1" x14ac:dyDescent="0.2">
      <c r="A989" s="210"/>
      <c r="B989" s="210"/>
      <c r="C989" s="210"/>
      <c r="D989" s="210"/>
      <c r="E989" s="210"/>
      <c r="F989" s="210"/>
      <c r="G989" s="210"/>
      <c r="H989" s="210"/>
      <c r="I989" s="210"/>
      <c r="J989" s="210"/>
      <c r="K989" s="210"/>
      <c r="L989" s="210"/>
      <c r="M989" s="210"/>
      <c r="N989" s="210"/>
      <c r="O989" s="210"/>
      <c r="P989" s="210"/>
      <c r="Q989" s="210"/>
      <c r="R989" s="210"/>
      <c r="S989" s="210"/>
      <c r="T989" s="210"/>
      <c r="U989" s="210"/>
      <c r="V989" s="210"/>
      <c r="W989" s="210"/>
      <c r="X989" s="210"/>
      <c r="Y989" s="210"/>
      <c r="Z989" s="210"/>
    </row>
    <row r="990" spans="1:26" ht="15.75" customHeight="1" x14ac:dyDescent="0.2">
      <c r="A990" s="210"/>
      <c r="B990" s="210"/>
      <c r="C990" s="210"/>
      <c r="D990" s="210"/>
      <c r="E990" s="210"/>
      <c r="F990" s="210"/>
      <c r="G990" s="210"/>
      <c r="H990" s="210"/>
      <c r="I990" s="210"/>
      <c r="J990" s="210"/>
      <c r="K990" s="210"/>
      <c r="L990" s="210"/>
      <c r="M990" s="210"/>
      <c r="N990" s="210"/>
      <c r="O990" s="210"/>
      <c r="P990" s="210"/>
      <c r="Q990" s="210"/>
      <c r="R990" s="210"/>
      <c r="S990" s="210"/>
      <c r="T990" s="210"/>
      <c r="U990" s="210"/>
      <c r="V990" s="210"/>
      <c r="W990" s="210"/>
      <c r="X990" s="210"/>
      <c r="Y990" s="210"/>
      <c r="Z990" s="210"/>
    </row>
    <row r="991" spans="1:26" ht="15.75" customHeight="1" x14ac:dyDescent="0.2">
      <c r="A991" s="210"/>
      <c r="B991" s="210"/>
      <c r="C991" s="210"/>
      <c r="D991" s="210"/>
      <c r="E991" s="210"/>
      <c r="F991" s="210"/>
      <c r="G991" s="210"/>
      <c r="H991" s="210"/>
      <c r="I991" s="210"/>
      <c r="J991" s="210"/>
      <c r="K991" s="210"/>
      <c r="L991" s="210"/>
      <c r="M991" s="210"/>
      <c r="N991" s="210"/>
      <c r="O991" s="210"/>
      <c r="P991" s="210"/>
      <c r="Q991" s="210"/>
      <c r="R991" s="210"/>
      <c r="S991" s="210"/>
      <c r="T991" s="210"/>
      <c r="U991" s="210"/>
      <c r="V991" s="210"/>
      <c r="W991" s="210"/>
      <c r="X991" s="210"/>
      <c r="Y991" s="210"/>
      <c r="Z991" s="210"/>
    </row>
    <row r="992" spans="1:26" ht="15.75" customHeight="1" x14ac:dyDescent="0.2">
      <c r="A992" s="210"/>
      <c r="B992" s="210"/>
      <c r="C992" s="210"/>
      <c r="D992" s="210"/>
      <c r="E992" s="210"/>
      <c r="F992" s="210"/>
      <c r="G992" s="210"/>
      <c r="H992" s="210"/>
      <c r="I992" s="210"/>
      <c r="J992" s="210"/>
      <c r="K992" s="210"/>
      <c r="L992" s="210"/>
      <c r="M992" s="210"/>
      <c r="N992" s="210"/>
      <c r="O992" s="210"/>
      <c r="P992" s="210"/>
      <c r="Q992" s="210"/>
      <c r="R992" s="210"/>
      <c r="S992" s="210"/>
      <c r="T992" s="210"/>
      <c r="U992" s="210"/>
      <c r="V992" s="210"/>
      <c r="W992" s="210"/>
      <c r="X992" s="210"/>
      <c r="Y992" s="210"/>
      <c r="Z992" s="210"/>
    </row>
    <row r="993" spans="1:26" ht="15.75" customHeight="1" x14ac:dyDescent="0.2">
      <c r="A993" s="210"/>
      <c r="B993" s="210"/>
      <c r="C993" s="210"/>
      <c r="D993" s="210"/>
      <c r="E993" s="210"/>
      <c r="F993" s="210"/>
      <c r="G993" s="210"/>
      <c r="H993" s="210"/>
      <c r="I993" s="210"/>
      <c r="J993" s="210"/>
      <c r="K993" s="210"/>
      <c r="L993" s="210"/>
      <c r="M993" s="210"/>
      <c r="N993" s="210"/>
      <c r="O993" s="210"/>
      <c r="P993" s="210"/>
      <c r="Q993" s="210"/>
      <c r="R993" s="210"/>
      <c r="S993" s="210"/>
      <c r="T993" s="210"/>
      <c r="U993" s="210"/>
      <c r="V993" s="210"/>
      <c r="W993" s="210"/>
      <c r="X993" s="210"/>
      <c r="Y993" s="210"/>
      <c r="Z993" s="210"/>
    </row>
    <row r="994" spans="1:26" ht="15.75" customHeight="1" x14ac:dyDescent="0.2">
      <c r="A994" s="210"/>
      <c r="B994" s="210"/>
      <c r="C994" s="210"/>
      <c r="D994" s="210"/>
      <c r="E994" s="210"/>
      <c r="F994" s="210"/>
      <c r="G994" s="210"/>
      <c r="H994" s="210"/>
      <c r="I994" s="210"/>
      <c r="J994" s="210"/>
      <c r="K994" s="210"/>
      <c r="L994" s="210"/>
      <c r="M994" s="210"/>
      <c r="N994" s="210"/>
      <c r="O994" s="210"/>
      <c r="P994" s="210"/>
      <c r="Q994" s="210"/>
      <c r="R994" s="210"/>
      <c r="S994" s="210"/>
      <c r="T994" s="210"/>
      <c r="U994" s="210"/>
      <c r="V994" s="210"/>
      <c r="W994" s="210"/>
      <c r="X994" s="210"/>
      <c r="Y994" s="210"/>
      <c r="Z994" s="210"/>
    </row>
    <row r="995" spans="1:26" ht="15.75" customHeight="1" x14ac:dyDescent="0.2">
      <c r="A995" s="210"/>
      <c r="B995" s="210"/>
      <c r="C995" s="210"/>
      <c r="D995" s="210"/>
      <c r="E995" s="210"/>
      <c r="F995" s="210"/>
      <c r="G995" s="210"/>
      <c r="H995" s="210"/>
      <c r="I995" s="210"/>
      <c r="J995" s="210"/>
      <c r="K995" s="210"/>
      <c r="L995" s="210"/>
      <c r="M995" s="210"/>
      <c r="N995" s="210"/>
      <c r="O995" s="210"/>
      <c r="P995" s="210"/>
      <c r="Q995" s="210"/>
      <c r="R995" s="210"/>
      <c r="S995" s="210"/>
      <c r="T995" s="210"/>
      <c r="U995" s="210"/>
      <c r="V995" s="210"/>
      <c r="W995" s="210"/>
      <c r="X995" s="210"/>
      <c r="Y995" s="210"/>
      <c r="Z995" s="210"/>
    </row>
    <row r="996" spans="1:26" ht="15.75" customHeight="1" x14ac:dyDescent="0.2">
      <c r="A996" s="210"/>
      <c r="B996" s="210"/>
      <c r="C996" s="210"/>
      <c r="D996" s="210"/>
      <c r="E996" s="210"/>
      <c r="F996" s="210"/>
      <c r="G996" s="210"/>
      <c r="H996" s="210"/>
      <c r="I996" s="210"/>
      <c r="J996" s="210"/>
      <c r="K996" s="210"/>
      <c r="L996" s="210"/>
      <c r="M996" s="210"/>
      <c r="N996" s="210"/>
      <c r="O996" s="210"/>
      <c r="P996" s="210"/>
      <c r="Q996" s="210"/>
      <c r="R996" s="210"/>
      <c r="S996" s="210"/>
      <c r="T996" s="210"/>
      <c r="U996" s="210"/>
      <c r="V996" s="210"/>
      <c r="W996" s="210"/>
      <c r="X996" s="210"/>
      <c r="Y996" s="210"/>
      <c r="Z996" s="210"/>
    </row>
    <row r="997" spans="1:26" ht="15.75" customHeight="1" x14ac:dyDescent="0.2">
      <c r="A997" s="210"/>
      <c r="B997" s="210"/>
      <c r="C997" s="210"/>
      <c r="D997" s="210"/>
      <c r="E997" s="210"/>
      <c r="F997" s="210"/>
      <c r="G997" s="210"/>
      <c r="H997" s="210"/>
      <c r="I997" s="210"/>
      <c r="J997" s="210"/>
      <c r="K997" s="210"/>
      <c r="L997" s="210"/>
      <c r="M997" s="210"/>
      <c r="N997" s="210"/>
      <c r="O997" s="210"/>
      <c r="P997" s="210"/>
      <c r="Q997" s="210"/>
      <c r="R997" s="210"/>
      <c r="S997" s="210"/>
      <c r="T997" s="210"/>
      <c r="U997" s="210"/>
      <c r="V997" s="210"/>
      <c r="W997" s="210"/>
      <c r="X997" s="210"/>
      <c r="Y997" s="210"/>
      <c r="Z997" s="210"/>
    </row>
    <row r="998" spans="1:26" ht="15.75" customHeight="1" x14ac:dyDescent="0.2">
      <c r="A998" s="210"/>
      <c r="B998" s="210"/>
      <c r="C998" s="210"/>
      <c r="D998" s="210"/>
      <c r="E998" s="210"/>
      <c r="F998" s="210"/>
      <c r="G998" s="210"/>
      <c r="H998" s="210"/>
      <c r="I998" s="210"/>
      <c r="J998" s="210"/>
      <c r="K998" s="210"/>
      <c r="L998" s="210"/>
      <c r="M998" s="210"/>
      <c r="N998" s="210"/>
      <c r="O998" s="210"/>
      <c r="P998" s="210"/>
      <c r="Q998" s="210"/>
      <c r="R998" s="210"/>
      <c r="S998" s="210"/>
      <c r="T998" s="210"/>
      <c r="U998" s="210"/>
      <c r="V998" s="210"/>
      <c r="W998" s="210"/>
      <c r="X998" s="210"/>
      <c r="Y998" s="210"/>
      <c r="Z998" s="210"/>
    </row>
    <row r="999" spans="1:26" ht="15.75" customHeight="1" x14ac:dyDescent="0.2">
      <c r="A999" s="210"/>
      <c r="B999" s="210"/>
      <c r="C999" s="210"/>
      <c r="D999" s="210"/>
      <c r="E999" s="210"/>
      <c r="F999" s="210"/>
      <c r="G999" s="210"/>
      <c r="H999" s="210"/>
      <c r="I999" s="210"/>
      <c r="J999" s="210"/>
      <c r="K999" s="210"/>
      <c r="L999" s="210"/>
      <c r="M999" s="210"/>
      <c r="N999" s="210"/>
      <c r="O999" s="210"/>
      <c r="P999" s="210"/>
      <c r="Q999" s="210"/>
      <c r="R999" s="210"/>
      <c r="S999" s="210"/>
      <c r="T999" s="210"/>
      <c r="U999" s="210"/>
      <c r="V999" s="210"/>
      <c r="W999" s="210"/>
      <c r="X999" s="210"/>
      <c r="Y999" s="210"/>
      <c r="Z999" s="210"/>
    </row>
    <row r="1000" spans="1:26" ht="15.75" customHeight="1" x14ac:dyDescent="0.2">
      <c r="A1000" s="210"/>
      <c r="B1000" s="210"/>
      <c r="C1000" s="210"/>
      <c r="D1000" s="210"/>
      <c r="E1000" s="210"/>
      <c r="F1000" s="210"/>
      <c r="G1000" s="210"/>
      <c r="H1000" s="210"/>
      <c r="I1000" s="210"/>
      <c r="J1000" s="210"/>
      <c r="K1000" s="210"/>
      <c r="L1000" s="210"/>
      <c r="M1000" s="210"/>
      <c r="N1000" s="210"/>
      <c r="O1000" s="210"/>
      <c r="P1000" s="210"/>
      <c r="Q1000" s="210"/>
      <c r="R1000" s="210"/>
      <c r="S1000" s="210"/>
      <c r="T1000" s="210"/>
      <c r="U1000" s="210"/>
      <c r="V1000" s="210"/>
      <c r="W1000" s="210"/>
      <c r="X1000" s="210"/>
      <c r="Y1000" s="210"/>
      <c r="Z1000" s="210"/>
    </row>
    <row r="1001" spans="1:26" ht="15.75" customHeight="1" x14ac:dyDescent="0.2">
      <c r="A1001" s="210"/>
      <c r="B1001" s="210"/>
      <c r="C1001" s="210"/>
      <c r="D1001" s="210"/>
      <c r="E1001" s="210"/>
      <c r="F1001" s="210"/>
      <c r="G1001" s="210"/>
      <c r="H1001" s="210"/>
      <c r="I1001" s="210"/>
      <c r="J1001" s="210"/>
      <c r="K1001" s="210"/>
      <c r="L1001" s="210"/>
      <c r="M1001" s="210"/>
      <c r="N1001" s="210"/>
      <c r="O1001" s="210"/>
      <c r="P1001" s="210"/>
      <c r="Q1001" s="210"/>
      <c r="R1001" s="210"/>
      <c r="S1001" s="210"/>
      <c r="T1001" s="210"/>
      <c r="U1001" s="210"/>
      <c r="V1001" s="210"/>
      <c r="W1001" s="210"/>
      <c r="X1001" s="210"/>
      <c r="Y1001" s="210"/>
      <c r="Z1001" s="210"/>
    </row>
    <row r="1002" spans="1:26" ht="15.75" customHeight="1" x14ac:dyDescent="0.2">
      <c r="A1002" s="210"/>
      <c r="B1002" s="210"/>
      <c r="C1002" s="210"/>
      <c r="D1002" s="210"/>
      <c r="E1002" s="210"/>
      <c r="F1002" s="210"/>
      <c r="G1002" s="210"/>
      <c r="H1002" s="210"/>
      <c r="I1002" s="210"/>
      <c r="J1002" s="210"/>
      <c r="K1002" s="210"/>
      <c r="L1002" s="210"/>
      <c r="M1002" s="210"/>
      <c r="N1002" s="210"/>
      <c r="O1002" s="210"/>
      <c r="P1002" s="210"/>
      <c r="Q1002" s="210"/>
      <c r="R1002" s="210"/>
      <c r="S1002" s="210"/>
      <c r="T1002" s="210"/>
      <c r="U1002" s="210"/>
      <c r="V1002" s="210"/>
      <c r="W1002" s="210"/>
      <c r="X1002" s="210"/>
      <c r="Y1002" s="210"/>
      <c r="Z1002" s="210"/>
    </row>
  </sheetData>
  <mergeCells count="9">
    <mergeCell ref="A1:A4"/>
    <mergeCell ref="B1:E4"/>
    <mergeCell ref="A5:F6"/>
    <mergeCell ref="A7:A8"/>
    <mergeCell ref="B7:B8"/>
    <mergeCell ref="C7:C8"/>
    <mergeCell ref="D7:D8"/>
    <mergeCell ref="E7:E8"/>
    <mergeCell ref="F7:F8"/>
  </mergeCells>
  <hyperlinks>
    <hyperlink ref="E68" r:id="rId1"/>
    <hyperlink ref="E69" r:id="rId2"/>
    <hyperlink ref="E70" r:id="rId3"/>
    <hyperlink ref="E67" r:id="rId4"/>
    <hyperlink ref="D20" r:id="rId5"/>
    <hyperlink ref="E22" r:id="rId6"/>
    <hyperlink ref="E23" r:id="rId7"/>
    <hyperlink ref="E24" r:id="rId8"/>
    <hyperlink ref="E26" r:id="rId9"/>
    <hyperlink ref="E49" r:id="rId10"/>
    <hyperlink ref="E50" r:id="rId11"/>
    <hyperlink ref="E51" r:id="rId12"/>
    <hyperlink ref="E52" r:id="rId13"/>
    <hyperlink ref="E55" r:id="rId14"/>
    <hyperlink ref="E56" r:id="rId15"/>
    <hyperlink ref="E57" r:id="rId16"/>
    <hyperlink ref="E59" r:id="rId17"/>
    <hyperlink ref="E65" r:id="rId18"/>
    <hyperlink ref="E64" r:id="rId19"/>
    <hyperlink ref="E43" r:id="rId20"/>
    <hyperlink ref="E63" r:id="rId21"/>
    <hyperlink ref="E61" r:id="rId22"/>
    <hyperlink ref="E60" r:id="rId23"/>
    <hyperlink ref="E54" r:id="rId24"/>
    <hyperlink ref="E62" r:id="rId25"/>
    <hyperlink ref="E58" r:id="rId26"/>
    <hyperlink ref="E44" r:id="rId27"/>
    <hyperlink ref="E66" r:id="rId28"/>
    <hyperlink ref="E53" r:id="rId29"/>
    <hyperlink ref="E18" r:id="rId30"/>
    <hyperlink ref="E34" r:id="rId31"/>
    <hyperlink ref="E36" r:id="rId32"/>
    <hyperlink ref="E37" r:id="rId33"/>
    <hyperlink ref="E38" r:id="rId34"/>
    <hyperlink ref="E39" r:id="rId35"/>
    <hyperlink ref="E40" r:id="rId36"/>
    <hyperlink ref="E41" r:id="rId37"/>
    <hyperlink ref="E42" r:id="rId38"/>
  </hyperlinks>
  <pageMargins left="0.7" right="0.7" top="0.75" bottom="0.75" header="0.3" footer="0.3"/>
  <pageSetup orientation="portrait" r:id="rId39"/>
  <customProperties>
    <customPr name="EpmWorksheetKeyString_GUID" r:id="rId40"/>
  </customProperties>
  <drawing r:id="rId4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A1009"/>
  <sheetViews>
    <sheetView showGridLines="0" topLeftCell="B13" zoomScale="90" zoomScaleNormal="90" workbookViewId="0">
      <selection activeCell="F17" sqref="F17"/>
    </sheetView>
  </sheetViews>
  <sheetFormatPr baseColWidth="10" defaultColWidth="12.5703125" defaultRowHeight="15" customHeight="1" x14ac:dyDescent="0.2"/>
  <cols>
    <col min="1" max="1" width="8.7109375" style="217" hidden="1" customWidth="1"/>
    <col min="2" max="2" width="23.85546875" style="217" customWidth="1"/>
    <col min="3" max="3" width="22.28515625" style="217" customWidth="1"/>
    <col min="4" max="4" width="10" style="217" customWidth="1"/>
    <col min="5" max="5" width="52.85546875" style="217" customWidth="1"/>
    <col min="6" max="6" width="19.42578125" style="217" customWidth="1"/>
    <col min="7" max="7" width="95.5703125" style="217" customWidth="1"/>
    <col min="8" max="8" width="24.42578125" style="217" customWidth="1"/>
    <col min="9" max="9" width="39.42578125" style="217" customWidth="1"/>
    <col min="10" max="10" width="21.85546875" style="217" customWidth="1"/>
    <col min="11" max="11" width="23.85546875" style="217" customWidth="1"/>
    <col min="12" max="12" width="1.7109375" style="217" customWidth="1"/>
    <col min="13" max="13" width="24.42578125" style="217" customWidth="1"/>
    <col min="14" max="14" width="39.42578125" style="217" customWidth="1"/>
    <col min="15" max="15" width="25.85546875" style="217" customWidth="1"/>
    <col min="16" max="16" width="22.85546875" style="217" customWidth="1"/>
    <col min="17" max="17" width="20.140625" style="217" customWidth="1"/>
    <col min="18" max="20" width="11.42578125" style="217" customWidth="1"/>
    <col min="21" max="21" width="58.42578125" style="217" hidden="1" customWidth="1"/>
    <col min="22" max="22" width="10.7109375" style="217" hidden="1" customWidth="1"/>
    <col min="23" max="27" width="10.7109375" style="217" customWidth="1"/>
    <col min="28" max="16384" width="12.5703125" style="217"/>
  </cols>
  <sheetData>
    <row r="1" spans="1:27" ht="24" customHeight="1" x14ac:dyDescent="0.2">
      <c r="A1" s="216"/>
      <c r="B1" s="500"/>
      <c r="C1" s="420" t="s">
        <v>551</v>
      </c>
      <c r="D1" s="502"/>
      <c r="E1" s="502"/>
      <c r="F1" s="503"/>
      <c r="G1" s="138" t="s">
        <v>552</v>
      </c>
      <c r="H1" s="139"/>
      <c r="I1" s="139"/>
      <c r="J1" s="216"/>
      <c r="K1" s="216"/>
      <c r="L1" s="216"/>
      <c r="M1" s="216"/>
      <c r="N1" s="216"/>
      <c r="O1" s="216"/>
      <c r="P1" s="216"/>
      <c r="Q1" s="216"/>
      <c r="R1" s="216"/>
      <c r="S1" s="216"/>
      <c r="T1" s="216"/>
      <c r="U1" s="216"/>
      <c r="V1" s="216"/>
      <c r="W1" s="216"/>
      <c r="X1" s="216"/>
      <c r="Y1" s="216"/>
      <c r="Z1" s="216"/>
      <c r="AA1" s="216"/>
    </row>
    <row r="2" spans="1:27" ht="24" customHeight="1" x14ac:dyDescent="0.2">
      <c r="A2" s="216"/>
      <c r="B2" s="501"/>
      <c r="C2" s="504"/>
      <c r="D2" s="505"/>
      <c r="E2" s="505"/>
      <c r="F2" s="501"/>
      <c r="G2" s="138" t="s">
        <v>553</v>
      </c>
      <c r="H2" s="139"/>
      <c r="I2" s="139"/>
      <c r="J2" s="216"/>
      <c r="K2" s="216"/>
      <c r="L2" s="216"/>
      <c r="M2" s="216"/>
      <c r="N2" s="216"/>
      <c r="O2" s="216"/>
      <c r="P2" s="216"/>
      <c r="Q2" s="216"/>
      <c r="R2" s="216"/>
      <c r="S2" s="216"/>
      <c r="T2" s="216"/>
      <c r="U2" s="216"/>
      <c r="V2" s="216"/>
      <c r="W2" s="216"/>
      <c r="X2" s="216"/>
      <c r="Y2" s="216"/>
      <c r="Z2" s="216"/>
      <c r="AA2" s="216"/>
    </row>
    <row r="3" spans="1:27" ht="24" customHeight="1" x14ac:dyDescent="0.2">
      <c r="A3" s="216"/>
      <c r="B3" s="501"/>
      <c r="C3" s="504"/>
      <c r="D3" s="505"/>
      <c r="E3" s="505"/>
      <c r="F3" s="501"/>
      <c r="G3" s="138" t="s">
        <v>554</v>
      </c>
      <c r="H3" s="139"/>
      <c r="I3" s="139"/>
      <c r="J3" s="216"/>
      <c r="K3" s="216"/>
      <c r="L3" s="216"/>
      <c r="M3" s="216"/>
      <c r="N3" s="216"/>
      <c r="O3" s="216"/>
      <c r="P3" s="216"/>
      <c r="Q3" s="216"/>
      <c r="R3" s="216"/>
      <c r="S3" s="216"/>
      <c r="T3" s="216"/>
      <c r="U3" s="216"/>
      <c r="V3" s="216"/>
      <c r="W3" s="216"/>
      <c r="X3" s="216"/>
      <c r="Y3" s="216"/>
      <c r="Z3" s="216"/>
      <c r="AA3" s="216"/>
    </row>
    <row r="4" spans="1:27" ht="24" customHeight="1" x14ac:dyDescent="0.2">
      <c r="A4" s="216"/>
      <c r="B4" s="501"/>
      <c r="C4" s="504"/>
      <c r="D4" s="505"/>
      <c r="E4" s="505"/>
      <c r="F4" s="501"/>
      <c r="G4" s="138" t="s">
        <v>570</v>
      </c>
      <c r="H4" s="139"/>
      <c r="I4" s="139"/>
      <c r="J4" s="216"/>
      <c r="K4" s="216"/>
      <c r="L4" s="216"/>
      <c r="M4" s="216"/>
      <c r="N4" s="216"/>
      <c r="O4" s="216"/>
      <c r="P4" s="216"/>
      <c r="Q4" s="216"/>
      <c r="R4" s="216"/>
      <c r="S4" s="216"/>
      <c r="T4" s="216"/>
      <c r="U4" s="216"/>
      <c r="V4" s="216"/>
      <c r="W4" s="216"/>
      <c r="X4" s="216"/>
      <c r="Y4" s="216"/>
      <c r="Z4" s="216"/>
      <c r="AA4" s="216"/>
    </row>
    <row r="5" spans="1:27" ht="12" customHeight="1" x14ac:dyDescent="0.2">
      <c r="A5" s="216"/>
      <c r="B5" s="506" t="s">
        <v>784</v>
      </c>
      <c r="C5" s="502"/>
      <c r="D5" s="502"/>
      <c r="E5" s="502"/>
      <c r="F5" s="502"/>
      <c r="G5" s="503"/>
      <c r="H5" s="139"/>
      <c r="I5" s="139"/>
      <c r="J5" s="139"/>
      <c r="K5" s="139"/>
      <c r="L5" s="139"/>
      <c r="M5" s="141"/>
      <c r="N5" s="141"/>
      <c r="O5" s="141"/>
      <c r="P5" s="141"/>
      <c r="Q5" s="141"/>
      <c r="R5" s="142"/>
      <c r="S5" s="142"/>
      <c r="T5" s="142"/>
      <c r="U5" s="142"/>
      <c r="V5" s="143"/>
      <c r="W5" s="142"/>
      <c r="X5" s="142"/>
      <c r="Y5" s="142"/>
      <c r="Z5" s="142"/>
      <c r="AA5" s="142"/>
    </row>
    <row r="6" spans="1:27" ht="21.75" customHeight="1" x14ac:dyDescent="0.2">
      <c r="A6" s="216"/>
      <c r="B6" s="504"/>
      <c r="C6" s="507"/>
      <c r="D6" s="507"/>
      <c r="E6" s="507"/>
      <c r="F6" s="507"/>
      <c r="G6" s="501"/>
      <c r="H6" s="139"/>
      <c r="I6" s="144"/>
      <c r="J6" s="144"/>
      <c r="K6" s="145"/>
      <c r="L6" s="145"/>
      <c r="M6" s="141"/>
      <c r="N6" s="141"/>
      <c r="O6" s="141"/>
      <c r="P6" s="141"/>
      <c r="Q6" s="141"/>
      <c r="R6" s="142"/>
      <c r="S6" s="142"/>
      <c r="T6" s="142"/>
      <c r="U6" s="142"/>
      <c r="V6" s="143"/>
      <c r="W6" s="142"/>
      <c r="X6" s="142"/>
      <c r="Y6" s="142"/>
      <c r="Z6" s="142"/>
      <c r="AA6" s="142"/>
    </row>
    <row r="7" spans="1:27" ht="36" customHeight="1" x14ac:dyDescent="0.2">
      <c r="A7" s="216" t="s">
        <v>1383</v>
      </c>
      <c r="B7" s="510" t="s">
        <v>8</v>
      </c>
      <c r="C7" s="510" t="s">
        <v>9</v>
      </c>
      <c r="D7" s="510" t="s">
        <v>10</v>
      </c>
      <c r="E7" s="510" t="s">
        <v>87</v>
      </c>
      <c r="F7" s="510" t="s">
        <v>11</v>
      </c>
      <c r="G7" s="510" t="s">
        <v>555</v>
      </c>
      <c r="H7" s="139"/>
      <c r="I7" s="139"/>
      <c r="J7" s="139"/>
      <c r="K7" s="139"/>
      <c r="L7" s="139"/>
      <c r="M7" s="139"/>
      <c r="N7" s="139"/>
      <c r="O7" s="139"/>
      <c r="P7" s="139"/>
      <c r="Q7" s="139"/>
      <c r="R7" s="139"/>
      <c r="S7" s="139"/>
      <c r="T7" s="139"/>
      <c r="U7" s="139"/>
      <c r="V7" s="139"/>
      <c r="W7" s="139"/>
      <c r="X7" s="139"/>
      <c r="Y7" s="139"/>
      <c r="Z7" s="139"/>
      <c r="AA7" s="139"/>
    </row>
    <row r="8" spans="1:27" ht="67.5" customHeight="1" x14ac:dyDescent="0.2">
      <c r="A8" s="216"/>
      <c r="B8" s="511" t="s">
        <v>893</v>
      </c>
      <c r="C8" s="512">
        <v>26</v>
      </c>
      <c r="D8" s="511">
        <v>1994</v>
      </c>
      <c r="E8" s="513" t="s">
        <v>1737</v>
      </c>
      <c r="F8" s="514" t="s">
        <v>1736</v>
      </c>
      <c r="G8" s="513" t="s">
        <v>1735</v>
      </c>
      <c r="H8" s="139"/>
      <c r="I8" s="139"/>
      <c r="J8" s="139"/>
      <c r="K8" s="139"/>
      <c r="L8" s="139"/>
      <c r="M8" s="139"/>
      <c r="N8" s="139"/>
      <c r="O8" s="139"/>
      <c r="P8" s="139"/>
      <c r="Q8" s="139"/>
      <c r="R8" s="139"/>
      <c r="S8" s="139"/>
      <c r="T8" s="139"/>
      <c r="U8" s="139"/>
      <c r="V8" s="139"/>
      <c r="W8" s="139"/>
      <c r="X8" s="139"/>
      <c r="Y8" s="139"/>
      <c r="Z8" s="139"/>
      <c r="AA8" s="139"/>
    </row>
    <row r="9" spans="1:27" ht="123.75" customHeight="1" x14ac:dyDescent="0.2">
      <c r="A9" s="216"/>
      <c r="B9" s="511" t="s">
        <v>80</v>
      </c>
      <c r="C9" s="512">
        <v>7</v>
      </c>
      <c r="D9" s="511">
        <v>2022</v>
      </c>
      <c r="E9" s="513" t="s">
        <v>1734</v>
      </c>
      <c r="F9" s="514" t="s">
        <v>1733</v>
      </c>
      <c r="G9" s="515" t="s">
        <v>1776</v>
      </c>
      <c r="H9" s="139"/>
      <c r="I9" s="139"/>
      <c r="J9" s="139"/>
      <c r="K9" s="139"/>
      <c r="L9" s="139"/>
      <c r="M9" s="139"/>
      <c r="N9" s="139"/>
      <c r="O9" s="139"/>
      <c r="P9" s="139"/>
      <c r="Q9" s="139"/>
      <c r="R9" s="139"/>
      <c r="S9" s="139"/>
      <c r="T9" s="139"/>
      <c r="U9" s="139"/>
      <c r="V9" s="139"/>
      <c r="W9" s="139"/>
      <c r="X9" s="139"/>
      <c r="Y9" s="139"/>
      <c r="Z9" s="139"/>
      <c r="AA9" s="139"/>
    </row>
    <row r="10" spans="1:27" ht="50.25" customHeight="1" x14ac:dyDescent="0.2">
      <c r="A10" s="216"/>
      <c r="B10" s="511" t="s">
        <v>44</v>
      </c>
      <c r="C10" s="512">
        <v>2197</v>
      </c>
      <c r="D10" s="511">
        <v>2022</v>
      </c>
      <c r="E10" s="513" t="s">
        <v>1732</v>
      </c>
      <c r="F10" s="516" t="s">
        <v>100</v>
      </c>
      <c r="G10" s="517" t="s">
        <v>429</v>
      </c>
      <c r="H10" s="139"/>
      <c r="I10" s="139"/>
      <c r="J10" s="139"/>
      <c r="K10" s="139"/>
      <c r="L10" s="139"/>
      <c r="M10" s="139"/>
      <c r="N10" s="139"/>
      <c r="O10" s="139"/>
      <c r="P10" s="139"/>
      <c r="Q10" s="139"/>
      <c r="R10" s="139"/>
      <c r="S10" s="139"/>
      <c r="T10" s="139"/>
      <c r="U10" s="139"/>
      <c r="V10" s="139"/>
      <c r="W10" s="139"/>
      <c r="X10" s="139"/>
      <c r="Y10" s="139"/>
      <c r="Z10" s="139"/>
      <c r="AA10" s="139"/>
    </row>
    <row r="11" spans="1:27" ht="36" customHeight="1" x14ac:dyDescent="0.2">
      <c r="A11" s="216"/>
      <c r="B11" s="511" t="s">
        <v>44</v>
      </c>
      <c r="C11" s="512">
        <v>2196</v>
      </c>
      <c r="D11" s="511">
        <v>2022</v>
      </c>
      <c r="E11" s="513" t="s">
        <v>1731</v>
      </c>
      <c r="F11" s="516" t="s">
        <v>100</v>
      </c>
      <c r="G11" s="517" t="s">
        <v>429</v>
      </c>
      <c r="H11" s="139"/>
      <c r="I11" s="139"/>
      <c r="J11" s="139"/>
      <c r="K11" s="139"/>
      <c r="L11" s="139"/>
      <c r="M11" s="139"/>
      <c r="N11" s="139"/>
      <c r="O11" s="139"/>
      <c r="P11" s="139"/>
      <c r="Q11" s="139"/>
      <c r="R11" s="139"/>
      <c r="S11" s="139"/>
      <c r="T11" s="139"/>
      <c r="U11" s="139"/>
      <c r="V11" s="139"/>
      <c r="W11" s="139"/>
      <c r="X11" s="139"/>
      <c r="Y11" s="139"/>
      <c r="Z11" s="139"/>
      <c r="AA11" s="139"/>
    </row>
    <row r="12" spans="1:27" ht="36" customHeight="1" x14ac:dyDescent="0.2">
      <c r="A12" s="216"/>
      <c r="B12" s="511" t="s">
        <v>44</v>
      </c>
      <c r="C12" s="512">
        <v>2195</v>
      </c>
      <c r="D12" s="511">
        <v>2022</v>
      </c>
      <c r="E12" s="513" t="s">
        <v>1730</v>
      </c>
      <c r="F12" s="516" t="s">
        <v>100</v>
      </c>
      <c r="G12" s="517" t="s">
        <v>429</v>
      </c>
      <c r="H12" s="139"/>
      <c r="I12" s="139"/>
      <c r="J12" s="139"/>
      <c r="K12" s="139"/>
      <c r="L12" s="139"/>
      <c r="M12" s="139"/>
      <c r="N12" s="139"/>
      <c r="O12" s="139"/>
      <c r="P12" s="139"/>
      <c r="Q12" s="139"/>
      <c r="R12" s="139"/>
      <c r="S12" s="139"/>
      <c r="T12" s="139"/>
      <c r="U12" s="139"/>
      <c r="V12" s="139"/>
      <c r="W12" s="139"/>
      <c r="X12" s="139"/>
      <c r="Y12" s="139"/>
      <c r="Z12" s="139"/>
      <c r="AA12" s="139"/>
    </row>
    <row r="13" spans="1:27" ht="36" customHeight="1" x14ac:dyDescent="0.2">
      <c r="A13" s="216"/>
      <c r="B13" s="511" t="s">
        <v>44</v>
      </c>
      <c r="C13" s="512">
        <v>2094</v>
      </c>
      <c r="D13" s="511">
        <v>2021</v>
      </c>
      <c r="E13" s="513" t="s">
        <v>1729</v>
      </c>
      <c r="F13" s="518" t="s">
        <v>100</v>
      </c>
      <c r="G13" s="517" t="s">
        <v>429</v>
      </c>
      <c r="H13" s="139"/>
      <c r="I13" s="139"/>
      <c r="J13" s="139"/>
      <c r="K13" s="139"/>
      <c r="L13" s="139"/>
      <c r="M13" s="139"/>
      <c r="N13" s="139"/>
      <c r="O13" s="139"/>
      <c r="P13" s="139"/>
      <c r="Q13" s="139"/>
      <c r="R13" s="139"/>
      <c r="S13" s="139"/>
      <c r="T13" s="139"/>
      <c r="U13" s="139"/>
      <c r="V13" s="139"/>
      <c r="W13" s="139"/>
      <c r="X13" s="139"/>
      <c r="Y13" s="139"/>
      <c r="Z13" s="139"/>
      <c r="AA13" s="139"/>
    </row>
    <row r="14" spans="1:27" ht="36" customHeight="1" x14ac:dyDescent="0.2">
      <c r="A14" s="216"/>
      <c r="B14" s="511" t="s">
        <v>44</v>
      </c>
      <c r="C14" s="512">
        <v>2080</v>
      </c>
      <c r="D14" s="511">
        <v>2021</v>
      </c>
      <c r="E14" s="513" t="s">
        <v>1728</v>
      </c>
      <c r="F14" s="514" t="s">
        <v>100</v>
      </c>
      <c r="G14" s="517" t="s">
        <v>429</v>
      </c>
      <c r="H14" s="139"/>
      <c r="I14" s="139"/>
      <c r="J14" s="139"/>
      <c r="K14" s="139"/>
      <c r="L14" s="139"/>
      <c r="M14" s="139"/>
      <c r="N14" s="139"/>
      <c r="O14" s="139"/>
      <c r="P14" s="139"/>
      <c r="Q14" s="139"/>
      <c r="R14" s="139"/>
      <c r="S14" s="139"/>
      <c r="T14" s="139"/>
      <c r="U14" s="139"/>
      <c r="V14" s="139"/>
      <c r="W14" s="139"/>
      <c r="X14" s="139"/>
      <c r="Y14" s="139"/>
      <c r="Z14" s="139"/>
      <c r="AA14" s="139"/>
    </row>
    <row r="15" spans="1:27" ht="78.75" customHeight="1" x14ac:dyDescent="0.2">
      <c r="A15" s="216"/>
      <c r="B15" s="511" t="s">
        <v>94</v>
      </c>
      <c r="C15" s="512">
        <v>1656</v>
      </c>
      <c r="D15" s="511">
        <v>2021</v>
      </c>
      <c r="E15" s="513" t="s">
        <v>1727</v>
      </c>
      <c r="F15" s="514" t="s">
        <v>100</v>
      </c>
      <c r="G15" s="517" t="s">
        <v>429</v>
      </c>
      <c r="H15" s="139"/>
      <c r="I15" s="139"/>
      <c r="J15" s="139"/>
      <c r="K15" s="139"/>
      <c r="L15" s="139"/>
      <c r="M15" s="139"/>
      <c r="N15" s="139"/>
      <c r="O15" s="139"/>
      <c r="P15" s="139"/>
      <c r="Q15" s="139"/>
      <c r="R15" s="139"/>
      <c r="S15" s="139"/>
      <c r="T15" s="139"/>
      <c r="U15" s="139"/>
      <c r="V15" s="139"/>
      <c r="W15" s="139"/>
      <c r="X15" s="139"/>
      <c r="Y15" s="139"/>
      <c r="Z15" s="139"/>
      <c r="AA15" s="139"/>
    </row>
    <row r="16" spans="1:27" ht="155.25" customHeight="1" x14ac:dyDescent="0.2">
      <c r="A16" s="216"/>
      <c r="B16" s="519" t="s">
        <v>228</v>
      </c>
      <c r="C16" s="510">
        <v>8</v>
      </c>
      <c r="D16" s="510">
        <v>2021</v>
      </c>
      <c r="E16" s="520" t="s">
        <v>1633</v>
      </c>
      <c r="F16" s="518" t="s">
        <v>100</v>
      </c>
      <c r="G16" s="517" t="s">
        <v>429</v>
      </c>
      <c r="H16" s="139"/>
      <c r="I16" s="139"/>
      <c r="J16" s="139"/>
      <c r="K16" s="139"/>
      <c r="L16" s="139"/>
      <c r="M16" s="139"/>
      <c r="N16" s="139"/>
      <c r="O16" s="139"/>
      <c r="P16" s="139"/>
      <c r="Q16" s="139"/>
      <c r="R16" s="139"/>
      <c r="S16" s="139"/>
      <c r="T16" s="139"/>
      <c r="U16" s="139"/>
      <c r="V16" s="139"/>
      <c r="W16" s="139"/>
      <c r="X16" s="139"/>
      <c r="Y16" s="139"/>
      <c r="Z16" s="139"/>
      <c r="AA16" s="139"/>
    </row>
    <row r="17" spans="1:27" ht="94.5" customHeight="1" x14ac:dyDescent="0.2">
      <c r="A17" s="216"/>
      <c r="B17" s="511" t="s">
        <v>44</v>
      </c>
      <c r="C17" s="512">
        <v>2052</v>
      </c>
      <c r="D17" s="511">
        <v>2020</v>
      </c>
      <c r="E17" s="513" t="s">
        <v>1726</v>
      </c>
      <c r="F17" s="514" t="s">
        <v>100</v>
      </c>
      <c r="G17" s="517" t="s">
        <v>429</v>
      </c>
      <c r="H17" s="139"/>
      <c r="I17" s="139"/>
      <c r="J17" s="139"/>
      <c r="K17" s="139"/>
      <c r="L17" s="139"/>
      <c r="M17" s="139"/>
      <c r="N17" s="139"/>
      <c r="O17" s="139"/>
      <c r="P17" s="139"/>
      <c r="Q17" s="139"/>
      <c r="R17" s="139"/>
      <c r="S17" s="139"/>
      <c r="T17" s="139"/>
      <c r="U17" s="139"/>
      <c r="V17" s="139"/>
      <c r="W17" s="139"/>
      <c r="X17" s="139"/>
      <c r="Y17" s="139"/>
      <c r="Z17" s="139"/>
      <c r="AA17" s="139"/>
    </row>
    <row r="18" spans="1:27" ht="96.75" customHeight="1" x14ac:dyDescent="0.2">
      <c r="A18" s="216"/>
      <c r="B18" s="511" t="s">
        <v>44</v>
      </c>
      <c r="C18" s="512">
        <v>2016</v>
      </c>
      <c r="D18" s="511">
        <v>2020</v>
      </c>
      <c r="E18" s="513" t="s">
        <v>1725</v>
      </c>
      <c r="F18" s="514" t="s">
        <v>100</v>
      </c>
      <c r="G18" s="517" t="s">
        <v>429</v>
      </c>
      <c r="H18" s="139"/>
      <c r="I18" s="139"/>
      <c r="J18" s="139"/>
      <c r="K18" s="139"/>
      <c r="L18" s="139"/>
      <c r="M18" s="139"/>
      <c r="N18" s="139"/>
      <c r="O18" s="139"/>
      <c r="P18" s="139"/>
      <c r="Q18" s="139"/>
      <c r="R18" s="139"/>
      <c r="S18" s="139"/>
      <c r="T18" s="139"/>
      <c r="U18" s="139"/>
      <c r="V18" s="139"/>
      <c r="W18" s="139"/>
      <c r="X18" s="139"/>
      <c r="Y18" s="139"/>
      <c r="Z18" s="139"/>
      <c r="AA18" s="139"/>
    </row>
    <row r="19" spans="1:27" ht="78" customHeight="1" x14ac:dyDescent="0.2">
      <c r="A19" s="216"/>
      <c r="B19" s="519" t="s">
        <v>228</v>
      </c>
      <c r="C19" s="510">
        <v>6</v>
      </c>
      <c r="D19" s="510">
        <v>2020</v>
      </c>
      <c r="E19" s="520" t="s">
        <v>1724</v>
      </c>
      <c r="F19" s="521" t="str">
        <f>HYPERLINK("https://www.alcaldiabogota.gov.co/sisjur/normas/Norma1.jsp?i=98205","Todos")</f>
        <v>Todos</v>
      </c>
      <c r="G19" s="517" t="s">
        <v>429</v>
      </c>
      <c r="H19" s="139"/>
      <c r="I19" s="139"/>
      <c r="J19" s="139"/>
      <c r="K19" s="139"/>
      <c r="L19" s="139"/>
      <c r="M19" s="139"/>
      <c r="N19" s="139"/>
      <c r="O19" s="139"/>
      <c r="P19" s="139"/>
      <c r="Q19" s="139"/>
      <c r="R19" s="139"/>
      <c r="S19" s="139"/>
      <c r="T19" s="139"/>
      <c r="U19" s="139"/>
      <c r="V19" s="139"/>
      <c r="W19" s="139"/>
      <c r="X19" s="139"/>
      <c r="Y19" s="139"/>
      <c r="Z19" s="139"/>
      <c r="AA19" s="139"/>
    </row>
    <row r="20" spans="1:27" ht="109.5" customHeight="1" x14ac:dyDescent="0.2">
      <c r="A20" s="216">
        <v>0</v>
      </c>
      <c r="B20" s="511" t="s">
        <v>44</v>
      </c>
      <c r="C20" s="512">
        <v>2014</v>
      </c>
      <c r="D20" s="511">
        <v>2019</v>
      </c>
      <c r="E20" s="513" t="s">
        <v>1723</v>
      </c>
      <c r="F20" s="514" t="s">
        <v>100</v>
      </c>
      <c r="G20" s="517" t="s">
        <v>429</v>
      </c>
      <c r="H20" s="139"/>
      <c r="I20" s="139"/>
      <c r="J20" s="139"/>
      <c r="K20" s="139"/>
      <c r="L20" s="139"/>
      <c r="M20" s="139"/>
      <c r="N20" s="139"/>
      <c r="O20" s="139"/>
      <c r="P20" s="139"/>
      <c r="Q20" s="139"/>
      <c r="R20" s="139"/>
      <c r="S20" s="139"/>
      <c r="T20" s="139"/>
      <c r="U20" s="139"/>
      <c r="V20" s="139"/>
      <c r="W20" s="139"/>
      <c r="X20" s="139"/>
      <c r="Y20" s="139"/>
      <c r="Z20" s="139"/>
      <c r="AA20" s="139"/>
    </row>
    <row r="21" spans="1:27" ht="109.5" customHeight="1" x14ac:dyDescent="0.2">
      <c r="A21" s="216"/>
      <c r="B21" s="511" t="s">
        <v>44</v>
      </c>
      <c r="C21" s="512">
        <v>1952</v>
      </c>
      <c r="D21" s="511">
        <v>2019</v>
      </c>
      <c r="E21" s="513" t="s">
        <v>1722</v>
      </c>
      <c r="F21" s="521" t="str">
        <f>HYPERLINK("http://www.suin-juriscol.gov.co/viewDocument.asp?ruta=Leyes/30036201#:~:text=(enero%2028)-,por%20medio%20de%20la%20cual%20se%20expide%20el%20C%C3%B3digo%20General,relacionadas%20con%20el%20derecho%20disciplinario.","Todos")</f>
        <v>Todos</v>
      </c>
      <c r="G21" s="517" t="s">
        <v>429</v>
      </c>
      <c r="H21" s="139"/>
      <c r="I21" s="139"/>
      <c r="J21" s="139"/>
      <c r="K21" s="139"/>
      <c r="L21" s="139"/>
      <c r="M21" s="139"/>
      <c r="N21" s="139"/>
      <c r="O21" s="139"/>
      <c r="P21" s="139"/>
      <c r="Q21" s="139"/>
      <c r="R21" s="139"/>
      <c r="S21" s="139"/>
      <c r="T21" s="139"/>
      <c r="U21" s="139"/>
      <c r="V21" s="139"/>
      <c r="W21" s="139"/>
      <c r="X21" s="139"/>
      <c r="Y21" s="139"/>
      <c r="Z21" s="139"/>
      <c r="AA21" s="139"/>
    </row>
    <row r="22" spans="1:27" ht="109.5" customHeight="1" x14ac:dyDescent="0.2">
      <c r="A22" s="216"/>
      <c r="B22" s="522" t="s">
        <v>67</v>
      </c>
      <c r="C22" s="523">
        <v>807</v>
      </c>
      <c r="D22" s="512">
        <v>2019</v>
      </c>
      <c r="E22" s="517" t="s">
        <v>1282</v>
      </c>
      <c r="F22" s="516" t="s">
        <v>100</v>
      </c>
      <c r="G22" s="517" t="s">
        <v>429</v>
      </c>
      <c r="H22" s="139"/>
      <c r="I22" s="139"/>
      <c r="J22" s="139"/>
      <c r="K22" s="139"/>
      <c r="L22" s="139"/>
      <c r="M22" s="139"/>
      <c r="N22" s="139"/>
      <c r="O22" s="139"/>
      <c r="P22" s="139"/>
      <c r="Q22" s="139"/>
      <c r="R22" s="139"/>
      <c r="S22" s="139"/>
      <c r="T22" s="139"/>
      <c r="U22" s="139"/>
      <c r="V22" s="139"/>
      <c r="W22" s="139"/>
      <c r="X22" s="139"/>
      <c r="Y22" s="139"/>
      <c r="Z22" s="139"/>
      <c r="AA22" s="139"/>
    </row>
    <row r="23" spans="1:27" ht="109.5" customHeight="1" x14ac:dyDescent="0.2">
      <c r="A23" s="216"/>
      <c r="B23" s="519" t="s">
        <v>228</v>
      </c>
      <c r="C23" s="510">
        <v>10</v>
      </c>
      <c r="D23" s="510">
        <v>2019</v>
      </c>
      <c r="E23" s="520" t="s">
        <v>1387</v>
      </c>
      <c r="F23" s="521" t="str">
        <f>HYPERLINK("https://www.alcaldiabogota.gov.co/sisjur/normas/Norma1.jsp?i=88720","Todos")</f>
        <v>Todos</v>
      </c>
      <c r="G23" s="520" t="s">
        <v>1388</v>
      </c>
      <c r="H23" s="139"/>
      <c r="I23" s="139"/>
      <c r="J23" s="139"/>
      <c r="K23" s="139"/>
      <c r="L23" s="139"/>
      <c r="M23" s="139"/>
      <c r="N23" s="139"/>
      <c r="O23" s="139"/>
      <c r="P23" s="139"/>
      <c r="Q23" s="139"/>
      <c r="R23" s="139"/>
      <c r="S23" s="139"/>
      <c r="T23" s="139"/>
      <c r="U23" s="139"/>
      <c r="V23" s="139"/>
      <c r="W23" s="139"/>
      <c r="X23" s="139"/>
      <c r="Y23" s="139"/>
      <c r="Z23" s="139"/>
      <c r="AA23" s="139"/>
    </row>
    <row r="24" spans="1:27" ht="109.5" customHeight="1" x14ac:dyDescent="0.2">
      <c r="A24" s="216"/>
      <c r="B24" s="524" t="s">
        <v>228</v>
      </c>
      <c r="C24" s="525">
        <v>8</v>
      </c>
      <c r="D24" s="525">
        <v>2019</v>
      </c>
      <c r="E24" s="520" t="s">
        <v>1389</v>
      </c>
      <c r="F24" s="521" t="str">
        <f>HYPERLINK("https://www.alcaldiabogota.gov.co/sisjur/normas/Norma1.jsp?i=88734","Todos")</f>
        <v>Todos</v>
      </c>
      <c r="G24" s="520" t="s">
        <v>1390</v>
      </c>
      <c r="H24" s="139"/>
      <c r="I24" s="139"/>
      <c r="J24" s="139"/>
      <c r="K24" s="139"/>
      <c r="L24" s="139"/>
      <c r="M24" s="139"/>
      <c r="N24" s="139"/>
      <c r="O24" s="139"/>
      <c r="P24" s="139"/>
      <c r="Q24" s="139"/>
      <c r="R24" s="139"/>
      <c r="S24" s="139"/>
      <c r="T24" s="139"/>
      <c r="U24" s="139"/>
      <c r="V24" s="139"/>
      <c r="W24" s="139"/>
      <c r="X24" s="139"/>
      <c r="Y24" s="139"/>
      <c r="Z24" s="139"/>
      <c r="AA24" s="139"/>
    </row>
    <row r="25" spans="1:27" ht="109.5" customHeight="1" x14ac:dyDescent="0.2">
      <c r="A25" s="216"/>
      <c r="B25" s="519" t="s">
        <v>228</v>
      </c>
      <c r="C25" s="510">
        <v>7</v>
      </c>
      <c r="D25" s="510">
        <v>2019</v>
      </c>
      <c r="E25" s="520" t="s">
        <v>1391</v>
      </c>
      <c r="F25" s="518" t="s">
        <v>100</v>
      </c>
      <c r="G25" s="520" t="s">
        <v>1391</v>
      </c>
      <c r="H25" s="139"/>
      <c r="I25" s="139"/>
      <c r="J25" s="139"/>
      <c r="K25" s="139"/>
      <c r="L25" s="139"/>
      <c r="M25" s="139"/>
      <c r="N25" s="139"/>
      <c r="O25" s="139"/>
      <c r="P25" s="139"/>
      <c r="Q25" s="139"/>
      <c r="R25" s="139"/>
      <c r="S25" s="139"/>
      <c r="T25" s="139"/>
      <c r="U25" s="139"/>
      <c r="V25" s="139"/>
      <c r="W25" s="139"/>
      <c r="X25" s="139"/>
      <c r="Y25" s="139"/>
      <c r="Z25" s="139"/>
      <c r="AA25" s="139"/>
    </row>
    <row r="26" spans="1:27" ht="109.5" customHeight="1" x14ac:dyDescent="0.2">
      <c r="A26" s="216"/>
      <c r="B26" s="519" t="s">
        <v>228</v>
      </c>
      <c r="C26" s="510">
        <v>6</v>
      </c>
      <c r="D26" s="510">
        <v>2019</v>
      </c>
      <c r="E26" s="520" t="s">
        <v>1392</v>
      </c>
      <c r="F26" s="518" t="s">
        <v>100</v>
      </c>
      <c r="G26" s="520" t="s">
        <v>1392</v>
      </c>
      <c r="H26" s="139"/>
      <c r="I26" s="139"/>
      <c r="J26" s="139"/>
      <c r="K26" s="139"/>
      <c r="L26" s="139"/>
      <c r="M26" s="139"/>
      <c r="N26" s="139"/>
      <c r="O26" s="139"/>
      <c r="P26" s="139"/>
      <c r="Q26" s="139"/>
      <c r="R26" s="139"/>
      <c r="S26" s="139"/>
      <c r="T26" s="139"/>
      <c r="U26" s="139"/>
      <c r="V26" s="139"/>
      <c r="W26" s="139"/>
      <c r="X26" s="139"/>
      <c r="Y26" s="139"/>
      <c r="Z26" s="139"/>
      <c r="AA26" s="139"/>
    </row>
    <row r="27" spans="1:27" ht="109.5" customHeight="1" x14ac:dyDescent="0.2">
      <c r="A27" s="216"/>
      <c r="B27" s="510" t="s">
        <v>228</v>
      </c>
      <c r="C27" s="510">
        <v>9</v>
      </c>
      <c r="D27" s="510">
        <v>2018</v>
      </c>
      <c r="E27" s="520" t="s">
        <v>796</v>
      </c>
      <c r="F27" s="521" t="str">
        <f>HYPERLINK("https://www.alcaldiabogota.gov.co/sisjur/normas/Norma1.jsp?i=81327","Todos")</f>
        <v>Todos</v>
      </c>
      <c r="G27" s="520" t="s">
        <v>280</v>
      </c>
      <c r="H27" s="139"/>
      <c r="I27" s="139"/>
      <c r="J27" s="139"/>
      <c r="K27" s="139"/>
      <c r="L27" s="139"/>
      <c r="M27" s="139"/>
      <c r="N27" s="139"/>
      <c r="O27" s="139"/>
      <c r="P27" s="139"/>
      <c r="Q27" s="139"/>
      <c r="R27" s="139"/>
      <c r="S27" s="139"/>
      <c r="T27" s="139"/>
      <c r="U27" s="139"/>
      <c r="V27" s="139"/>
      <c r="W27" s="139"/>
      <c r="X27" s="139"/>
      <c r="Y27" s="139"/>
      <c r="Z27" s="139"/>
      <c r="AA27" s="139"/>
    </row>
    <row r="28" spans="1:27" ht="109.5" customHeight="1" x14ac:dyDescent="0.2">
      <c r="A28" s="216"/>
      <c r="B28" s="519" t="s">
        <v>228</v>
      </c>
      <c r="C28" s="510">
        <v>8</v>
      </c>
      <c r="D28" s="510">
        <v>2018</v>
      </c>
      <c r="E28" s="520" t="s">
        <v>1384</v>
      </c>
      <c r="F28" s="521" t="str">
        <f>HYPERLINK("https://www.alcaldiabogota.gov.co/sisjur/normas/Norma1.jsp?i=81323","Todos")</f>
        <v>Todos</v>
      </c>
      <c r="G28" s="520" t="s">
        <v>1384</v>
      </c>
      <c r="H28" s="139"/>
      <c r="I28" s="139"/>
      <c r="J28" s="139"/>
      <c r="K28" s="139"/>
      <c r="L28" s="139"/>
      <c r="M28" s="139"/>
      <c r="N28" s="139"/>
      <c r="O28" s="139"/>
      <c r="P28" s="139"/>
      <c r="Q28" s="139"/>
      <c r="R28" s="139"/>
      <c r="S28" s="139"/>
      <c r="T28" s="139"/>
      <c r="U28" s="139"/>
      <c r="V28" s="139"/>
      <c r="W28" s="139"/>
      <c r="X28" s="139"/>
      <c r="Y28" s="139"/>
      <c r="Z28" s="139"/>
      <c r="AA28" s="139"/>
    </row>
    <row r="29" spans="1:27" ht="109.5" customHeight="1" x14ac:dyDescent="0.2">
      <c r="A29" s="216"/>
      <c r="B29" s="519" t="s">
        <v>228</v>
      </c>
      <c r="C29" s="510">
        <v>2</v>
      </c>
      <c r="D29" s="510">
        <v>2018</v>
      </c>
      <c r="E29" s="520" t="s">
        <v>1385</v>
      </c>
      <c r="F29" s="518" t="s">
        <v>100</v>
      </c>
      <c r="G29" s="520" t="s">
        <v>1385</v>
      </c>
      <c r="H29" s="139"/>
      <c r="I29" s="139"/>
      <c r="J29" s="139"/>
      <c r="K29" s="139"/>
      <c r="L29" s="139"/>
      <c r="M29" s="139"/>
      <c r="N29" s="139"/>
      <c r="O29" s="139"/>
      <c r="P29" s="139"/>
      <c r="Q29" s="139"/>
      <c r="R29" s="139"/>
      <c r="S29" s="139"/>
      <c r="T29" s="139"/>
      <c r="U29" s="139"/>
      <c r="V29" s="139"/>
      <c r="W29" s="139"/>
      <c r="X29" s="139"/>
      <c r="Y29" s="139"/>
      <c r="Z29" s="139"/>
      <c r="AA29" s="139"/>
    </row>
    <row r="30" spans="1:27" ht="109.5" customHeight="1" x14ac:dyDescent="0.2">
      <c r="A30" s="216"/>
      <c r="B30" s="524" t="s">
        <v>228</v>
      </c>
      <c r="C30" s="525">
        <v>1</v>
      </c>
      <c r="D30" s="525">
        <v>2018</v>
      </c>
      <c r="E30" s="520" t="s">
        <v>1386</v>
      </c>
      <c r="F30" s="518" t="s">
        <v>100</v>
      </c>
      <c r="G30" s="520" t="s">
        <v>1386</v>
      </c>
      <c r="H30" s="139"/>
      <c r="I30" s="139"/>
      <c r="J30" s="139"/>
      <c r="K30" s="139"/>
      <c r="L30" s="139"/>
      <c r="M30" s="139"/>
      <c r="N30" s="139"/>
      <c r="O30" s="139"/>
      <c r="P30" s="139"/>
      <c r="Q30" s="139"/>
      <c r="R30" s="139"/>
      <c r="S30" s="139"/>
      <c r="T30" s="139"/>
      <c r="U30" s="139"/>
      <c r="V30" s="139"/>
      <c r="W30" s="139"/>
      <c r="X30" s="139"/>
      <c r="Y30" s="139"/>
      <c r="Z30" s="139"/>
      <c r="AA30" s="139"/>
    </row>
    <row r="31" spans="1:27" ht="109.5" customHeight="1" x14ac:dyDescent="0.2">
      <c r="A31" s="216"/>
      <c r="B31" s="511" t="s">
        <v>44</v>
      </c>
      <c r="C31" s="512">
        <v>1712</v>
      </c>
      <c r="D31" s="511">
        <v>2014</v>
      </c>
      <c r="E31" s="513" t="s">
        <v>227</v>
      </c>
      <c r="F31" s="526" t="s">
        <v>432</v>
      </c>
      <c r="G31" s="527" t="s">
        <v>1777</v>
      </c>
      <c r="I31" s="139"/>
      <c r="J31" s="139"/>
      <c r="K31" s="139"/>
      <c r="L31" s="139"/>
      <c r="M31" s="139"/>
      <c r="N31" s="139"/>
      <c r="O31" s="139"/>
      <c r="P31" s="139"/>
      <c r="Q31" s="139"/>
      <c r="R31" s="139"/>
      <c r="S31" s="139"/>
      <c r="T31" s="139"/>
      <c r="U31" s="139"/>
      <c r="V31" s="139"/>
      <c r="W31" s="139"/>
      <c r="X31" s="139"/>
      <c r="Y31" s="139"/>
      <c r="Z31" s="139"/>
      <c r="AA31" s="139"/>
    </row>
    <row r="32" spans="1:27" ht="109.5" customHeight="1" x14ac:dyDescent="0.2">
      <c r="A32" s="216"/>
      <c r="B32" s="519" t="s">
        <v>80</v>
      </c>
      <c r="C32" s="510">
        <v>284</v>
      </c>
      <c r="D32" s="510">
        <v>2013</v>
      </c>
      <c r="E32" s="520" t="s">
        <v>950</v>
      </c>
      <c r="F32" s="521" t="str">
        <f>HYPERLINK("https://www.alcaldiabogota.gov.co/sisjur/normas/Norma1.jsp?i=53327","Todos")</f>
        <v>Todos</v>
      </c>
      <c r="G32" s="520" t="s">
        <v>280</v>
      </c>
      <c r="I32" s="139"/>
      <c r="J32" s="139"/>
      <c r="K32" s="139"/>
      <c r="L32" s="139"/>
      <c r="M32" s="139"/>
      <c r="N32" s="139"/>
      <c r="O32" s="139"/>
      <c r="P32" s="139"/>
      <c r="Q32" s="139"/>
      <c r="R32" s="139"/>
      <c r="S32" s="139"/>
      <c r="T32" s="139"/>
      <c r="U32" s="139"/>
      <c r="V32" s="139"/>
      <c r="W32" s="139"/>
      <c r="X32" s="139"/>
      <c r="Y32" s="139"/>
      <c r="Z32" s="139"/>
      <c r="AA32" s="139"/>
    </row>
    <row r="33" spans="1:27" ht="109.5" customHeight="1" x14ac:dyDescent="0.2">
      <c r="A33" s="216"/>
      <c r="B33" s="511" t="s">
        <v>44</v>
      </c>
      <c r="C33" s="512">
        <v>1564</v>
      </c>
      <c r="D33" s="511">
        <v>2012</v>
      </c>
      <c r="E33" s="513" t="s">
        <v>1721</v>
      </c>
      <c r="F33" s="514" t="s">
        <v>100</v>
      </c>
      <c r="G33" s="517" t="s">
        <v>429</v>
      </c>
      <c r="H33" s="139"/>
      <c r="I33" s="139"/>
      <c r="J33" s="139"/>
      <c r="K33" s="139"/>
      <c r="L33" s="139"/>
      <c r="M33" s="139"/>
      <c r="N33" s="139"/>
      <c r="O33" s="139"/>
      <c r="P33" s="139"/>
      <c r="Q33" s="139"/>
      <c r="R33" s="139"/>
      <c r="S33" s="139"/>
      <c r="T33" s="139"/>
      <c r="U33" s="139"/>
      <c r="V33" s="139"/>
      <c r="W33" s="139"/>
      <c r="X33" s="139"/>
      <c r="Y33" s="139"/>
      <c r="Z33" s="139"/>
      <c r="AA33" s="139"/>
    </row>
    <row r="34" spans="1:27" ht="109.5" customHeight="1" x14ac:dyDescent="0.2">
      <c r="A34" s="216"/>
      <c r="B34" s="511" t="s">
        <v>44</v>
      </c>
      <c r="C34" s="512">
        <v>1474</v>
      </c>
      <c r="D34" s="511">
        <v>2011</v>
      </c>
      <c r="E34" s="513" t="s">
        <v>99</v>
      </c>
      <c r="F34" s="526" t="s">
        <v>100</v>
      </c>
      <c r="G34" s="517" t="s">
        <v>429</v>
      </c>
      <c r="H34" s="139"/>
      <c r="I34" s="139"/>
      <c r="J34" s="139"/>
      <c r="K34" s="139"/>
      <c r="L34" s="139"/>
      <c r="M34" s="139"/>
      <c r="N34" s="139"/>
      <c r="O34" s="139"/>
      <c r="P34" s="139"/>
      <c r="Q34" s="139"/>
      <c r="R34" s="139"/>
      <c r="S34" s="139"/>
      <c r="T34" s="139"/>
      <c r="U34" s="139"/>
      <c r="V34" s="139"/>
      <c r="W34" s="139"/>
      <c r="X34" s="139"/>
      <c r="Y34" s="139"/>
      <c r="Z34" s="139"/>
      <c r="AA34" s="139"/>
    </row>
    <row r="35" spans="1:27" ht="109.5" customHeight="1" x14ac:dyDescent="0.2">
      <c r="A35" s="216"/>
      <c r="B35" s="511" t="s">
        <v>44</v>
      </c>
      <c r="C35" s="512">
        <v>1437</v>
      </c>
      <c r="D35" s="511">
        <v>2011</v>
      </c>
      <c r="E35" s="513" t="s">
        <v>215</v>
      </c>
      <c r="F35" s="521" t="str">
        <f>HYPERLINK("http://www.suin.gov.co/viewDocument.asp?ruta=Leyes/1680117","Todos")</f>
        <v>Todos</v>
      </c>
      <c r="G35" s="520" t="s">
        <v>1091</v>
      </c>
      <c r="H35" s="139"/>
      <c r="I35" s="139"/>
      <c r="J35" s="139"/>
      <c r="K35" s="139"/>
      <c r="L35" s="139"/>
      <c r="M35" s="139"/>
      <c r="N35" s="139"/>
      <c r="O35" s="139"/>
      <c r="P35" s="139"/>
      <c r="Q35" s="139"/>
      <c r="R35" s="139"/>
      <c r="S35" s="139"/>
      <c r="T35" s="139"/>
      <c r="U35" s="139"/>
      <c r="V35" s="139"/>
      <c r="W35" s="139"/>
      <c r="X35" s="139"/>
      <c r="Y35" s="139"/>
      <c r="Z35" s="139"/>
    </row>
    <row r="36" spans="1:27" ht="109.5" customHeight="1" x14ac:dyDescent="0.2">
      <c r="A36" s="216"/>
      <c r="B36" s="524" t="s">
        <v>934</v>
      </c>
      <c r="C36" s="525" t="s">
        <v>235</v>
      </c>
      <c r="D36" s="525">
        <v>2011</v>
      </c>
      <c r="E36" s="528" t="s">
        <v>236</v>
      </c>
      <c r="F36" s="521" t="str">
        <f>HYPERLINK("http://www.corteconstitucional.gov.co/RELATORIA/2011/C-899-11.htm","Todos")</f>
        <v>Todos</v>
      </c>
      <c r="G36" s="520" t="s">
        <v>280</v>
      </c>
      <c r="H36" s="139"/>
      <c r="I36" s="139"/>
      <c r="J36" s="139"/>
      <c r="K36" s="139"/>
      <c r="L36" s="139"/>
      <c r="M36" s="139"/>
      <c r="N36" s="139"/>
      <c r="O36" s="139"/>
      <c r="P36" s="139"/>
      <c r="Q36" s="139"/>
      <c r="R36" s="139"/>
      <c r="S36" s="139"/>
      <c r="T36" s="139"/>
      <c r="U36" s="139"/>
      <c r="V36" s="139"/>
      <c r="W36" s="139"/>
      <c r="X36" s="139"/>
      <c r="Y36" s="139"/>
      <c r="Z36" s="139"/>
    </row>
    <row r="37" spans="1:27" ht="109.5" customHeight="1" x14ac:dyDescent="0.2">
      <c r="A37" s="216"/>
      <c r="B37" s="519" t="s">
        <v>80</v>
      </c>
      <c r="C37" s="510">
        <v>114</v>
      </c>
      <c r="D37" s="510">
        <v>2010</v>
      </c>
      <c r="E37" s="520" t="s">
        <v>793</v>
      </c>
      <c r="F37" s="521" t="str">
        <f>HYPERLINK("https://www.alcaldiabogota.gov.co/sisjur/normas/Norma1.jsp?i=39359","Todos")</f>
        <v>Todos</v>
      </c>
      <c r="G37" s="520" t="s">
        <v>280</v>
      </c>
      <c r="H37" s="139"/>
      <c r="I37" s="139"/>
      <c r="J37" s="139"/>
      <c r="K37" s="139"/>
      <c r="L37" s="139"/>
      <c r="M37" s="139"/>
      <c r="N37" s="139"/>
      <c r="O37" s="139"/>
      <c r="P37" s="139"/>
      <c r="Q37" s="139"/>
      <c r="R37" s="139"/>
      <c r="S37" s="139"/>
      <c r="T37" s="139"/>
      <c r="U37" s="139"/>
      <c r="V37" s="139"/>
      <c r="W37" s="139"/>
      <c r="X37" s="139"/>
      <c r="Y37" s="139"/>
      <c r="Z37" s="139"/>
    </row>
    <row r="38" spans="1:27" ht="109.5" customHeight="1" x14ac:dyDescent="0.2">
      <c r="A38" s="216"/>
      <c r="B38" s="519" t="s">
        <v>80</v>
      </c>
      <c r="C38" s="510">
        <v>372</v>
      </c>
      <c r="D38" s="510">
        <v>2006</v>
      </c>
      <c r="E38" s="520" t="s">
        <v>792</v>
      </c>
      <c r="F38" s="521" t="str">
        <f>HYPERLINK("https://www.alcaldiabogota.gov.co/sisjur/normas/Norma1.jsp?i=22642","Todos")</f>
        <v>Todos</v>
      </c>
      <c r="G38" s="520" t="s">
        <v>280</v>
      </c>
      <c r="H38" s="139"/>
      <c r="I38" s="139"/>
      <c r="J38" s="139"/>
      <c r="K38" s="139"/>
      <c r="L38" s="139"/>
      <c r="M38" s="139"/>
      <c r="N38" s="139"/>
      <c r="O38" s="139"/>
      <c r="P38" s="139"/>
      <c r="Q38" s="139"/>
      <c r="R38" s="139"/>
      <c r="S38" s="139"/>
      <c r="T38" s="139"/>
      <c r="U38" s="139"/>
      <c r="V38" s="139"/>
      <c r="W38" s="139"/>
      <c r="X38" s="139"/>
      <c r="Y38" s="139"/>
      <c r="Z38" s="139"/>
    </row>
    <row r="39" spans="1:27" ht="109.5" customHeight="1" x14ac:dyDescent="0.2">
      <c r="A39" s="216"/>
      <c r="B39" s="510" t="s">
        <v>255</v>
      </c>
      <c r="C39" s="510">
        <v>284</v>
      </c>
      <c r="D39" s="510">
        <v>2004</v>
      </c>
      <c r="E39" s="520" t="s">
        <v>790</v>
      </c>
      <c r="F39" s="521" t="str">
        <f>HYPERLINK("https://www.bogotajuridica.gov.co/sisjur/normas/Norma1.jsp?i=14800","Todos")</f>
        <v>Todos</v>
      </c>
      <c r="G39" s="520" t="s">
        <v>280</v>
      </c>
      <c r="H39" s="139"/>
      <c r="I39" s="139"/>
      <c r="J39" s="139"/>
      <c r="K39" s="139"/>
      <c r="L39" s="139"/>
      <c r="M39" s="139"/>
      <c r="N39" s="139"/>
      <c r="O39" s="139"/>
      <c r="P39" s="139"/>
      <c r="Q39" s="139"/>
      <c r="R39" s="139"/>
      <c r="S39" s="139"/>
      <c r="T39" s="139"/>
      <c r="U39" s="139"/>
      <c r="V39" s="139"/>
      <c r="W39" s="139"/>
      <c r="X39" s="139"/>
      <c r="Y39" s="139"/>
      <c r="Z39" s="139"/>
    </row>
    <row r="40" spans="1:27" ht="109.5" customHeight="1" x14ac:dyDescent="0.2">
      <c r="A40" s="216"/>
      <c r="B40" s="510" t="s">
        <v>44</v>
      </c>
      <c r="C40" s="510">
        <v>906</v>
      </c>
      <c r="D40" s="510">
        <v>2004</v>
      </c>
      <c r="E40" s="513" t="s">
        <v>787</v>
      </c>
      <c r="F40" s="521" t="str">
        <f>HYPERLINK("http://www.funcionpublica.gov.co/eva/gestornormativo/norma.php?i=14787","Todos")</f>
        <v>Todos</v>
      </c>
      <c r="G40" s="520" t="s">
        <v>280</v>
      </c>
      <c r="H40" s="139"/>
      <c r="I40" s="139"/>
      <c r="J40" s="139"/>
      <c r="K40" s="139"/>
      <c r="L40" s="139"/>
      <c r="M40" s="139"/>
      <c r="N40" s="139"/>
      <c r="O40" s="139"/>
      <c r="P40" s="139"/>
      <c r="Q40" s="139"/>
      <c r="R40" s="139"/>
      <c r="S40" s="139"/>
      <c r="T40" s="139"/>
      <c r="U40" s="139"/>
      <c r="V40" s="139"/>
      <c r="W40" s="139"/>
      <c r="X40" s="139"/>
      <c r="Y40" s="139"/>
      <c r="Z40" s="139"/>
      <c r="AA40" s="139"/>
    </row>
    <row r="41" spans="1:27" ht="109.5" customHeight="1" x14ac:dyDescent="0.2">
      <c r="A41" s="216"/>
      <c r="B41" s="510" t="s">
        <v>102</v>
      </c>
      <c r="C41" s="510">
        <v>734</v>
      </c>
      <c r="D41" s="510">
        <v>2002</v>
      </c>
      <c r="E41" s="513" t="s">
        <v>1092</v>
      </c>
      <c r="F41" s="521" t="str">
        <f>HYPERLINK("http://www.suin-juriscol.gov.co/viewDocument.asp?ruta=Leyes/1667339","Todos")</f>
        <v>Todos</v>
      </c>
      <c r="G41" s="520" t="s">
        <v>1204</v>
      </c>
      <c r="H41" s="139"/>
      <c r="I41" s="139"/>
      <c r="J41" s="139"/>
      <c r="K41" s="139"/>
      <c r="L41" s="139"/>
      <c r="M41" s="139"/>
      <c r="N41" s="139"/>
      <c r="O41" s="139"/>
      <c r="P41" s="139"/>
      <c r="Q41" s="139"/>
      <c r="R41" s="139"/>
      <c r="S41" s="139"/>
      <c r="T41" s="139"/>
      <c r="U41" s="139"/>
      <c r="V41" s="139"/>
      <c r="W41" s="139"/>
      <c r="X41" s="139"/>
      <c r="Y41" s="139"/>
      <c r="Z41" s="139"/>
      <c r="AA41" s="139"/>
    </row>
    <row r="42" spans="1:27" ht="109.5" customHeight="1" x14ac:dyDescent="0.2">
      <c r="A42" s="216"/>
      <c r="B42" s="519" t="s">
        <v>794</v>
      </c>
      <c r="C42" s="510">
        <v>1</v>
      </c>
      <c r="D42" s="510">
        <v>2002</v>
      </c>
      <c r="E42" s="520" t="s">
        <v>795</v>
      </c>
      <c r="F42" s="521" t="str">
        <f>HYPERLINK("https://www.alcaldiabogota.gov.co/sisjur/normas/Norma1.jsp?i=21311","Todos")</f>
        <v>Todos</v>
      </c>
      <c r="G42" s="520" t="s">
        <v>280</v>
      </c>
      <c r="H42" s="139"/>
      <c r="I42" s="139"/>
      <c r="J42" s="139"/>
      <c r="K42" s="139"/>
      <c r="L42" s="139"/>
      <c r="M42" s="139"/>
      <c r="N42" s="139"/>
      <c r="O42" s="139"/>
      <c r="P42" s="139"/>
      <c r="Q42" s="139"/>
      <c r="R42" s="139"/>
      <c r="S42" s="139"/>
      <c r="T42" s="139"/>
      <c r="U42" s="139"/>
      <c r="V42" s="139"/>
      <c r="W42" s="139"/>
      <c r="X42" s="139"/>
      <c r="Y42" s="139"/>
      <c r="Z42" s="139"/>
      <c r="AA42" s="139"/>
    </row>
    <row r="43" spans="1:27" ht="109.5" customHeight="1" x14ac:dyDescent="0.2">
      <c r="A43" s="216"/>
      <c r="B43" s="510" t="s">
        <v>44</v>
      </c>
      <c r="C43" s="510">
        <v>600</v>
      </c>
      <c r="D43" s="510">
        <v>2000</v>
      </c>
      <c r="E43" s="513" t="s">
        <v>786</v>
      </c>
      <c r="F43" s="521" t="str">
        <f>HYPERLINK("https://www.alcaldiabogota.gov.co/sisjur/normas/Norma1.jsp?i=6389","Todos")</f>
        <v>Todos</v>
      </c>
      <c r="G43" s="520" t="s">
        <v>280</v>
      </c>
      <c r="H43" s="139"/>
      <c r="I43" s="139"/>
      <c r="J43" s="139"/>
      <c r="K43" s="139"/>
      <c r="L43" s="139"/>
      <c r="M43" s="139"/>
      <c r="N43" s="139"/>
      <c r="O43" s="139"/>
      <c r="P43" s="139"/>
      <c r="Q43" s="139"/>
      <c r="R43" s="139"/>
      <c r="S43" s="139"/>
      <c r="T43" s="139"/>
      <c r="U43" s="139"/>
      <c r="V43" s="139"/>
      <c r="W43" s="139"/>
      <c r="X43" s="139"/>
      <c r="Y43" s="139"/>
      <c r="Z43" s="139"/>
      <c r="AA43" s="139"/>
    </row>
    <row r="44" spans="1:27" ht="109.5" customHeight="1" x14ac:dyDescent="0.2">
      <c r="A44" s="216"/>
      <c r="B44" s="529" t="s">
        <v>229</v>
      </c>
      <c r="C44" s="530">
        <v>1</v>
      </c>
      <c r="D44" s="529">
        <v>2000</v>
      </c>
      <c r="E44" s="527" t="s">
        <v>246</v>
      </c>
      <c r="F44" s="526" t="s">
        <v>100</v>
      </c>
      <c r="G44" s="527" t="s">
        <v>429</v>
      </c>
      <c r="H44" s="139"/>
      <c r="I44" s="139"/>
      <c r="J44" s="139"/>
      <c r="K44" s="139"/>
      <c r="L44" s="139"/>
      <c r="M44" s="139"/>
      <c r="N44" s="139"/>
      <c r="O44" s="139"/>
      <c r="P44" s="139"/>
      <c r="Q44" s="139"/>
      <c r="R44" s="139"/>
      <c r="S44" s="139"/>
      <c r="T44" s="139"/>
      <c r="U44" s="139"/>
      <c r="V44" s="139"/>
      <c r="W44" s="139"/>
      <c r="X44" s="139"/>
      <c r="Y44" s="139"/>
      <c r="Z44" s="139"/>
      <c r="AA44" s="139"/>
    </row>
    <row r="45" spans="1:27" ht="109.5" customHeight="1" x14ac:dyDescent="0.2">
      <c r="A45" s="216"/>
      <c r="B45" s="510" t="s">
        <v>44</v>
      </c>
      <c r="C45" s="510">
        <v>190</v>
      </c>
      <c r="D45" s="510">
        <v>1995</v>
      </c>
      <c r="E45" s="520" t="s">
        <v>785</v>
      </c>
      <c r="F45" s="521" t="str">
        <f>HYPERLINK("https://www.alcaldiabogota.gov.co/sisjur/normas/Norma1.jsp?i=321","Todos")</f>
        <v>Todos</v>
      </c>
      <c r="G45" s="520" t="s">
        <v>280</v>
      </c>
      <c r="H45" s="139"/>
      <c r="I45" s="139"/>
      <c r="J45" s="139"/>
      <c r="K45" s="139"/>
      <c r="L45" s="139"/>
      <c r="M45" s="139"/>
      <c r="N45" s="139"/>
      <c r="O45" s="139"/>
      <c r="P45" s="139"/>
      <c r="Q45" s="139"/>
      <c r="R45" s="139"/>
      <c r="S45" s="139"/>
      <c r="T45" s="139"/>
      <c r="U45" s="139"/>
      <c r="V45" s="139"/>
      <c r="W45" s="139"/>
      <c r="X45" s="139"/>
      <c r="Y45" s="139"/>
      <c r="Z45" s="139"/>
      <c r="AA45" s="139"/>
    </row>
    <row r="46" spans="1:27" ht="109.5" customHeight="1" x14ac:dyDescent="0.2">
      <c r="A46" s="216"/>
      <c r="B46" s="510" t="s">
        <v>788</v>
      </c>
      <c r="C46" s="510">
        <v>1421</v>
      </c>
      <c r="D46" s="510">
        <v>1993</v>
      </c>
      <c r="E46" s="520" t="s">
        <v>789</v>
      </c>
      <c r="F46" s="521" t="str">
        <f>HYPERLINK("https://www.alcaldiabogota.gov.co/sisjur/normas/Norma1.jsp?i=1507","Todos")</f>
        <v>Todos</v>
      </c>
      <c r="G46" s="520" t="s">
        <v>280</v>
      </c>
      <c r="H46" s="139"/>
      <c r="I46" s="139"/>
      <c r="J46" s="139"/>
      <c r="K46" s="139"/>
      <c r="L46" s="139"/>
      <c r="M46" s="139"/>
      <c r="N46" s="139"/>
      <c r="O46" s="139"/>
      <c r="P46" s="139"/>
      <c r="Q46" s="139"/>
      <c r="R46" s="139"/>
      <c r="S46" s="139"/>
      <c r="T46" s="139"/>
      <c r="U46" s="139"/>
      <c r="V46" s="139"/>
      <c r="W46" s="139"/>
      <c r="X46" s="139"/>
      <c r="Y46" s="139"/>
      <c r="Z46" s="139"/>
      <c r="AA46" s="139"/>
    </row>
    <row r="47" spans="1:27" ht="109.5" customHeight="1" x14ac:dyDescent="0.2">
      <c r="A47" s="216"/>
      <c r="B47" s="510" t="s">
        <v>44</v>
      </c>
      <c r="C47" s="510">
        <v>80</v>
      </c>
      <c r="D47" s="510">
        <v>1993</v>
      </c>
      <c r="E47" s="520" t="s">
        <v>1631</v>
      </c>
      <c r="F47" s="518">
        <v>8</v>
      </c>
      <c r="G47" s="520" t="s">
        <v>1632</v>
      </c>
      <c r="H47" s="139"/>
      <c r="I47" s="139"/>
      <c r="J47" s="139"/>
      <c r="K47" s="139"/>
      <c r="L47" s="139"/>
      <c r="M47" s="139"/>
      <c r="N47" s="139"/>
      <c r="O47" s="139"/>
      <c r="P47" s="139"/>
      <c r="Q47" s="139"/>
      <c r="R47" s="139"/>
      <c r="S47" s="139"/>
      <c r="T47" s="139"/>
      <c r="U47" s="139"/>
      <c r="V47" s="139"/>
      <c r="W47" s="139"/>
      <c r="X47" s="139"/>
      <c r="Y47" s="139"/>
      <c r="Z47" s="139"/>
      <c r="AA47" s="139"/>
    </row>
    <row r="48" spans="1:27" ht="84.75" customHeight="1" x14ac:dyDescent="0.2">
      <c r="A48" s="216">
        <v>8</v>
      </c>
      <c r="B48" s="220" t="s">
        <v>794</v>
      </c>
      <c r="C48" s="218">
        <v>1</v>
      </c>
      <c r="D48" s="218">
        <v>2002</v>
      </c>
      <c r="E48" s="221" t="s">
        <v>795</v>
      </c>
      <c r="F48" s="219" t="str">
        <f>HYPERLINK("https://www.alcaldiabogota.gov.co/sisjur/normas/Norma1.jsp?i=21311","Todos")</f>
        <v>Todos</v>
      </c>
      <c r="G48" s="221" t="s">
        <v>280</v>
      </c>
      <c r="H48" s="139"/>
      <c r="I48" s="139"/>
      <c r="J48" s="139"/>
      <c r="K48" s="139"/>
      <c r="L48" s="139"/>
      <c r="M48" s="139"/>
      <c r="N48" s="139"/>
      <c r="O48" s="139"/>
      <c r="P48" s="139"/>
      <c r="Q48" s="139"/>
      <c r="R48" s="139"/>
      <c r="S48" s="139"/>
      <c r="T48" s="139"/>
      <c r="U48" s="139"/>
      <c r="V48" s="139"/>
      <c r="W48" s="139"/>
      <c r="X48" s="139"/>
      <c r="Y48" s="139"/>
      <c r="Z48" s="139"/>
      <c r="AA48" s="139"/>
    </row>
    <row r="49" spans="1:27" ht="118.5" customHeight="1" x14ac:dyDescent="0.2">
      <c r="A49" s="216">
        <v>1</v>
      </c>
      <c r="B49" s="220" t="s">
        <v>934</v>
      </c>
      <c r="C49" s="218" t="s">
        <v>235</v>
      </c>
      <c r="D49" s="218">
        <v>2011</v>
      </c>
      <c r="E49" s="222" t="s">
        <v>236</v>
      </c>
      <c r="F49" s="219" t="str">
        <f>HYPERLINK("http://www.corteconstitucional.gov.co/RELATORIA/2011/C-899-11.htm","Todos")</f>
        <v>Todos</v>
      </c>
      <c r="G49" s="221" t="s">
        <v>280</v>
      </c>
      <c r="H49" s="139"/>
      <c r="I49" s="139"/>
      <c r="J49" s="139"/>
      <c r="K49" s="139"/>
      <c r="L49" s="139"/>
      <c r="M49" s="139"/>
      <c r="N49" s="139"/>
      <c r="O49" s="139"/>
      <c r="P49" s="139"/>
      <c r="Q49" s="139"/>
      <c r="R49" s="139"/>
      <c r="S49" s="139"/>
      <c r="T49" s="139"/>
      <c r="U49" s="139"/>
      <c r="V49" s="139"/>
      <c r="W49" s="139"/>
      <c r="X49" s="139"/>
      <c r="Y49" s="139"/>
      <c r="Z49" s="139"/>
      <c r="AA49" s="139"/>
    </row>
    <row r="50" spans="1:27" ht="32.25" customHeight="1" x14ac:dyDescent="0.2">
      <c r="A50" s="216"/>
      <c r="B50" s="223"/>
      <c r="C50" s="223"/>
      <c r="D50" s="223"/>
      <c r="E50" s="224"/>
      <c r="F50" s="223"/>
      <c r="G50" s="223"/>
      <c r="H50" s="139"/>
      <c r="I50" s="139"/>
      <c r="J50" s="139"/>
      <c r="K50" s="139"/>
      <c r="L50" s="139"/>
      <c r="M50" s="139"/>
      <c r="N50" s="139"/>
      <c r="O50" s="139"/>
      <c r="P50" s="139"/>
      <c r="Q50" s="139"/>
      <c r="R50" s="139"/>
      <c r="S50" s="139"/>
      <c r="T50" s="139"/>
      <c r="U50" s="139"/>
      <c r="V50" s="139"/>
      <c r="W50" s="139"/>
      <c r="X50" s="139"/>
      <c r="Y50" s="139"/>
      <c r="Z50" s="139"/>
      <c r="AA50" s="139"/>
    </row>
    <row r="51" spans="1:27" ht="32.25" customHeight="1" x14ac:dyDescent="0.2">
      <c r="A51" s="216"/>
      <c r="B51" s="223"/>
      <c r="C51" s="223"/>
      <c r="D51" s="223"/>
      <c r="E51" s="224"/>
      <c r="F51" s="223"/>
      <c r="G51" s="223"/>
      <c r="H51" s="139"/>
      <c r="I51" s="139"/>
      <c r="J51" s="139"/>
      <c r="K51" s="139"/>
      <c r="L51" s="139"/>
      <c r="M51" s="139"/>
      <c r="N51" s="139"/>
      <c r="O51" s="139"/>
      <c r="P51" s="139"/>
      <c r="Q51" s="139"/>
      <c r="R51" s="139"/>
      <c r="S51" s="139"/>
      <c r="T51" s="139"/>
      <c r="U51" s="139"/>
      <c r="V51" s="139"/>
      <c r="W51" s="139"/>
      <c r="X51" s="139"/>
      <c r="Y51" s="139"/>
      <c r="Z51" s="139"/>
      <c r="AA51" s="139"/>
    </row>
    <row r="52" spans="1:27" ht="32.25" customHeight="1" x14ac:dyDescent="0.2">
      <c r="A52" s="216"/>
      <c r="B52" s="223"/>
      <c r="C52" s="223"/>
      <c r="D52" s="223"/>
      <c r="E52" s="224"/>
      <c r="F52" s="223"/>
      <c r="G52" s="223"/>
      <c r="H52" s="139"/>
      <c r="I52" s="139"/>
      <c r="J52" s="139"/>
      <c r="K52" s="139"/>
      <c r="L52" s="139"/>
      <c r="M52" s="139"/>
      <c r="N52" s="139"/>
      <c r="O52" s="139"/>
      <c r="P52" s="139"/>
      <c r="Q52" s="139"/>
      <c r="R52" s="139"/>
      <c r="S52" s="139"/>
      <c r="T52" s="139"/>
      <c r="U52" s="139"/>
      <c r="V52" s="139"/>
      <c r="W52" s="139"/>
      <c r="X52" s="139"/>
      <c r="Y52" s="139"/>
      <c r="Z52" s="139"/>
      <c r="AA52" s="139"/>
    </row>
    <row r="53" spans="1:27" ht="32.25" customHeight="1" x14ac:dyDescent="0.2">
      <c r="A53" s="216"/>
      <c r="B53" s="223"/>
      <c r="C53" s="223"/>
      <c r="D53" s="223"/>
      <c r="E53" s="224"/>
      <c r="F53" s="223"/>
      <c r="G53" s="223"/>
      <c r="H53" s="139"/>
      <c r="I53" s="139"/>
      <c r="J53" s="139"/>
      <c r="K53" s="139"/>
      <c r="L53" s="139"/>
      <c r="M53" s="139"/>
      <c r="N53" s="139"/>
      <c r="O53" s="139"/>
      <c r="P53" s="139"/>
      <c r="Q53" s="139"/>
      <c r="R53" s="139"/>
      <c r="S53" s="139"/>
      <c r="T53" s="139"/>
      <c r="U53" s="139"/>
      <c r="V53" s="139"/>
      <c r="W53" s="139"/>
      <c r="X53" s="139"/>
      <c r="Y53" s="139"/>
      <c r="Z53" s="139"/>
      <c r="AA53" s="139"/>
    </row>
    <row r="54" spans="1:27" ht="14.25" customHeight="1" x14ac:dyDescent="0.2">
      <c r="A54" s="216"/>
      <c r="B54" s="154"/>
      <c r="C54" s="155"/>
      <c r="D54" s="139"/>
      <c r="E54" s="139"/>
      <c r="F54" s="139"/>
      <c r="G54" s="139"/>
      <c r="H54" s="139"/>
      <c r="I54" s="139"/>
      <c r="J54" s="139"/>
      <c r="K54" s="139"/>
      <c r="L54" s="139"/>
      <c r="M54" s="139"/>
      <c r="N54" s="139"/>
      <c r="O54" s="139"/>
      <c r="P54" s="139"/>
      <c r="Q54" s="139"/>
      <c r="R54" s="139"/>
      <c r="S54" s="139"/>
      <c r="T54" s="139"/>
      <c r="U54" s="139"/>
      <c r="V54" s="139"/>
      <c r="W54" s="139"/>
      <c r="X54" s="139"/>
      <c r="Y54" s="139"/>
      <c r="Z54" s="139"/>
      <c r="AA54" s="139"/>
    </row>
    <row r="55" spans="1:27" ht="14.25" customHeight="1" x14ac:dyDescent="0.2">
      <c r="A55" s="216"/>
      <c r="B55" s="154"/>
      <c r="C55" s="155"/>
      <c r="D55" s="139"/>
      <c r="E55" s="139"/>
      <c r="F55" s="139"/>
      <c r="G55" s="139"/>
      <c r="H55" s="139"/>
      <c r="I55" s="139"/>
      <c r="J55" s="139"/>
      <c r="K55" s="139"/>
      <c r="L55" s="139"/>
      <c r="M55" s="139"/>
      <c r="N55" s="139"/>
      <c r="O55" s="139"/>
      <c r="P55" s="139"/>
      <c r="Q55" s="139"/>
      <c r="R55" s="139"/>
      <c r="S55" s="139"/>
      <c r="T55" s="139"/>
      <c r="U55" s="139"/>
      <c r="V55" s="139"/>
      <c r="W55" s="139"/>
      <c r="X55" s="139"/>
      <c r="Y55" s="139"/>
      <c r="Z55" s="139"/>
      <c r="AA55" s="139"/>
    </row>
    <row r="56" spans="1:27" ht="14.25" customHeight="1" x14ac:dyDescent="0.2">
      <c r="A56" s="216"/>
      <c r="B56" s="154"/>
      <c r="C56" s="155"/>
      <c r="D56" s="139"/>
      <c r="E56" s="139"/>
      <c r="F56" s="139"/>
      <c r="G56" s="139"/>
      <c r="H56" s="139"/>
      <c r="I56" s="139"/>
      <c r="J56" s="139"/>
      <c r="K56" s="139"/>
      <c r="L56" s="139"/>
      <c r="M56" s="139"/>
      <c r="N56" s="139"/>
      <c r="O56" s="139"/>
      <c r="P56" s="139"/>
      <c r="Q56" s="139"/>
      <c r="R56" s="139"/>
      <c r="S56" s="139"/>
      <c r="T56" s="139"/>
      <c r="U56" s="139"/>
      <c r="V56" s="139"/>
      <c r="W56" s="139"/>
      <c r="X56" s="139"/>
      <c r="Y56" s="139"/>
      <c r="Z56" s="139"/>
      <c r="AA56" s="139"/>
    </row>
    <row r="57" spans="1:27" ht="14.25" customHeight="1" x14ac:dyDescent="0.2">
      <c r="A57" s="216"/>
      <c r="B57" s="154"/>
      <c r="C57" s="155"/>
      <c r="D57" s="139"/>
      <c r="E57" s="139"/>
      <c r="F57" s="139"/>
      <c r="G57" s="139"/>
      <c r="H57" s="139"/>
      <c r="I57" s="139"/>
      <c r="J57" s="139"/>
      <c r="K57" s="139"/>
      <c r="L57" s="139"/>
      <c r="M57" s="139"/>
      <c r="N57" s="139"/>
      <c r="O57" s="139"/>
      <c r="P57" s="139"/>
      <c r="Q57" s="139"/>
      <c r="R57" s="139"/>
      <c r="S57" s="139"/>
      <c r="T57" s="139"/>
      <c r="U57" s="139"/>
      <c r="V57" s="139"/>
      <c r="W57" s="139"/>
      <c r="X57" s="139"/>
      <c r="Y57" s="139"/>
      <c r="Z57" s="139"/>
      <c r="AA57" s="139"/>
    </row>
    <row r="58" spans="1:27" ht="14.25" customHeight="1" x14ac:dyDescent="0.2">
      <c r="A58" s="216"/>
      <c r="B58" s="154"/>
      <c r="C58" s="155"/>
      <c r="D58" s="139"/>
      <c r="E58" s="139"/>
      <c r="F58" s="139"/>
      <c r="G58" s="139"/>
      <c r="H58" s="139"/>
      <c r="I58" s="139"/>
      <c r="J58" s="139"/>
      <c r="K58" s="139"/>
      <c r="L58" s="139"/>
      <c r="M58" s="139"/>
      <c r="N58" s="139"/>
      <c r="O58" s="139"/>
      <c r="P58" s="139"/>
      <c r="Q58" s="139"/>
      <c r="R58" s="139"/>
      <c r="S58" s="139"/>
      <c r="T58" s="139"/>
      <c r="U58" s="139"/>
      <c r="V58" s="139"/>
      <c r="W58" s="139"/>
      <c r="X58" s="139"/>
      <c r="Y58" s="139"/>
      <c r="Z58" s="139"/>
      <c r="AA58" s="139"/>
    </row>
    <row r="59" spans="1:27" ht="14.25" customHeight="1" x14ac:dyDescent="0.2">
      <c r="A59" s="216"/>
      <c r="B59" s="154"/>
      <c r="C59" s="155"/>
      <c r="D59" s="139"/>
      <c r="E59" s="139"/>
      <c r="F59" s="139"/>
      <c r="G59" s="139"/>
      <c r="H59" s="139"/>
      <c r="I59" s="139"/>
      <c r="J59" s="139"/>
      <c r="K59" s="139"/>
      <c r="L59" s="139"/>
      <c r="M59" s="139"/>
      <c r="N59" s="139"/>
      <c r="O59" s="139"/>
      <c r="P59" s="139"/>
      <c r="Q59" s="139"/>
      <c r="R59" s="139"/>
      <c r="S59" s="139"/>
      <c r="T59" s="139"/>
      <c r="U59" s="139"/>
      <c r="V59" s="139"/>
      <c r="W59" s="139"/>
      <c r="X59" s="139"/>
      <c r="Y59" s="139"/>
      <c r="Z59" s="139"/>
      <c r="AA59" s="139"/>
    </row>
    <row r="60" spans="1:27" ht="14.25" customHeight="1" x14ac:dyDescent="0.2">
      <c r="A60" s="216"/>
      <c r="B60" s="154"/>
      <c r="C60" s="155"/>
      <c r="D60" s="139"/>
      <c r="E60" s="139"/>
      <c r="F60" s="139"/>
      <c r="G60" s="139"/>
      <c r="H60" s="139"/>
      <c r="I60" s="139"/>
      <c r="J60" s="139"/>
      <c r="K60" s="139"/>
      <c r="L60" s="139"/>
      <c r="M60" s="139"/>
      <c r="N60" s="139"/>
      <c r="O60" s="139"/>
      <c r="P60" s="139"/>
      <c r="Q60" s="139"/>
      <c r="R60" s="139"/>
      <c r="S60" s="139"/>
      <c r="T60" s="139"/>
      <c r="U60" s="139"/>
      <c r="V60" s="139"/>
      <c r="W60" s="139"/>
      <c r="X60" s="139"/>
      <c r="Y60" s="139"/>
      <c r="Z60" s="139"/>
      <c r="AA60" s="139"/>
    </row>
    <row r="61" spans="1:27" ht="14.25" customHeight="1" x14ac:dyDescent="0.2">
      <c r="A61" s="216"/>
      <c r="B61" s="154"/>
      <c r="C61" s="155"/>
      <c r="D61" s="139"/>
      <c r="E61" s="139"/>
      <c r="F61" s="139"/>
      <c r="G61" s="139"/>
      <c r="H61" s="139"/>
      <c r="I61" s="139"/>
      <c r="J61" s="139"/>
      <c r="K61" s="139"/>
      <c r="L61" s="139"/>
      <c r="M61" s="139"/>
      <c r="N61" s="139"/>
      <c r="O61" s="139"/>
      <c r="P61" s="139"/>
      <c r="Q61" s="139"/>
      <c r="R61" s="139"/>
      <c r="S61" s="139"/>
      <c r="T61" s="139"/>
      <c r="U61" s="139"/>
      <c r="V61" s="139"/>
      <c r="W61" s="139"/>
      <c r="X61" s="139"/>
      <c r="Y61" s="139"/>
      <c r="Z61" s="139"/>
      <c r="AA61" s="139"/>
    </row>
    <row r="62" spans="1:27" ht="14.25" customHeight="1" x14ac:dyDescent="0.2">
      <c r="A62" s="216"/>
      <c r="B62" s="154"/>
      <c r="C62" s="155"/>
      <c r="D62" s="139"/>
      <c r="E62" s="139"/>
      <c r="F62" s="139"/>
      <c r="G62" s="139"/>
      <c r="H62" s="139"/>
      <c r="I62" s="139"/>
      <c r="J62" s="139"/>
      <c r="K62" s="139"/>
      <c r="L62" s="139"/>
      <c r="M62" s="139"/>
      <c r="N62" s="139"/>
      <c r="O62" s="139"/>
      <c r="P62" s="139"/>
      <c r="Q62" s="139"/>
      <c r="R62" s="139"/>
      <c r="S62" s="139"/>
      <c r="T62" s="139"/>
      <c r="U62" s="139"/>
      <c r="V62" s="139"/>
      <c r="W62" s="139"/>
      <c r="X62" s="139"/>
      <c r="Y62" s="139"/>
      <c r="Z62" s="139"/>
      <c r="AA62" s="139"/>
    </row>
    <row r="63" spans="1:27" ht="14.25" customHeight="1" x14ac:dyDescent="0.2">
      <c r="A63" s="216"/>
      <c r="B63" s="154"/>
      <c r="C63" s="155"/>
      <c r="D63" s="139"/>
      <c r="E63" s="139"/>
      <c r="F63" s="139"/>
      <c r="G63" s="139"/>
      <c r="H63" s="139"/>
      <c r="I63" s="139"/>
      <c r="J63" s="139"/>
      <c r="K63" s="139"/>
      <c r="L63" s="139"/>
      <c r="M63" s="139"/>
      <c r="N63" s="139"/>
      <c r="O63" s="139"/>
      <c r="P63" s="139"/>
      <c r="Q63" s="139"/>
      <c r="R63" s="139"/>
      <c r="S63" s="139"/>
      <c r="T63" s="139"/>
      <c r="U63" s="139"/>
      <c r="V63" s="139"/>
      <c r="W63" s="139"/>
      <c r="X63" s="139"/>
      <c r="Y63" s="139"/>
      <c r="Z63" s="139"/>
      <c r="AA63" s="139"/>
    </row>
    <row r="64" spans="1:27" ht="14.25" customHeight="1" x14ac:dyDescent="0.2">
      <c r="A64" s="216"/>
      <c r="B64" s="154"/>
      <c r="C64" s="155"/>
      <c r="D64" s="139"/>
      <c r="E64" s="139"/>
      <c r="F64" s="139"/>
      <c r="G64" s="139"/>
      <c r="H64" s="139"/>
      <c r="I64" s="139"/>
      <c r="J64" s="139"/>
      <c r="K64" s="139"/>
      <c r="L64" s="139"/>
      <c r="M64" s="139"/>
      <c r="N64" s="139"/>
      <c r="O64" s="139"/>
      <c r="P64" s="139"/>
      <c r="Q64" s="139"/>
      <c r="R64" s="139"/>
      <c r="S64" s="139"/>
      <c r="T64" s="139"/>
      <c r="U64" s="139"/>
      <c r="V64" s="139"/>
      <c r="W64" s="139"/>
      <c r="X64" s="139"/>
      <c r="Y64" s="139"/>
      <c r="Z64" s="139"/>
      <c r="AA64" s="139"/>
    </row>
    <row r="65" spans="1:27" ht="14.25" customHeight="1" x14ac:dyDescent="0.2">
      <c r="A65" s="216"/>
      <c r="B65" s="154"/>
      <c r="C65" s="155"/>
      <c r="D65" s="139"/>
      <c r="E65" s="139"/>
      <c r="F65" s="139"/>
      <c r="G65" s="139"/>
      <c r="H65" s="139"/>
      <c r="I65" s="139"/>
      <c r="J65" s="139"/>
      <c r="K65" s="139"/>
      <c r="L65" s="139"/>
      <c r="M65" s="139"/>
      <c r="N65" s="139"/>
      <c r="O65" s="139"/>
      <c r="P65" s="139"/>
      <c r="Q65" s="139"/>
      <c r="R65" s="139"/>
      <c r="S65" s="139"/>
      <c r="T65" s="139"/>
      <c r="U65" s="139"/>
      <c r="V65" s="139"/>
      <c r="W65" s="139"/>
      <c r="X65" s="139"/>
      <c r="Y65" s="139"/>
      <c r="Z65" s="139"/>
      <c r="AA65" s="139"/>
    </row>
    <row r="66" spans="1:27" ht="14.25" customHeight="1" x14ac:dyDescent="0.2">
      <c r="A66" s="216"/>
      <c r="B66" s="154"/>
      <c r="C66" s="155"/>
      <c r="D66" s="139"/>
      <c r="E66" s="139"/>
      <c r="F66" s="139"/>
      <c r="G66" s="139"/>
      <c r="H66" s="139"/>
      <c r="I66" s="139"/>
      <c r="J66" s="139"/>
      <c r="K66" s="139"/>
      <c r="L66" s="139"/>
      <c r="M66" s="139"/>
      <c r="N66" s="139"/>
      <c r="O66" s="139"/>
      <c r="P66" s="139"/>
      <c r="Q66" s="139"/>
      <c r="R66" s="139"/>
      <c r="S66" s="139"/>
      <c r="T66" s="139"/>
      <c r="U66" s="139"/>
      <c r="V66" s="139"/>
      <c r="W66" s="139"/>
      <c r="X66" s="139"/>
      <c r="Y66" s="139"/>
      <c r="Z66" s="139"/>
      <c r="AA66" s="139"/>
    </row>
    <row r="67" spans="1:27" ht="14.25" customHeight="1" x14ac:dyDescent="0.2">
      <c r="A67" s="216"/>
      <c r="B67" s="154"/>
      <c r="C67" s="155"/>
      <c r="D67" s="139"/>
      <c r="E67" s="139"/>
      <c r="F67" s="139"/>
      <c r="G67" s="139"/>
      <c r="H67" s="139"/>
      <c r="I67" s="139"/>
      <c r="J67" s="139"/>
      <c r="K67" s="139"/>
      <c r="L67" s="139"/>
      <c r="M67" s="139"/>
      <c r="N67" s="139"/>
      <c r="O67" s="139"/>
      <c r="P67" s="139"/>
      <c r="Q67" s="139"/>
      <c r="R67" s="139"/>
      <c r="S67" s="139"/>
      <c r="T67" s="139"/>
      <c r="U67" s="139"/>
      <c r="V67" s="139"/>
      <c r="W67" s="139"/>
      <c r="X67" s="139"/>
      <c r="Y67" s="139"/>
      <c r="Z67" s="139"/>
      <c r="AA67" s="139"/>
    </row>
    <row r="68" spans="1:27" ht="14.25" customHeight="1" x14ac:dyDescent="0.2">
      <c r="A68" s="216"/>
      <c r="B68" s="154"/>
      <c r="C68" s="155"/>
      <c r="D68" s="139"/>
      <c r="E68" s="139"/>
      <c r="F68" s="139"/>
      <c r="G68" s="139"/>
      <c r="H68" s="139"/>
      <c r="I68" s="139"/>
      <c r="J68" s="139"/>
      <c r="K68" s="139"/>
      <c r="L68" s="139"/>
      <c r="M68" s="139"/>
      <c r="N68" s="139"/>
      <c r="O68" s="139"/>
      <c r="P68" s="139"/>
      <c r="Q68" s="139"/>
      <c r="R68" s="139"/>
      <c r="S68" s="139"/>
      <c r="T68" s="139"/>
      <c r="U68" s="139"/>
      <c r="V68" s="139"/>
      <c r="W68" s="139"/>
      <c r="X68" s="139"/>
      <c r="Y68" s="139"/>
      <c r="Z68" s="139"/>
      <c r="AA68" s="139"/>
    </row>
    <row r="69" spans="1:27" ht="14.25" customHeight="1" x14ac:dyDescent="0.2">
      <c r="A69" s="216"/>
      <c r="B69" s="154"/>
      <c r="C69" s="155"/>
      <c r="D69" s="139"/>
      <c r="E69" s="139"/>
      <c r="F69" s="139"/>
      <c r="G69" s="139"/>
      <c r="H69" s="139"/>
      <c r="I69" s="139"/>
      <c r="J69" s="139"/>
      <c r="K69" s="139"/>
      <c r="L69" s="139"/>
      <c r="M69" s="139"/>
      <c r="N69" s="139"/>
      <c r="O69" s="139"/>
      <c r="P69" s="139"/>
      <c r="Q69" s="139"/>
      <c r="R69" s="139"/>
      <c r="S69" s="139"/>
      <c r="T69" s="139"/>
      <c r="U69" s="139"/>
      <c r="V69" s="139"/>
      <c r="W69" s="139"/>
      <c r="X69" s="139"/>
      <c r="Y69" s="139"/>
      <c r="Z69" s="139"/>
      <c r="AA69" s="139"/>
    </row>
    <row r="70" spans="1:27" ht="14.25" customHeight="1" x14ac:dyDescent="0.2">
      <c r="A70" s="216"/>
      <c r="B70" s="154"/>
      <c r="C70" s="155"/>
      <c r="D70" s="139"/>
      <c r="E70" s="139"/>
      <c r="F70" s="139"/>
      <c r="G70" s="139"/>
      <c r="H70" s="139"/>
      <c r="I70" s="139"/>
      <c r="J70" s="139"/>
      <c r="K70" s="139"/>
      <c r="L70" s="139"/>
      <c r="M70" s="139"/>
      <c r="N70" s="139"/>
      <c r="O70" s="139"/>
      <c r="P70" s="139"/>
      <c r="Q70" s="139"/>
      <c r="R70" s="139"/>
      <c r="S70" s="139"/>
      <c r="T70" s="139"/>
      <c r="U70" s="139"/>
      <c r="V70" s="139"/>
      <c r="W70" s="139"/>
      <c r="X70" s="139"/>
      <c r="Y70" s="139"/>
      <c r="Z70" s="139"/>
      <c r="AA70" s="139"/>
    </row>
    <row r="71" spans="1:27" ht="14.25" customHeight="1" x14ac:dyDescent="0.2">
      <c r="A71" s="216"/>
      <c r="B71" s="154"/>
      <c r="C71" s="155"/>
      <c r="D71" s="139"/>
      <c r="E71" s="139"/>
      <c r="F71" s="139"/>
      <c r="G71" s="139"/>
      <c r="H71" s="139"/>
      <c r="I71" s="139"/>
      <c r="J71" s="139"/>
      <c r="K71" s="139"/>
      <c r="L71" s="139"/>
      <c r="M71" s="139"/>
      <c r="N71" s="139"/>
      <c r="O71" s="139"/>
      <c r="P71" s="139"/>
      <c r="Q71" s="139"/>
      <c r="R71" s="139"/>
      <c r="S71" s="139"/>
      <c r="T71" s="139"/>
      <c r="U71" s="139"/>
      <c r="V71" s="139"/>
      <c r="W71" s="139"/>
      <c r="X71" s="139"/>
      <c r="Y71" s="139"/>
      <c r="Z71" s="139"/>
      <c r="AA71" s="139"/>
    </row>
    <row r="72" spans="1:27" ht="14.25" customHeight="1" x14ac:dyDescent="0.2">
      <c r="A72" s="216"/>
      <c r="B72" s="154"/>
      <c r="C72" s="155"/>
      <c r="D72" s="139"/>
      <c r="E72" s="139"/>
      <c r="F72" s="139"/>
      <c r="G72" s="139"/>
      <c r="H72" s="139"/>
      <c r="I72" s="139"/>
      <c r="J72" s="139"/>
      <c r="K72" s="139"/>
      <c r="L72" s="139"/>
      <c r="M72" s="139"/>
      <c r="N72" s="139"/>
      <c r="O72" s="139"/>
      <c r="P72" s="139"/>
      <c r="Q72" s="139"/>
      <c r="R72" s="139"/>
      <c r="S72" s="139"/>
      <c r="T72" s="139"/>
      <c r="U72" s="139"/>
      <c r="V72" s="139"/>
      <c r="W72" s="139"/>
      <c r="X72" s="139"/>
      <c r="Y72" s="139"/>
      <c r="Z72" s="139"/>
      <c r="AA72" s="139"/>
    </row>
    <row r="73" spans="1:27" ht="14.25" customHeight="1" x14ac:dyDescent="0.2">
      <c r="A73" s="216"/>
      <c r="B73" s="154"/>
      <c r="C73" s="155"/>
      <c r="D73" s="139"/>
      <c r="E73" s="139"/>
      <c r="F73" s="139"/>
      <c r="G73" s="139"/>
      <c r="H73" s="139"/>
      <c r="I73" s="139"/>
      <c r="J73" s="139"/>
      <c r="K73" s="139"/>
      <c r="L73" s="139"/>
      <c r="M73" s="139"/>
      <c r="N73" s="139"/>
      <c r="O73" s="139"/>
      <c r="P73" s="139"/>
      <c r="Q73" s="139"/>
      <c r="R73" s="139"/>
      <c r="S73" s="139"/>
      <c r="T73" s="139"/>
      <c r="U73" s="139"/>
      <c r="V73" s="139"/>
      <c r="W73" s="139"/>
      <c r="X73" s="139"/>
      <c r="Y73" s="139"/>
      <c r="Z73" s="139"/>
      <c r="AA73" s="139"/>
    </row>
    <row r="74" spans="1:27" ht="14.25" customHeight="1" x14ac:dyDescent="0.2">
      <c r="A74" s="216"/>
      <c r="B74" s="154"/>
      <c r="C74" s="155"/>
      <c r="D74" s="139"/>
      <c r="E74" s="139"/>
      <c r="F74" s="139"/>
      <c r="G74" s="139"/>
      <c r="H74" s="139"/>
      <c r="I74" s="139"/>
      <c r="J74" s="139"/>
      <c r="K74" s="139"/>
      <c r="L74" s="139"/>
      <c r="M74" s="139"/>
      <c r="N74" s="139"/>
      <c r="O74" s="139"/>
      <c r="P74" s="139"/>
      <c r="Q74" s="139"/>
      <c r="R74" s="139"/>
      <c r="S74" s="139"/>
      <c r="T74" s="139"/>
      <c r="U74" s="139"/>
      <c r="V74" s="139"/>
      <c r="W74" s="139"/>
      <c r="X74" s="139"/>
      <c r="Y74" s="139"/>
      <c r="Z74" s="139"/>
      <c r="AA74" s="139"/>
    </row>
    <row r="75" spans="1:27" ht="14.25" customHeight="1" x14ac:dyDescent="0.2">
      <c r="A75" s="216"/>
      <c r="B75" s="154"/>
      <c r="C75" s="155"/>
      <c r="D75" s="139"/>
      <c r="E75" s="139"/>
      <c r="F75" s="139"/>
      <c r="G75" s="139"/>
      <c r="H75" s="139"/>
      <c r="I75" s="139"/>
      <c r="J75" s="139"/>
      <c r="K75" s="139"/>
      <c r="L75" s="139"/>
      <c r="M75" s="139"/>
      <c r="N75" s="139"/>
      <c r="O75" s="139"/>
      <c r="P75" s="139"/>
      <c r="Q75" s="139"/>
      <c r="R75" s="139"/>
      <c r="S75" s="139"/>
      <c r="T75" s="139"/>
      <c r="U75" s="139"/>
      <c r="V75" s="139"/>
      <c r="W75" s="139"/>
      <c r="X75" s="139"/>
      <c r="Y75" s="139"/>
      <c r="Z75" s="139"/>
      <c r="AA75" s="139"/>
    </row>
    <row r="76" spans="1:27" ht="14.25" customHeight="1" x14ac:dyDescent="0.2">
      <c r="A76" s="216"/>
      <c r="B76" s="154"/>
      <c r="C76" s="155"/>
      <c r="D76" s="139"/>
      <c r="E76" s="139"/>
      <c r="F76" s="139"/>
      <c r="G76" s="139"/>
      <c r="H76" s="139"/>
      <c r="I76" s="139"/>
      <c r="J76" s="139"/>
      <c r="K76" s="139"/>
      <c r="L76" s="139"/>
      <c r="M76" s="139"/>
      <c r="N76" s="139"/>
      <c r="O76" s="139"/>
      <c r="P76" s="139"/>
      <c r="Q76" s="139"/>
      <c r="R76" s="139"/>
      <c r="S76" s="139"/>
      <c r="T76" s="139"/>
      <c r="U76" s="139"/>
      <c r="V76" s="139"/>
      <c r="W76" s="139"/>
      <c r="X76" s="139"/>
      <c r="Y76" s="139"/>
      <c r="Z76" s="139"/>
      <c r="AA76" s="139"/>
    </row>
    <row r="77" spans="1:27" ht="14.25" customHeight="1" x14ac:dyDescent="0.2">
      <c r="A77" s="216"/>
      <c r="B77" s="154"/>
      <c r="C77" s="155"/>
      <c r="D77" s="139"/>
      <c r="E77" s="139"/>
      <c r="F77" s="139"/>
      <c r="G77" s="139"/>
      <c r="H77" s="139"/>
      <c r="I77" s="139"/>
      <c r="J77" s="139"/>
      <c r="K77" s="139"/>
      <c r="L77" s="139"/>
      <c r="M77" s="139"/>
      <c r="N77" s="139"/>
      <c r="O77" s="139"/>
      <c r="P77" s="139"/>
      <c r="Q77" s="139"/>
      <c r="R77" s="139"/>
      <c r="S77" s="139"/>
      <c r="T77" s="139"/>
      <c r="U77" s="139"/>
      <c r="V77" s="139"/>
      <c r="W77" s="139"/>
      <c r="X77" s="139"/>
      <c r="Y77" s="139"/>
      <c r="Z77" s="139"/>
      <c r="AA77" s="139"/>
    </row>
    <row r="78" spans="1:27" ht="14.25" customHeight="1" x14ac:dyDescent="0.2">
      <c r="A78" s="216"/>
      <c r="B78" s="154"/>
      <c r="C78" s="155"/>
      <c r="D78" s="139"/>
      <c r="E78" s="139"/>
      <c r="F78" s="139"/>
      <c r="G78" s="139"/>
      <c r="H78" s="139"/>
      <c r="I78" s="139"/>
      <c r="J78" s="139"/>
      <c r="K78" s="139"/>
      <c r="L78" s="139"/>
      <c r="M78" s="139"/>
      <c r="N78" s="139"/>
      <c r="O78" s="139"/>
      <c r="P78" s="139"/>
      <c r="Q78" s="139"/>
      <c r="R78" s="139"/>
      <c r="S78" s="139"/>
      <c r="T78" s="139"/>
      <c r="U78" s="139"/>
      <c r="V78" s="139"/>
      <c r="W78" s="139"/>
      <c r="X78" s="139"/>
      <c r="Y78" s="139"/>
      <c r="Z78" s="139"/>
      <c r="AA78" s="139"/>
    </row>
    <row r="79" spans="1:27" ht="14.25" customHeight="1" x14ac:dyDescent="0.2">
      <c r="A79" s="216"/>
      <c r="B79" s="154"/>
      <c r="C79" s="155"/>
      <c r="D79" s="139"/>
      <c r="E79" s="139"/>
      <c r="F79" s="139"/>
      <c r="G79" s="139"/>
      <c r="H79" s="139"/>
      <c r="I79" s="139"/>
      <c r="J79" s="139"/>
      <c r="K79" s="139"/>
      <c r="L79" s="139"/>
      <c r="M79" s="139"/>
      <c r="N79" s="139"/>
      <c r="O79" s="139"/>
      <c r="P79" s="139"/>
      <c r="Q79" s="139"/>
      <c r="R79" s="139"/>
      <c r="S79" s="139"/>
      <c r="T79" s="139"/>
      <c r="U79" s="139"/>
      <c r="V79" s="139"/>
      <c r="W79" s="139"/>
      <c r="X79" s="139"/>
      <c r="Y79" s="139"/>
      <c r="Z79" s="139"/>
      <c r="AA79" s="139"/>
    </row>
    <row r="80" spans="1:27" ht="14.25" customHeight="1" x14ac:dyDescent="0.2">
      <c r="A80" s="216"/>
      <c r="B80" s="154"/>
      <c r="C80" s="155"/>
      <c r="D80" s="139"/>
      <c r="E80" s="139"/>
      <c r="F80" s="139"/>
      <c r="G80" s="139"/>
      <c r="H80" s="139"/>
      <c r="I80" s="139"/>
      <c r="J80" s="139"/>
      <c r="K80" s="139"/>
      <c r="L80" s="139"/>
      <c r="M80" s="139"/>
      <c r="N80" s="139"/>
      <c r="O80" s="139"/>
      <c r="P80" s="139"/>
      <c r="Q80" s="139"/>
      <c r="R80" s="139"/>
      <c r="S80" s="139"/>
      <c r="T80" s="139"/>
      <c r="U80" s="139"/>
      <c r="V80" s="139"/>
      <c r="W80" s="139"/>
      <c r="X80" s="139"/>
      <c r="Y80" s="139"/>
      <c r="Z80" s="139"/>
      <c r="AA80" s="139"/>
    </row>
    <row r="81" spans="1:27" ht="14.25" customHeight="1" x14ac:dyDescent="0.2">
      <c r="A81" s="216"/>
      <c r="B81" s="154"/>
      <c r="C81" s="155"/>
      <c r="D81" s="139"/>
      <c r="E81" s="139"/>
      <c r="F81" s="139"/>
      <c r="G81" s="139"/>
      <c r="H81" s="139"/>
      <c r="I81" s="139"/>
      <c r="J81" s="139"/>
      <c r="K81" s="139"/>
      <c r="L81" s="139"/>
      <c r="M81" s="139"/>
      <c r="N81" s="139"/>
      <c r="O81" s="139"/>
      <c r="P81" s="139"/>
      <c r="Q81" s="139"/>
      <c r="R81" s="139"/>
      <c r="S81" s="139"/>
      <c r="T81" s="139"/>
      <c r="U81" s="139"/>
      <c r="V81" s="139"/>
      <c r="W81" s="139"/>
      <c r="X81" s="139"/>
      <c r="Y81" s="139"/>
      <c r="Z81" s="139"/>
      <c r="AA81" s="139"/>
    </row>
    <row r="82" spans="1:27" ht="14.25" customHeight="1" x14ac:dyDescent="0.2">
      <c r="A82" s="216"/>
      <c r="B82" s="154"/>
      <c r="C82" s="155"/>
      <c r="D82" s="139"/>
      <c r="E82" s="139"/>
      <c r="F82" s="139"/>
      <c r="G82" s="139"/>
      <c r="H82" s="139"/>
      <c r="I82" s="139"/>
      <c r="J82" s="139"/>
      <c r="K82" s="139"/>
      <c r="L82" s="139"/>
      <c r="M82" s="139"/>
      <c r="N82" s="139"/>
      <c r="O82" s="139"/>
      <c r="P82" s="139"/>
      <c r="Q82" s="139"/>
      <c r="R82" s="139"/>
      <c r="S82" s="139"/>
      <c r="T82" s="139"/>
      <c r="U82" s="139"/>
      <c r="V82" s="139"/>
      <c r="W82" s="139"/>
      <c r="X82" s="139"/>
      <c r="Y82" s="139"/>
      <c r="Z82" s="139"/>
      <c r="AA82" s="139"/>
    </row>
    <row r="83" spans="1:27" ht="14.25" customHeight="1" x14ac:dyDescent="0.2">
      <c r="A83" s="216"/>
      <c r="B83" s="154"/>
      <c r="C83" s="155"/>
      <c r="D83" s="139"/>
      <c r="E83" s="139"/>
      <c r="F83" s="139"/>
      <c r="G83" s="139"/>
      <c r="H83" s="139"/>
      <c r="I83" s="139"/>
      <c r="J83" s="139"/>
      <c r="K83" s="139"/>
      <c r="L83" s="139"/>
      <c r="M83" s="139"/>
      <c r="N83" s="139"/>
      <c r="O83" s="139"/>
      <c r="P83" s="139"/>
      <c r="Q83" s="139"/>
      <c r="R83" s="139"/>
      <c r="S83" s="139"/>
      <c r="T83" s="139"/>
      <c r="U83" s="139"/>
      <c r="V83" s="139"/>
      <c r="W83" s="139"/>
      <c r="X83" s="139"/>
      <c r="Y83" s="139"/>
      <c r="Z83" s="139"/>
      <c r="AA83" s="139"/>
    </row>
    <row r="84" spans="1:27" ht="14.25" customHeight="1" x14ac:dyDescent="0.2">
      <c r="A84" s="216"/>
      <c r="B84" s="154"/>
      <c r="C84" s="155"/>
      <c r="D84" s="139"/>
      <c r="E84" s="139"/>
      <c r="F84" s="139"/>
      <c r="G84" s="139"/>
      <c r="H84" s="139"/>
      <c r="I84" s="139"/>
      <c r="J84" s="139"/>
      <c r="K84" s="139"/>
      <c r="L84" s="139"/>
      <c r="M84" s="139"/>
      <c r="N84" s="139"/>
      <c r="O84" s="139"/>
      <c r="P84" s="139"/>
      <c r="Q84" s="139"/>
      <c r="R84" s="139"/>
      <c r="S84" s="139"/>
      <c r="T84" s="139"/>
      <c r="U84" s="139"/>
      <c r="V84" s="139"/>
      <c r="W84" s="139"/>
      <c r="X84" s="139"/>
      <c r="Y84" s="139"/>
      <c r="Z84" s="139"/>
      <c r="AA84" s="139"/>
    </row>
    <row r="85" spans="1:27" ht="14.25" customHeight="1" x14ac:dyDescent="0.2">
      <c r="A85" s="216"/>
      <c r="B85" s="154"/>
      <c r="C85" s="155"/>
      <c r="D85" s="139"/>
      <c r="E85" s="139"/>
      <c r="F85" s="139"/>
      <c r="G85" s="139"/>
      <c r="H85" s="139"/>
      <c r="I85" s="139"/>
      <c r="J85" s="139"/>
      <c r="K85" s="139"/>
      <c r="L85" s="139"/>
      <c r="M85" s="139"/>
      <c r="N85" s="139"/>
      <c r="O85" s="139"/>
      <c r="P85" s="139"/>
      <c r="Q85" s="139"/>
      <c r="R85" s="139"/>
      <c r="S85" s="139"/>
      <c r="T85" s="139"/>
      <c r="U85" s="139"/>
      <c r="V85" s="139"/>
      <c r="W85" s="139"/>
      <c r="X85" s="139"/>
      <c r="Y85" s="139"/>
      <c r="Z85" s="139"/>
      <c r="AA85" s="139"/>
    </row>
    <row r="86" spans="1:27" ht="14.25" customHeight="1" x14ac:dyDescent="0.2">
      <c r="A86" s="216"/>
      <c r="B86" s="154"/>
      <c r="C86" s="155"/>
      <c r="D86" s="139"/>
      <c r="E86" s="139"/>
      <c r="F86" s="139"/>
      <c r="G86" s="139"/>
      <c r="H86" s="139"/>
      <c r="I86" s="139"/>
      <c r="J86" s="139"/>
      <c r="K86" s="139"/>
      <c r="L86" s="139"/>
      <c r="M86" s="139"/>
      <c r="N86" s="139"/>
      <c r="O86" s="139"/>
      <c r="P86" s="139"/>
      <c r="Q86" s="139"/>
      <c r="R86" s="139"/>
      <c r="S86" s="139"/>
      <c r="T86" s="139"/>
      <c r="U86" s="139"/>
      <c r="V86" s="139"/>
      <c r="W86" s="139"/>
      <c r="X86" s="139"/>
      <c r="Y86" s="139"/>
      <c r="Z86" s="139"/>
      <c r="AA86" s="139"/>
    </row>
    <row r="87" spans="1:27" ht="14.25" customHeight="1" x14ac:dyDescent="0.2">
      <c r="A87" s="216"/>
      <c r="B87" s="154"/>
      <c r="C87" s="155"/>
      <c r="D87" s="139"/>
      <c r="E87" s="139"/>
      <c r="F87" s="139"/>
      <c r="G87" s="139"/>
      <c r="H87" s="139"/>
      <c r="I87" s="139"/>
      <c r="J87" s="139"/>
      <c r="K87" s="139"/>
      <c r="L87" s="139"/>
      <c r="M87" s="139"/>
      <c r="N87" s="139"/>
      <c r="O87" s="139"/>
      <c r="P87" s="139"/>
      <c r="Q87" s="139"/>
      <c r="R87" s="139"/>
      <c r="S87" s="139"/>
      <c r="T87" s="139"/>
      <c r="U87" s="139"/>
      <c r="V87" s="139"/>
      <c r="W87" s="139"/>
      <c r="X87" s="139"/>
      <c r="Y87" s="139"/>
      <c r="Z87" s="139"/>
      <c r="AA87" s="139"/>
    </row>
    <row r="88" spans="1:27" ht="14.25" customHeight="1" x14ac:dyDescent="0.2">
      <c r="A88" s="216"/>
      <c r="B88" s="154"/>
      <c r="C88" s="155"/>
      <c r="D88" s="139"/>
      <c r="E88" s="139"/>
      <c r="F88" s="139"/>
      <c r="G88" s="139"/>
      <c r="H88" s="139"/>
      <c r="I88" s="139"/>
      <c r="J88" s="139"/>
      <c r="K88" s="139"/>
      <c r="L88" s="139"/>
      <c r="M88" s="139"/>
      <c r="N88" s="139"/>
      <c r="O88" s="139"/>
      <c r="P88" s="139"/>
      <c r="Q88" s="139"/>
      <c r="R88" s="139"/>
      <c r="S88" s="139"/>
      <c r="T88" s="139"/>
      <c r="U88" s="139"/>
      <c r="V88" s="139"/>
      <c r="W88" s="139"/>
      <c r="X88" s="139"/>
      <c r="Y88" s="139"/>
      <c r="Z88" s="139"/>
      <c r="AA88" s="139"/>
    </row>
    <row r="89" spans="1:27" ht="14.25" customHeight="1" x14ac:dyDescent="0.2">
      <c r="A89" s="216"/>
      <c r="B89" s="154"/>
      <c r="C89" s="155"/>
      <c r="D89" s="139"/>
      <c r="E89" s="139"/>
      <c r="F89" s="139"/>
      <c r="G89" s="139"/>
      <c r="H89" s="139"/>
      <c r="I89" s="139"/>
      <c r="J89" s="139"/>
      <c r="K89" s="139"/>
      <c r="L89" s="139"/>
      <c r="M89" s="139"/>
      <c r="N89" s="139"/>
      <c r="O89" s="139"/>
      <c r="P89" s="139"/>
      <c r="Q89" s="139"/>
      <c r="R89" s="139"/>
      <c r="S89" s="139"/>
      <c r="T89" s="139"/>
      <c r="U89" s="139"/>
      <c r="V89" s="139"/>
      <c r="W89" s="139"/>
      <c r="X89" s="139"/>
      <c r="Y89" s="139"/>
      <c r="Z89" s="139"/>
      <c r="AA89" s="139"/>
    </row>
    <row r="90" spans="1:27" ht="14.25" customHeight="1" x14ac:dyDescent="0.2">
      <c r="A90" s="216"/>
      <c r="B90" s="154"/>
      <c r="C90" s="155"/>
      <c r="D90" s="139"/>
      <c r="E90" s="139"/>
      <c r="F90" s="139"/>
      <c r="G90" s="139"/>
      <c r="H90" s="139"/>
      <c r="I90" s="139"/>
      <c r="J90" s="139"/>
      <c r="K90" s="139"/>
      <c r="L90" s="139"/>
      <c r="M90" s="139"/>
      <c r="N90" s="139"/>
      <c r="O90" s="139"/>
      <c r="P90" s="139"/>
      <c r="Q90" s="139"/>
      <c r="R90" s="139"/>
      <c r="S90" s="139"/>
      <c r="T90" s="139"/>
      <c r="U90" s="139"/>
      <c r="V90" s="139"/>
      <c r="W90" s="139"/>
      <c r="X90" s="139"/>
      <c r="Y90" s="139"/>
      <c r="Z90" s="139"/>
      <c r="AA90" s="139"/>
    </row>
    <row r="91" spans="1:27" ht="14.25" customHeight="1" x14ac:dyDescent="0.2">
      <c r="A91" s="216"/>
      <c r="B91" s="154"/>
      <c r="C91" s="155"/>
      <c r="D91" s="139"/>
      <c r="E91" s="139"/>
      <c r="F91" s="139"/>
      <c r="G91" s="139"/>
      <c r="H91" s="139"/>
      <c r="I91" s="139"/>
      <c r="J91" s="139"/>
      <c r="K91" s="139"/>
      <c r="L91" s="139"/>
      <c r="M91" s="139"/>
      <c r="N91" s="139"/>
      <c r="O91" s="139"/>
      <c r="P91" s="139"/>
      <c r="Q91" s="139"/>
      <c r="R91" s="139"/>
      <c r="S91" s="139"/>
      <c r="T91" s="139"/>
      <c r="U91" s="139"/>
      <c r="V91" s="139"/>
      <c r="W91" s="139"/>
      <c r="X91" s="139"/>
      <c r="Y91" s="139"/>
      <c r="Z91" s="139"/>
      <c r="AA91" s="139"/>
    </row>
    <row r="92" spans="1:27" ht="14.25" customHeight="1" x14ac:dyDescent="0.2">
      <c r="A92" s="216"/>
      <c r="B92" s="154"/>
      <c r="C92" s="155"/>
      <c r="D92" s="139"/>
      <c r="E92" s="139"/>
      <c r="F92" s="139"/>
      <c r="G92" s="139"/>
      <c r="H92" s="139"/>
      <c r="I92" s="139"/>
      <c r="J92" s="139"/>
      <c r="K92" s="139"/>
      <c r="L92" s="139"/>
      <c r="M92" s="139"/>
      <c r="N92" s="139"/>
      <c r="O92" s="139"/>
      <c r="P92" s="139"/>
      <c r="Q92" s="139"/>
      <c r="R92" s="139"/>
      <c r="S92" s="139"/>
      <c r="T92" s="139"/>
      <c r="U92" s="139"/>
      <c r="V92" s="139"/>
      <c r="W92" s="139"/>
      <c r="X92" s="139"/>
      <c r="Y92" s="139"/>
      <c r="Z92" s="139"/>
      <c r="AA92" s="139"/>
    </row>
    <row r="93" spans="1:27" ht="14.25" customHeight="1" x14ac:dyDescent="0.2">
      <c r="A93" s="216"/>
      <c r="B93" s="154"/>
      <c r="C93" s="155"/>
      <c r="D93" s="139"/>
      <c r="E93" s="139"/>
      <c r="F93" s="139"/>
      <c r="G93" s="139"/>
      <c r="H93" s="139"/>
      <c r="I93" s="139"/>
      <c r="J93" s="139"/>
      <c r="K93" s="139"/>
      <c r="L93" s="139"/>
      <c r="M93" s="139"/>
      <c r="N93" s="139"/>
      <c r="O93" s="139"/>
      <c r="P93" s="139"/>
      <c r="Q93" s="139"/>
      <c r="R93" s="139"/>
      <c r="S93" s="139"/>
      <c r="T93" s="139"/>
      <c r="U93" s="139"/>
      <c r="V93" s="139"/>
      <c r="W93" s="139"/>
      <c r="X93" s="139"/>
      <c r="Y93" s="139"/>
      <c r="Z93" s="139"/>
      <c r="AA93" s="139"/>
    </row>
    <row r="94" spans="1:27" ht="14.25" customHeight="1" x14ac:dyDescent="0.2">
      <c r="A94" s="216"/>
      <c r="B94" s="154"/>
      <c r="C94" s="155"/>
      <c r="D94" s="139"/>
      <c r="E94" s="139"/>
      <c r="F94" s="139"/>
      <c r="G94" s="139"/>
      <c r="H94" s="139"/>
      <c r="I94" s="139"/>
      <c r="J94" s="139"/>
      <c r="K94" s="139"/>
      <c r="L94" s="139"/>
      <c r="M94" s="139"/>
      <c r="N94" s="139"/>
      <c r="O94" s="139"/>
      <c r="P94" s="139"/>
      <c r="Q94" s="139"/>
      <c r="R94" s="139"/>
      <c r="S94" s="139"/>
      <c r="T94" s="139"/>
      <c r="U94" s="139"/>
      <c r="V94" s="139"/>
      <c r="W94" s="139"/>
      <c r="X94" s="139"/>
      <c r="Y94" s="139"/>
      <c r="Z94" s="139"/>
      <c r="AA94" s="139"/>
    </row>
    <row r="95" spans="1:27" ht="14.25" customHeight="1" x14ac:dyDescent="0.2">
      <c r="A95" s="216"/>
      <c r="B95" s="154"/>
      <c r="C95" s="155"/>
      <c r="D95" s="139"/>
      <c r="E95" s="139"/>
      <c r="F95" s="139"/>
      <c r="G95" s="139"/>
      <c r="H95" s="139"/>
      <c r="I95" s="139"/>
      <c r="J95" s="139"/>
      <c r="K95" s="139"/>
      <c r="L95" s="139"/>
      <c r="M95" s="139"/>
      <c r="N95" s="139"/>
      <c r="O95" s="139"/>
      <c r="P95" s="139"/>
      <c r="Q95" s="139"/>
      <c r="R95" s="139"/>
      <c r="S95" s="139"/>
      <c r="T95" s="139"/>
      <c r="U95" s="139"/>
      <c r="V95" s="139"/>
      <c r="W95" s="139"/>
      <c r="X95" s="139"/>
      <c r="Y95" s="139"/>
      <c r="Z95" s="139"/>
      <c r="AA95" s="139"/>
    </row>
    <row r="96" spans="1:27" ht="14.25" customHeight="1" x14ac:dyDescent="0.2">
      <c r="A96" s="216"/>
      <c r="B96" s="154"/>
      <c r="C96" s="155"/>
      <c r="D96" s="139"/>
      <c r="E96" s="139"/>
      <c r="F96" s="139"/>
      <c r="G96" s="139"/>
      <c r="H96" s="139"/>
      <c r="I96" s="139"/>
      <c r="J96" s="139"/>
      <c r="K96" s="139"/>
      <c r="L96" s="139"/>
      <c r="M96" s="139"/>
      <c r="N96" s="139"/>
      <c r="O96" s="139"/>
      <c r="P96" s="139"/>
      <c r="Q96" s="139"/>
      <c r="R96" s="139"/>
      <c r="S96" s="139"/>
      <c r="T96" s="139"/>
      <c r="U96" s="139"/>
      <c r="V96" s="139"/>
      <c r="W96" s="139"/>
      <c r="X96" s="139"/>
      <c r="Y96" s="139"/>
      <c r="Z96" s="139"/>
      <c r="AA96" s="139"/>
    </row>
    <row r="97" spans="1:27" ht="14.25" customHeight="1" x14ac:dyDescent="0.2">
      <c r="A97" s="216"/>
      <c r="B97" s="154"/>
      <c r="C97" s="155"/>
      <c r="D97" s="139"/>
      <c r="E97" s="139"/>
      <c r="F97" s="139"/>
      <c r="G97" s="139"/>
      <c r="H97" s="139"/>
      <c r="I97" s="139"/>
      <c r="J97" s="139"/>
      <c r="K97" s="139"/>
      <c r="L97" s="139"/>
      <c r="M97" s="139"/>
      <c r="N97" s="139"/>
      <c r="O97" s="139"/>
      <c r="P97" s="139"/>
      <c r="Q97" s="139"/>
      <c r="R97" s="139"/>
      <c r="S97" s="139"/>
      <c r="T97" s="139"/>
      <c r="U97" s="139"/>
      <c r="V97" s="139"/>
      <c r="W97" s="139"/>
      <c r="X97" s="139"/>
      <c r="Y97" s="139"/>
      <c r="Z97" s="139"/>
      <c r="AA97" s="139"/>
    </row>
    <row r="98" spans="1:27" ht="14.25" customHeight="1" x14ac:dyDescent="0.2">
      <c r="A98" s="216"/>
      <c r="B98" s="154"/>
      <c r="C98" s="155"/>
      <c r="D98" s="139"/>
      <c r="E98" s="139"/>
      <c r="F98" s="139"/>
      <c r="G98" s="139"/>
      <c r="H98" s="139"/>
      <c r="I98" s="139"/>
      <c r="J98" s="139"/>
      <c r="K98" s="139"/>
      <c r="L98" s="139"/>
      <c r="M98" s="139"/>
      <c r="N98" s="139"/>
      <c r="O98" s="139"/>
      <c r="P98" s="139"/>
      <c r="Q98" s="139"/>
      <c r="R98" s="139"/>
      <c r="S98" s="139"/>
      <c r="T98" s="139"/>
      <c r="U98" s="139"/>
      <c r="V98" s="139"/>
      <c r="W98" s="139"/>
      <c r="X98" s="139"/>
      <c r="Y98" s="139"/>
      <c r="Z98" s="139"/>
      <c r="AA98" s="139"/>
    </row>
    <row r="99" spans="1:27" ht="14.25" customHeight="1" x14ac:dyDescent="0.2">
      <c r="A99" s="216"/>
      <c r="B99" s="154"/>
      <c r="C99" s="155"/>
      <c r="D99" s="139"/>
      <c r="E99" s="139"/>
      <c r="F99" s="139"/>
      <c r="G99" s="139"/>
      <c r="H99" s="139"/>
      <c r="I99" s="139"/>
      <c r="J99" s="139"/>
      <c r="K99" s="139"/>
      <c r="L99" s="139"/>
      <c r="M99" s="139"/>
      <c r="N99" s="139"/>
      <c r="O99" s="139"/>
      <c r="P99" s="139"/>
      <c r="Q99" s="139"/>
      <c r="R99" s="139"/>
      <c r="S99" s="139"/>
      <c r="T99" s="139"/>
      <c r="U99" s="139"/>
      <c r="V99" s="139"/>
      <c r="W99" s="139"/>
      <c r="X99" s="139"/>
      <c r="Y99" s="139"/>
      <c r="Z99" s="139"/>
      <c r="AA99" s="139"/>
    </row>
    <row r="100" spans="1:27" ht="14.25" customHeight="1" x14ac:dyDescent="0.2">
      <c r="A100" s="216"/>
      <c r="B100" s="154"/>
      <c r="C100" s="155"/>
      <c r="D100" s="139"/>
      <c r="E100" s="139"/>
      <c r="F100" s="139"/>
      <c r="G100" s="139"/>
      <c r="H100" s="139"/>
      <c r="I100" s="139"/>
      <c r="J100" s="139"/>
      <c r="K100" s="139"/>
      <c r="L100" s="139"/>
      <c r="M100" s="139"/>
      <c r="N100" s="139"/>
      <c r="O100" s="139"/>
      <c r="P100" s="139"/>
      <c r="Q100" s="139"/>
      <c r="R100" s="139"/>
      <c r="S100" s="139"/>
      <c r="T100" s="139"/>
      <c r="U100" s="139"/>
      <c r="V100" s="139"/>
      <c r="W100" s="139"/>
      <c r="X100" s="139"/>
      <c r="Y100" s="139"/>
      <c r="Z100" s="139"/>
      <c r="AA100" s="139"/>
    </row>
    <row r="101" spans="1:27" ht="14.25" customHeight="1" x14ac:dyDescent="0.2">
      <c r="A101" s="216"/>
      <c r="B101" s="154"/>
      <c r="C101" s="155"/>
      <c r="D101" s="139"/>
      <c r="E101" s="139"/>
      <c r="F101" s="139"/>
      <c r="G101" s="139"/>
      <c r="H101" s="139"/>
      <c r="I101" s="139"/>
      <c r="J101" s="139"/>
      <c r="K101" s="139"/>
      <c r="L101" s="139"/>
      <c r="M101" s="139"/>
      <c r="N101" s="139"/>
      <c r="O101" s="139"/>
      <c r="P101" s="139"/>
      <c r="Q101" s="139"/>
      <c r="R101" s="139"/>
      <c r="S101" s="139"/>
      <c r="T101" s="139"/>
      <c r="U101" s="139"/>
      <c r="V101" s="139"/>
      <c r="W101" s="139"/>
      <c r="X101" s="139"/>
      <c r="Y101" s="139"/>
      <c r="Z101" s="139"/>
      <c r="AA101" s="139"/>
    </row>
    <row r="102" spans="1:27" ht="14.25" customHeight="1" x14ac:dyDescent="0.2">
      <c r="A102" s="216"/>
      <c r="B102" s="154"/>
      <c r="C102" s="155"/>
      <c r="D102" s="139"/>
      <c r="E102" s="139"/>
      <c r="F102" s="139"/>
      <c r="G102" s="139"/>
      <c r="H102" s="139"/>
      <c r="I102" s="139"/>
      <c r="J102" s="139"/>
      <c r="K102" s="139"/>
      <c r="L102" s="139"/>
      <c r="M102" s="139"/>
      <c r="N102" s="139"/>
      <c r="O102" s="139"/>
      <c r="P102" s="139"/>
      <c r="Q102" s="139"/>
      <c r="R102" s="139"/>
      <c r="S102" s="139"/>
      <c r="T102" s="139"/>
      <c r="U102" s="139"/>
      <c r="V102" s="139"/>
      <c r="W102" s="139"/>
      <c r="X102" s="139"/>
      <c r="Y102" s="139"/>
      <c r="Z102" s="139"/>
      <c r="AA102" s="139"/>
    </row>
    <row r="103" spans="1:27" ht="14.25" customHeight="1" x14ac:dyDescent="0.2">
      <c r="A103" s="216"/>
      <c r="B103" s="154"/>
      <c r="C103" s="155"/>
      <c r="D103" s="139"/>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c r="AA103" s="139"/>
    </row>
    <row r="104" spans="1:27" ht="14.25" customHeight="1" x14ac:dyDescent="0.2">
      <c r="A104" s="216"/>
      <c r="B104" s="154"/>
      <c r="C104" s="155"/>
      <c r="D104" s="139"/>
      <c r="E104" s="139"/>
      <c r="F104" s="139"/>
      <c r="G104" s="139"/>
      <c r="H104" s="139"/>
      <c r="I104" s="139"/>
      <c r="J104" s="139"/>
      <c r="K104" s="139"/>
      <c r="L104" s="139"/>
      <c r="M104" s="139"/>
      <c r="N104" s="139"/>
      <c r="O104" s="139"/>
      <c r="P104" s="139"/>
      <c r="Q104" s="139"/>
      <c r="R104" s="139"/>
      <c r="S104" s="139"/>
      <c r="T104" s="139"/>
      <c r="U104" s="139"/>
      <c r="V104" s="139"/>
      <c r="W104" s="139"/>
      <c r="X104" s="139"/>
      <c r="Y104" s="139"/>
      <c r="Z104" s="139"/>
      <c r="AA104" s="139"/>
    </row>
    <row r="105" spans="1:27" ht="14.25" customHeight="1" x14ac:dyDescent="0.2">
      <c r="A105" s="216"/>
      <c r="B105" s="154"/>
      <c r="C105" s="155"/>
      <c r="D105" s="139"/>
      <c r="E105" s="139"/>
      <c r="F105" s="139"/>
      <c r="G105" s="139"/>
      <c r="H105" s="139"/>
      <c r="I105" s="139"/>
      <c r="J105" s="139"/>
      <c r="K105" s="139"/>
      <c r="L105" s="139"/>
      <c r="M105" s="139"/>
      <c r="N105" s="139"/>
      <c r="O105" s="139"/>
      <c r="P105" s="139"/>
      <c r="Q105" s="139"/>
      <c r="R105" s="139"/>
      <c r="S105" s="139"/>
      <c r="T105" s="139"/>
      <c r="U105" s="139"/>
      <c r="V105" s="139"/>
      <c r="W105" s="139"/>
      <c r="X105" s="139"/>
      <c r="Y105" s="139"/>
      <c r="Z105" s="139"/>
      <c r="AA105" s="139"/>
    </row>
    <row r="106" spans="1:27" ht="14.25" customHeight="1" x14ac:dyDescent="0.2">
      <c r="A106" s="216"/>
      <c r="B106" s="154"/>
      <c r="C106" s="155"/>
      <c r="D106" s="139"/>
      <c r="E106" s="139"/>
      <c r="F106" s="139"/>
      <c r="G106" s="139"/>
      <c r="H106" s="139"/>
      <c r="I106" s="139"/>
      <c r="J106" s="139"/>
      <c r="K106" s="139"/>
      <c r="L106" s="139"/>
      <c r="M106" s="139"/>
      <c r="N106" s="139"/>
      <c r="O106" s="139"/>
      <c r="P106" s="139"/>
      <c r="Q106" s="139"/>
      <c r="R106" s="139"/>
      <c r="S106" s="139"/>
      <c r="T106" s="139"/>
      <c r="U106" s="139"/>
      <c r="V106" s="139"/>
      <c r="W106" s="139"/>
      <c r="X106" s="139"/>
      <c r="Y106" s="139"/>
      <c r="Z106" s="139"/>
      <c r="AA106" s="139"/>
    </row>
    <row r="107" spans="1:27" ht="14.25" customHeight="1" x14ac:dyDescent="0.2">
      <c r="A107" s="216"/>
      <c r="B107" s="154"/>
      <c r="C107" s="155"/>
      <c r="D107" s="139"/>
      <c r="E107" s="139"/>
      <c r="F107" s="139"/>
      <c r="G107" s="139"/>
      <c r="H107" s="139"/>
      <c r="I107" s="139"/>
      <c r="J107" s="139"/>
      <c r="K107" s="139"/>
      <c r="L107" s="139"/>
      <c r="M107" s="139"/>
      <c r="N107" s="139"/>
      <c r="O107" s="139"/>
      <c r="P107" s="139"/>
      <c r="Q107" s="139"/>
      <c r="R107" s="139"/>
      <c r="S107" s="139"/>
      <c r="T107" s="139"/>
      <c r="U107" s="139"/>
      <c r="V107" s="139"/>
      <c r="W107" s="139"/>
      <c r="X107" s="139"/>
      <c r="Y107" s="139"/>
      <c r="Z107" s="139"/>
      <c r="AA107" s="139"/>
    </row>
    <row r="108" spans="1:27" ht="14.25" customHeight="1" x14ac:dyDescent="0.2">
      <c r="A108" s="216"/>
      <c r="B108" s="154"/>
      <c r="C108" s="155"/>
      <c r="D108" s="139"/>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39"/>
    </row>
    <row r="109" spans="1:27" ht="14.25" customHeight="1" x14ac:dyDescent="0.2">
      <c r="A109" s="216"/>
      <c r="B109" s="154"/>
      <c r="C109" s="155"/>
      <c r="D109" s="139"/>
      <c r="E109" s="139"/>
      <c r="F109" s="139"/>
      <c r="G109" s="139"/>
      <c r="H109" s="139"/>
      <c r="I109" s="139"/>
      <c r="J109" s="139"/>
      <c r="K109" s="139"/>
      <c r="L109" s="139"/>
      <c r="M109" s="139"/>
      <c r="N109" s="139"/>
      <c r="O109" s="139"/>
      <c r="P109" s="139"/>
      <c r="Q109" s="139"/>
      <c r="R109" s="139"/>
      <c r="S109" s="139"/>
      <c r="T109" s="139"/>
      <c r="U109" s="139"/>
      <c r="V109" s="139"/>
      <c r="W109" s="139"/>
      <c r="X109" s="139"/>
      <c r="Y109" s="139"/>
      <c r="Z109" s="139"/>
      <c r="AA109" s="139"/>
    </row>
    <row r="110" spans="1:27" ht="14.25" customHeight="1" x14ac:dyDescent="0.2">
      <c r="A110" s="216"/>
      <c r="B110" s="154"/>
      <c r="C110" s="155"/>
      <c r="D110" s="139"/>
      <c r="E110" s="139"/>
      <c r="F110" s="139"/>
      <c r="G110" s="139"/>
      <c r="H110" s="139"/>
      <c r="I110" s="139"/>
      <c r="J110" s="139"/>
      <c r="K110" s="139"/>
      <c r="L110" s="139"/>
      <c r="M110" s="139"/>
      <c r="N110" s="139"/>
      <c r="O110" s="139"/>
      <c r="P110" s="139"/>
      <c r="Q110" s="139"/>
      <c r="R110" s="139"/>
      <c r="S110" s="139"/>
      <c r="T110" s="139"/>
      <c r="U110" s="139"/>
      <c r="V110" s="139"/>
      <c r="W110" s="139"/>
      <c r="X110" s="139"/>
      <c r="Y110" s="139"/>
      <c r="Z110" s="139"/>
      <c r="AA110" s="139"/>
    </row>
    <row r="111" spans="1:27" ht="14.25" customHeight="1" x14ac:dyDescent="0.2">
      <c r="A111" s="216"/>
      <c r="B111" s="154"/>
      <c r="C111" s="155"/>
      <c r="D111" s="139"/>
      <c r="E111" s="139"/>
      <c r="F111" s="139"/>
      <c r="G111" s="139"/>
      <c r="H111" s="139"/>
      <c r="I111" s="139"/>
      <c r="J111" s="139"/>
      <c r="K111" s="139"/>
      <c r="L111" s="139"/>
      <c r="M111" s="139"/>
      <c r="N111" s="139"/>
      <c r="O111" s="139"/>
      <c r="P111" s="139"/>
      <c r="Q111" s="139"/>
      <c r="R111" s="139"/>
      <c r="S111" s="139"/>
      <c r="T111" s="139"/>
      <c r="U111" s="139"/>
      <c r="V111" s="139"/>
      <c r="W111" s="139"/>
      <c r="X111" s="139"/>
      <c r="Y111" s="139"/>
      <c r="Z111" s="139"/>
      <c r="AA111" s="139"/>
    </row>
    <row r="112" spans="1:27" ht="14.25" customHeight="1" x14ac:dyDescent="0.2">
      <c r="A112" s="216"/>
      <c r="B112" s="154"/>
      <c r="C112" s="155"/>
      <c r="D112" s="139"/>
      <c r="E112" s="139"/>
      <c r="F112" s="139"/>
      <c r="G112" s="139"/>
      <c r="H112" s="139"/>
      <c r="I112" s="139"/>
      <c r="J112" s="139"/>
      <c r="K112" s="139"/>
      <c r="L112" s="139"/>
      <c r="M112" s="139"/>
      <c r="N112" s="139"/>
      <c r="O112" s="139"/>
      <c r="P112" s="139"/>
      <c r="Q112" s="139"/>
      <c r="R112" s="139"/>
      <c r="S112" s="139"/>
      <c r="T112" s="139"/>
      <c r="U112" s="139"/>
      <c r="V112" s="139"/>
      <c r="W112" s="139"/>
      <c r="X112" s="139"/>
      <c r="Y112" s="139"/>
      <c r="Z112" s="139"/>
      <c r="AA112" s="139"/>
    </row>
    <row r="113" spans="1:27" ht="14.25" customHeight="1" x14ac:dyDescent="0.2">
      <c r="A113" s="216"/>
      <c r="B113" s="154"/>
      <c r="C113" s="155"/>
      <c r="D113" s="139"/>
      <c r="E113" s="139"/>
      <c r="F113" s="139"/>
      <c r="G113" s="139"/>
      <c r="H113" s="139"/>
      <c r="I113" s="139"/>
      <c r="J113" s="139"/>
      <c r="K113" s="139"/>
      <c r="L113" s="139"/>
      <c r="M113" s="139"/>
      <c r="N113" s="139"/>
      <c r="O113" s="139"/>
      <c r="P113" s="139"/>
      <c r="Q113" s="139"/>
      <c r="R113" s="139"/>
      <c r="S113" s="139"/>
      <c r="T113" s="139"/>
      <c r="U113" s="139"/>
      <c r="V113" s="139"/>
      <c r="W113" s="139"/>
      <c r="X113" s="139"/>
      <c r="Y113" s="139"/>
      <c r="Z113" s="139"/>
      <c r="AA113" s="139"/>
    </row>
    <row r="114" spans="1:27" ht="14.25" customHeight="1" x14ac:dyDescent="0.2">
      <c r="A114" s="216"/>
      <c r="B114" s="154"/>
      <c r="C114" s="155"/>
      <c r="D114" s="139"/>
      <c r="E114" s="139"/>
      <c r="F114" s="139"/>
      <c r="G114" s="139"/>
      <c r="H114" s="139"/>
      <c r="I114" s="139"/>
      <c r="J114" s="139"/>
      <c r="K114" s="139"/>
      <c r="L114" s="139"/>
      <c r="M114" s="139"/>
      <c r="N114" s="139"/>
      <c r="O114" s="139"/>
      <c r="P114" s="139"/>
      <c r="Q114" s="139"/>
      <c r="R114" s="139"/>
      <c r="S114" s="139"/>
      <c r="T114" s="139"/>
      <c r="U114" s="139"/>
      <c r="V114" s="139"/>
      <c r="W114" s="139"/>
      <c r="X114" s="139"/>
      <c r="Y114" s="139"/>
      <c r="Z114" s="139"/>
      <c r="AA114" s="139"/>
    </row>
    <row r="115" spans="1:27" ht="14.25" customHeight="1" x14ac:dyDescent="0.2">
      <c r="A115" s="216"/>
      <c r="B115" s="154"/>
      <c r="C115" s="155"/>
      <c r="D115" s="139"/>
      <c r="E115" s="139"/>
      <c r="F115" s="139"/>
      <c r="G115" s="139"/>
      <c r="H115" s="139"/>
      <c r="I115" s="139"/>
      <c r="J115" s="139"/>
      <c r="K115" s="139"/>
      <c r="L115" s="139"/>
      <c r="M115" s="139"/>
      <c r="N115" s="139"/>
      <c r="O115" s="139"/>
      <c r="P115" s="139"/>
      <c r="Q115" s="139"/>
      <c r="R115" s="139"/>
      <c r="S115" s="139"/>
      <c r="T115" s="139"/>
      <c r="U115" s="139"/>
      <c r="V115" s="139"/>
      <c r="W115" s="139"/>
      <c r="X115" s="139"/>
      <c r="Y115" s="139"/>
      <c r="Z115" s="139"/>
      <c r="AA115" s="139"/>
    </row>
    <row r="116" spans="1:27" ht="14.25" customHeight="1" x14ac:dyDescent="0.2">
      <c r="A116" s="216"/>
      <c r="B116" s="154"/>
      <c r="C116" s="155"/>
      <c r="D116" s="139"/>
      <c r="E116" s="139"/>
      <c r="F116" s="139"/>
      <c r="G116" s="139"/>
      <c r="H116" s="139"/>
      <c r="I116" s="139"/>
      <c r="J116" s="139"/>
      <c r="K116" s="139"/>
      <c r="L116" s="139"/>
      <c r="M116" s="139"/>
      <c r="N116" s="139"/>
      <c r="O116" s="139"/>
      <c r="P116" s="139"/>
      <c r="Q116" s="139"/>
      <c r="R116" s="139"/>
      <c r="S116" s="139"/>
      <c r="T116" s="139"/>
      <c r="U116" s="139"/>
      <c r="V116" s="139"/>
      <c r="W116" s="139"/>
      <c r="X116" s="139"/>
      <c r="Y116" s="139"/>
      <c r="Z116" s="139"/>
      <c r="AA116" s="139"/>
    </row>
    <row r="117" spans="1:27" ht="14.25" customHeight="1" x14ac:dyDescent="0.2">
      <c r="A117" s="216"/>
      <c r="B117" s="154"/>
      <c r="C117" s="155"/>
      <c r="D117" s="139"/>
      <c r="E117" s="139"/>
      <c r="F117" s="139"/>
      <c r="G117" s="139"/>
      <c r="H117" s="139"/>
      <c r="I117" s="139"/>
      <c r="J117" s="139"/>
      <c r="K117" s="139"/>
      <c r="L117" s="139"/>
      <c r="M117" s="139"/>
      <c r="N117" s="139"/>
      <c r="O117" s="139"/>
      <c r="P117" s="139"/>
      <c r="Q117" s="139"/>
      <c r="R117" s="139"/>
      <c r="S117" s="139"/>
      <c r="T117" s="139"/>
      <c r="U117" s="139"/>
      <c r="V117" s="139"/>
      <c r="W117" s="139"/>
      <c r="X117" s="139"/>
      <c r="Y117" s="139"/>
      <c r="Z117" s="139"/>
      <c r="AA117" s="139"/>
    </row>
    <row r="118" spans="1:27" ht="14.25" customHeight="1" x14ac:dyDescent="0.2">
      <c r="A118" s="216"/>
      <c r="B118" s="154"/>
      <c r="C118" s="155"/>
      <c r="D118" s="139"/>
      <c r="E118" s="139"/>
      <c r="F118" s="139"/>
      <c r="G118" s="139"/>
      <c r="H118" s="139"/>
      <c r="I118" s="139"/>
      <c r="J118" s="139"/>
      <c r="K118" s="139"/>
      <c r="L118" s="139"/>
      <c r="M118" s="139"/>
      <c r="N118" s="139"/>
      <c r="O118" s="139"/>
      <c r="P118" s="139"/>
      <c r="Q118" s="139"/>
      <c r="R118" s="139"/>
      <c r="S118" s="139"/>
      <c r="T118" s="139"/>
      <c r="U118" s="139"/>
      <c r="V118" s="139"/>
      <c r="W118" s="139"/>
      <c r="X118" s="139"/>
      <c r="Y118" s="139"/>
      <c r="Z118" s="139"/>
      <c r="AA118" s="139"/>
    </row>
    <row r="119" spans="1:27" ht="14.25" customHeight="1" x14ac:dyDescent="0.2">
      <c r="A119" s="216"/>
      <c r="B119" s="154"/>
      <c r="C119" s="155"/>
      <c r="D119" s="139"/>
      <c r="E119" s="139"/>
      <c r="F119" s="139"/>
      <c r="G119" s="139"/>
      <c r="H119" s="139"/>
      <c r="I119" s="139"/>
      <c r="J119" s="139"/>
      <c r="K119" s="139"/>
      <c r="L119" s="139"/>
      <c r="M119" s="139"/>
      <c r="N119" s="139"/>
      <c r="O119" s="139"/>
      <c r="P119" s="139"/>
      <c r="Q119" s="139"/>
      <c r="R119" s="139"/>
      <c r="S119" s="139"/>
      <c r="T119" s="139"/>
      <c r="U119" s="139"/>
      <c r="V119" s="139"/>
      <c r="W119" s="139"/>
      <c r="X119" s="139"/>
      <c r="Y119" s="139"/>
      <c r="Z119" s="139"/>
      <c r="AA119" s="139"/>
    </row>
    <row r="120" spans="1:27" ht="14.25" customHeight="1" x14ac:dyDescent="0.2">
      <c r="A120" s="216"/>
      <c r="B120" s="154"/>
      <c r="C120" s="155"/>
      <c r="D120" s="139"/>
      <c r="E120" s="139"/>
      <c r="F120" s="139"/>
      <c r="G120" s="139"/>
      <c r="H120" s="139"/>
      <c r="I120" s="139"/>
      <c r="J120" s="139"/>
      <c r="K120" s="139"/>
      <c r="L120" s="139"/>
      <c r="M120" s="139"/>
      <c r="N120" s="139"/>
      <c r="O120" s="139"/>
      <c r="P120" s="139"/>
      <c r="Q120" s="139"/>
      <c r="R120" s="139"/>
      <c r="S120" s="139"/>
      <c r="T120" s="139"/>
      <c r="U120" s="139"/>
      <c r="V120" s="139"/>
      <c r="W120" s="139"/>
      <c r="X120" s="139"/>
      <c r="Y120" s="139"/>
      <c r="Z120" s="139"/>
      <c r="AA120" s="139"/>
    </row>
    <row r="121" spans="1:27" ht="14.25" customHeight="1" x14ac:dyDescent="0.2">
      <c r="A121" s="216"/>
      <c r="B121" s="154"/>
      <c r="C121" s="155"/>
      <c r="D121" s="139"/>
      <c r="E121" s="139"/>
      <c r="F121" s="139"/>
      <c r="G121" s="139"/>
      <c r="H121" s="139"/>
      <c r="I121" s="139"/>
      <c r="J121" s="139"/>
      <c r="K121" s="139"/>
      <c r="L121" s="139"/>
      <c r="M121" s="139"/>
      <c r="N121" s="139"/>
      <c r="O121" s="139"/>
      <c r="P121" s="139"/>
      <c r="Q121" s="139"/>
      <c r="R121" s="139"/>
      <c r="S121" s="139"/>
      <c r="T121" s="139"/>
      <c r="U121" s="139"/>
      <c r="V121" s="139"/>
      <c r="W121" s="139"/>
      <c r="X121" s="139"/>
      <c r="Y121" s="139"/>
      <c r="Z121" s="139"/>
      <c r="AA121" s="139"/>
    </row>
    <row r="122" spans="1:27" ht="14.25" customHeight="1" x14ac:dyDescent="0.2">
      <c r="A122" s="216"/>
      <c r="B122" s="154"/>
      <c r="C122" s="155"/>
      <c r="D122" s="139"/>
      <c r="E122" s="139"/>
      <c r="F122" s="139"/>
      <c r="G122" s="139"/>
      <c r="H122" s="139"/>
      <c r="I122" s="139"/>
      <c r="J122" s="139"/>
      <c r="K122" s="139"/>
      <c r="L122" s="139"/>
      <c r="M122" s="139"/>
      <c r="N122" s="139"/>
      <c r="O122" s="139"/>
      <c r="P122" s="139"/>
      <c r="Q122" s="139"/>
      <c r="R122" s="139"/>
      <c r="S122" s="139"/>
      <c r="T122" s="139"/>
      <c r="U122" s="139"/>
      <c r="V122" s="139"/>
      <c r="W122" s="139"/>
      <c r="X122" s="139"/>
      <c r="Y122" s="139"/>
      <c r="Z122" s="139"/>
      <c r="AA122" s="139"/>
    </row>
    <row r="123" spans="1:27" ht="14.25" customHeight="1" x14ac:dyDescent="0.2">
      <c r="A123" s="216"/>
      <c r="B123" s="154"/>
      <c r="C123" s="155"/>
      <c r="D123" s="139"/>
      <c r="E123" s="139"/>
      <c r="F123" s="139"/>
      <c r="G123" s="139"/>
      <c r="H123" s="139"/>
      <c r="I123" s="139"/>
      <c r="J123" s="139"/>
      <c r="K123" s="139"/>
      <c r="L123" s="139"/>
      <c r="M123" s="139"/>
      <c r="N123" s="139"/>
      <c r="O123" s="139"/>
      <c r="P123" s="139"/>
      <c r="Q123" s="139"/>
      <c r="R123" s="139"/>
      <c r="S123" s="139"/>
      <c r="T123" s="139"/>
      <c r="U123" s="139"/>
      <c r="V123" s="139"/>
      <c r="W123" s="139"/>
      <c r="X123" s="139"/>
      <c r="Y123" s="139"/>
      <c r="Z123" s="139"/>
      <c r="AA123" s="139"/>
    </row>
    <row r="124" spans="1:27" ht="14.25" customHeight="1" x14ac:dyDescent="0.2">
      <c r="A124" s="216"/>
      <c r="B124" s="154"/>
      <c r="C124" s="155"/>
      <c r="D124" s="139"/>
      <c r="E124" s="139"/>
      <c r="F124" s="139"/>
      <c r="G124" s="139"/>
      <c r="H124" s="139"/>
      <c r="I124" s="139"/>
      <c r="J124" s="139"/>
      <c r="K124" s="139"/>
      <c r="L124" s="139"/>
      <c r="M124" s="139"/>
      <c r="N124" s="139"/>
      <c r="O124" s="139"/>
      <c r="P124" s="139"/>
      <c r="Q124" s="139"/>
      <c r="R124" s="139"/>
      <c r="S124" s="139"/>
      <c r="T124" s="139"/>
      <c r="U124" s="139"/>
      <c r="V124" s="139"/>
      <c r="W124" s="139"/>
      <c r="X124" s="139"/>
      <c r="Y124" s="139"/>
      <c r="Z124" s="139"/>
      <c r="AA124" s="139"/>
    </row>
    <row r="125" spans="1:27" ht="14.25" customHeight="1" x14ac:dyDescent="0.2">
      <c r="A125" s="216"/>
      <c r="B125" s="154"/>
      <c r="C125" s="155"/>
      <c r="D125" s="139"/>
      <c r="E125" s="139"/>
      <c r="F125" s="139"/>
      <c r="G125" s="139"/>
      <c r="H125" s="139"/>
      <c r="I125" s="139"/>
      <c r="J125" s="139"/>
      <c r="K125" s="139"/>
      <c r="L125" s="139"/>
      <c r="M125" s="139"/>
      <c r="N125" s="139"/>
      <c r="O125" s="139"/>
      <c r="P125" s="139"/>
      <c r="Q125" s="139"/>
      <c r="R125" s="139"/>
      <c r="S125" s="139"/>
      <c r="T125" s="139"/>
      <c r="U125" s="139"/>
      <c r="V125" s="139"/>
      <c r="W125" s="139"/>
      <c r="X125" s="139"/>
      <c r="Y125" s="139"/>
      <c r="Z125" s="139"/>
      <c r="AA125" s="139"/>
    </row>
    <row r="126" spans="1:27" ht="14.25" customHeight="1" x14ac:dyDescent="0.2">
      <c r="A126" s="216"/>
      <c r="B126" s="154"/>
      <c r="C126" s="155"/>
      <c r="D126" s="139"/>
      <c r="E126" s="139"/>
      <c r="F126" s="139"/>
      <c r="G126" s="139"/>
      <c r="H126" s="139"/>
      <c r="I126" s="139"/>
      <c r="J126" s="139"/>
      <c r="K126" s="139"/>
      <c r="L126" s="139"/>
      <c r="M126" s="139"/>
      <c r="N126" s="139"/>
      <c r="O126" s="139"/>
      <c r="P126" s="139"/>
      <c r="Q126" s="139"/>
      <c r="R126" s="139"/>
      <c r="S126" s="139"/>
      <c r="T126" s="139"/>
      <c r="U126" s="139"/>
      <c r="V126" s="139"/>
      <c r="W126" s="139"/>
      <c r="X126" s="139"/>
      <c r="Y126" s="139"/>
      <c r="Z126" s="139"/>
      <c r="AA126" s="139"/>
    </row>
    <row r="127" spans="1:27" ht="14.25" customHeight="1" x14ac:dyDescent="0.2">
      <c r="A127" s="216"/>
      <c r="B127" s="154"/>
      <c r="C127" s="155"/>
      <c r="D127" s="139"/>
      <c r="E127" s="139"/>
      <c r="F127" s="139"/>
      <c r="G127" s="139"/>
      <c r="H127" s="139"/>
      <c r="I127" s="139"/>
      <c r="J127" s="139"/>
      <c r="K127" s="139"/>
      <c r="L127" s="139"/>
      <c r="M127" s="139"/>
      <c r="N127" s="139"/>
      <c r="O127" s="139"/>
      <c r="P127" s="139"/>
      <c r="Q127" s="139"/>
      <c r="R127" s="139"/>
      <c r="S127" s="139"/>
      <c r="T127" s="139"/>
      <c r="U127" s="139"/>
      <c r="V127" s="139"/>
      <c r="W127" s="139"/>
      <c r="X127" s="139"/>
      <c r="Y127" s="139"/>
      <c r="Z127" s="139"/>
      <c r="AA127" s="139"/>
    </row>
    <row r="128" spans="1:27" ht="14.25" customHeight="1" x14ac:dyDescent="0.2">
      <c r="A128" s="216"/>
      <c r="B128" s="154"/>
      <c r="C128" s="155"/>
      <c r="D128" s="139"/>
      <c r="E128" s="139"/>
      <c r="F128" s="139"/>
      <c r="G128" s="139"/>
      <c r="H128" s="139"/>
      <c r="I128" s="139"/>
      <c r="J128" s="139"/>
      <c r="K128" s="139"/>
      <c r="L128" s="139"/>
      <c r="M128" s="139"/>
      <c r="N128" s="139"/>
      <c r="O128" s="139"/>
      <c r="P128" s="139"/>
      <c r="Q128" s="139"/>
      <c r="R128" s="139"/>
      <c r="S128" s="139"/>
      <c r="T128" s="139"/>
      <c r="U128" s="139"/>
      <c r="V128" s="139"/>
      <c r="W128" s="139"/>
      <c r="X128" s="139"/>
      <c r="Y128" s="139"/>
      <c r="Z128" s="139"/>
      <c r="AA128" s="139"/>
    </row>
    <row r="129" spans="1:27" ht="14.25" customHeight="1" x14ac:dyDescent="0.2">
      <c r="A129" s="216"/>
      <c r="B129" s="154"/>
      <c r="C129" s="155"/>
      <c r="D129" s="139"/>
      <c r="E129" s="139"/>
      <c r="F129" s="139"/>
      <c r="G129" s="139"/>
      <c r="H129" s="139"/>
      <c r="I129" s="139"/>
      <c r="J129" s="139"/>
      <c r="K129" s="139"/>
      <c r="L129" s="139"/>
      <c r="M129" s="139"/>
      <c r="N129" s="139"/>
      <c r="O129" s="139"/>
      <c r="P129" s="139"/>
      <c r="Q129" s="139"/>
      <c r="R129" s="139"/>
      <c r="S129" s="139"/>
      <c r="T129" s="139"/>
      <c r="U129" s="139"/>
      <c r="V129" s="139"/>
      <c r="W129" s="139"/>
      <c r="X129" s="139"/>
      <c r="Y129" s="139"/>
      <c r="Z129" s="139"/>
      <c r="AA129" s="139"/>
    </row>
    <row r="130" spans="1:27" ht="14.25" customHeight="1" x14ac:dyDescent="0.2">
      <c r="A130" s="216"/>
      <c r="B130" s="154"/>
      <c r="C130" s="155"/>
      <c r="D130" s="139"/>
      <c r="E130" s="139"/>
      <c r="F130" s="139"/>
      <c r="G130" s="139"/>
      <c r="H130" s="139"/>
      <c r="I130" s="139"/>
      <c r="J130" s="139"/>
      <c r="K130" s="139"/>
      <c r="L130" s="139"/>
      <c r="M130" s="139"/>
      <c r="N130" s="139"/>
      <c r="O130" s="139"/>
      <c r="P130" s="139"/>
      <c r="Q130" s="139"/>
      <c r="R130" s="139"/>
      <c r="S130" s="139"/>
      <c r="T130" s="139"/>
      <c r="U130" s="139"/>
      <c r="V130" s="139"/>
      <c r="W130" s="139"/>
      <c r="X130" s="139"/>
      <c r="Y130" s="139"/>
      <c r="Z130" s="139"/>
      <c r="AA130" s="139"/>
    </row>
    <row r="131" spans="1:27" ht="14.25" customHeight="1" x14ac:dyDescent="0.2">
      <c r="A131" s="216"/>
      <c r="B131" s="154"/>
      <c r="C131" s="155"/>
      <c r="D131" s="139"/>
      <c r="E131" s="139"/>
      <c r="F131" s="139"/>
      <c r="G131" s="139"/>
      <c r="H131" s="139"/>
      <c r="I131" s="139"/>
      <c r="J131" s="139"/>
      <c r="K131" s="139"/>
      <c r="L131" s="139"/>
      <c r="M131" s="139"/>
      <c r="N131" s="139"/>
      <c r="O131" s="139"/>
      <c r="P131" s="139"/>
      <c r="Q131" s="139"/>
      <c r="R131" s="139"/>
      <c r="S131" s="139"/>
      <c r="T131" s="139"/>
      <c r="U131" s="139"/>
      <c r="V131" s="139"/>
      <c r="W131" s="139"/>
      <c r="X131" s="139"/>
      <c r="Y131" s="139"/>
      <c r="Z131" s="139"/>
      <c r="AA131" s="139"/>
    </row>
    <row r="132" spans="1:27" ht="14.25" customHeight="1" x14ac:dyDescent="0.2">
      <c r="A132" s="216"/>
      <c r="B132" s="154"/>
      <c r="C132" s="155"/>
      <c r="D132" s="139"/>
      <c r="E132" s="139"/>
      <c r="F132" s="139"/>
      <c r="G132" s="139"/>
      <c r="H132" s="139"/>
      <c r="I132" s="139"/>
      <c r="J132" s="139"/>
      <c r="K132" s="139"/>
      <c r="L132" s="139"/>
      <c r="M132" s="139"/>
      <c r="N132" s="139"/>
      <c r="O132" s="139"/>
      <c r="P132" s="139"/>
      <c r="Q132" s="139"/>
      <c r="R132" s="139"/>
      <c r="S132" s="139"/>
      <c r="T132" s="139"/>
      <c r="U132" s="139"/>
      <c r="V132" s="139"/>
      <c r="W132" s="139"/>
      <c r="X132" s="139"/>
      <c r="Y132" s="139"/>
      <c r="Z132" s="139"/>
      <c r="AA132" s="139"/>
    </row>
    <row r="133" spans="1:27" ht="14.25" customHeight="1" x14ac:dyDescent="0.2">
      <c r="A133" s="216"/>
      <c r="B133" s="154"/>
      <c r="C133" s="155"/>
      <c r="D133" s="139"/>
      <c r="E133" s="139"/>
      <c r="F133" s="139"/>
      <c r="G133" s="139"/>
      <c r="H133" s="139"/>
      <c r="I133" s="139"/>
      <c r="J133" s="139"/>
      <c r="K133" s="139"/>
      <c r="L133" s="139"/>
      <c r="M133" s="139"/>
      <c r="N133" s="139"/>
      <c r="O133" s="139"/>
      <c r="P133" s="139"/>
      <c r="Q133" s="139"/>
      <c r="R133" s="139"/>
      <c r="S133" s="139"/>
      <c r="T133" s="139"/>
      <c r="U133" s="139"/>
      <c r="V133" s="139"/>
      <c r="W133" s="139"/>
      <c r="X133" s="139"/>
      <c r="Y133" s="139"/>
      <c r="Z133" s="139"/>
      <c r="AA133" s="139"/>
    </row>
    <row r="134" spans="1:27" ht="14.25" customHeight="1" x14ac:dyDescent="0.2">
      <c r="A134" s="216"/>
      <c r="B134" s="154"/>
      <c r="C134" s="155"/>
      <c r="D134" s="139"/>
      <c r="E134" s="139"/>
      <c r="F134" s="139"/>
      <c r="G134" s="139"/>
      <c r="H134" s="139"/>
      <c r="I134" s="139"/>
      <c r="J134" s="139"/>
      <c r="K134" s="139"/>
      <c r="L134" s="139"/>
      <c r="M134" s="139"/>
      <c r="N134" s="139"/>
      <c r="O134" s="139"/>
      <c r="P134" s="139"/>
      <c r="Q134" s="139"/>
      <c r="R134" s="139"/>
      <c r="S134" s="139"/>
      <c r="T134" s="139"/>
      <c r="U134" s="139"/>
      <c r="V134" s="139"/>
      <c r="W134" s="139"/>
      <c r="X134" s="139"/>
      <c r="Y134" s="139"/>
      <c r="Z134" s="139"/>
      <c r="AA134" s="139"/>
    </row>
    <row r="135" spans="1:27" ht="14.25" customHeight="1" x14ac:dyDescent="0.2">
      <c r="A135" s="216"/>
      <c r="B135" s="154"/>
      <c r="C135" s="155"/>
      <c r="D135" s="139"/>
      <c r="E135" s="139"/>
      <c r="F135" s="139"/>
      <c r="G135" s="139"/>
      <c r="H135" s="139"/>
      <c r="I135" s="139"/>
      <c r="J135" s="139"/>
      <c r="K135" s="139"/>
      <c r="L135" s="139"/>
      <c r="M135" s="139"/>
      <c r="N135" s="139"/>
      <c r="O135" s="139"/>
      <c r="P135" s="139"/>
      <c r="Q135" s="139"/>
      <c r="R135" s="139"/>
      <c r="S135" s="139"/>
      <c r="T135" s="139"/>
      <c r="U135" s="139"/>
      <c r="V135" s="139"/>
      <c r="W135" s="139"/>
      <c r="X135" s="139"/>
      <c r="Y135" s="139"/>
      <c r="Z135" s="139"/>
      <c r="AA135" s="139"/>
    </row>
    <row r="136" spans="1:27" ht="14.25" customHeight="1" x14ac:dyDescent="0.2">
      <c r="A136" s="216"/>
      <c r="B136" s="154"/>
      <c r="C136" s="155"/>
      <c r="D136" s="139"/>
      <c r="E136" s="139"/>
      <c r="F136" s="139"/>
      <c r="G136" s="139"/>
      <c r="H136" s="139"/>
      <c r="I136" s="139"/>
      <c r="J136" s="139"/>
      <c r="K136" s="139"/>
      <c r="L136" s="139"/>
      <c r="M136" s="139"/>
      <c r="N136" s="139"/>
      <c r="O136" s="139"/>
      <c r="P136" s="139"/>
      <c r="Q136" s="139"/>
      <c r="R136" s="139"/>
      <c r="S136" s="139"/>
      <c r="T136" s="139"/>
      <c r="U136" s="139"/>
      <c r="V136" s="139"/>
      <c r="W136" s="139"/>
      <c r="X136" s="139"/>
      <c r="Y136" s="139"/>
      <c r="Z136" s="139"/>
      <c r="AA136" s="139"/>
    </row>
    <row r="137" spans="1:27" ht="14.25" customHeight="1" x14ac:dyDescent="0.2">
      <c r="A137" s="216"/>
      <c r="B137" s="154"/>
      <c r="C137" s="155"/>
      <c r="D137" s="139"/>
      <c r="E137" s="139"/>
      <c r="F137" s="139"/>
      <c r="G137" s="139"/>
      <c r="H137" s="139"/>
      <c r="I137" s="139"/>
      <c r="J137" s="139"/>
      <c r="K137" s="139"/>
      <c r="L137" s="139"/>
      <c r="M137" s="139"/>
      <c r="N137" s="139"/>
      <c r="O137" s="139"/>
      <c r="P137" s="139"/>
      <c r="Q137" s="139"/>
      <c r="R137" s="139"/>
      <c r="S137" s="139"/>
      <c r="T137" s="139"/>
      <c r="U137" s="139"/>
      <c r="V137" s="139"/>
      <c r="W137" s="139"/>
      <c r="X137" s="139"/>
      <c r="Y137" s="139"/>
      <c r="Z137" s="139"/>
      <c r="AA137" s="139"/>
    </row>
    <row r="138" spans="1:27" ht="14.25" customHeight="1" x14ac:dyDescent="0.2">
      <c r="A138" s="216"/>
      <c r="B138" s="154"/>
      <c r="C138" s="155"/>
      <c r="D138" s="139"/>
      <c r="E138" s="139"/>
      <c r="F138" s="139"/>
      <c r="G138" s="139"/>
      <c r="H138" s="139"/>
      <c r="I138" s="139"/>
      <c r="J138" s="139"/>
      <c r="K138" s="139"/>
      <c r="L138" s="139"/>
      <c r="M138" s="139"/>
      <c r="N138" s="139"/>
      <c r="O138" s="139"/>
      <c r="P138" s="139"/>
      <c r="Q138" s="139"/>
      <c r="R138" s="139"/>
      <c r="S138" s="139"/>
      <c r="T138" s="139"/>
      <c r="U138" s="139"/>
      <c r="V138" s="139"/>
      <c r="W138" s="139"/>
      <c r="X138" s="139"/>
      <c r="Y138" s="139"/>
      <c r="Z138" s="139"/>
      <c r="AA138" s="139"/>
    </row>
    <row r="139" spans="1:27" ht="14.25" customHeight="1" x14ac:dyDescent="0.2">
      <c r="A139" s="216"/>
      <c r="B139" s="154"/>
      <c r="C139" s="155"/>
      <c r="D139" s="139"/>
      <c r="E139" s="139"/>
      <c r="F139" s="139"/>
      <c r="G139" s="139"/>
      <c r="H139" s="139"/>
      <c r="I139" s="139"/>
      <c r="J139" s="139"/>
      <c r="K139" s="139"/>
      <c r="L139" s="139"/>
      <c r="M139" s="139"/>
      <c r="N139" s="139"/>
      <c r="O139" s="139"/>
      <c r="P139" s="139"/>
      <c r="Q139" s="139"/>
      <c r="R139" s="139"/>
      <c r="S139" s="139"/>
      <c r="T139" s="139"/>
      <c r="U139" s="139"/>
      <c r="V139" s="139"/>
      <c r="W139" s="139"/>
      <c r="X139" s="139"/>
      <c r="Y139" s="139"/>
      <c r="Z139" s="139"/>
      <c r="AA139" s="139"/>
    </row>
    <row r="140" spans="1:27" ht="14.25" customHeight="1" x14ac:dyDescent="0.2">
      <c r="A140" s="216"/>
      <c r="B140" s="154"/>
      <c r="C140" s="155"/>
      <c r="D140" s="139"/>
      <c r="E140" s="139"/>
      <c r="F140" s="139"/>
      <c r="G140" s="139"/>
      <c r="H140" s="139"/>
      <c r="I140" s="139"/>
      <c r="J140" s="139"/>
      <c r="K140" s="139"/>
      <c r="L140" s="139"/>
      <c r="M140" s="139"/>
      <c r="N140" s="139"/>
      <c r="O140" s="139"/>
      <c r="P140" s="139"/>
      <c r="Q140" s="139"/>
      <c r="R140" s="139"/>
      <c r="S140" s="139"/>
      <c r="T140" s="139"/>
      <c r="U140" s="139"/>
      <c r="V140" s="139"/>
      <c r="W140" s="139"/>
      <c r="X140" s="139"/>
      <c r="Y140" s="139"/>
      <c r="Z140" s="139"/>
      <c r="AA140" s="139"/>
    </row>
    <row r="141" spans="1:27" ht="14.25" customHeight="1" x14ac:dyDescent="0.2">
      <c r="A141" s="216"/>
      <c r="B141" s="154"/>
      <c r="C141" s="155"/>
      <c r="D141" s="139"/>
      <c r="E141" s="139"/>
      <c r="F141" s="139"/>
      <c r="G141" s="139"/>
      <c r="H141" s="139"/>
      <c r="I141" s="139"/>
      <c r="J141" s="139"/>
      <c r="K141" s="139"/>
      <c r="L141" s="139"/>
      <c r="M141" s="139"/>
      <c r="N141" s="139"/>
      <c r="O141" s="139"/>
      <c r="P141" s="139"/>
      <c r="Q141" s="139"/>
      <c r="R141" s="139"/>
      <c r="S141" s="139"/>
      <c r="T141" s="139"/>
      <c r="U141" s="139"/>
      <c r="V141" s="139"/>
      <c r="W141" s="139"/>
      <c r="X141" s="139"/>
      <c r="Y141" s="139"/>
      <c r="Z141" s="139"/>
      <c r="AA141" s="139"/>
    </row>
    <row r="142" spans="1:27" ht="14.25" customHeight="1" x14ac:dyDescent="0.2">
      <c r="A142" s="216"/>
      <c r="B142" s="154"/>
      <c r="C142" s="155"/>
      <c r="D142" s="139"/>
      <c r="E142" s="139"/>
      <c r="F142" s="139"/>
      <c r="G142" s="139"/>
      <c r="H142" s="139"/>
      <c r="I142" s="139"/>
      <c r="J142" s="139"/>
      <c r="K142" s="139"/>
      <c r="L142" s="139"/>
      <c r="M142" s="139"/>
      <c r="N142" s="139"/>
      <c r="O142" s="139"/>
      <c r="P142" s="139"/>
      <c r="Q142" s="139"/>
      <c r="R142" s="139"/>
      <c r="S142" s="139"/>
      <c r="T142" s="139"/>
      <c r="U142" s="139"/>
      <c r="V142" s="139"/>
      <c r="W142" s="139"/>
      <c r="X142" s="139"/>
      <c r="Y142" s="139"/>
      <c r="Z142" s="139"/>
      <c r="AA142" s="139"/>
    </row>
    <row r="143" spans="1:27" ht="14.25" customHeight="1" x14ac:dyDescent="0.2">
      <c r="A143" s="216"/>
      <c r="B143" s="154"/>
      <c r="C143" s="155"/>
      <c r="D143" s="139"/>
      <c r="E143" s="139"/>
      <c r="F143" s="139"/>
      <c r="G143" s="139"/>
      <c r="H143" s="139"/>
      <c r="I143" s="139"/>
      <c r="J143" s="139"/>
      <c r="K143" s="139"/>
      <c r="L143" s="139"/>
      <c r="M143" s="139"/>
      <c r="N143" s="139"/>
      <c r="O143" s="139"/>
      <c r="P143" s="139"/>
      <c r="Q143" s="139"/>
      <c r="R143" s="139"/>
      <c r="S143" s="139"/>
      <c r="T143" s="139"/>
      <c r="U143" s="139"/>
      <c r="V143" s="139"/>
      <c r="W143" s="139"/>
      <c r="X143" s="139"/>
      <c r="Y143" s="139"/>
      <c r="Z143" s="139"/>
      <c r="AA143" s="139"/>
    </row>
    <row r="144" spans="1:27" ht="14.25" customHeight="1" x14ac:dyDescent="0.2">
      <c r="A144" s="216"/>
      <c r="B144" s="154"/>
      <c r="C144" s="155"/>
      <c r="D144" s="139"/>
      <c r="E144" s="139"/>
      <c r="F144" s="139"/>
      <c r="G144" s="139"/>
      <c r="H144" s="139"/>
      <c r="I144" s="139"/>
      <c r="J144" s="139"/>
      <c r="K144" s="139"/>
      <c r="L144" s="139"/>
      <c r="M144" s="139"/>
      <c r="N144" s="139"/>
      <c r="O144" s="139"/>
      <c r="P144" s="139"/>
      <c r="Q144" s="139"/>
      <c r="R144" s="139"/>
      <c r="S144" s="139"/>
      <c r="T144" s="139"/>
      <c r="U144" s="139"/>
      <c r="V144" s="139"/>
      <c r="W144" s="139"/>
      <c r="X144" s="139"/>
      <c r="Y144" s="139"/>
      <c r="Z144" s="139"/>
      <c r="AA144" s="139"/>
    </row>
    <row r="145" spans="1:27" ht="14.25" customHeight="1" x14ac:dyDescent="0.2">
      <c r="A145" s="216"/>
      <c r="B145" s="154"/>
      <c r="C145" s="155"/>
      <c r="D145" s="139"/>
      <c r="E145" s="139"/>
      <c r="F145" s="139"/>
      <c r="G145" s="139"/>
      <c r="H145" s="139"/>
      <c r="I145" s="139"/>
      <c r="J145" s="139"/>
      <c r="K145" s="139"/>
      <c r="L145" s="139"/>
      <c r="M145" s="139"/>
      <c r="N145" s="139"/>
      <c r="O145" s="139"/>
      <c r="P145" s="139"/>
      <c r="Q145" s="139"/>
      <c r="R145" s="139"/>
      <c r="S145" s="139"/>
      <c r="T145" s="139"/>
      <c r="U145" s="139"/>
      <c r="V145" s="139"/>
      <c r="W145" s="139"/>
      <c r="X145" s="139"/>
      <c r="Y145" s="139"/>
      <c r="Z145" s="139"/>
      <c r="AA145" s="139"/>
    </row>
    <row r="146" spans="1:27" ht="14.25" customHeight="1" x14ac:dyDescent="0.2">
      <c r="A146" s="216"/>
      <c r="B146" s="154"/>
      <c r="C146" s="155"/>
      <c r="D146" s="139"/>
      <c r="E146" s="139"/>
      <c r="F146" s="139"/>
      <c r="G146" s="139"/>
      <c r="H146" s="139"/>
      <c r="I146" s="139"/>
      <c r="J146" s="139"/>
      <c r="K146" s="139"/>
      <c r="L146" s="139"/>
      <c r="M146" s="139"/>
      <c r="N146" s="139"/>
      <c r="O146" s="139"/>
      <c r="P146" s="139"/>
      <c r="Q146" s="139"/>
      <c r="R146" s="139"/>
      <c r="S146" s="139"/>
      <c r="T146" s="139"/>
      <c r="U146" s="139"/>
      <c r="V146" s="139"/>
      <c r="W146" s="139"/>
      <c r="X146" s="139"/>
      <c r="Y146" s="139"/>
      <c r="Z146" s="139"/>
      <c r="AA146" s="139"/>
    </row>
    <row r="147" spans="1:27" ht="14.25" customHeight="1" x14ac:dyDescent="0.2">
      <c r="A147" s="216"/>
      <c r="B147" s="154"/>
      <c r="C147" s="155"/>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row>
    <row r="148" spans="1:27" ht="14.25" customHeight="1" x14ac:dyDescent="0.2">
      <c r="A148" s="216"/>
      <c r="B148" s="154"/>
      <c r="C148" s="155"/>
      <c r="D148" s="139"/>
      <c r="E148" s="139"/>
      <c r="F148" s="139"/>
      <c r="G148" s="139"/>
      <c r="H148" s="139"/>
      <c r="I148" s="139"/>
      <c r="J148" s="139"/>
      <c r="K148" s="139"/>
      <c r="L148" s="139"/>
      <c r="M148" s="139"/>
      <c r="N148" s="139"/>
      <c r="O148" s="139"/>
      <c r="P148" s="139"/>
      <c r="Q148" s="139"/>
      <c r="R148" s="139"/>
      <c r="S148" s="139"/>
      <c r="T148" s="139"/>
      <c r="U148" s="139"/>
      <c r="V148" s="139"/>
      <c r="W148" s="139"/>
      <c r="X148" s="139"/>
      <c r="Y148" s="139"/>
      <c r="Z148" s="139"/>
      <c r="AA148" s="139"/>
    </row>
    <row r="149" spans="1:27" ht="14.25" customHeight="1" x14ac:dyDescent="0.2">
      <c r="A149" s="216"/>
      <c r="B149" s="154"/>
      <c r="C149" s="155"/>
      <c r="D149" s="139"/>
      <c r="E149" s="139"/>
      <c r="F149" s="139"/>
      <c r="G149" s="139"/>
      <c r="H149" s="139"/>
      <c r="I149" s="139"/>
      <c r="J149" s="139"/>
      <c r="K149" s="139"/>
      <c r="L149" s="139"/>
      <c r="M149" s="139"/>
      <c r="N149" s="139"/>
      <c r="O149" s="139"/>
      <c r="P149" s="139"/>
      <c r="Q149" s="139"/>
      <c r="R149" s="139"/>
      <c r="S149" s="139"/>
      <c r="T149" s="139"/>
      <c r="U149" s="139"/>
      <c r="V149" s="139"/>
      <c r="W149" s="139"/>
      <c r="X149" s="139"/>
      <c r="Y149" s="139"/>
      <c r="Z149" s="139"/>
      <c r="AA149" s="139"/>
    </row>
    <row r="150" spans="1:27" ht="14.25" customHeight="1" x14ac:dyDescent="0.2">
      <c r="A150" s="216"/>
      <c r="B150" s="154"/>
      <c r="C150" s="155"/>
      <c r="D150" s="139"/>
      <c r="E150" s="139"/>
      <c r="F150" s="139"/>
      <c r="G150" s="139"/>
      <c r="H150" s="139"/>
      <c r="I150" s="139"/>
      <c r="J150" s="139"/>
      <c r="K150" s="139"/>
      <c r="L150" s="139"/>
      <c r="M150" s="139"/>
      <c r="N150" s="139"/>
      <c r="O150" s="139"/>
      <c r="P150" s="139"/>
      <c r="Q150" s="139"/>
      <c r="R150" s="139"/>
      <c r="S150" s="139"/>
      <c r="T150" s="139"/>
      <c r="U150" s="139"/>
      <c r="V150" s="139"/>
      <c r="W150" s="139"/>
      <c r="X150" s="139"/>
      <c r="Y150" s="139"/>
      <c r="Z150" s="139"/>
      <c r="AA150" s="139"/>
    </row>
    <row r="151" spans="1:27" ht="14.25" customHeight="1" x14ac:dyDescent="0.2">
      <c r="A151" s="216"/>
      <c r="B151" s="154"/>
      <c r="C151" s="155"/>
      <c r="D151" s="139"/>
      <c r="E151" s="139"/>
      <c r="F151" s="139"/>
      <c r="G151" s="139"/>
      <c r="H151" s="139"/>
      <c r="I151" s="139"/>
      <c r="J151" s="139"/>
      <c r="K151" s="139"/>
      <c r="L151" s="139"/>
      <c r="M151" s="139"/>
      <c r="N151" s="139"/>
      <c r="O151" s="139"/>
      <c r="P151" s="139"/>
      <c r="Q151" s="139"/>
      <c r="R151" s="139"/>
      <c r="S151" s="139"/>
      <c r="T151" s="139"/>
      <c r="U151" s="139"/>
      <c r="V151" s="139"/>
      <c r="W151" s="139"/>
      <c r="X151" s="139"/>
      <c r="Y151" s="139"/>
      <c r="Z151" s="139"/>
      <c r="AA151" s="139"/>
    </row>
    <row r="152" spans="1:27" ht="14.25" customHeight="1" x14ac:dyDescent="0.2">
      <c r="A152" s="216"/>
      <c r="B152" s="154"/>
      <c r="C152" s="155"/>
      <c r="D152" s="139"/>
      <c r="E152" s="139"/>
      <c r="F152" s="139"/>
      <c r="G152" s="139"/>
      <c r="H152" s="139"/>
      <c r="I152" s="139"/>
      <c r="J152" s="139"/>
      <c r="K152" s="139"/>
      <c r="L152" s="139"/>
      <c r="M152" s="139"/>
      <c r="N152" s="139"/>
      <c r="O152" s="139"/>
      <c r="P152" s="139"/>
      <c r="Q152" s="139"/>
      <c r="R152" s="139"/>
      <c r="S152" s="139"/>
      <c r="T152" s="139"/>
      <c r="U152" s="139"/>
      <c r="V152" s="139"/>
      <c r="W152" s="139"/>
      <c r="X152" s="139"/>
      <c r="Y152" s="139"/>
      <c r="Z152" s="139"/>
      <c r="AA152" s="139"/>
    </row>
    <row r="153" spans="1:27" ht="14.25" customHeight="1" x14ac:dyDescent="0.2">
      <c r="A153" s="216"/>
      <c r="B153" s="154"/>
      <c r="C153" s="155"/>
      <c r="D153" s="139"/>
      <c r="E153" s="139"/>
      <c r="F153" s="139"/>
      <c r="G153" s="139"/>
      <c r="H153" s="139"/>
      <c r="I153" s="139"/>
      <c r="J153" s="139"/>
      <c r="K153" s="139"/>
      <c r="L153" s="139"/>
      <c r="M153" s="139"/>
      <c r="N153" s="139"/>
      <c r="O153" s="139"/>
      <c r="P153" s="139"/>
      <c r="Q153" s="139"/>
      <c r="R153" s="139"/>
      <c r="S153" s="139"/>
      <c r="T153" s="139"/>
      <c r="U153" s="139"/>
      <c r="V153" s="139"/>
      <c r="W153" s="139"/>
      <c r="X153" s="139"/>
      <c r="Y153" s="139"/>
      <c r="Z153" s="139"/>
      <c r="AA153" s="139"/>
    </row>
    <row r="154" spans="1:27" ht="14.25" customHeight="1" x14ac:dyDescent="0.2">
      <c r="A154" s="216"/>
      <c r="B154" s="154"/>
      <c r="C154" s="155"/>
      <c r="D154" s="139"/>
      <c r="E154" s="139"/>
      <c r="F154" s="139"/>
      <c r="G154" s="139"/>
      <c r="H154" s="139"/>
      <c r="I154" s="139"/>
      <c r="J154" s="139"/>
      <c r="K154" s="139"/>
      <c r="L154" s="139"/>
      <c r="M154" s="139"/>
      <c r="N154" s="139"/>
      <c r="O154" s="139"/>
      <c r="P154" s="139"/>
      <c r="Q154" s="139"/>
      <c r="R154" s="139"/>
      <c r="S154" s="139"/>
      <c r="T154" s="139"/>
      <c r="U154" s="139"/>
      <c r="V154" s="139"/>
      <c r="W154" s="139"/>
      <c r="X154" s="139"/>
      <c r="Y154" s="139"/>
      <c r="Z154" s="139"/>
      <c r="AA154" s="139"/>
    </row>
    <row r="155" spans="1:27" ht="14.25" customHeight="1" x14ac:dyDescent="0.2">
      <c r="A155" s="216"/>
      <c r="B155" s="154"/>
      <c r="C155" s="155"/>
      <c r="D155" s="139"/>
      <c r="E155" s="139"/>
      <c r="F155" s="139"/>
      <c r="G155" s="139"/>
      <c r="H155" s="139"/>
      <c r="I155" s="139"/>
      <c r="J155" s="139"/>
      <c r="K155" s="139"/>
      <c r="L155" s="139"/>
      <c r="M155" s="139"/>
      <c r="N155" s="139"/>
      <c r="O155" s="139"/>
      <c r="P155" s="139"/>
      <c r="Q155" s="139"/>
      <c r="R155" s="139"/>
      <c r="S155" s="139"/>
      <c r="T155" s="139"/>
      <c r="U155" s="139"/>
      <c r="V155" s="139"/>
      <c r="W155" s="139"/>
      <c r="X155" s="139"/>
      <c r="Y155" s="139"/>
      <c r="Z155" s="139"/>
      <c r="AA155" s="139"/>
    </row>
    <row r="156" spans="1:27" ht="14.25" customHeight="1" x14ac:dyDescent="0.2">
      <c r="A156" s="216"/>
      <c r="B156" s="154"/>
      <c r="C156" s="155"/>
      <c r="D156" s="139"/>
      <c r="E156" s="139"/>
      <c r="F156" s="139"/>
      <c r="G156" s="139"/>
      <c r="H156" s="139"/>
      <c r="I156" s="139"/>
      <c r="J156" s="139"/>
      <c r="K156" s="139"/>
      <c r="L156" s="139"/>
      <c r="M156" s="139"/>
      <c r="N156" s="139"/>
      <c r="O156" s="139"/>
      <c r="P156" s="139"/>
      <c r="Q156" s="139"/>
      <c r="R156" s="139"/>
      <c r="S156" s="139"/>
      <c r="T156" s="139"/>
      <c r="U156" s="139"/>
      <c r="V156" s="139"/>
      <c r="W156" s="139"/>
      <c r="X156" s="139"/>
      <c r="Y156" s="139"/>
      <c r="Z156" s="139"/>
      <c r="AA156" s="139"/>
    </row>
    <row r="157" spans="1:27" ht="14.25" customHeight="1" x14ac:dyDescent="0.2">
      <c r="A157" s="216"/>
      <c r="B157" s="154"/>
      <c r="C157" s="155"/>
      <c r="D157" s="139"/>
      <c r="E157" s="139"/>
      <c r="F157" s="139"/>
      <c r="G157" s="139"/>
      <c r="H157" s="139"/>
      <c r="I157" s="139"/>
      <c r="J157" s="139"/>
      <c r="K157" s="139"/>
      <c r="L157" s="139"/>
      <c r="M157" s="139"/>
      <c r="N157" s="139"/>
      <c r="O157" s="139"/>
      <c r="P157" s="139"/>
      <c r="Q157" s="139"/>
      <c r="R157" s="139"/>
      <c r="S157" s="139"/>
      <c r="T157" s="139"/>
      <c r="U157" s="139"/>
      <c r="V157" s="139"/>
      <c r="W157" s="139"/>
      <c r="X157" s="139"/>
      <c r="Y157" s="139"/>
      <c r="Z157" s="139"/>
      <c r="AA157" s="139"/>
    </row>
    <row r="158" spans="1:27" ht="14.25" customHeight="1" x14ac:dyDescent="0.2">
      <c r="A158" s="216"/>
      <c r="B158" s="154"/>
      <c r="C158" s="155"/>
      <c r="D158" s="139"/>
      <c r="E158" s="139"/>
      <c r="F158" s="139"/>
      <c r="G158" s="139"/>
      <c r="H158" s="139"/>
      <c r="I158" s="139"/>
      <c r="J158" s="139"/>
      <c r="K158" s="139"/>
      <c r="L158" s="139"/>
      <c r="M158" s="139"/>
      <c r="N158" s="139"/>
      <c r="O158" s="139"/>
      <c r="P158" s="139"/>
      <c r="Q158" s="139"/>
      <c r="R158" s="139"/>
      <c r="S158" s="139"/>
      <c r="T158" s="139"/>
      <c r="U158" s="139"/>
      <c r="V158" s="139"/>
      <c r="W158" s="139"/>
      <c r="X158" s="139"/>
      <c r="Y158" s="139"/>
      <c r="Z158" s="139"/>
      <c r="AA158" s="139"/>
    </row>
    <row r="159" spans="1:27" ht="14.25" customHeight="1" x14ac:dyDescent="0.2">
      <c r="A159" s="216"/>
      <c r="B159" s="154"/>
      <c r="C159" s="155"/>
      <c r="D159" s="139"/>
      <c r="E159" s="139"/>
      <c r="F159" s="139"/>
      <c r="G159" s="139"/>
      <c r="H159" s="139"/>
      <c r="I159" s="139"/>
      <c r="J159" s="139"/>
      <c r="K159" s="139"/>
      <c r="L159" s="139"/>
      <c r="M159" s="139"/>
      <c r="N159" s="139"/>
      <c r="O159" s="139"/>
      <c r="P159" s="139"/>
      <c r="Q159" s="139"/>
      <c r="R159" s="139"/>
      <c r="S159" s="139"/>
      <c r="T159" s="139"/>
      <c r="U159" s="139"/>
      <c r="V159" s="139"/>
      <c r="W159" s="139"/>
      <c r="X159" s="139"/>
      <c r="Y159" s="139"/>
      <c r="Z159" s="139"/>
      <c r="AA159" s="139"/>
    </row>
    <row r="160" spans="1:27" ht="14.25" customHeight="1" x14ac:dyDescent="0.2">
      <c r="A160" s="216"/>
      <c r="B160" s="154"/>
      <c r="C160" s="155"/>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row>
    <row r="161" spans="1:27" ht="14.25" customHeight="1" x14ac:dyDescent="0.2">
      <c r="A161" s="216"/>
      <c r="B161" s="154"/>
      <c r="C161" s="155"/>
      <c r="D161" s="139"/>
      <c r="E161" s="139"/>
      <c r="F161" s="139"/>
      <c r="G161" s="139"/>
      <c r="H161" s="139"/>
      <c r="I161" s="139"/>
      <c r="J161" s="139"/>
      <c r="K161" s="139"/>
      <c r="L161" s="139"/>
      <c r="M161" s="139"/>
      <c r="N161" s="139"/>
      <c r="O161" s="139"/>
      <c r="P161" s="139"/>
      <c r="Q161" s="139"/>
      <c r="R161" s="139"/>
      <c r="S161" s="139"/>
      <c r="T161" s="139"/>
      <c r="U161" s="139"/>
      <c r="V161" s="139"/>
      <c r="W161" s="139"/>
      <c r="X161" s="139"/>
      <c r="Y161" s="139"/>
      <c r="Z161" s="139"/>
      <c r="AA161" s="139"/>
    </row>
    <row r="162" spans="1:27" ht="14.25" customHeight="1" x14ac:dyDescent="0.2">
      <c r="A162" s="216"/>
      <c r="B162" s="154"/>
      <c r="C162" s="155"/>
      <c r="D162" s="139"/>
      <c r="E162" s="139"/>
      <c r="F162" s="139"/>
      <c r="G162" s="139"/>
      <c r="H162" s="139"/>
      <c r="I162" s="139"/>
      <c r="J162" s="139"/>
      <c r="K162" s="139"/>
      <c r="L162" s="139"/>
      <c r="M162" s="139"/>
      <c r="N162" s="139"/>
      <c r="O162" s="139"/>
      <c r="P162" s="139"/>
      <c r="Q162" s="139"/>
      <c r="R162" s="139"/>
      <c r="S162" s="139"/>
      <c r="T162" s="139"/>
      <c r="U162" s="139"/>
      <c r="V162" s="139"/>
      <c r="W162" s="139"/>
      <c r="X162" s="139"/>
      <c r="Y162" s="139"/>
      <c r="Z162" s="139"/>
      <c r="AA162" s="139"/>
    </row>
    <row r="163" spans="1:27" ht="14.25" customHeight="1" x14ac:dyDescent="0.2">
      <c r="A163" s="216"/>
      <c r="B163" s="154"/>
      <c r="C163" s="155"/>
      <c r="D163" s="139"/>
      <c r="E163" s="139"/>
      <c r="F163" s="139"/>
      <c r="G163" s="139"/>
      <c r="H163" s="139"/>
      <c r="I163" s="139"/>
      <c r="J163" s="139"/>
      <c r="K163" s="139"/>
      <c r="L163" s="139"/>
      <c r="M163" s="139"/>
      <c r="N163" s="139"/>
      <c r="O163" s="139"/>
      <c r="P163" s="139"/>
      <c r="Q163" s="139"/>
      <c r="R163" s="139"/>
      <c r="S163" s="139"/>
      <c r="T163" s="139"/>
      <c r="U163" s="139"/>
      <c r="V163" s="139"/>
      <c r="W163" s="139"/>
      <c r="X163" s="139"/>
      <c r="Y163" s="139"/>
      <c r="Z163" s="139"/>
      <c r="AA163" s="139"/>
    </row>
    <row r="164" spans="1:27" ht="14.25" customHeight="1" x14ac:dyDescent="0.2">
      <c r="A164" s="216"/>
      <c r="B164" s="154"/>
      <c r="C164" s="155"/>
      <c r="D164" s="139"/>
      <c r="E164" s="139"/>
      <c r="F164" s="139"/>
      <c r="G164" s="139"/>
      <c r="H164" s="139"/>
      <c r="I164" s="139"/>
      <c r="J164" s="139"/>
      <c r="K164" s="139"/>
      <c r="L164" s="139"/>
      <c r="M164" s="139"/>
      <c r="N164" s="139"/>
      <c r="O164" s="139"/>
      <c r="P164" s="139"/>
      <c r="Q164" s="139"/>
      <c r="R164" s="139"/>
      <c r="S164" s="139"/>
      <c r="T164" s="139"/>
      <c r="U164" s="139"/>
      <c r="V164" s="139"/>
      <c r="W164" s="139"/>
      <c r="X164" s="139"/>
      <c r="Y164" s="139"/>
      <c r="Z164" s="139"/>
      <c r="AA164" s="139"/>
    </row>
    <row r="165" spans="1:27" ht="14.25" customHeight="1" x14ac:dyDescent="0.2">
      <c r="A165" s="216"/>
      <c r="B165" s="154"/>
      <c r="C165" s="155"/>
      <c r="D165" s="139"/>
      <c r="E165" s="139"/>
      <c r="F165" s="139"/>
      <c r="G165" s="139"/>
      <c r="H165" s="139"/>
      <c r="I165" s="139"/>
      <c r="J165" s="139"/>
      <c r="K165" s="139"/>
      <c r="L165" s="139"/>
      <c r="M165" s="139"/>
      <c r="N165" s="139"/>
      <c r="O165" s="139"/>
      <c r="P165" s="139"/>
      <c r="Q165" s="139"/>
      <c r="R165" s="139"/>
      <c r="S165" s="139"/>
      <c r="T165" s="139"/>
      <c r="U165" s="139"/>
      <c r="V165" s="139"/>
      <c r="W165" s="139"/>
      <c r="X165" s="139"/>
      <c r="Y165" s="139"/>
      <c r="Z165" s="139"/>
      <c r="AA165" s="139"/>
    </row>
    <row r="166" spans="1:27" ht="14.25" customHeight="1" x14ac:dyDescent="0.2">
      <c r="A166" s="216"/>
      <c r="B166" s="154"/>
      <c r="C166" s="155"/>
      <c r="D166" s="139"/>
      <c r="E166" s="139"/>
      <c r="F166" s="139"/>
      <c r="G166" s="139"/>
      <c r="H166" s="139"/>
      <c r="I166" s="139"/>
      <c r="J166" s="139"/>
      <c r="K166" s="139"/>
      <c r="L166" s="139"/>
      <c r="M166" s="139"/>
      <c r="N166" s="139"/>
      <c r="O166" s="139"/>
      <c r="P166" s="139"/>
      <c r="Q166" s="139"/>
      <c r="R166" s="139"/>
      <c r="S166" s="139"/>
      <c r="T166" s="139"/>
      <c r="U166" s="139"/>
      <c r="V166" s="139"/>
      <c r="W166" s="139"/>
      <c r="X166" s="139"/>
      <c r="Y166" s="139"/>
      <c r="Z166" s="139"/>
      <c r="AA166" s="139"/>
    </row>
    <row r="167" spans="1:27" ht="14.25" customHeight="1" x14ac:dyDescent="0.2">
      <c r="A167" s="216"/>
      <c r="B167" s="154"/>
      <c r="C167" s="155"/>
      <c r="D167" s="139"/>
      <c r="E167" s="139"/>
      <c r="F167" s="139"/>
      <c r="G167" s="139"/>
      <c r="H167" s="139"/>
      <c r="I167" s="139"/>
      <c r="J167" s="139"/>
      <c r="K167" s="139"/>
      <c r="L167" s="139"/>
      <c r="M167" s="139"/>
      <c r="N167" s="139"/>
      <c r="O167" s="139"/>
      <c r="P167" s="139"/>
      <c r="Q167" s="139"/>
      <c r="R167" s="139"/>
      <c r="S167" s="139"/>
      <c r="T167" s="139"/>
      <c r="U167" s="139"/>
      <c r="V167" s="139"/>
      <c r="W167" s="139"/>
      <c r="X167" s="139"/>
      <c r="Y167" s="139"/>
      <c r="Z167" s="139"/>
      <c r="AA167" s="139"/>
    </row>
    <row r="168" spans="1:27" ht="14.25" customHeight="1" x14ac:dyDescent="0.2">
      <c r="A168" s="216"/>
      <c r="B168" s="154"/>
      <c r="C168" s="155"/>
      <c r="D168" s="139"/>
      <c r="E168" s="139"/>
      <c r="F168" s="139"/>
      <c r="G168" s="139"/>
      <c r="H168" s="139"/>
      <c r="I168" s="139"/>
      <c r="J168" s="139"/>
      <c r="K168" s="139"/>
      <c r="L168" s="139"/>
      <c r="M168" s="139"/>
      <c r="N168" s="139"/>
      <c r="O168" s="139"/>
      <c r="P168" s="139"/>
      <c r="Q168" s="139"/>
      <c r="R168" s="139"/>
      <c r="S168" s="139"/>
      <c r="T168" s="139"/>
      <c r="U168" s="139"/>
      <c r="V168" s="139"/>
      <c r="W168" s="139"/>
      <c r="X168" s="139"/>
      <c r="Y168" s="139"/>
      <c r="Z168" s="139"/>
      <c r="AA168" s="139"/>
    </row>
    <row r="169" spans="1:27" ht="14.25" customHeight="1" x14ac:dyDescent="0.2">
      <c r="A169" s="216"/>
      <c r="B169" s="154"/>
      <c r="C169" s="155"/>
      <c r="D169" s="139"/>
      <c r="E169" s="139"/>
      <c r="F169" s="139"/>
      <c r="G169" s="139"/>
      <c r="H169" s="139"/>
      <c r="I169" s="139"/>
      <c r="J169" s="139"/>
      <c r="K169" s="139"/>
      <c r="L169" s="139"/>
      <c r="M169" s="139"/>
      <c r="N169" s="139"/>
      <c r="O169" s="139"/>
      <c r="P169" s="139"/>
      <c r="Q169" s="139"/>
      <c r="R169" s="139"/>
      <c r="S169" s="139"/>
      <c r="T169" s="139"/>
      <c r="U169" s="139"/>
      <c r="V169" s="139"/>
      <c r="W169" s="139"/>
      <c r="X169" s="139"/>
      <c r="Y169" s="139"/>
      <c r="Z169" s="139"/>
      <c r="AA169" s="139"/>
    </row>
    <row r="170" spans="1:27" ht="14.25" customHeight="1" x14ac:dyDescent="0.2">
      <c r="A170" s="216"/>
      <c r="B170" s="154"/>
      <c r="C170" s="155"/>
      <c r="D170" s="139"/>
      <c r="E170" s="139"/>
      <c r="F170" s="139"/>
      <c r="G170" s="139"/>
      <c r="H170" s="139"/>
      <c r="I170" s="139"/>
      <c r="J170" s="139"/>
      <c r="K170" s="139"/>
      <c r="L170" s="139"/>
      <c r="M170" s="139"/>
      <c r="N170" s="139"/>
      <c r="O170" s="139"/>
      <c r="P170" s="139"/>
      <c r="Q170" s="139"/>
      <c r="R170" s="139"/>
      <c r="S170" s="139"/>
      <c r="T170" s="139"/>
      <c r="U170" s="139"/>
      <c r="V170" s="139"/>
      <c r="W170" s="139"/>
      <c r="X170" s="139"/>
      <c r="Y170" s="139"/>
      <c r="Z170" s="139"/>
      <c r="AA170" s="139"/>
    </row>
    <row r="171" spans="1:27" ht="14.25" customHeight="1" x14ac:dyDescent="0.2">
      <c r="A171" s="216"/>
      <c r="B171" s="154"/>
      <c r="C171" s="155"/>
      <c r="D171" s="139"/>
      <c r="E171" s="139"/>
      <c r="F171" s="139"/>
      <c r="G171" s="139"/>
      <c r="H171" s="139"/>
      <c r="I171" s="139"/>
      <c r="J171" s="139"/>
      <c r="K171" s="139"/>
      <c r="L171" s="139"/>
      <c r="M171" s="139"/>
      <c r="N171" s="139"/>
      <c r="O171" s="139"/>
      <c r="P171" s="139"/>
      <c r="Q171" s="139"/>
      <c r="R171" s="139"/>
      <c r="S171" s="139"/>
      <c r="T171" s="139"/>
      <c r="U171" s="139"/>
      <c r="V171" s="139"/>
      <c r="W171" s="139"/>
      <c r="X171" s="139"/>
      <c r="Y171" s="139"/>
      <c r="Z171" s="139"/>
      <c r="AA171" s="139"/>
    </row>
    <row r="172" spans="1:27" ht="14.25" customHeight="1" x14ac:dyDescent="0.2">
      <c r="A172" s="216"/>
      <c r="B172" s="154"/>
      <c r="C172" s="155"/>
      <c r="D172" s="139"/>
      <c r="E172" s="139"/>
      <c r="F172" s="139"/>
      <c r="G172" s="139"/>
      <c r="H172" s="139"/>
      <c r="I172" s="139"/>
      <c r="J172" s="139"/>
      <c r="K172" s="139"/>
      <c r="L172" s="139"/>
      <c r="M172" s="139"/>
      <c r="N172" s="139"/>
      <c r="O172" s="139"/>
      <c r="P172" s="139"/>
      <c r="Q172" s="139"/>
      <c r="R172" s="139"/>
      <c r="S172" s="139"/>
      <c r="T172" s="139"/>
      <c r="U172" s="139"/>
      <c r="V172" s="139"/>
      <c r="W172" s="139"/>
      <c r="X172" s="139"/>
      <c r="Y172" s="139"/>
      <c r="Z172" s="139"/>
      <c r="AA172" s="139"/>
    </row>
    <row r="173" spans="1:27" ht="14.25" customHeight="1" x14ac:dyDescent="0.2">
      <c r="A173" s="216"/>
      <c r="B173" s="154"/>
      <c r="C173" s="155"/>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row>
    <row r="174" spans="1:27" ht="14.25" customHeight="1" x14ac:dyDescent="0.2">
      <c r="A174" s="216"/>
      <c r="B174" s="154"/>
      <c r="C174" s="155"/>
      <c r="D174" s="139"/>
      <c r="E174" s="139"/>
      <c r="F174" s="139"/>
      <c r="G174" s="139"/>
      <c r="H174" s="139"/>
      <c r="I174" s="139"/>
      <c r="J174" s="139"/>
      <c r="K174" s="139"/>
      <c r="L174" s="139"/>
      <c r="M174" s="139"/>
      <c r="N174" s="139"/>
      <c r="O174" s="139"/>
      <c r="P174" s="139"/>
      <c r="Q174" s="139"/>
      <c r="R174" s="139"/>
      <c r="S174" s="139"/>
      <c r="T174" s="139"/>
      <c r="U174" s="139"/>
      <c r="V174" s="139"/>
      <c r="W174" s="139"/>
      <c r="X174" s="139"/>
      <c r="Y174" s="139"/>
      <c r="Z174" s="139"/>
      <c r="AA174" s="139"/>
    </row>
    <row r="175" spans="1:27" ht="14.25" customHeight="1" x14ac:dyDescent="0.2">
      <c r="A175" s="216"/>
      <c r="B175" s="154"/>
      <c r="C175" s="155"/>
      <c r="D175" s="139"/>
      <c r="E175" s="139"/>
      <c r="F175" s="139"/>
      <c r="G175" s="139"/>
      <c r="H175" s="139"/>
      <c r="I175" s="139"/>
      <c r="J175" s="139"/>
      <c r="K175" s="139"/>
      <c r="L175" s="139"/>
      <c r="M175" s="139"/>
      <c r="N175" s="139"/>
      <c r="O175" s="139"/>
      <c r="P175" s="139"/>
      <c r="Q175" s="139"/>
      <c r="R175" s="139"/>
      <c r="S175" s="139"/>
      <c r="T175" s="139"/>
      <c r="U175" s="139"/>
      <c r="V175" s="139"/>
      <c r="W175" s="139"/>
      <c r="X175" s="139"/>
      <c r="Y175" s="139"/>
      <c r="Z175" s="139"/>
      <c r="AA175" s="139"/>
    </row>
    <row r="176" spans="1:27" ht="14.25" customHeight="1" x14ac:dyDescent="0.2">
      <c r="A176" s="216"/>
      <c r="B176" s="154"/>
      <c r="C176" s="155"/>
      <c r="D176" s="139"/>
      <c r="E176" s="139"/>
      <c r="F176" s="139"/>
      <c r="G176" s="139"/>
      <c r="H176" s="139"/>
      <c r="I176" s="139"/>
      <c r="J176" s="139"/>
      <c r="K176" s="139"/>
      <c r="L176" s="139"/>
      <c r="M176" s="139"/>
      <c r="N176" s="139"/>
      <c r="O176" s="139"/>
      <c r="P176" s="139"/>
      <c r="Q176" s="139"/>
      <c r="R176" s="139"/>
      <c r="S176" s="139"/>
      <c r="T176" s="139"/>
      <c r="U176" s="139"/>
      <c r="V176" s="139"/>
      <c r="W176" s="139"/>
      <c r="X176" s="139"/>
      <c r="Y176" s="139"/>
      <c r="Z176" s="139"/>
      <c r="AA176" s="139"/>
    </row>
    <row r="177" spans="1:27" ht="14.25" customHeight="1" x14ac:dyDescent="0.2">
      <c r="A177" s="216"/>
      <c r="B177" s="154"/>
      <c r="C177" s="155"/>
      <c r="D177" s="139"/>
      <c r="E177" s="139"/>
      <c r="F177" s="139"/>
      <c r="G177" s="139"/>
      <c r="H177" s="139"/>
      <c r="I177" s="139"/>
      <c r="J177" s="139"/>
      <c r="K177" s="139"/>
      <c r="L177" s="139"/>
      <c r="M177" s="139"/>
      <c r="N177" s="139"/>
      <c r="O177" s="139"/>
      <c r="P177" s="139"/>
      <c r="Q177" s="139"/>
      <c r="R177" s="139"/>
      <c r="S177" s="139"/>
      <c r="T177" s="139"/>
      <c r="U177" s="139"/>
      <c r="V177" s="139"/>
      <c r="W177" s="139"/>
      <c r="X177" s="139"/>
      <c r="Y177" s="139"/>
      <c r="Z177" s="139"/>
      <c r="AA177" s="139"/>
    </row>
    <row r="178" spans="1:27" ht="14.25" customHeight="1" x14ac:dyDescent="0.2">
      <c r="A178" s="216"/>
      <c r="B178" s="154"/>
      <c r="C178" s="155"/>
      <c r="D178" s="139"/>
      <c r="E178" s="139"/>
      <c r="F178" s="139"/>
      <c r="G178" s="139"/>
      <c r="H178" s="139"/>
      <c r="I178" s="139"/>
      <c r="J178" s="139"/>
      <c r="K178" s="139"/>
      <c r="L178" s="139"/>
      <c r="M178" s="139"/>
      <c r="N178" s="139"/>
      <c r="O178" s="139"/>
      <c r="P178" s="139"/>
      <c r="Q178" s="139"/>
      <c r="R178" s="139"/>
      <c r="S178" s="139"/>
      <c r="T178" s="139"/>
      <c r="U178" s="139"/>
      <c r="V178" s="139"/>
      <c r="W178" s="139"/>
      <c r="X178" s="139"/>
      <c r="Y178" s="139"/>
      <c r="Z178" s="139"/>
      <c r="AA178" s="139"/>
    </row>
    <row r="179" spans="1:27" ht="14.25" customHeight="1" x14ac:dyDescent="0.2">
      <c r="A179" s="216"/>
      <c r="B179" s="154"/>
      <c r="C179" s="155"/>
      <c r="D179" s="139"/>
      <c r="E179" s="139"/>
      <c r="F179" s="139"/>
      <c r="G179" s="139"/>
      <c r="H179" s="139"/>
      <c r="I179" s="139"/>
      <c r="J179" s="139"/>
      <c r="K179" s="139"/>
      <c r="L179" s="139"/>
      <c r="M179" s="139"/>
      <c r="N179" s="139"/>
      <c r="O179" s="139"/>
      <c r="P179" s="139"/>
      <c r="Q179" s="139"/>
      <c r="R179" s="139"/>
      <c r="S179" s="139"/>
      <c r="T179" s="139"/>
      <c r="U179" s="139"/>
      <c r="V179" s="139"/>
      <c r="W179" s="139"/>
      <c r="X179" s="139"/>
      <c r="Y179" s="139"/>
      <c r="Z179" s="139"/>
      <c r="AA179" s="139"/>
    </row>
    <row r="180" spans="1:27" ht="14.25" customHeight="1" x14ac:dyDescent="0.2">
      <c r="A180" s="216"/>
      <c r="B180" s="154"/>
      <c r="C180" s="155"/>
      <c r="D180" s="139"/>
      <c r="E180" s="139"/>
      <c r="F180" s="139"/>
      <c r="G180" s="139"/>
      <c r="H180" s="139"/>
      <c r="I180" s="139"/>
      <c r="J180" s="139"/>
      <c r="K180" s="139"/>
      <c r="L180" s="139"/>
      <c r="M180" s="139"/>
      <c r="N180" s="139"/>
      <c r="O180" s="139"/>
      <c r="P180" s="139"/>
      <c r="Q180" s="139"/>
      <c r="R180" s="139"/>
      <c r="S180" s="139"/>
      <c r="T180" s="139"/>
      <c r="U180" s="139"/>
      <c r="V180" s="139"/>
      <c r="W180" s="139"/>
      <c r="X180" s="139"/>
      <c r="Y180" s="139"/>
      <c r="Z180" s="139"/>
      <c r="AA180" s="139"/>
    </row>
    <row r="181" spans="1:27" ht="14.25" customHeight="1" x14ac:dyDescent="0.2">
      <c r="A181" s="216"/>
      <c r="B181" s="154"/>
      <c r="C181" s="155"/>
      <c r="D181" s="139"/>
      <c r="E181" s="139"/>
      <c r="F181" s="139"/>
      <c r="G181" s="139"/>
      <c r="H181" s="139"/>
      <c r="I181" s="139"/>
      <c r="J181" s="139"/>
      <c r="K181" s="139"/>
      <c r="L181" s="139"/>
      <c r="M181" s="139"/>
      <c r="N181" s="139"/>
      <c r="O181" s="139"/>
      <c r="P181" s="139"/>
      <c r="Q181" s="139"/>
      <c r="R181" s="139"/>
      <c r="S181" s="139"/>
      <c r="T181" s="139"/>
      <c r="U181" s="139"/>
      <c r="V181" s="139"/>
      <c r="W181" s="139"/>
      <c r="X181" s="139"/>
      <c r="Y181" s="139"/>
      <c r="Z181" s="139"/>
      <c r="AA181" s="139"/>
    </row>
    <row r="182" spans="1:27" ht="14.25" customHeight="1" x14ac:dyDescent="0.2">
      <c r="A182" s="216"/>
      <c r="B182" s="154"/>
      <c r="C182" s="155"/>
      <c r="D182" s="139"/>
      <c r="E182" s="139"/>
      <c r="F182" s="139"/>
      <c r="G182" s="139"/>
      <c r="H182" s="139"/>
      <c r="I182" s="139"/>
      <c r="J182" s="139"/>
      <c r="K182" s="139"/>
      <c r="L182" s="139"/>
      <c r="M182" s="139"/>
      <c r="N182" s="139"/>
      <c r="O182" s="139"/>
      <c r="P182" s="139"/>
      <c r="Q182" s="139"/>
      <c r="R182" s="139"/>
      <c r="S182" s="139"/>
      <c r="T182" s="139"/>
      <c r="U182" s="139"/>
      <c r="V182" s="139"/>
      <c r="W182" s="139"/>
      <c r="X182" s="139"/>
      <c r="Y182" s="139"/>
      <c r="Z182" s="139"/>
      <c r="AA182" s="139"/>
    </row>
    <row r="183" spans="1:27" ht="14.25" customHeight="1" x14ac:dyDescent="0.2">
      <c r="A183" s="216"/>
      <c r="B183" s="154"/>
      <c r="C183" s="155"/>
      <c r="D183" s="139"/>
      <c r="E183" s="139"/>
      <c r="F183" s="139"/>
      <c r="G183" s="139"/>
      <c r="H183" s="139"/>
      <c r="I183" s="139"/>
      <c r="J183" s="139"/>
      <c r="K183" s="139"/>
      <c r="L183" s="139"/>
      <c r="M183" s="139"/>
      <c r="N183" s="139"/>
      <c r="O183" s="139"/>
      <c r="P183" s="139"/>
      <c r="Q183" s="139"/>
      <c r="R183" s="139"/>
      <c r="S183" s="139"/>
      <c r="T183" s="139"/>
      <c r="U183" s="139"/>
      <c r="V183" s="139"/>
      <c r="W183" s="139"/>
      <c r="X183" s="139"/>
      <c r="Y183" s="139"/>
      <c r="Z183" s="139"/>
      <c r="AA183" s="139"/>
    </row>
    <row r="184" spans="1:27" ht="14.25" customHeight="1" x14ac:dyDescent="0.2">
      <c r="A184" s="216"/>
      <c r="B184" s="154"/>
      <c r="C184" s="155"/>
      <c r="D184" s="139"/>
      <c r="E184" s="139"/>
      <c r="F184" s="139"/>
      <c r="G184" s="139"/>
      <c r="H184" s="139"/>
      <c r="I184" s="139"/>
      <c r="J184" s="139"/>
      <c r="K184" s="139"/>
      <c r="L184" s="139"/>
      <c r="M184" s="139"/>
      <c r="N184" s="139"/>
      <c r="O184" s="139"/>
      <c r="P184" s="139"/>
      <c r="Q184" s="139"/>
      <c r="R184" s="139"/>
      <c r="S184" s="139"/>
      <c r="T184" s="139"/>
      <c r="U184" s="139"/>
      <c r="V184" s="139"/>
      <c r="W184" s="139"/>
      <c r="X184" s="139"/>
      <c r="Y184" s="139"/>
      <c r="Z184" s="139"/>
      <c r="AA184" s="139"/>
    </row>
    <row r="185" spans="1:27" ht="14.25" customHeight="1" x14ac:dyDescent="0.2">
      <c r="A185" s="216"/>
      <c r="B185" s="154"/>
      <c r="C185" s="155"/>
      <c r="D185" s="139"/>
      <c r="E185" s="139"/>
      <c r="F185" s="139"/>
      <c r="G185" s="139"/>
      <c r="H185" s="139"/>
      <c r="I185" s="139"/>
      <c r="J185" s="139"/>
      <c r="K185" s="139"/>
      <c r="L185" s="139"/>
      <c r="M185" s="139"/>
      <c r="N185" s="139"/>
      <c r="O185" s="139"/>
      <c r="P185" s="139"/>
      <c r="Q185" s="139"/>
      <c r="R185" s="139"/>
      <c r="S185" s="139"/>
      <c r="T185" s="139"/>
      <c r="U185" s="139"/>
      <c r="V185" s="139"/>
      <c r="W185" s="139"/>
      <c r="X185" s="139"/>
      <c r="Y185" s="139"/>
      <c r="Z185" s="139"/>
      <c r="AA185" s="139"/>
    </row>
    <row r="186" spans="1:27" ht="14.25" customHeight="1" x14ac:dyDescent="0.2">
      <c r="A186" s="216"/>
      <c r="B186" s="154"/>
      <c r="C186" s="155"/>
      <c r="D186" s="139"/>
      <c r="E186" s="139"/>
      <c r="F186" s="139"/>
      <c r="G186" s="139"/>
      <c r="H186" s="139"/>
      <c r="I186" s="139"/>
      <c r="J186" s="139"/>
      <c r="K186" s="139"/>
      <c r="L186" s="139"/>
      <c r="M186" s="139"/>
      <c r="N186" s="139"/>
      <c r="O186" s="139"/>
      <c r="P186" s="139"/>
      <c r="Q186" s="139"/>
      <c r="R186" s="139"/>
      <c r="S186" s="139"/>
      <c r="T186" s="139"/>
      <c r="U186" s="139"/>
      <c r="V186" s="139"/>
      <c r="W186" s="139"/>
      <c r="X186" s="139"/>
      <c r="Y186" s="139"/>
      <c r="Z186" s="139"/>
      <c r="AA186" s="139"/>
    </row>
    <row r="187" spans="1:27" ht="14.25" customHeight="1" x14ac:dyDescent="0.2">
      <c r="A187" s="216"/>
      <c r="B187" s="154"/>
      <c r="C187" s="155"/>
      <c r="D187" s="139"/>
      <c r="E187" s="139"/>
      <c r="F187" s="139"/>
      <c r="G187" s="139"/>
      <c r="H187" s="139"/>
      <c r="I187" s="139"/>
      <c r="J187" s="139"/>
      <c r="K187" s="139"/>
      <c r="L187" s="139"/>
      <c r="M187" s="139"/>
      <c r="N187" s="139"/>
      <c r="O187" s="139"/>
      <c r="P187" s="139"/>
      <c r="Q187" s="139"/>
      <c r="R187" s="139"/>
      <c r="S187" s="139"/>
      <c r="T187" s="139"/>
      <c r="U187" s="139"/>
      <c r="V187" s="139"/>
      <c r="W187" s="139"/>
      <c r="X187" s="139"/>
      <c r="Y187" s="139"/>
      <c r="Z187" s="139"/>
      <c r="AA187" s="139"/>
    </row>
    <row r="188" spans="1:27" ht="14.25" customHeight="1" x14ac:dyDescent="0.2">
      <c r="A188" s="216"/>
      <c r="B188" s="154"/>
      <c r="C188" s="155"/>
      <c r="D188" s="139"/>
      <c r="E188" s="139"/>
      <c r="F188" s="139"/>
      <c r="G188" s="139"/>
      <c r="H188" s="139"/>
      <c r="I188" s="139"/>
      <c r="J188" s="139"/>
      <c r="K188" s="139"/>
      <c r="L188" s="139"/>
      <c r="M188" s="139"/>
      <c r="N188" s="139"/>
      <c r="O188" s="139"/>
      <c r="P188" s="139"/>
      <c r="Q188" s="139"/>
      <c r="R188" s="139"/>
      <c r="S188" s="139"/>
      <c r="T188" s="139"/>
      <c r="U188" s="139"/>
      <c r="V188" s="139"/>
      <c r="W188" s="139"/>
      <c r="X188" s="139"/>
      <c r="Y188" s="139"/>
      <c r="Z188" s="139"/>
      <c r="AA188" s="139"/>
    </row>
    <row r="189" spans="1:27" ht="14.25" customHeight="1" x14ac:dyDescent="0.2">
      <c r="A189" s="216"/>
      <c r="B189" s="154"/>
      <c r="C189" s="155"/>
      <c r="D189" s="139"/>
      <c r="E189" s="139"/>
      <c r="F189" s="139"/>
      <c r="G189" s="139"/>
      <c r="H189" s="139"/>
      <c r="I189" s="139"/>
      <c r="J189" s="139"/>
      <c r="K189" s="139"/>
      <c r="L189" s="139"/>
      <c r="M189" s="139"/>
      <c r="N189" s="139"/>
      <c r="O189" s="139"/>
      <c r="P189" s="139"/>
      <c r="Q189" s="139"/>
      <c r="R189" s="139"/>
      <c r="S189" s="139"/>
      <c r="T189" s="139"/>
      <c r="U189" s="139"/>
      <c r="V189" s="139"/>
      <c r="W189" s="139"/>
      <c r="X189" s="139"/>
      <c r="Y189" s="139"/>
      <c r="Z189" s="139"/>
      <c r="AA189" s="139"/>
    </row>
    <row r="190" spans="1:27" ht="14.25" customHeight="1" x14ac:dyDescent="0.2">
      <c r="A190" s="216"/>
      <c r="B190" s="154"/>
      <c r="C190" s="155"/>
      <c r="D190" s="139"/>
      <c r="E190" s="139"/>
      <c r="F190" s="139"/>
      <c r="G190" s="139"/>
      <c r="H190" s="139"/>
      <c r="I190" s="139"/>
      <c r="J190" s="139"/>
      <c r="K190" s="139"/>
      <c r="L190" s="139"/>
      <c r="M190" s="139"/>
      <c r="N190" s="139"/>
      <c r="O190" s="139"/>
      <c r="P190" s="139"/>
      <c r="Q190" s="139"/>
      <c r="R190" s="139"/>
      <c r="S190" s="139"/>
      <c r="T190" s="139"/>
      <c r="U190" s="139"/>
      <c r="V190" s="139"/>
      <c r="W190" s="139"/>
      <c r="X190" s="139"/>
      <c r="Y190" s="139"/>
      <c r="Z190" s="139"/>
      <c r="AA190" s="139"/>
    </row>
    <row r="191" spans="1:27" ht="14.25" customHeight="1" x14ac:dyDescent="0.2">
      <c r="A191" s="216"/>
      <c r="B191" s="154"/>
      <c r="C191" s="155"/>
      <c r="D191" s="139"/>
      <c r="E191" s="139"/>
      <c r="F191" s="139"/>
      <c r="G191" s="139"/>
      <c r="H191" s="139"/>
      <c r="I191" s="139"/>
      <c r="J191" s="139"/>
      <c r="K191" s="139"/>
      <c r="L191" s="139"/>
      <c r="M191" s="139"/>
      <c r="N191" s="139"/>
      <c r="O191" s="139"/>
      <c r="P191" s="139"/>
      <c r="Q191" s="139"/>
      <c r="R191" s="139"/>
      <c r="S191" s="139"/>
      <c r="T191" s="139"/>
      <c r="U191" s="139"/>
      <c r="V191" s="139"/>
      <c r="W191" s="139"/>
      <c r="X191" s="139"/>
      <c r="Y191" s="139"/>
      <c r="Z191" s="139"/>
      <c r="AA191" s="139"/>
    </row>
    <row r="192" spans="1:27" ht="14.25" customHeight="1" x14ac:dyDescent="0.2">
      <c r="A192" s="216"/>
      <c r="B192" s="154"/>
      <c r="C192" s="155"/>
      <c r="D192" s="139"/>
      <c r="E192" s="139"/>
      <c r="F192" s="139"/>
      <c r="G192" s="139"/>
      <c r="H192" s="139"/>
      <c r="I192" s="139"/>
      <c r="J192" s="139"/>
      <c r="K192" s="139"/>
      <c r="L192" s="139"/>
      <c r="M192" s="139"/>
      <c r="N192" s="139"/>
      <c r="O192" s="139"/>
      <c r="P192" s="139"/>
      <c r="Q192" s="139"/>
      <c r="R192" s="139"/>
      <c r="S192" s="139"/>
      <c r="T192" s="139"/>
      <c r="U192" s="139"/>
      <c r="V192" s="139"/>
      <c r="W192" s="139"/>
      <c r="X192" s="139"/>
      <c r="Y192" s="139"/>
      <c r="Z192" s="139"/>
      <c r="AA192" s="139"/>
    </row>
    <row r="193" spans="1:27" ht="14.25" customHeight="1" x14ac:dyDescent="0.2">
      <c r="A193" s="216"/>
      <c r="B193" s="154"/>
      <c r="C193" s="155"/>
      <c r="D193" s="139"/>
      <c r="E193" s="139"/>
      <c r="F193" s="139"/>
      <c r="G193" s="139"/>
      <c r="H193" s="139"/>
      <c r="I193" s="139"/>
      <c r="J193" s="139"/>
      <c r="K193" s="139"/>
      <c r="L193" s="139"/>
      <c r="M193" s="139"/>
      <c r="N193" s="139"/>
      <c r="O193" s="139"/>
      <c r="P193" s="139"/>
      <c r="Q193" s="139"/>
      <c r="R193" s="139"/>
      <c r="S193" s="139"/>
      <c r="T193" s="139"/>
      <c r="U193" s="139"/>
      <c r="V193" s="139"/>
      <c r="W193" s="139"/>
      <c r="X193" s="139"/>
      <c r="Y193" s="139"/>
      <c r="Z193" s="139"/>
      <c r="AA193" s="139"/>
    </row>
    <row r="194" spans="1:27" ht="14.25" customHeight="1" x14ac:dyDescent="0.2">
      <c r="A194" s="216"/>
      <c r="B194" s="154"/>
      <c r="C194" s="155"/>
      <c r="D194" s="139"/>
      <c r="E194" s="139"/>
      <c r="F194" s="139"/>
      <c r="G194" s="139"/>
      <c r="H194" s="139"/>
      <c r="I194" s="139"/>
      <c r="J194" s="139"/>
      <c r="K194" s="139"/>
      <c r="L194" s="139"/>
      <c r="M194" s="139"/>
      <c r="N194" s="139"/>
      <c r="O194" s="139"/>
      <c r="P194" s="139"/>
      <c r="Q194" s="139"/>
      <c r="R194" s="139"/>
      <c r="S194" s="139"/>
      <c r="T194" s="139"/>
      <c r="U194" s="139"/>
      <c r="V194" s="139"/>
      <c r="W194" s="139"/>
      <c r="X194" s="139"/>
      <c r="Y194" s="139"/>
      <c r="Z194" s="139"/>
      <c r="AA194" s="139"/>
    </row>
    <row r="195" spans="1:27" ht="14.25" customHeight="1" x14ac:dyDescent="0.2">
      <c r="A195" s="216"/>
      <c r="B195" s="154"/>
      <c r="C195" s="155"/>
      <c r="D195" s="139"/>
      <c r="E195" s="139"/>
      <c r="F195" s="139"/>
      <c r="G195" s="139"/>
      <c r="H195" s="139"/>
      <c r="I195" s="139"/>
      <c r="J195" s="139"/>
      <c r="K195" s="139"/>
      <c r="L195" s="139"/>
      <c r="M195" s="139"/>
      <c r="N195" s="139"/>
      <c r="O195" s="139"/>
      <c r="P195" s="139"/>
      <c r="Q195" s="139"/>
      <c r="R195" s="139"/>
      <c r="S195" s="139"/>
      <c r="T195" s="139"/>
      <c r="U195" s="139"/>
      <c r="V195" s="139"/>
      <c r="W195" s="139"/>
      <c r="X195" s="139"/>
      <c r="Y195" s="139"/>
      <c r="Z195" s="139"/>
      <c r="AA195" s="139"/>
    </row>
    <row r="196" spans="1:27" ht="14.25" customHeight="1" x14ac:dyDescent="0.2">
      <c r="A196" s="216"/>
      <c r="B196" s="154"/>
      <c r="C196" s="155"/>
      <c r="D196" s="139"/>
      <c r="E196" s="139"/>
      <c r="F196" s="139"/>
      <c r="G196" s="139"/>
      <c r="H196" s="139"/>
      <c r="I196" s="139"/>
      <c r="J196" s="139"/>
      <c r="K196" s="139"/>
      <c r="L196" s="139"/>
      <c r="M196" s="139"/>
      <c r="N196" s="139"/>
      <c r="O196" s="139"/>
      <c r="P196" s="139"/>
      <c r="Q196" s="139"/>
      <c r="R196" s="139"/>
      <c r="S196" s="139"/>
      <c r="T196" s="139"/>
      <c r="U196" s="139"/>
      <c r="V196" s="139"/>
      <c r="W196" s="139"/>
      <c r="X196" s="139"/>
      <c r="Y196" s="139"/>
      <c r="Z196" s="139"/>
      <c r="AA196" s="139"/>
    </row>
    <row r="197" spans="1:27" ht="14.25" customHeight="1" x14ac:dyDescent="0.2">
      <c r="A197" s="216"/>
      <c r="B197" s="154"/>
      <c r="C197" s="155"/>
      <c r="D197" s="139"/>
      <c r="E197" s="139"/>
      <c r="F197" s="139"/>
      <c r="G197" s="139"/>
      <c r="H197" s="139"/>
      <c r="I197" s="139"/>
      <c r="J197" s="139"/>
      <c r="K197" s="139"/>
      <c r="L197" s="139"/>
      <c r="M197" s="139"/>
      <c r="N197" s="139"/>
      <c r="O197" s="139"/>
      <c r="P197" s="139"/>
      <c r="Q197" s="139"/>
      <c r="R197" s="139"/>
      <c r="S197" s="139"/>
      <c r="T197" s="139"/>
      <c r="U197" s="139"/>
      <c r="V197" s="139"/>
      <c r="W197" s="139"/>
      <c r="X197" s="139"/>
      <c r="Y197" s="139"/>
      <c r="Z197" s="139"/>
      <c r="AA197" s="139"/>
    </row>
    <row r="198" spans="1:27" ht="14.25" customHeight="1" x14ac:dyDescent="0.2">
      <c r="A198" s="216"/>
      <c r="B198" s="154"/>
      <c r="C198" s="155"/>
      <c r="D198" s="139"/>
      <c r="E198" s="139"/>
      <c r="F198" s="139"/>
      <c r="G198" s="139"/>
      <c r="H198" s="139"/>
      <c r="I198" s="139"/>
      <c r="J198" s="139"/>
      <c r="K198" s="139"/>
      <c r="L198" s="139"/>
      <c r="M198" s="139"/>
      <c r="N198" s="139"/>
      <c r="O198" s="139"/>
      <c r="P198" s="139"/>
      <c r="Q198" s="139"/>
      <c r="R198" s="139"/>
      <c r="S198" s="139"/>
      <c r="T198" s="139"/>
      <c r="U198" s="139"/>
      <c r="V198" s="139"/>
      <c r="W198" s="139"/>
      <c r="X198" s="139"/>
      <c r="Y198" s="139"/>
      <c r="Z198" s="139"/>
      <c r="AA198" s="139"/>
    </row>
    <row r="199" spans="1:27" ht="14.25" customHeight="1" x14ac:dyDescent="0.2">
      <c r="A199" s="216"/>
      <c r="B199" s="154"/>
      <c r="C199" s="155"/>
      <c r="D199" s="139"/>
      <c r="E199" s="139"/>
      <c r="F199" s="139"/>
      <c r="G199" s="139"/>
      <c r="H199" s="139"/>
      <c r="I199" s="139"/>
      <c r="J199" s="139"/>
      <c r="K199" s="139"/>
      <c r="L199" s="139"/>
      <c r="M199" s="139"/>
      <c r="N199" s="139"/>
      <c r="O199" s="139"/>
      <c r="P199" s="139"/>
      <c r="Q199" s="139"/>
      <c r="R199" s="139"/>
      <c r="S199" s="139"/>
      <c r="T199" s="139"/>
      <c r="U199" s="139"/>
      <c r="V199" s="139"/>
      <c r="W199" s="139"/>
      <c r="X199" s="139"/>
      <c r="Y199" s="139"/>
      <c r="Z199" s="139"/>
      <c r="AA199" s="139"/>
    </row>
    <row r="200" spans="1:27" ht="14.25" customHeight="1" x14ac:dyDescent="0.2">
      <c r="A200" s="216"/>
      <c r="B200" s="154"/>
      <c r="C200" s="155"/>
      <c r="D200" s="139"/>
      <c r="E200" s="139"/>
      <c r="F200" s="139"/>
      <c r="G200" s="139"/>
      <c r="H200" s="139"/>
      <c r="I200" s="139"/>
      <c r="J200" s="139"/>
      <c r="K200" s="139"/>
      <c r="L200" s="139"/>
      <c r="M200" s="139"/>
      <c r="N200" s="139"/>
      <c r="O200" s="139"/>
      <c r="P200" s="139"/>
      <c r="Q200" s="139"/>
      <c r="R200" s="139"/>
      <c r="S200" s="139"/>
      <c r="T200" s="139"/>
      <c r="U200" s="139"/>
      <c r="V200" s="139"/>
      <c r="W200" s="139"/>
      <c r="X200" s="139"/>
      <c r="Y200" s="139"/>
      <c r="Z200" s="139"/>
      <c r="AA200" s="139"/>
    </row>
    <row r="201" spans="1:27" ht="14.25" customHeight="1" x14ac:dyDescent="0.2">
      <c r="A201" s="216"/>
      <c r="B201" s="154"/>
      <c r="C201" s="155"/>
      <c r="D201" s="139"/>
      <c r="E201" s="139"/>
      <c r="F201" s="139"/>
      <c r="G201" s="139"/>
      <c r="H201" s="139"/>
      <c r="I201" s="139"/>
      <c r="J201" s="139"/>
      <c r="K201" s="139"/>
      <c r="L201" s="139"/>
      <c r="M201" s="139"/>
      <c r="N201" s="139"/>
      <c r="O201" s="139"/>
      <c r="P201" s="139"/>
      <c r="Q201" s="139"/>
      <c r="R201" s="139"/>
      <c r="S201" s="139"/>
      <c r="T201" s="139"/>
      <c r="U201" s="139"/>
      <c r="V201" s="139"/>
      <c r="W201" s="139"/>
      <c r="X201" s="139"/>
      <c r="Y201" s="139"/>
      <c r="Z201" s="139"/>
      <c r="AA201" s="139"/>
    </row>
    <row r="202" spans="1:27" ht="14.25" customHeight="1" x14ac:dyDescent="0.2">
      <c r="A202" s="216"/>
      <c r="B202" s="154"/>
      <c r="C202" s="155"/>
      <c r="D202" s="139"/>
      <c r="E202" s="139"/>
      <c r="F202" s="139"/>
      <c r="G202" s="139"/>
      <c r="H202" s="139"/>
      <c r="I202" s="139"/>
      <c r="J202" s="139"/>
      <c r="K202" s="139"/>
      <c r="L202" s="139"/>
      <c r="M202" s="139"/>
      <c r="N202" s="139"/>
      <c r="O202" s="139"/>
      <c r="P202" s="139"/>
      <c r="Q202" s="139"/>
      <c r="R202" s="139"/>
      <c r="S202" s="139"/>
      <c r="T202" s="139"/>
      <c r="U202" s="139"/>
      <c r="V202" s="139"/>
      <c r="W202" s="139"/>
      <c r="X202" s="139"/>
      <c r="Y202" s="139"/>
      <c r="Z202" s="139"/>
      <c r="AA202" s="139"/>
    </row>
    <row r="203" spans="1:27" ht="14.25" customHeight="1" x14ac:dyDescent="0.2">
      <c r="A203" s="216"/>
      <c r="B203" s="154"/>
      <c r="C203" s="155"/>
      <c r="D203" s="139"/>
      <c r="E203" s="139"/>
      <c r="F203" s="139"/>
      <c r="G203" s="139"/>
      <c r="H203" s="139"/>
      <c r="I203" s="139"/>
      <c r="J203" s="139"/>
      <c r="K203" s="139"/>
      <c r="L203" s="139"/>
      <c r="M203" s="139"/>
      <c r="N203" s="139"/>
      <c r="O203" s="139"/>
      <c r="P203" s="139"/>
      <c r="Q203" s="139"/>
      <c r="R203" s="139"/>
      <c r="S203" s="139"/>
      <c r="T203" s="139"/>
      <c r="U203" s="139"/>
      <c r="V203" s="139"/>
      <c r="W203" s="139"/>
      <c r="X203" s="139"/>
      <c r="Y203" s="139"/>
      <c r="Z203" s="139"/>
      <c r="AA203" s="139"/>
    </row>
    <row r="204" spans="1:27" ht="14.25" customHeight="1" x14ac:dyDescent="0.2">
      <c r="A204" s="216"/>
      <c r="B204" s="154"/>
      <c r="C204" s="155"/>
      <c r="D204" s="139"/>
      <c r="E204" s="139"/>
      <c r="F204" s="139"/>
      <c r="G204" s="139"/>
      <c r="H204" s="139"/>
      <c r="I204" s="139"/>
      <c r="J204" s="139"/>
      <c r="K204" s="139"/>
      <c r="L204" s="139"/>
      <c r="M204" s="139"/>
      <c r="N204" s="139"/>
      <c r="O204" s="139"/>
      <c r="P204" s="139"/>
      <c r="Q204" s="139"/>
      <c r="R204" s="139"/>
      <c r="S204" s="139"/>
      <c r="T204" s="139"/>
      <c r="U204" s="139"/>
      <c r="V204" s="139"/>
      <c r="W204" s="139"/>
      <c r="X204" s="139"/>
      <c r="Y204" s="139"/>
      <c r="Z204" s="139"/>
      <c r="AA204" s="139"/>
    </row>
    <row r="205" spans="1:27" ht="14.25" customHeight="1" x14ac:dyDescent="0.2">
      <c r="A205" s="216"/>
      <c r="B205" s="154"/>
      <c r="C205" s="155"/>
      <c r="D205" s="139"/>
      <c r="E205" s="139"/>
      <c r="F205" s="139"/>
      <c r="G205" s="139"/>
      <c r="H205" s="139"/>
      <c r="I205" s="139"/>
      <c r="J205" s="139"/>
      <c r="K205" s="139"/>
      <c r="L205" s="139"/>
      <c r="M205" s="139"/>
      <c r="N205" s="139"/>
      <c r="O205" s="139"/>
      <c r="P205" s="139"/>
      <c r="Q205" s="139"/>
      <c r="R205" s="139"/>
      <c r="S205" s="139"/>
      <c r="T205" s="139"/>
      <c r="U205" s="139"/>
      <c r="V205" s="139"/>
      <c r="W205" s="139"/>
      <c r="X205" s="139"/>
      <c r="Y205" s="139"/>
      <c r="Z205" s="139"/>
      <c r="AA205" s="139"/>
    </row>
    <row r="206" spans="1:27" ht="14.25" customHeight="1" x14ac:dyDescent="0.2">
      <c r="A206" s="216"/>
      <c r="B206" s="154"/>
      <c r="C206" s="155"/>
      <c r="D206" s="139"/>
      <c r="E206" s="139"/>
      <c r="F206" s="139"/>
      <c r="G206" s="139"/>
      <c r="H206" s="139"/>
      <c r="I206" s="139"/>
      <c r="J206" s="139"/>
      <c r="K206" s="139"/>
      <c r="L206" s="139"/>
      <c r="M206" s="139"/>
      <c r="N206" s="139"/>
      <c r="O206" s="139"/>
      <c r="P206" s="139"/>
      <c r="Q206" s="139"/>
      <c r="R206" s="139"/>
      <c r="S206" s="139"/>
      <c r="T206" s="139"/>
      <c r="U206" s="139"/>
      <c r="V206" s="139"/>
      <c r="W206" s="139"/>
      <c r="X206" s="139"/>
      <c r="Y206" s="139"/>
      <c r="Z206" s="139"/>
      <c r="AA206" s="139"/>
    </row>
    <row r="207" spans="1:27" ht="14.25" customHeight="1" x14ac:dyDescent="0.2">
      <c r="A207" s="216"/>
      <c r="B207" s="154"/>
      <c r="C207" s="155"/>
      <c r="D207" s="139"/>
      <c r="E207" s="139"/>
      <c r="F207" s="139"/>
      <c r="G207" s="139"/>
      <c r="H207" s="139"/>
      <c r="I207" s="139"/>
      <c r="J207" s="139"/>
      <c r="K207" s="139"/>
      <c r="L207" s="139"/>
      <c r="M207" s="139"/>
      <c r="N207" s="139"/>
      <c r="O207" s="139"/>
      <c r="P207" s="139"/>
      <c r="Q207" s="139"/>
      <c r="R207" s="139"/>
      <c r="S207" s="139"/>
      <c r="T207" s="139"/>
      <c r="U207" s="139"/>
      <c r="V207" s="139"/>
      <c r="W207" s="139"/>
      <c r="X207" s="139"/>
      <c r="Y207" s="139"/>
      <c r="Z207" s="139"/>
      <c r="AA207" s="139"/>
    </row>
    <row r="208" spans="1:27" ht="14.25" customHeight="1" x14ac:dyDescent="0.2">
      <c r="A208" s="216"/>
      <c r="B208" s="154"/>
      <c r="C208" s="155"/>
      <c r="D208" s="139"/>
      <c r="E208" s="139"/>
      <c r="F208" s="139"/>
      <c r="G208" s="139"/>
      <c r="H208" s="139"/>
      <c r="I208" s="139"/>
      <c r="J208" s="139"/>
      <c r="K208" s="139"/>
      <c r="L208" s="139"/>
      <c r="M208" s="139"/>
      <c r="N208" s="139"/>
      <c r="O208" s="139"/>
      <c r="P208" s="139"/>
      <c r="Q208" s="139"/>
      <c r="R208" s="139"/>
      <c r="S208" s="139"/>
      <c r="T208" s="139"/>
      <c r="U208" s="139"/>
      <c r="V208" s="139"/>
      <c r="W208" s="139"/>
      <c r="X208" s="139"/>
      <c r="Y208" s="139"/>
      <c r="Z208" s="139"/>
      <c r="AA208" s="139"/>
    </row>
    <row r="209" spans="1:27" ht="14.25" customHeight="1" x14ac:dyDescent="0.2">
      <c r="A209" s="216"/>
      <c r="B209" s="154"/>
      <c r="C209" s="155"/>
      <c r="D209" s="139"/>
      <c r="E209" s="139"/>
      <c r="F209" s="139"/>
      <c r="G209" s="139"/>
      <c r="H209" s="139"/>
      <c r="I209" s="139"/>
      <c r="J209" s="139"/>
      <c r="K209" s="139"/>
      <c r="L209" s="139"/>
      <c r="M209" s="139"/>
      <c r="N209" s="139"/>
      <c r="O209" s="139"/>
      <c r="P209" s="139"/>
      <c r="Q209" s="139"/>
      <c r="R209" s="139"/>
      <c r="S209" s="139"/>
      <c r="T209" s="139"/>
      <c r="U209" s="139"/>
      <c r="V209" s="139"/>
      <c r="W209" s="139"/>
      <c r="X209" s="139"/>
      <c r="Y209" s="139"/>
      <c r="Z209" s="139"/>
      <c r="AA209" s="139"/>
    </row>
    <row r="210" spans="1:27" ht="14.25" customHeight="1" x14ac:dyDescent="0.2">
      <c r="A210" s="216"/>
      <c r="B210" s="154"/>
      <c r="C210" s="155"/>
      <c r="D210" s="139"/>
      <c r="E210" s="139"/>
      <c r="F210" s="139"/>
      <c r="G210" s="139"/>
      <c r="H210" s="139"/>
      <c r="I210" s="139"/>
      <c r="J210" s="139"/>
      <c r="K210" s="139"/>
      <c r="L210" s="139"/>
      <c r="M210" s="139"/>
      <c r="N210" s="139"/>
      <c r="O210" s="139"/>
      <c r="P210" s="139"/>
      <c r="Q210" s="139"/>
      <c r="R210" s="139"/>
      <c r="S210" s="139"/>
      <c r="T210" s="139"/>
      <c r="U210" s="139"/>
      <c r="V210" s="139"/>
      <c r="W210" s="139"/>
      <c r="X210" s="139"/>
      <c r="Y210" s="139"/>
      <c r="Z210" s="139"/>
      <c r="AA210" s="139"/>
    </row>
    <row r="211" spans="1:27" ht="14.25" customHeight="1" x14ac:dyDescent="0.2">
      <c r="A211" s="216"/>
      <c r="B211" s="154"/>
      <c r="C211" s="155"/>
      <c r="D211" s="139"/>
      <c r="E211" s="139"/>
      <c r="F211" s="139"/>
      <c r="G211" s="139"/>
      <c r="H211" s="139"/>
      <c r="I211" s="139"/>
      <c r="J211" s="139"/>
      <c r="K211" s="139"/>
      <c r="L211" s="139"/>
      <c r="M211" s="139"/>
      <c r="N211" s="139"/>
      <c r="O211" s="139"/>
      <c r="P211" s="139"/>
      <c r="Q211" s="139"/>
      <c r="R211" s="139"/>
      <c r="S211" s="139"/>
      <c r="T211" s="139"/>
      <c r="U211" s="139"/>
      <c r="V211" s="139"/>
      <c r="W211" s="139"/>
      <c r="X211" s="139"/>
      <c r="Y211" s="139"/>
      <c r="Z211" s="139"/>
      <c r="AA211" s="139"/>
    </row>
    <row r="212" spans="1:27" ht="14.25" customHeight="1" x14ac:dyDescent="0.2">
      <c r="A212" s="216"/>
      <c r="B212" s="154"/>
      <c r="C212" s="155"/>
      <c r="D212" s="139"/>
      <c r="E212" s="139"/>
      <c r="F212" s="139"/>
      <c r="G212" s="139"/>
      <c r="H212" s="139"/>
      <c r="I212" s="139"/>
      <c r="J212" s="139"/>
      <c r="K212" s="139"/>
      <c r="L212" s="139"/>
      <c r="M212" s="139"/>
      <c r="N212" s="139"/>
      <c r="O212" s="139"/>
      <c r="P212" s="139"/>
      <c r="Q212" s="139"/>
      <c r="R212" s="139"/>
      <c r="S212" s="139"/>
      <c r="T212" s="139"/>
      <c r="U212" s="139"/>
      <c r="V212" s="139"/>
      <c r="W212" s="139"/>
      <c r="X212" s="139"/>
      <c r="Y212" s="139"/>
      <c r="Z212" s="139"/>
      <c r="AA212" s="139"/>
    </row>
    <row r="213" spans="1:27" ht="14.25" customHeight="1" x14ac:dyDescent="0.2">
      <c r="A213" s="216"/>
      <c r="B213" s="154"/>
      <c r="C213" s="155"/>
      <c r="D213" s="139"/>
      <c r="E213" s="139"/>
      <c r="F213" s="139"/>
      <c r="G213" s="139"/>
      <c r="H213" s="139"/>
      <c r="I213" s="139"/>
      <c r="J213" s="139"/>
      <c r="K213" s="139"/>
      <c r="L213" s="139"/>
      <c r="M213" s="139"/>
      <c r="N213" s="139"/>
      <c r="O213" s="139"/>
      <c r="P213" s="139"/>
      <c r="Q213" s="139"/>
      <c r="R213" s="139"/>
      <c r="S213" s="139"/>
      <c r="T213" s="139"/>
      <c r="U213" s="139"/>
      <c r="V213" s="139"/>
      <c r="W213" s="139"/>
      <c r="X213" s="139"/>
      <c r="Y213" s="139"/>
      <c r="Z213" s="139"/>
      <c r="AA213" s="139"/>
    </row>
    <row r="214" spans="1:27" ht="14.25" customHeight="1" x14ac:dyDescent="0.2">
      <c r="A214" s="216"/>
      <c r="B214" s="154"/>
      <c r="C214" s="155"/>
      <c r="D214" s="139"/>
      <c r="E214" s="139"/>
      <c r="F214" s="139"/>
      <c r="G214" s="139"/>
      <c r="H214" s="139"/>
      <c r="I214" s="139"/>
      <c r="J214" s="139"/>
      <c r="K214" s="139"/>
      <c r="L214" s="139"/>
      <c r="M214" s="139"/>
      <c r="N214" s="139"/>
      <c r="O214" s="139"/>
      <c r="P214" s="139"/>
      <c r="Q214" s="139"/>
      <c r="R214" s="139"/>
      <c r="S214" s="139"/>
      <c r="T214" s="139"/>
      <c r="U214" s="139"/>
      <c r="V214" s="139"/>
      <c r="W214" s="139"/>
      <c r="X214" s="139"/>
      <c r="Y214" s="139"/>
      <c r="Z214" s="139"/>
      <c r="AA214" s="139"/>
    </row>
    <row r="215" spans="1:27" ht="14.25" customHeight="1" x14ac:dyDescent="0.2">
      <c r="A215" s="216"/>
      <c r="B215" s="154"/>
      <c r="C215" s="155"/>
      <c r="D215" s="139"/>
      <c r="E215" s="139"/>
      <c r="F215" s="139"/>
      <c r="G215" s="139"/>
      <c r="H215" s="139"/>
      <c r="I215" s="139"/>
      <c r="J215" s="139"/>
      <c r="K215" s="139"/>
      <c r="L215" s="139"/>
      <c r="M215" s="139"/>
      <c r="N215" s="139"/>
      <c r="O215" s="139"/>
      <c r="P215" s="139"/>
      <c r="Q215" s="139"/>
      <c r="R215" s="139"/>
      <c r="S215" s="139"/>
      <c r="T215" s="139"/>
      <c r="U215" s="139"/>
      <c r="V215" s="139"/>
      <c r="W215" s="139"/>
      <c r="X215" s="139"/>
      <c r="Y215" s="139"/>
      <c r="Z215" s="139"/>
      <c r="AA215" s="139"/>
    </row>
    <row r="216" spans="1:27" ht="14.25" customHeight="1" x14ac:dyDescent="0.2">
      <c r="A216" s="216"/>
      <c r="B216" s="154"/>
      <c r="C216" s="155"/>
      <c r="D216" s="139"/>
      <c r="E216" s="139"/>
      <c r="F216" s="139"/>
      <c r="G216" s="139"/>
      <c r="H216" s="139"/>
      <c r="I216" s="139"/>
      <c r="J216" s="139"/>
      <c r="K216" s="139"/>
      <c r="L216" s="139"/>
      <c r="M216" s="139"/>
      <c r="N216" s="139"/>
      <c r="O216" s="139"/>
      <c r="P216" s="139"/>
      <c r="Q216" s="139"/>
      <c r="R216" s="139"/>
      <c r="S216" s="139"/>
      <c r="T216" s="139"/>
      <c r="U216" s="139"/>
      <c r="V216" s="139"/>
      <c r="W216" s="139"/>
      <c r="X216" s="139"/>
      <c r="Y216" s="139"/>
      <c r="Z216" s="139"/>
      <c r="AA216" s="139"/>
    </row>
    <row r="217" spans="1:27" ht="14.25" customHeight="1" x14ac:dyDescent="0.2">
      <c r="A217" s="216"/>
      <c r="B217" s="154"/>
      <c r="C217" s="155"/>
      <c r="D217" s="139"/>
      <c r="E217" s="139"/>
      <c r="F217" s="139"/>
      <c r="G217" s="139"/>
      <c r="H217" s="139"/>
      <c r="I217" s="139"/>
      <c r="J217" s="139"/>
      <c r="K217" s="139"/>
      <c r="L217" s="139"/>
      <c r="M217" s="139"/>
      <c r="N217" s="139"/>
      <c r="O217" s="139"/>
      <c r="P217" s="139"/>
      <c r="Q217" s="139"/>
      <c r="R217" s="139"/>
      <c r="S217" s="139"/>
      <c r="T217" s="139"/>
      <c r="U217" s="139"/>
      <c r="V217" s="139"/>
      <c r="W217" s="139"/>
      <c r="X217" s="139"/>
      <c r="Y217" s="139"/>
      <c r="Z217" s="139"/>
      <c r="AA217" s="139"/>
    </row>
    <row r="218" spans="1:27" ht="14.25" customHeight="1" x14ac:dyDescent="0.2">
      <c r="A218" s="216"/>
      <c r="B218" s="154"/>
      <c r="C218" s="155"/>
      <c r="D218" s="139"/>
      <c r="E218" s="139"/>
      <c r="F218" s="139"/>
      <c r="G218" s="139"/>
      <c r="H218" s="139"/>
      <c r="I218" s="139"/>
      <c r="J218" s="139"/>
      <c r="K218" s="139"/>
      <c r="L218" s="139"/>
      <c r="M218" s="139"/>
      <c r="N218" s="139"/>
      <c r="O218" s="139"/>
      <c r="P218" s="139"/>
      <c r="Q218" s="139"/>
      <c r="R218" s="139"/>
      <c r="S218" s="139"/>
      <c r="T218" s="139"/>
      <c r="U218" s="139"/>
      <c r="V218" s="139"/>
      <c r="W218" s="139"/>
      <c r="X218" s="139"/>
      <c r="Y218" s="139"/>
      <c r="Z218" s="139"/>
      <c r="AA218" s="139"/>
    </row>
    <row r="219" spans="1:27" ht="14.25" customHeight="1" x14ac:dyDescent="0.2">
      <c r="A219" s="216"/>
      <c r="B219" s="154"/>
      <c r="C219" s="155"/>
      <c r="D219" s="139"/>
      <c r="E219" s="139"/>
      <c r="F219" s="139"/>
      <c r="G219" s="139"/>
      <c r="H219" s="139"/>
      <c r="I219" s="139"/>
      <c r="J219" s="139"/>
      <c r="K219" s="139"/>
      <c r="L219" s="139"/>
      <c r="M219" s="139"/>
      <c r="N219" s="139"/>
      <c r="O219" s="139"/>
      <c r="P219" s="139"/>
      <c r="Q219" s="139"/>
      <c r="R219" s="139"/>
      <c r="S219" s="139"/>
      <c r="T219" s="139"/>
      <c r="U219" s="139"/>
      <c r="V219" s="139"/>
      <c r="W219" s="139"/>
      <c r="X219" s="139"/>
      <c r="Y219" s="139"/>
      <c r="Z219" s="139"/>
      <c r="AA219" s="139"/>
    </row>
    <row r="220" spans="1:27" ht="14.25" customHeight="1" x14ac:dyDescent="0.2">
      <c r="A220" s="216"/>
      <c r="B220" s="154"/>
      <c r="C220" s="155"/>
      <c r="D220" s="139"/>
      <c r="E220" s="139"/>
      <c r="F220" s="139"/>
      <c r="G220" s="139"/>
      <c r="H220" s="139"/>
      <c r="I220" s="139"/>
      <c r="J220" s="139"/>
      <c r="K220" s="139"/>
      <c r="L220" s="139"/>
      <c r="M220" s="139"/>
      <c r="N220" s="139"/>
      <c r="O220" s="139"/>
      <c r="P220" s="139"/>
      <c r="Q220" s="139"/>
      <c r="R220" s="139"/>
      <c r="S220" s="139"/>
      <c r="T220" s="139"/>
      <c r="U220" s="139"/>
      <c r="V220" s="139"/>
      <c r="W220" s="139"/>
      <c r="X220" s="139"/>
      <c r="Y220" s="139"/>
      <c r="Z220" s="139"/>
      <c r="AA220" s="139"/>
    </row>
    <row r="221" spans="1:27" ht="14.25" customHeight="1" x14ac:dyDescent="0.2">
      <c r="A221" s="216"/>
      <c r="B221" s="154"/>
      <c r="C221" s="155"/>
      <c r="D221" s="139"/>
      <c r="E221" s="139"/>
      <c r="F221" s="139"/>
      <c r="G221" s="139"/>
      <c r="H221" s="139"/>
      <c r="I221" s="139"/>
      <c r="J221" s="139"/>
      <c r="K221" s="139"/>
      <c r="L221" s="139"/>
      <c r="M221" s="139"/>
      <c r="N221" s="139"/>
      <c r="O221" s="139"/>
      <c r="P221" s="139"/>
      <c r="Q221" s="139"/>
      <c r="R221" s="139"/>
      <c r="S221" s="139"/>
      <c r="T221" s="139"/>
      <c r="U221" s="139"/>
      <c r="V221" s="139"/>
      <c r="W221" s="139"/>
      <c r="X221" s="139"/>
      <c r="Y221" s="139"/>
      <c r="Z221" s="139"/>
      <c r="AA221" s="139"/>
    </row>
    <row r="222" spans="1:27" ht="14.25" customHeight="1" x14ac:dyDescent="0.2">
      <c r="A222" s="216"/>
      <c r="B222" s="154"/>
      <c r="C222" s="155"/>
      <c r="D222" s="139"/>
      <c r="E222" s="139"/>
      <c r="F222" s="139"/>
      <c r="G222" s="139"/>
      <c r="H222" s="139"/>
      <c r="I222" s="139"/>
      <c r="J222" s="139"/>
      <c r="K222" s="139"/>
      <c r="L222" s="139"/>
      <c r="M222" s="139"/>
      <c r="N222" s="139"/>
      <c r="O222" s="139"/>
      <c r="P222" s="139"/>
      <c r="Q222" s="139"/>
      <c r="R222" s="139"/>
      <c r="S222" s="139"/>
      <c r="T222" s="139"/>
      <c r="U222" s="139"/>
      <c r="V222" s="139"/>
      <c r="W222" s="139"/>
      <c r="X222" s="139"/>
      <c r="Y222" s="139"/>
      <c r="Z222" s="139"/>
      <c r="AA222" s="139"/>
    </row>
    <row r="223" spans="1:27" ht="14.25" customHeight="1" x14ac:dyDescent="0.2">
      <c r="A223" s="216"/>
      <c r="B223" s="154"/>
      <c r="C223" s="155"/>
      <c r="D223" s="139"/>
      <c r="E223" s="139"/>
      <c r="F223" s="139"/>
      <c r="G223" s="139"/>
      <c r="H223" s="139"/>
      <c r="I223" s="139"/>
      <c r="J223" s="139"/>
      <c r="K223" s="139"/>
      <c r="L223" s="139"/>
      <c r="M223" s="139"/>
      <c r="N223" s="139"/>
      <c r="O223" s="139"/>
      <c r="P223" s="139"/>
      <c r="Q223" s="139"/>
      <c r="R223" s="139"/>
      <c r="S223" s="139"/>
      <c r="T223" s="139"/>
      <c r="U223" s="139"/>
      <c r="V223" s="139"/>
      <c r="W223" s="139"/>
      <c r="X223" s="139"/>
      <c r="Y223" s="139"/>
      <c r="Z223" s="139"/>
      <c r="AA223" s="139"/>
    </row>
    <row r="224" spans="1:27" ht="14.25" customHeight="1" x14ac:dyDescent="0.2">
      <c r="A224" s="216"/>
      <c r="B224" s="154"/>
      <c r="C224" s="155"/>
      <c r="D224" s="139"/>
      <c r="E224" s="139"/>
      <c r="F224" s="139"/>
      <c r="G224" s="139"/>
      <c r="H224" s="139"/>
      <c r="I224" s="139"/>
      <c r="J224" s="139"/>
      <c r="K224" s="139"/>
      <c r="L224" s="139"/>
      <c r="M224" s="139"/>
      <c r="N224" s="139"/>
      <c r="O224" s="139"/>
      <c r="P224" s="139"/>
      <c r="Q224" s="139"/>
      <c r="R224" s="139"/>
      <c r="S224" s="139"/>
      <c r="T224" s="139"/>
      <c r="U224" s="139"/>
      <c r="V224" s="139"/>
      <c r="W224" s="139"/>
      <c r="X224" s="139"/>
      <c r="Y224" s="139"/>
      <c r="Z224" s="139"/>
      <c r="AA224" s="139"/>
    </row>
    <row r="225" spans="1:27" ht="14.25" customHeight="1" x14ac:dyDescent="0.2">
      <c r="A225" s="216"/>
      <c r="B225" s="154"/>
      <c r="C225" s="155"/>
      <c r="D225" s="139"/>
      <c r="E225" s="139"/>
      <c r="F225" s="139"/>
      <c r="G225" s="139"/>
      <c r="H225" s="139"/>
      <c r="I225" s="139"/>
      <c r="J225" s="139"/>
      <c r="K225" s="139"/>
      <c r="L225" s="139"/>
      <c r="M225" s="139"/>
      <c r="N225" s="139"/>
      <c r="O225" s="139"/>
      <c r="P225" s="139"/>
      <c r="Q225" s="139"/>
      <c r="R225" s="139"/>
      <c r="S225" s="139"/>
      <c r="T225" s="139"/>
      <c r="U225" s="139"/>
      <c r="V225" s="139"/>
      <c r="W225" s="139"/>
      <c r="X225" s="139"/>
      <c r="Y225" s="139"/>
      <c r="Z225" s="139"/>
      <c r="AA225" s="139"/>
    </row>
    <row r="226" spans="1:27" ht="14.25" customHeight="1" x14ac:dyDescent="0.2">
      <c r="A226" s="216"/>
      <c r="B226" s="154"/>
      <c r="C226" s="155"/>
      <c r="D226" s="139"/>
      <c r="E226" s="139"/>
      <c r="F226" s="139"/>
      <c r="G226" s="139"/>
      <c r="H226" s="139"/>
      <c r="I226" s="139"/>
      <c r="J226" s="139"/>
      <c r="K226" s="139"/>
      <c r="L226" s="139"/>
      <c r="M226" s="139"/>
      <c r="N226" s="139"/>
      <c r="O226" s="139"/>
      <c r="P226" s="139"/>
      <c r="Q226" s="139"/>
      <c r="R226" s="139"/>
      <c r="S226" s="139"/>
      <c r="T226" s="139"/>
      <c r="U226" s="139"/>
      <c r="V226" s="139"/>
      <c r="W226" s="139"/>
      <c r="X226" s="139"/>
      <c r="Y226" s="139"/>
      <c r="Z226" s="139"/>
      <c r="AA226" s="139"/>
    </row>
    <row r="227" spans="1:27" ht="14.25" customHeight="1" x14ac:dyDescent="0.2">
      <c r="A227" s="216"/>
      <c r="B227" s="154"/>
      <c r="C227" s="155"/>
      <c r="D227" s="139"/>
      <c r="E227" s="139"/>
      <c r="F227" s="139"/>
      <c r="G227" s="139"/>
      <c r="H227" s="139"/>
      <c r="I227" s="139"/>
      <c r="J227" s="139"/>
      <c r="K227" s="139"/>
      <c r="L227" s="139"/>
      <c r="M227" s="139"/>
      <c r="N227" s="139"/>
      <c r="O227" s="139"/>
      <c r="P227" s="139"/>
      <c r="Q227" s="139"/>
      <c r="R227" s="139"/>
      <c r="S227" s="139"/>
      <c r="T227" s="139"/>
      <c r="U227" s="139"/>
      <c r="V227" s="139"/>
      <c r="W227" s="139"/>
      <c r="X227" s="139"/>
      <c r="Y227" s="139"/>
      <c r="Z227" s="139"/>
      <c r="AA227" s="139"/>
    </row>
    <row r="228" spans="1:27" ht="14.25" customHeight="1" x14ac:dyDescent="0.2">
      <c r="A228" s="216"/>
      <c r="B228" s="154"/>
      <c r="C228" s="155"/>
      <c r="D228" s="139"/>
      <c r="E228" s="139"/>
      <c r="F228" s="139"/>
      <c r="G228" s="139"/>
      <c r="H228" s="139"/>
      <c r="I228" s="139"/>
      <c r="J228" s="139"/>
      <c r="K228" s="139"/>
      <c r="L228" s="139"/>
      <c r="M228" s="139"/>
      <c r="N228" s="139"/>
      <c r="O228" s="139"/>
      <c r="P228" s="139"/>
      <c r="Q228" s="139"/>
      <c r="R228" s="139"/>
      <c r="S228" s="139"/>
      <c r="T228" s="139"/>
      <c r="U228" s="139"/>
      <c r="V228" s="139"/>
      <c r="W228" s="139"/>
      <c r="X228" s="139"/>
      <c r="Y228" s="139"/>
      <c r="Z228" s="139"/>
      <c r="AA228" s="139"/>
    </row>
    <row r="229" spans="1:27" ht="14.25" customHeight="1" x14ac:dyDescent="0.2">
      <c r="A229" s="216"/>
      <c r="B229" s="154"/>
      <c r="C229" s="155"/>
      <c r="D229" s="139"/>
      <c r="E229" s="139"/>
      <c r="F229" s="139"/>
      <c r="G229" s="139"/>
      <c r="H229" s="139"/>
      <c r="I229" s="139"/>
      <c r="J229" s="139"/>
      <c r="K229" s="139"/>
      <c r="L229" s="139"/>
      <c r="M229" s="139"/>
      <c r="N229" s="139"/>
      <c r="O229" s="139"/>
      <c r="P229" s="139"/>
      <c r="Q229" s="139"/>
      <c r="R229" s="139"/>
      <c r="S229" s="139"/>
      <c r="T229" s="139"/>
      <c r="U229" s="139"/>
      <c r="V229" s="139"/>
      <c r="W229" s="139"/>
      <c r="X229" s="139"/>
      <c r="Y229" s="139"/>
      <c r="Z229" s="139"/>
      <c r="AA229" s="139"/>
    </row>
    <row r="230" spans="1:27" ht="14.25" customHeight="1" x14ac:dyDescent="0.2">
      <c r="A230" s="216"/>
      <c r="B230" s="154"/>
      <c r="C230" s="155"/>
      <c r="D230" s="139"/>
      <c r="E230" s="139"/>
      <c r="F230" s="139"/>
      <c r="G230" s="139"/>
      <c r="H230" s="139"/>
      <c r="I230" s="139"/>
      <c r="J230" s="139"/>
      <c r="K230" s="139"/>
      <c r="L230" s="139"/>
      <c r="M230" s="139"/>
      <c r="N230" s="139"/>
      <c r="O230" s="139"/>
      <c r="P230" s="139"/>
      <c r="Q230" s="139"/>
      <c r="R230" s="139"/>
      <c r="S230" s="139"/>
      <c r="T230" s="139"/>
      <c r="U230" s="139"/>
      <c r="V230" s="139"/>
      <c r="W230" s="139"/>
      <c r="X230" s="139"/>
      <c r="Y230" s="139"/>
      <c r="Z230" s="139"/>
      <c r="AA230" s="139"/>
    </row>
    <row r="231" spans="1:27" ht="14.25" customHeight="1" x14ac:dyDescent="0.2">
      <c r="A231" s="216"/>
      <c r="B231" s="154"/>
      <c r="C231" s="155"/>
      <c r="D231" s="139"/>
      <c r="E231" s="139"/>
      <c r="F231" s="139"/>
      <c r="G231" s="139"/>
      <c r="H231" s="139"/>
      <c r="I231" s="139"/>
      <c r="J231" s="139"/>
      <c r="K231" s="139"/>
      <c r="L231" s="139"/>
      <c r="M231" s="139"/>
      <c r="N231" s="139"/>
      <c r="O231" s="139"/>
      <c r="P231" s="139"/>
      <c r="Q231" s="139"/>
      <c r="R231" s="139"/>
      <c r="S231" s="139"/>
      <c r="T231" s="139"/>
      <c r="U231" s="139"/>
      <c r="V231" s="139"/>
      <c r="W231" s="139"/>
      <c r="X231" s="139"/>
      <c r="Y231" s="139"/>
      <c r="Z231" s="139"/>
      <c r="AA231" s="139"/>
    </row>
    <row r="232" spans="1:27" ht="14.25" customHeight="1" x14ac:dyDescent="0.2">
      <c r="A232" s="216"/>
      <c r="B232" s="154"/>
      <c r="C232" s="155"/>
      <c r="D232" s="139"/>
      <c r="E232" s="139"/>
      <c r="F232" s="139"/>
      <c r="G232" s="139"/>
      <c r="H232" s="139"/>
      <c r="I232" s="139"/>
      <c r="J232" s="139"/>
      <c r="K232" s="139"/>
      <c r="L232" s="139"/>
      <c r="M232" s="139"/>
      <c r="N232" s="139"/>
      <c r="O232" s="139"/>
      <c r="P232" s="139"/>
      <c r="Q232" s="139"/>
      <c r="R232" s="139"/>
      <c r="S232" s="139"/>
      <c r="T232" s="139"/>
      <c r="U232" s="139"/>
      <c r="V232" s="139"/>
      <c r="W232" s="139"/>
      <c r="X232" s="139"/>
      <c r="Y232" s="139"/>
      <c r="Z232" s="139"/>
      <c r="AA232" s="139"/>
    </row>
    <row r="233" spans="1:27" ht="14.25" customHeight="1" x14ac:dyDescent="0.2">
      <c r="A233" s="216"/>
      <c r="B233" s="154"/>
      <c r="C233" s="155"/>
      <c r="D233" s="139"/>
      <c r="E233" s="139"/>
      <c r="F233" s="139"/>
      <c r="G233" s="139"/>
      <c r="H233" s="139"/>
      <c r="I233" s="139"/>
      <c r="J233" s="139"/>
      <c r="K233" s="139"/>
      <c r="L233" s="139"/>
      <c r="M233" s="139"/>
      <c r="N233" s="139"/>
      <c r="O233" s="139"/>
      <c r="P233" s="139"/>
      <c r="Q233" s="139"/>
      <c r="R233" s="139"/>
      <c r="S233" s="139"/>
      <c r="T233" s="139"/>
      <c r="U233" s="139"/>
      <c r="V233" s="139"/>
      <c r="W233" s="139"/>
      <c r="X233" s="139"/>
      <c r="Y233" s="139"/>
      <c r="Z233" s="139"/>
      <c r="AA233" s="139"/>
    </row>
    <row r="234" spans="1:27" ht="14.25" customHeight="1" x14ac:dyDescent="0.2">
      <c r="A234" s="216"/>
      <c r="B234" s="154"/>
      <c r="C234" s="155"/>
      <c r="D234" s="139"/>
      <c r="E234" s="139"/>
      <c r="F234" s="139"/>
      <c r="G234" s="139"/>
      <c r="H234" s="139"/>
      <c r="I234" s="139"/>
      <c r="J234" s="139"/>
      <c r="K234" s="139"/>
      <c r="L234" s="139"/>
      <c r="M234" s="139"/>
      <c r="N234" s="139"/>
      <c r="O234" s="139"/>
      <c r="P234" s="139"/>
      <c r="Q234" s="139"/>
      <c r="R234" s="139"/>
      <c r="S234" s="139"/>
      <c r="T234" s="139"/>
      <c r="U234" s="139"/>
      <c r="V234" s="139"/>
      <c r="W234" s="139"/>
      <c r="X234" s="139"/>
      <c r="Y234" s="139"/>
      <c r="Z234" s="139"/>
      <c r="AA234" s="139"/>
    </row>
    <row r="235" spans="1:27" ht="14.25" customHeight="1" x14ac:dyDescent="0.2">
      <c r="A235" s="216"/>
      <c r="B235" s="154"/>
      <c r="C235" s="155"/>
      <c r="D235" s="139"/>
      <c r="E235" s="139"/>
      <c r="F235" s="139"/>
      <c r="G235" s="139"/>
      <c r="H235" s="139"/>
      <c r="I235" s="139"/>
      <c r="J235" s="139"/>
      <c r="K235" s="139"/>
      <c r="L235" s="139"/>
      <c r="M235" s="139"/>
      <c r="N235" s="139"/>
      <c r="O235" s="139"/>
      <c r="P235" s="139"/>
      <c r="Q235" s="139"/>
      <c r="R235" s="139"/>
      <c r="S235" s="139"/>
      <c r="T235" s="139"/>
      <c r="U235" s="139"/>
      <c r="V235" s="139"/>
      <c r="W235" s="139"/>
      <c r="X235" s="139"/>
      <c r="Y235" s="139"/>
      <c r="Z235" s="139"/>
      <c r="AA235" s="139"/>
    </row>
    <row r="236" spans="1:27" ht="14.25" customHeight="1" x14ac:dyDescent="0.2">
      <c r="A236" s="216"/>
      <c r="B236" s="154"/>
      <c r="C236" s="155"/>
      <c r="D236" s="139"/>
      <c r="E236" s="139"/>
      <c r="F236" s="139"/>
      <c r="G236" s="139"/>
      <c r="H236" s="139"/>
      <c r="I236" s="139"/>
      <c r="J236" s="139"/>
      <c r="K236" s="139"/>
      <c r="L236" s="139"/>
      <c r="M236" s="139"/>
      <c r="N236" s="139"/>
      <c r="O236" s="139"/>
      <c r="P236" s="139"/>
      <c r="Q236" s="139"/>
      <c r="R236" s="139"/>
      <c r="S236" s="139"/>
      <c r="T236" s="139"/>
      <c r="U236" s="139"/>
      <c r="V236" s="139"/>
      <c r="W236" s="139"/>
      <c r="X236" s="139"/>
      <c r="Y236" s="139"/>
      <c r="Z236" s="139"/>
      <c r="AA236" s="139"/>
    </row>
    <row r="237" spans="1:27" ht="14.25" customHeight="1" x14ac:dyDescent="0.2">
      <c r="A237" s="216"/>
      <c r="B237" s="154"/>
      <c r="C237" s="155"/>
      <c r="D237" s="139"/>
      <c r="E237" s="139"/>
      <c r="F237" s="139"/>
      <c r="G237" s="139"/>
      <c r="H237" s="139"/>
      <c r="I237" s="139"/>
      <c r="J237" s="139"/>
      <c r="K237" s="139"/>
      <c r="L237" s="139"/>
      <c r="M237" s="139"/>
      <c r="N237" s="139"/>
      <c r="O237" s="139"/>
      <c r="P237" s="139"/>
      <c r="Q237" s="139"/>
      <c r="R237" s="139"/>
      <c r="S237" s="139"/>
      <c r="T237" s="139"/>
      <c r="U237" s="139"/>
      <c r="V237" s="139"/>
      <c r="W237" s="139"/>
      <c r="X237" s="139"/>
      <c r="Y237" s="139"/>
      <c r="Z237" s="139"/>
      <c r="AA237" s="139"/>
    </row>
    <row r="238" spans="1:27" ht="14.25" customHeight="1" x14ac:dyDescent="0.2">
      <c r="A238" s="216"/>
      <c r="B238" s="154"/>
      <c r="C238" s="155"/>
      <c r="D238" s="139"/>
      <c r="E238" s="139"/>
      <c r="F238" s="139"/>
      <c r="G238" s="139"/>
      <c r="H238" s="139"/>
      <c r="I238" s="139"/>
      <c r="J238" s="139"/>
      <c r="K238" s="139"/>
      <c r="L238" s="139"/>
      <c r="M238" s="139"/>
      <c r="N238" s="139"/>
      <c r="O238" s="139"/>
      <c r="P238" s="139"/>
      <c r="Q238" s="139"/>
      <c r="R238" s="139"/>
      <c r="S238" s="139"/>
      <c r="T238" s="139"/>
      <c r="U238" s="139"/>
      <c r="V238" s="139"/>
      <c r="W238" s="139"/>
      <c r="X238" s="139"/>
      <c r="Y238" s="139"/>
      <c r="Z238" s="139"/>
      <c r="AA238" s="139"/>
    </row>
    <row r="239" spans="1:27" ht="14.25" customHeight="1" x14ac:dyDescent="0.2">
      <c r="A239" s="216"/>
      <c r="B239" s="154"/>
      <c r="C239" s="155"/>
      <c r="D239" s="139"/>
      <c r="E239" s="139"/>
      <c r="F239" s="139"/>
      <c r="G239" s="139"/>
      <c r="H239" s="139"/>
      <c r="I239" s="139"/>
      <c r="J239" s="139"/>
      <c r="K239" s="139"/>
      <c r="L239" s="139"/>
      <c r="M239" s="139"/>
      <c r="N239" s="139"/>
      <c r="O239" s="139"/>
      <c r="P239" s="139"/>
      <c r="Q239" s="139"/>
      <c r="R239" s="139"/>
      <c r="S239" s="139"/>
      <c r="T239" s="139"/>
      <c r="U239" s="139"/>
      <c r="V239" s="139"/>
      <c r="W239" s="139"/>
      <c r="X239" s="139"/>
      <c r="Y239" s="139"/>
      <c r="Z239" s="139"/>
      <c r="AA239" s="139"/>
    </row>
    <row r="240" spans="1:27" ht="14.25" customHeight="1" x14ac:dyDescent="0.2">
      <c r="A240" s="216"/>
      <c r="B240" s="154"/>
      <c r="C240" s="155"/>
      <c r="D240" s="139"/>
      <c r="E240" s="139"/>
      <c r="F240" s="139"/>
      <c r="G240" s="139"/>
      <c r="H240" s="139"/>
      <c r="I240" s="139"/>
      <c r="J240" s="139"/>
      <c r="K240" s="139"/>
      <c r="L240" s="139"/>
      <c r="M240" s="139"/>
      <c r="N240" s="139"/>
      <c r="O240" s="139"/>
      <c r="P240" s="139"/>
      <c r="Q240" s="139"/>
      <c r="R240" s="139"/>
      <c r="S240" s="139"/>
      <c r="T240" s="139"/>
      <c r="U240" s="139"/>
      <c r="V240" s="139"/>
      <c r="W240" s="139"/>
      <c r="X240" s="139"/>
      <c r="Y240" s="139"/>
      <c r="Z240" s="139"/>
      <c r="AA240" s="139"/>
    </row>
    <row r="241" spans="1:27" ht="14.25" customHeight="1" x14ac:dyDescent="0.2">
      <c r="A241" s="216"/>
      <c r="B241" s="154"/>
      <c r="C241" s="155"/>
      <c r="D241" s="139"/>
      <c r="E241" s="139"/>
      <c r="F241" s="139"/>
      <c r="G241" s="139"/>
      <c r="H241" s="139"/>
      <c r="I241" s="139"/>
      <c r="J241" s="139"/>
      <c r="K241" s="139"/>
      <c r="L241" s="139"/>
      <c r="M241" s="139"/>
      <c r="N241" s="139"/>
      <c r="O241" s="139"/>
      <c r="P241" s="139"/>
      <c r="Q241" s="139"/>
      <c r="R241" s="139"/>
      <c r="S241" s="139"/>
      <c r="T241" s="139"/>
      <c r="U241" s="139"/>
      <c r="V241" s="139"/>
      <c r="W241" s="139"/>
      <c r="X241" s="139"/>
      <c r="Y241" s="139"/>
      <c r="Z241" s="139"/>
      <c r="AA241" s="139"/>
    </row>
    <row r="242" spans="1:27" ht="14.25" customHeight="1" x14ac:dyDescent="0.2">
      <c r="A242" s="216"/>
      <c r="B242" s="154"/>
      <c r="C242" s="155"/>
      <c r="D242" s="139"/>
      <c r="E242" s="139"/>
      <c r="F242" s="139"/>
      <c r="G242" s="139"/>
      <c r="H242" s="139"/>
      <c r="I242" s="139"/>
      <c r="J242" s="139"/>
      <c r="K242" s="139"/>
      <c r="L242" s="139"/>
      <c r="M242" s="139"/>
      <c r="N242" s="139"/>
      <c r="O242" s="139"/>
      <c r="P242" s="139"/>
      <c r="Q242" s="139"/>
      <c r="R242" s="139"/>
      <c r="S242" s="139"/>
      <c r="T242" s="139"/>
      <c r="U242" s="139"/>
      <c r="V242" s="139"/>
      <c r="W242" s="139"/>
      <c r="X242" s="139"/>
      <c r="Y242" s="139"/>
      <c r="Z242" s="139"/>
      <c r="AA242" s="139"/>
    </row>
    <row r="243" spans="1:27" ht="14.25" customHeight="1" x14ac:dyDescent="0.2">
      <c r="A243" s="216"/>
      <c r="B243" s="154"/>
      <c r="C243" s="155"/>
      <c r="D243" s="139"/>
      <c r="E243" s="139"/>
      <c r="F243" s="139"/>
      <c r="G243" s="139"/>
      <c r="H243" s="139"/>
      <c r="I243" s="139"/>
      <c r="J243" s="139"/>
      <c r="K243" s="139"/>
      <c r="L243" s="139"/>
      <c r="M243" s="139"/>
      <c r="N243" s="139"/>
      <c r="O243" s="139"/>
      <c r="P243" s="139"/>
      <c r="Q243" s="139"/>
      <c r="R243" s="139"/>
      <c r="S243" s="139"/>
      <c r="T243" s="139"/>
      <c r="U243" s="139"/>
      <c r="V243" s="139"/>
      <c r="W243" s="139"/>
      <c r="X243" s="139"/>
      <c r="Y243" s="139"/>
      <c r="Z243" s="139"/>
      <c r="AA243" s="139"/>
    </row>
    <row r="244" spans="1:27" ht="14.25" customHeight="1" x14ac:dyDescent="0.2">
      <c r="A244" s="216"/>
      <c r="B244" s="154"/>
      <c r="C244" s="155"/>
      <c r="D244" s="139"/>
      <c r="E244" s="139"/>
      <c r="F244" s="139"/>
      <c r="G244" s="139"/>
      <c r="H244" s="139"/>
      <c r="I244" s="139"/>
      <c r="J244" s="139"/>
      <c r="K244" s="139"/>
      <c r="L244" s="139"/>
      <c r="M244" s="139"/>
      <c r="N244" s="139"/>
      <c r="O244" s="139"/>
      <c r="P244" s="139"/>
      <c r="Q244" s="139"/>
      <c r="R244" s="139"/>
      <c r="S244" s="139"/>
      <c r="T244" s="139"/>
      <c r="U244" s="139"/>
      <c r="V244" s="139"/>
      <c r="W244" s="139"/>
      <c r="X244" s="139"/>
      <c r="Y244" s="139"/>
      <c r="Z244" s="139"/>
      <c r="AA244" s="139"/>
    </row>
    <row r="245" spans="1:27" ht="14.25" customHeight="1" x14ac:dyDescent="0.2">
      <c r="A245" s="216"/>
      <c r="B245" s="154"/>
      <c r="C245" s="155"/>
      <c r="D245" s="139"/>
      <c r="E245" s="139"/>
      <c r="F245" s="139"/>
      <c r="G245" s="139"/>
      <c r="H245" s="139"/>
      <c r="I245" s="139"/>
      <c r="J245" s="139"/>
      <c r="K245" s="139"/>
      <c r="L245" s="139"/>
      <c r="M245" s="139"/>
      <c r="N245" s="139"/>
      <c r="O245" s="139"/>
      <c r="P245" s="139"/>
      <c r="Q245" s="139"/>
      <c r="R245" s="139"/>
      <c r="S245" s="139"/>
      <c r="T245" s="139"/>
      <c r="U245" s="139"/>
      <c r="V245" s="139"/>
      <c r="W245" s="139"/>
      <c r="X245" s="139"/>
      <c r="Y245" s="139"/>
      <c r="Z245" s="139"/>
      <c r="AA245" s="139"/>
    </row>
    <row r="246" spans="1:27" ht="14.25" customHeight="1" x14ac:dyDescent="0.2">
      <c r="A246" s="216"/>
      <c r="B246" s="154"/>
      <c r="C246" s="155"/>
      <c r="D246" s="139"/>
      <c r="E246" s="139"/>
      <c r="F246" s="139"/>
      <c r="G246" s="139"/>
      <c r="H246" s="139"/>
      <c r="I246" s="139"/>
      <c r="J246" s="139"/>
      <c r="K246" s="139"/>
      <c r="L246" s="139"/>
      <c r="M246" s="139"/>
      <c r="N246" s="139"/>
      <c r="O246" s="139"/>
      <c r="P246" s="139"/>
      <c r="Q246" s="139"/>
      <c r="R246" s="139"/>
      <c r="S246" s="139"/>
      <c r="T246" s="139"/>
      <c r="U246" s="139"/>
      <c r="V246" s="139"/>
      <c r="W246" s="139"/>
      <c r="X246" s="139"/>
      <c r="Y246" s="139"/>
      <c r="Z246" s="139"/>
      <c r="AA246" s="139"/>
    </row>
    <row r="247" spans="1:27" ht="14.25" customHeight="1" x14ac:dyDescent="0.2">
      <c r="A247" s="216"/>
      <c r="B247" s="154"/>
      <c r="C247" s="155"/>
      <c r="D247" s="139"/>
      <c r="E247" s="139"/>
      <c r="F247" s="139"/>
      <c r="G247" s="139"/>
      <c r="H247" s="139"/>
      <c r="I247" s="139"/>
      <c r="J247" s="139"/>
      <c r="K247" s="139"/>
      <c r="L247" s="139"/>
      <c r="M247" s="139"/>
      <c r="N247" s="139"/>
      <c r="O247" s="139"/>
      <c r="P247" s="139"/>
      <c r="Q247" s="139"/>
      <c r="R247" s="139"/>
      <c r="S247" s="139"/>
      <c r="T247" s="139"/>
      <c r="U247" s="139"/>
      <c r="V247" s="139"/>
      <c r="W247" s="139"/>
      <c r="X247" s="139"/>
      <c r="Y247" s="139"/>
      <c r="Z247" s="139"/>
      <c r="AA247" s="139"/>
    </row>
    <row r="248" spans="1:27" ht="14.25" customHeight="1" x14ac:dyDescent="0.2">
      <c r="A248" s="216"/>
      <c r="B248" s="154"/>
      <c r="C248" s="155"/>
      <c r="D248" s="139"/>
      <c r="E248" s="139"/>
      <c r="F248" s="139"/>
      <c r="G248" s="139"/>
      <c r="H248" s="139"/>
      <c r="I248" s="139"/>
      <c r="J248" s="139"/>
      <c r="K248" s="139"/>
      <c r="L248" s="139"/>
      <c r="M248" s="139"/>
      <c r="N248" s="139"/>
      <c r="O248" s="139"/>
      <c r="P248" s="139"/>
      <c r="Q248" s="139"/>
      <c r="R248" s="139"/>
      <c r="S248" s="139"/>
      <c r="T248" s="139"/>
      <c r="U248" s="139"/>
      <c r="V248" s="139"/>
      <c r="W248" s="139"/>
      <c r="X248" s="139"/>
      <c r="Y248" s="139"/>
      <c r="Z248" s="139"/>
      <c r="AA248" s="139"/>
    </row>
    <row r="249" spans="1:27" ht="14.25" customHeight="1" x14ac:dyDescent="0.2">
      <c r="A249" s="216"/>
      <c r="B249" s="154"/>
      <c r="C249" s="155"/>
      <c r="D249" s="139"/>
      <c r="E249" s="139"/>
      <c r="F249" s="139"/>
      <c r="G249" s="139"/>
      <c r="H249" s="139"/>
      <c r="I249" s="139"/>
      <c r="J249" s="139"/>
      <c r="K249" s="139"/>
      <c r="L249" s="139"/>
      <c r="M249" s="139"/>
      <c r="N249" s="139"/>
      <c r="O249" s="139"/>
      <c r="P249" s="139"/>
      <c r="Q249" s="139"/>
      <c r="R249" s="139"/>
      <c r="S249" s="139"/>
      <c r="T249" s="139"/>
      <c r="U249" s="139"/>
      <c r="V249" s="139"/>
      <c r="W249" s="139"/>
      <c r="X249" s="139"/>
      <c r="Y249" s="139"/>
      <c r="Z249" s="139"/>
      <c r="AA249" s="139"/>
    </row>
    <row r="250" spans="1:27" ht="15.75" customHeight="1" x14ac:dyDescent="0.2">
      <c r="A250" s="216"/>
      <c r="B250" s="216"/>
      <c r="C250" s="216"/>
      <c r="D250" s="216"/>
      <c r="E250" s="216"/>
      <c r="F250" s="216"/>
      <c r="G250" s="216"/>
      <c r="H250" s="216"/>
      <c r="I250" s="216"/>
      <c r="J250" s="216"/>
      <c r="K250" s="216"/>
      <c r="L250" s="216"/>
      <c r="M250" s="216"/>
      <c r="N250" s="216"/>
      <c r="O250" s="216"/>
      <c r="P250" s="216"/>
      <c r="Q250" s="216"/>
      <c r="R250" s="216"/>
      <c r="S250" s="216"/>
      <c r="T250" s="216"/>
      <c r="U250" s="216"/>
      <c r="V250" s="216"/>
      <c r="W250" s="216"/>
      <c r="X250" s="216"/>
      <c r="Y250" s="216"/>
      <c r="Z250" s="216"/>
      <c r="AA250" s="216"/>
    </row>
    <row r="251" spans="1:27" ht="15.75" customHeight="1" x14ac:dyDescent="0.2">
      <c r="A251" s="216"/>
      <c r="B251" s="216"/>
      <c r="C251" s="216"/>
      <c r="D251" s="216"/>
      <c r="E251" s="216"/>
      <c r="F251" s="216"/>
      <c r="G251" s="216"/>
      <c r="H251" s="216"/>
      <c r="I251" s="216"/>
      <c r="J251" s="216"/>
      <c r="K251" s="216"/>
      <c r="L251" s="216"/>
      <c r="M251" s="216"/>
      <c r="N251" s="216"/>
      <c r="O251" s="216"/>
      <c r="P251" s="216"/>
      <c r="Q251" s="216"/>
      <c r="R251" s="216"/>
      <c r="S251" s="216"/>
      <c r="T251" s="216"/>
      <c r="U251" s="216"/>
      <c r="V251" s="216"/>
      <c r="W251" s="216"/>
      <c r="X251" s="216"/>
      <c r="Y251" s="216"/>
      <c r="Z251" s="216"/>
      <c r="AA251" s="216"/>
    </row>
    <row r="252" spans="1:27" ht="15.75" customHeight="1" x14ac:dyDescent="0.2">
      <c r="A252" s="216"/>
      <c r="B252" s="216"/>
      <c r="C252" s="216"/>
      <c r="D252" s="216"/>
      <c r="E252" s="216"/>
      <c r="F252" s="216"/>
      <c r="G252" s="216"/>
      <c r="H252" s="216"/>
      <c r="I252" s="216"/>
      <c r="J252" s="216"/>
      <c r="K252" s="216"/>
      <c r="L252" s="216"/>
      <c r="M252" s="216"/>
      <c r="N252" s="216"/>
      <c r="O252" s="216"/>
      <c r="P252" s="216"/>
      <c r="Q252" s="216"/>
      <c r="R252" s="216"/>
      <c r="S252" s="216"/>
      <c r="T252" s="216"/>
      <c r="U252" s="216"/>
      <c r="V252" s="216"/>
      <c r="W252" s="216"/>
      <c r="X252" s="216"/>
      <c r="Y252" s="216"/>
      <c r="Z252" s="216"/>
      <c r="AA252" s="216"/>
    </row>
    <row r="253" spans="1:27" ht="15.75" customHeight="1" x14ac:dyDescent="0.2">
      <c r="A253" s="216"/>
      <c r="B253" s="216"/>
      <c r="C253" s="216"/>
      <c r="D253" s="216"/>
      <c r="E253" s="216"/>
      <c r="F253" s="216"/>
      <c r="G253" s="216"/>
      <c r="H253" s="216"/>
      <c r="I253" s="216"/>
      <c r="J253" s="216"/>
      <c r="K253" s="216"/>
      <c r="L253" s="216"/>
      <c r="M253" s="216"/>
      <c r="N253" s="216"/>
      <c r="O253" s="216"/>
      <c r="P253" s="216"/>
      <c r="Q253" s="216"/>
      <c r="R253" s="216"/>
      <c r="S253" s="216"/>
      <c r="T253" s="216"/>
      <c r="U253" s="216"/>
      <c r="V253" s="216"/>
      <c r="W253" s="216"/>
      <c r="X253" s="216"/>
      <c r="Y253" s="216"/>
      <c r="Z253" s="216"/>
      <c r="AA253" s="216"/>
    </row>
    <row r="254" spans="1:27" ht="15.75" customHeight="1" x14ac:dyDescent="0.2">
      <c r="A254" s="216"/>
      <c r="B254" s="216"/>
      <c r="C254" s="216"/>
      <c r="D254" s="216"/>
      <c r="E254" s="216"/>
      <c r="F254" s="216"/>
      <c r="G254" s="216"/>
      <c r="H254" s="216"/>
      <c r="I254" s="216"/>
      <c r="J254" s="216"/>
      <c r="K254" s="216"/>
      <c r="L254" s="216"/>
      <c r="M254" s="216"/>
      <c r="N254" s="216"/>
      <c r="O254" s="216"/>
      <c r="P254" s="216"/>
      <c r="Q254" s="216"/>
      <c r="R254" s="216"/>
      <c r="S254" s="216"/>
      <c r="T254" s="216"/>
      <c r="U254" s="216"/>
      <c r="V254" s="216"/>
      <c r="W254" s="216"/>
      <c r="X254" s="216"/>
      <c r="Y254" s="216"/>
      <c r="Z254" s="216"/>
      <c r="AA254" s="216"/>
    </row>
    <row r="255" spans="1:27" ht="15.75" customHeight="1" x14ac:dyDescent="0.2">
      <c r="A255" s="216"/>
      <c r="B255" s="216"/>
      <c r="C255" s="216"/>
      <c r="D255" s="216"/>
      <c r="E255" s="216"/>
      <c r="F255" s="216"/>
      <c r="G255" s="216"/>
      <c r="H255" s="216"/>
      <c r="I255" s="216"/>
      <c r="J255" s="216"/>
      <c r="K255" s="216"/>
      <c r="L255" s="216"/>
      <c r="M255" s="216"/>
      <c r="N255" s="216"/>
      <c r="O255" s="216"/>
      <c r="P255" s="216"/>
      <c r="Q255" s="216"/>
      <c r="R255" s="216"/>
      <c r="S255" s="216"/>
      <c r="T255" s="216"/>
      <c r="U255" s="216"/>
      <c r="V255" s="216"/>
      <c r="W255" s="216"/>
      <c r="X255" s="216"/>
      <c r="Y255" s="216"/>
      <c r="Z255" s="216"/>
      <c r="AA255" s="216"/>
    </row>
    <row r="256" spans="1:27" ht="15.75" customHeight="1" x14ac:dyDescent="0.2">
      <c r="A256" s="216"/>
      <c r="B256" s="216"/>
      <c r="C256" s="216"/>
      <c r="D256" s="216"/>
      <c r="E256" s="216"/>
      <c r="F256" s="216"/>
      <c r="G256" s="216"/>
      <c r="H256" s="216"/>
      <c r="I256" s="216"/>
      <c r="J256" s="216"/>
      <c r="K256" s="216"/>
      <c r="L256" s="216"/>
      <c r="M256" s="216"/>
      <c r="N256" s="216"/>
      <c r="O256" s="216"/>
      <c r="P256" s="216"/>
      <c r="Q256" s="216"/>
      <c r="R256" s="216"/>
      <c r="S256" s="216"/>
      <c r="T256" s="216"/>
      <c r="U256" s="216"/>
      <c r="V256" s="216"/>
      <c r="W256" s="216"/>
      <c r="X256" s="216"/>
      <c r="Y256" s="216"/>
      <c r="Z256" s="216"/>
      <c r="AA256" s="216"/>
    </row>
    <row r="257" spans="1:27" ht="15.75" customHeight="1" x14ac:dyDescent="0.2">
      <c r="A257" s="216"/>
      <c r="B257" s="216"/>
      <c r="C257" s="216"/>
      <c r="D257" s="216"/>
      <c r="E257" s="216"/>
      <c r="F257" s="216"/>
      <c r="G257" s="216"/>
      <c r="H257" s="216"/>
      <c r="I257" s="216"/>
      <c r="J257" s="216"/>
      <c r="K257" s="216"/>
      <c r="L257" s="216"/>
      <c r="M257" s="216"/>
      <c r="N257" s="216"/>
      <c r="O257" s="216"/>
      <c r="P257" s="216"/>
      <c r="Q257" s="216"/>
      <c r="R257" s="216"/>
      <c r="S257" s="216"/>
      <c r="T257" s="216"/>
      <c r="U257" s="216"/>
      <c r="V257" s="216"/>
      <c r="W257" s="216"/>
      <c r="X257" s="216"/>
      <c r="Y257" s="216"/>
      <c r="Z257" s="216"/>
      <c r="AA257" s="216"/>
    </row>
    <row r="258" spans="1:27" ht="15.75" customHeight="1" x14ac:dyDescent="0.2">
      <c r="A258" s="216"/>
      <c r="B258" s="216"/>
      <c r="C258" s="216"/>
      <c r="D258" s="216"/>
      <c r="E258" s="216"/>
      <c r="F258" s="216"/>
      <c r="G258" s="216"/>
      <c r="H258" s="216"/>
      <c r="I258" s="216"/>
      <c r="J258" s="216"/>
      <c r="K258" s="216"/>
      <c r="L258" s="216"/>
      <c r="M258" s="216"/>
      <c r="N258" s="216"/>
      <c r="O258" s="216"/>
      <c r="P258" s="216"/>
      <c r="Q258" s="216"/>
      <c r="R258" s="216"/>
      <c r="S258" s="216"/>
      <c r="T258" s="216"/>
      <c r="U258" s="216"/>
      <c r="V258" s="216"/>
      <c r="W258" s="216"/>
      <c r="X258" s="216"/>
      <c r="Y258" s="216"/>
      <c r="Z258" s="216"/>
      <c r="AA258" s="216"/>
    </row>
    <row r="259" spans="1:27" ht="15.75" customHeight="1" x14ac:dyDescent="0.2">
      <c r="A259" s="216"/>
      <c r="B259" s="216"/>
      <c r="C259" s="216"/>
      <c r="D259" s="216"/>
      <c r="E259" s="216"/>
      <c r="F259" s="216"/>
      <c r="G259" s="216"/>
      <c r="H259" s="216"/>
      <c r="I259" s="216"/>
      <c r="J259" s="216"/>
      <c r="K259" s="216"/>
      <c r="L259" s="216"/>
      <c r="M259" s="216"/>
      <c r="N259" s="216"/>
      <c r="O259" s="216"/>
      <c r="P259" s="216"/>
      <c r="Q259" s="216"/>
      <c r="R259" s="216"/>
      <c r="S259" s="216"/>
      <c r="T259" s="216"/>
      <c r="U259" s="216"/>
      <c r="V259" s="216"/>
      <c r="W259" s="216"/>
      <c r="X259" s="216"/>
      <c r="Y259" s="216"/>
      <c r="Z259" s="216"/>
      <c r="AA259" s="216"/>
    </row>
    <row r="260" spans="1:27" ht="15.75" customHeight="1" x14ac:dyDescent="0.2">
      <c r="A260" s="216"/>
      <c r="B260" s="216"/>
      <c r="C260" s="216"/>
      <c r="D260" s="216"/>
      <c r="E260" s="216"/>
      <c r="F260" s="216"/>
      <c r="G260" s="216"/>
      <c r="H260" s="216"/>
      <c r="I260" s="216"/>
      <c r="J260" s="216"/>
      <c r="K260" s="216"/>
      <c r="L260" s="216"/>
      <c r="M260" s="216"/>
      <c r="N260" s="216"/>
      <c r="O260" s="216"/>
      <c r="P260" s="216"/>
      <c r="Q260" s="216"/>
      <c r="R260" s="216"/>
      <c r="S260" s="216"/>
      <c r="T260" s="216"/>
      <c r="U260" s="216"/>
      <c r="V260" s="216"/>
      <c r="W260" s="216"/>
      <c r="X260" s="216"/>
      <c r="Y260" s="216"/>
      <c r="Z260" s="216"/>
      <c r="AA260" s="216"/>
    </row>
    <row r="261" spans="1:27" ht="15.75" customHeight="1" x14ac:dyDescent="0.2">
      <c r="A261" s="216"/>
      <c r="B261" s="216"/>
      <c r="C261" s="216"/>
      <c r="D261" s="216"/>
      <c r="E261" s="216"/>
      <c r="F261" s="216"/>
      <c r="G261" s="216"/>
      <c r="H261" s="216"/>
      <c r="I261" s="216"/>
      <c r="J261" s="216"/>
      <c r="K261" s="216"/>
      <c r="L261" s="216"/>
      <c r="M261" s="216"/>
      <c r="N261" s="216"/>
      <c r="O261" s="216"/>
      <c r="P261" s="216"/>
      <c r="Q261" s="216"/>
      <c r="R261" s="216"/>
      <c r="S261" s="216"/>
      <c r="T261" s="216"/>
      <c r="U261" s="216"/>
      <c r="V261" s="216"/>
      <c r="W261" s="216"/>
      <c r="X261" s="216"/>
      <c r="Y261" s="216"/>
      <c r="Z261" s="216"/>
      <c r="AA261" s="216"/>
    </row>
    <row r="262" spans="1:27" ht="15.75" customHeight="1" x14ac:dyDescent="0.2">
      <c r="A262" s="216"/>
      <c r="B262" s="216"/>
      <c r="C262" s="216"/>
      <c r="D262" s="216"/>
      <c r="E262" s="216"/>
      <c r="F262" s="216"/>
      <c r="G262" s="216"/>
      <c r="H262" s="216"/>
      <c r="I262" s="216"/>
      <c r="J262" s="216"/>
      <c r="K262" s="216"/>
      <c r="L262" s="216"/>
      <c r="M262" s="216"/>
      <c r="N262" s="216"/>
      <c r="O262" s="216"/>
      <c r="P262" s="216"/>
      <c r="Q262" s="216"/>
      <c r="R262" s="216"/>
      <c r="S262" s="216"/>
      <c r="T262" s="216"/>
      <c r="U262" s="216"/>
      <c r="V262" s="216"/>
      <c r="W262" s="216"/>
      <c r="X262" s="216"/>
      <c r="Y262" s="216"/>
      <c r="Z262" s="216"/>
      <c r="AA262" s="216"/>
    </row>
    <row r="263" spans="1:27" ht="15.75" customHeight="1" x14ac:dyDescent="0.2">
      <c r="A263" s="216"/>
      <c r="B263" s="216"/>
      <c r="C263" s="216"/>
      <c r="D263" s="216"/>
      <c r="E263" s="216"/>
      <c r="F263" s="216"/>
      <c r="G263" s="216"/>
      <c r="H263" s="216"/>
      <c r="I263" s="216"/>
      <c r="J263" s="216"/>
      <c r="K263" s="216"/>
      <c r="L263" s="216"/>
      <c r="M263" s="216"/>
      <c r="N263" s="216"/>
      <c r="O263" s="216"/>
      <c r="P263" s="216"/>
      <c r="Q263" s="216"/>
      <c r="R263" s="216"/>
      <c r="S263" s="216"/>
      <c r="T263" s="216"/>
      <c r="U263" s="216"/>
      <c r="V263" s="216"/>
      <c r="W263" s="216"/>
      <c r="X263" s="216"/>
      <c r="Y263" s="216"/>
      <c r="Z263" s="216"/>
      <c r="AA263" s="216"/>
    </row>
    <row r="264" spans="1:27" ht="15.75" customHeight="1" x14ac:dyDescent="0.2">
      <c r="A264" s="216"/>
      <c r="B264" s="216"/>
      <c r="C264" s="216"/>
      <c r="D264" s="216"/>
      <c r="E264" s="216"/>
      <c r="F264" s="216"/>
      <c r="G264" s="216"/>
      <c r="H264" s="216"/>
      <c r="I264" s="216"/>
      <c r="J264" s="216"/>
      <c r="K264" s="216"/>
      <c r="L264" s="216"/>
      <c r="M264" s="216"/>
      <c r="N264" s="216"/>
      <c r="O264" s="216"/>
      <c r="P264" s="216"/>
      <c r="Q264" s="216"/>
      <c r="R264" s="216"/>
      <c r="S264" s="216"/>
      <c r="T264" s="216"/>
      <c r="U264" s="216"/>
      <c r="V264" s="216"/>
      <c r="W264" s="216"/>
      <c r="X264" s="216"/>
      <c r="Y264" s="216"/>
      <c r="Z264" s="216"/>
      <c r="AA264" s="216"/>
    </row>
    <row r="265" spans="1:27" ht="15.75" customHeight="1" x14ac:dyDescent="0.2">
      <c r="A265" s="216"/>
      <c r="B265" s="216"/>
      <c r="C265" s="216"/>
      <c r="D265" s="216"/>
      <c r="E265" s="216"/>
      <c r="F265" s="216"/>
      <c r="G265" s="216"/>
      <c r="H265" s="216"/>
      <c r="I265" s="216"/>
      <c r="J265" s="216"/>
      <c r="K265" s="216"/>
      <c r="L265" s="216"/>
      <c r="M265" s="216"/>
      <c r="N265" s="216"/>
      <c r="O265" s="216"/>
      <c r="P265" s="216"/>
      <c r="Q265" s="216"/>
      <c r="R265" s="216"/>
      <c r="S265" s="216"/>
      <c r="T265" s="216"/>
      <c r="U265" s="216"/>
      <c r="V265" s="216"/>
      <c r="W265" s="216"/>
      <c r="X265" s="216"/>
      <c r="Y265" s="216"/>
      <c r="Z265" s="216"/>
      <c r="AA265" s="216"/>
    </row>
    <row r="266" spans="1:27" ht="15.75" customHeight="1" x14ac:dyDescent="0.2">
      <c r="A266" s="216"/>
      <c r="B266" s="216"/>
      <c r="C266" s="216"/>
      <c r="D266" s="216"/>
      <c r="E266" s="216"/>
      <c r="F266" s="216"/>
      <c r="G266" s="216"/>
      <c r="H266" s="216"/>
      <c r="I266" s="216"/>
      <c r="J266" s="216"/>
      <c r="K266" s="216"/>
      <c r="L266" s="216"/>
      <c r="M266" s="216"/>
      <c r="N266" s="216"/>
      <c r="O266" s="216"/>
      <c r="P266" s="216"/>
      <c r="Q266" s="216"/>
      <c r="R266" s="216"/>
      <c r="S266" s="216"/>
      <c r="T266" s="216"/>
      <c r="U266" s="216"/>
      <c r="V266" s="216"/>
      <c r="W266" s="216"/>
      <c r="X266" s="216"/>
      <c r="Y266" s="216"/>
      <c r="Z266" s="216"/>
      <c r="AA266" s="216"/>
    </row>
    <row r="267" spans="1:27" ht="15.75" customHeight="1" x14ac:dyDescent="0.2">
      <c r="A267" s="216"/>
      <c r="B267" s="216"/>
      <c r="C267" s="216"/>
      <c r="D267" s="216"/>
      <c r="E267" s="216"/>
      <c r="F267" s="216"/>
      <c r="G267" s="216"/>
      <c r="H267" s="216"/>
      <c r="I267" s="216"/>
      <c r="J267" s="216"/>
      <c r="K267" s="216"/>
      <c r="L267" s="216"/>
      <c r="M267" s="216"/>
      <c r="N267" s="216"/>
      <c r="O267" s="216"/>
      <c r="P267" s="216"/>
      <c r="Q267" s="216"/>
      <c r="R267" s="216"/>
      <c r="S267" s="216"/>
      <c r="T267" s="216"/>
      <c r="U267" s="216"/>
      <c r="V267" s="216"/>
      <c r="W267" s="216"/>
      <c r="X267" s="216"/>
      <c r="Y267" s="216"/>
      <c r="Z267" s="216"/>
      <c r="AA267" s="216"/>
    </row>
    <row r="268" spans="1:27" ht="15.75" customHeight="1" x14ac:dyDescent="0.2">
      <c r="A268" s="216"/>
      <c r="B268" s="216"/>
      <c r="C268" s="216"/>
      <c r="D268" s="216"/>
      <c r="E268" s="216"/>
      <c r="F268" s="216"/>
      <c r="G268" s="216"/>
      <c r="H268" s="216"/>
      <c r="I268" s="216"/>
      <c r="J268" s="216"/>
      <c r="K268" s="216"/>
      <c r="L268" s="216"/>
      <c r="M268" s="216"/>
      <c r="N268" s="216"/>
      <c r="O268" s="216"/>
      <c r="P268" s="216"/>
      <c r="Q268" s="216"/>
      <c r="R268" s="216"/>
      <c r="S268" s="216"/>
      <c r="T268" s="216"/>
      <c r="U268" s="216"/>
      <c r="V268" s="216"/>
      <c r="W268" s="216"/>
      <c r="X268" s="216"/>
      <c r="Y268" s="216"/>
      <c r="Z268" s="216"/>
      <c r="AA268" s="216"/>
    </row>
    <row r="269" spans="1:27" ht="15.75" customHeight="1" x14ac:dyDescent="0.2">
      <c r="A269" s="216"/>
      <c r="B269" s="216"/>
      <c r="C269" s="216"/>
      <c r="D269" s="216"/>
      <c r="E269" s="216"/>
      <c r="F269" s="216"/>
      <c r="G269" s="216"/>
      <c r="H269" s="216"/>
      <c r="I269" s="216"/>
      <c r="J269" s="216"/>
      <c r="K269" s="216"/>
      <c r="L269" s="216"/>
      <c r="M269" s="216"/>
      <c r="N269" s="216"/>
      <c r="O269" s="216"/>
      <c r="P269" s="216"/>
      <c r="Q269" s="216"/>
      <c r="R269" s="216"/>
      <c r="S269" s="216"/>
      <c r="T269" s="216"/>
      <c r="U269" s="216"/>
      <c r="V269" s="216"/>
      <c r="W269" s="216"/>
      <c r="X269" s="216"/>
      <c r="Y269" s="216"/>
      <c r="Z269" s="216"/>
      <c r="AA269" s="216"/>
    </row>
    <row r="270" spans="1:27" ht="15.75" customHeight="1" x14ac:dyDescent="0.2">
      <c r="A270" s="216"/>
      <c r="B270" s="216"/>
      <c r="C270" s="216"/>
      <c r="D270" s="216"/>
      <c r="E270" s="216"/>
      <c r="F270" s="216"/>
      <c r="G270" s="216"/>
      <c r="H270" s="216"/>
      <c r="I270" s="216"/>
      <c r="J270" s="216"/>
      <c r="K270" s="216"/>
      <c r="L270" s="216"/>
      <c r="M270" s="216"/>
      <c r="N270" s="216"/>
      <c r="O270" s="216"/>
      <c r="P270" s="216"/>
      <c r="Q270" s="216"/>
      <c r="R270" s="216"/>
      <c r="S270" s="216"/>
      <c r="T270" s="216"/>
      <c r="U270" s="216"/>
      <c r="V270" s="216"/>
      <c r="W270" s="216"/>
      <c r="X270" s="216"/>
      <c r="Y270" s="216"/>
      <c r="Z270" s="216"/>
      <c r="AA270" s="216"/>
    </row>
    <row r="271" spans="1:27" ht="15.75" customHeight="1" x14ac:dyDescent="0.2">
      <c r="A271" s="216"/>
      <c r="B271" s="216"/>
      <c r="C271" s="216"/>
      <c r="D271" s="216"/>
      <c r="E271" s="216"/>
      <c r="F271" s="216"/>
      <c r="G271" s="216"/>
      <c r="H271" s="216"/>
      <c r="I271" s="216"/>
      <c r="J271" s="216"/>
      <c r="K271" s="216"/>
      <c r="L271" s="216"/>
      <c r="M271" s="216"/>
      <c r="N271" s="216"/>
      <c r="O271" s="216"/>
      <c r="P271" s="216"/>
      <c r="Q271" s="216"/>
      <c r="R271" s="216"/>
      <c r="S271" s="216"/>
      <c r="T271" s="216"/>
      <c r="U271" s="216"/>
      <c r="V271" s="216"/>
      <c r="W271" s="216"/>
      <c r="X271" s="216"/>
      <c r="Y271" s="216"/>
      <c r="Z271" s="216"/>
      <c r="AA271" s="216"/>
    </row>
    <row r="272" spans="1:27" ht="15.75" customHeight="1" x14ac:dyDescent="0.2">
      <c r="A272" s="216"/>
      <c r="B272" s="216"/>
      <c r="C272" s="216"/>
      <c r="D272" s="216"/>
      <c r="E272" s="216"/>
      <c r="F272" s="216"/>
      <c r="G272" s="216"/>
      <c r="H272" s="216"/>
      <c r="I272" s="216"/>
      <c r="J272" s="216"/>
      <c r="K272" s="216"/>
      <c r="L272" s="216"/>
      <c r="M272" s="216"/>
      <c r="N272" s="216"/>
      <c r="O272" s="216"/>
      <c r="P272" s="216"/>
      <c r="Q272" s="216"/>
      <c r="R272" s="216"/>
      <c r="S272" s="216"/>
      <c r="T272" s="216"/>
      <c r="U272" s="216"/>
      <c r="V272" s="216"/>
      <c r="W272" s="216"/>
      <c r="X272" s="216"/>
      <c r="Y272" s="216"/>
      <c r="Z272" s="216"/>
      <c r="AA272" s="216"/>
    </row>
    <row r="273" spans="1:27" ht="15.75" customHeight="1" x14ac:dyDescent="0.2">
      <c r="A273" s="216"/>
      <c r="B273" s="216"/>
      <c r="C273" s="216"/>
      <c r="D273" s="216"/>
      <c r="E273" s="216"/>
      <c r="F273" s="216"/>
      <c r="G273" s="216"/>
      <c r="H273" s="216"/>
      <c r="I273" s="216"/>
      <c r="J273" s="216"/>
      <c r="K273" s="216"/>
      <c r="L273" s="216"/>
      <c r="M273" s="216"/>
      <c r="N273" s="216"/>
      <c r="O273" s="216"/>
      <c r="P273" s="216"/>
      <c r="Q273" s="216"/>
      <c r="R273" s="216"/>
      <c r="S273" s="216"/>
      <c r="T273" s="216"/>
      <c r="U273" s="216"/>
      <c r="V273" s="216"/>
      <c r="W273" s="216"/>
      <c r="X273" s="216"/>
      <c r="Y273" s="216"/>
      <c r="Z273" s="216"/>
      <c r="AA273" s="216"/>
    </row>
    <row r="274" spans="1:27" ht="15.75" customHeight="1" x14ac:dyDescent="0.2">
      <c r="A274" s="216"/>
      <c r="B274" s="216"/>
      <c r="C274" s="216"/>
      <c r="D274" s="216"/>
      <c r="E274" s="216"/>
      <c r="F274" s="216"/>
      <c r="G274" s="216"/>
      <c r="H274" s="216"/>
      <c r="I274" s="216"/>
      <c r="J274" s="216"/>
      <c r="K274" s="216"/>
      <c r="L274" s="216"/>
      <c r="M274" s="216"/>
      <c r="N274" s="216"/>
      <c r="O274" s="216"/>
      <c r="P274" s="216"/>
      <c r="Q274" s="216"/>
      <c r="R274" s="216"/>
      <c r="S274" s="216"/>
      <c r="T274" s="216"/>
      <c r="U274" s="216"/>
      <c r="V274" s="216"/>
      <c r="W274" s="216"/>
      <c r="X274" s="216"/>
      <c r="Y274" s="216"/>
      <c r="Z274" s="216"/>
      <c r="AA274" s="216"/>
    </row>
    <row r="275" spans="1:27" ht="15.75" customHeight="1" x14ac:dyDescent="0.2">
      <c r="A275" s="216"/>
      <c r="B275" s="216"/>
      <c r="C275" s="216"/>
      <c r="D275" s="216"/>
      <c r="E275" s="216"/>
      <c r="F275" s="216"/>
      <c r="G275" s="216"/>
      <c r="H275" s="216"/>
      <c r="I275" s="216"/>
      <c r="J275" s="216"/>
      <c r="K275" s="216"/>
      <c r="L275" s="216"/>
      <c r="M275" s="216"/>
      <c r="N275" s="216"/>
      <c r="O275" s="216"/>
      <c r="P275" s="216"/>
      <c r="Q275" s="216"/>
      <c r="R275" s="216"/>
      <c r="S275" s="216"/>
      <c r="T275" s="216"/>
      <c r="U275" s="216"/>
      <c r="V275" s="216"/>
      <c r="W275" s="216"/>
      <c r="X275" s="216"/>
      <c r="Y275" s="216"/>
      <c r="Z275" s="216"/>
      <c r="AA275" s="216"/>
    </row>
    <row r="276" spans="1:27" ht="15.75" customHeight="1" x14ac:dyDescent="0.2">
      <c r="A276" s="216"/>
      <c r="B276" s="216"/>
      <c r="C276" s="216"/>
      <c r="D276" s="216"/>
      <c r="E276" s="216"/>
      <c r="F276" s="216"/>
      <c r="G276" s="216"/>
      <c r="H276" s="216"/>
      <c r="I276" s="216"/>
      <c r="J276" s="216"/>
      <c r="K276" s="216"/>
      <c r="L276" s="216"/>
      <c r="M276" s="216"/>
      <c r="N276" s="216"/>
      <c r="O276" s="216"/>
      <c r="P276" s="216"/>
      <c r="Q276" s="216"/>
      <c r="R276" s="216"/>
      <c r="S276" s="216"/>
      <c r="T276" s="216"/>
      <c r="U276" s="216"/>
      <c r="V276" s="216"/>
      <c r="W276" s="216"/>
      <c r="X276" s="216"/>
      <c r="Y276" s="216"/>
      <c r="Z276" s="216"/>
      <c r="AA276" s="216"/>
    </row>
    <row r="277" spans="1:27" ht="15.75" customHeight="1" x14ac:dyDescent="0.2">
      <c r="A277" s="216"/>
      <c r="B277" s="216"/>
      <c r="C277" s="216"/>
      <c r="D277" s="216"/>
      <c r="E277" s="216"/>
      <c r="F277" s="216"/>
      <c r="G277" s="216"/>
      <c r="H277" s="216"/>
      <c r="I277" s="216"/>
      <c r="J277" s="216"/>
      <c r="K277" s="216"/>
      <c r="L277" s="216"/>
      <c r="M277" s="216"/>
      <c r="N277" s="216"/>
      <c r="O277" s="216"/>
      <c r="P277" s="216"/>
      <c r="Q277" s="216"/>
      <c r="R277" s="216"/>
      <c r="S277" s="216"/>
      <c r="T277" s="216"/>
      <c r="U277" s="216"/>
      <c r="V277" s="216"/>
      <c r="W277" s="216"/>
      <c r="X277" s="216"/>
      <c r="Y277" s="216"/>
      <c r="Z277" s="216"/>
      <c r="AA277" s="216"/>
    </row>
    <row r="278" spans="1:27" ht="15.75" customHeight="1" x14ac:dyDescent="0.2">
      <c r="A278" s="216"/>
      <c r="B278" s="216"/>
      <c r="C278" s="216"/>
      <c r="D278" s="216"/>
      <c r="E278" s="216"/>
      <c r="F278" s="216"/>
      <c r="G278" s="216"/>
      <c r="H278" s="216"/>
      <c r="I278" s="216"/>
      <c r="J278" s="216"/>
      <c r="K278" s="216"/>
      <c r="L278" s="216"/>
      <c r="M278" s="216"/>
      <c r="N278" s="216"/>
      <c r="O278" s="216"/>
      <c r="P278" s="216"/>
      <c r="Q278" s="216"/>
      <c r="R278" s="216"/>
      <c r="S278" s="216"/>
      <c r="T278" s="216"/>
      <c r="U278" s="216"/>
      <c r="V278" s="216"/>
      <c r="W278" s="216"/>
      <c r="X278" s="216"/>
      <c r="Y278" s="216"/>
      <c r="Z278" s="216"/>
      <c r="AA278" s="216"/>
    </row>
    <row r="279" spans="1:27" ht="15.75" customHeight="1" x14ac:dyDescent="0.2">
      <c r="A279" s="216"/>
      <c r="B279" s="216"/>
      <c r="C279" s="216"/>
      <c r="D279" s="216"/>
      <c r="E279" s="216"/>
      <c r="F279" s="216"/>
      <c r="G279" s="216"/>
      <c r="H279" s="216"/>
      <c r="I279" s="216"/>
      <c r="J279" s="216"/>
      <c r="K279" s="216"/>
      <c r="L279" s="216"/>
      <c r="M279" s="216"/>
      <c r="N279" s="216"/>
      <c r="O279" s="216"/>
      <c r="P279" s="216"/>
      <c r="Q279" s="216"/>
      <c r="R279" s="216"/>
      <c r="S279" s="216"/>
      <c r="T279" s="216"/>
      <c r="U279" s="216"/>
      <c r="V279" s="216"/>
      <c r="W279" s="216"/>
      <c r="X279" s="216"/>
      <c r="Y279" s="216"/>
      <c r="Z279" s="216"/>
      <c r="AA279" s="216"/>
    </row>
    <row r="280" spans="1:27" ht="15.75" customHeight="1" x14ac:dyDescent="0.2">
      <c r="A280" s="216"/>
      <c r="B280" s="216"/>
      <c r="C280" s="216"/>
      <c r="D280" s="216"/>
      <c r="E280" s="216"/>
      <c r="F280" s="216"/>
      <c r="G280" s="216"/>
      <c r="H280" s="216"/>
      <c r="I280" s="216"/>
      <c r="J280" s="216"/>
      <c r="K280" s="216"/>
      <c r="L280" s="216"/>
      <c r="M280" s="216"/>
      <c r="N280" s="216"/>
      <c r="O280" s="216"/>
      <c r="P280" s="216"/>
      <c r="Q280" s="216"/>
      <c r="R280" s="216"/>
      <c r="S280" s="216"/>
      <c r="T280" s="216"/>
      <c r="U280" s="216"/>
      <c r="V280" s="216"/>
      <c r="W280" s="216"/>
      <c r="X280" s="216"/>
      <c r="Y280" s="216"/>
      <c r="Z280" s="216"/>
      <c r="AA280" s="216"/>
    </row>
    <row r="281" spans="1:27" ht="15.75" customHeight="1" x14ac:dyDescent="0.2">
      <c r="A281" s="216"/>
      <c r="B281" s="216"/>
      <c r="C281" s="216"/>
      <c r="D281" s="216"/>
      <c r="E281" s="216"/>
      <c r="F281" s="216"/>
      <c r="G281" s="216"/>
      <c r="H281" s="216"/>
      <c r="I281" s="216"/>
      <c r="J281" s="216"/>
      <c r="K281" s="216"/>
      <c r="L281" s="216"/>
      <c r="M281" s="216"/>
      <c r="N281" s="216"/>
      <c r="O281" s="216"/>
      <c r="P281" s="216"/>
      <c r="Q281" s="216"/>
      <c r="R281" s="216"/>
      <c r="S281" s="216"/>
      <c r="T281" s="216"/>
      <c r="U281" s="216"/>
      <c r="V281" s="216"/>
      <c r="W281" s="216"/>
      <c r="X281" s="216"/>
      <c r="Y281" s="216"/>
      <c r="Z281" s="216"/>
      <c r="AA281" s="216"/>
    </row>
    <row r="282" spans="1:27" ht="15.75" customHeight="1" x14ac:dyDescent="0.2">
      <c r="A282" s="216"/>
      <c r="B282" s="216"/>
      <c r="C282" s="216"/>
      <c r="D282" s="216"/>
      <c r="E282" s="216"/>
      <c r="F282" s="216"/>
      <c r="G282" s="216"/>
      <c r="H282" s="216"/>
      <c r="I282" s="216"/>
      <c r="J282" s="216"/>
      <c r="K282" s="216"/>
      <c r="L282" s="216"/>
      <c r="M282" s="216"/>
      <c r="N282" s="216"/>
      <c r="O282" s="216"/>
      <c r="P282" s="216"/>
      <c r="Q282" s="216"/>
      <c r="R282" s="216"/>
      <c r="S282" s="216"/>
      <c r="T282" s="216"/>
      <c r="U282" s="216"/>
      <c r="V282" s="216"/>
      <c r="W282" s="216"/>
      <c r="X282" s="216"/>
      <c r="Y282" s="216"/>
      <c r="Z282" s="216"/>
      <c r="AA282" s="216"/>
    </row>
    <row r="283" spans="1:27" ht="15.75" customHeight="1" x14ac:dyDescent="0.2">
      <c r="A283" s="216"/>
      <c r="B283" s="216"/>
      <c r="C283" s="216"/>
      <c r="D283" s="216"/>
      <c r="E283" s="216"/>
      <c r="F283" s="216"/>
      <c r="G283" s="216"/>
      <c r="H283" s="216"/>
      <c r="I283" s="216"/>
      <c r="J283" s="216"/>
      <c r="K283" s="216"/>
      <c r="L283" s="216"/>
      <c r="M283" s="216"/>
      <c r="N283" s="216"/>
      <c r="O283" s="216"/>
      <c r="P283" s="216"/>
      <c r="Q283" s="216"/>
      <c r="R283" s="216"/>
      <c r="S283" s="216"/>
      <c r="T283" s="216"/>
      <c r="U283" s="216"/>
      <c r="V283" s="216"/>
      <c r="W283" s="216"/>
      <c r="X283" s="216"/>
      <c r="Y283" s="216"/>
      <c r="Z283" s="216"/>
      <c r="AA283" s="216"/>
    </row>
    <row r="284" spans="1:27" ht="15.75" customHeight="1" x14ac:dyDescent="0.2">
      <c r="A284" s="216"/>
      <c r="B284" s="216"/>
      <c r="C284" s="216"/>
      <c r="D284" s="216"/>
      <c r="E284" s="216"/>
      <c r="F284" s="216"/>
      <c r="G284" s="216"/>
      <c r="H284" s="216"/>
      <c r="I284" s="216"/>
      <c r="J284" s="216"/>
      <c r="K284" s="216"/>
      <c r="L284" s="216"/>
      <c r="M284" s="216"/>
      <c r="N284" s="216"/>
      <c r="O284" s="216"/>
      <c r="P284" s="216"/>
      <c r="Q284" s="216"/>
      <c r="R284" s="216"/>
      <c r="S284" s="216"/>
      <c r="T284" s="216"/>
      <c r="U284" s="216"/>
      <c r="V284" s="216"/>
      <c r="W284" s="216"/>
      <c r="X284" s="216"/>
      <c r="Y284" s="216"/>
      <c r="Z284" s="216"/>
      <c r="AA284" s="216"/>
    </row>
    <row r="285" spans="1:27" ht="15.75" customHeight="1" x14ac:dyDescent="0.2">
      <c r="A285" s="216"/>
      <c r="B285" s="216"/>
      <c r="C285" s="216"/>
      <c r="D285" s="216"/>
      <c r="E285" s="216"/>
      <c r="F285" s="216"/>
      <c r="G285" s="216"/>
      <c r="H285" s="216"/>
      <c r="I285" s="216"/>
      <c r="J285" s="216"/>
      <c r="K285" s="216"/>
      <c r="L285" s="216"/>
      <c r="M285" s="216"/>
      <c r="N285" s="216"/>
      <c r="O285" s="216"/>
      <c r="P285" s="216"/>
      <c r="Q285" s="216"/>
      <c r="R285" s="216"/>
      <c r="S285" s="216"/>
      <c r="T285" s="216"/>
      <c r="U285" s="216"/>
      <c r="V285" s="216"/>
      <c r="W285" s="216"/>
      <c r="X285" s="216"/>
      <c r="Y285" s="216"/>
      <c r="Z285" s="216"/>
      <c r="AA285" s="216"/>
    </row>
    <row r="286" spans="1:27" ht="15.75" customHeight="1" x14ac:dyDescent="0.2">
      <c r="A286" s="216"/>
      <c r="B286" s="216"/>
      <c r="C286" s="216"/>
      <c r="D286" s="216"/>
      <c r="E286" s="216"/>
      <c r="F286" s="216"/>
      <c r="G286" s="216"/>
      <c r="H286" s="216"/>
      <c r="I286" s="216"/>
      <c r="J286" s="216"/>
      <c r="K286" s="216"/>
      <c r="L286" s="216"/>
      <c r="M286" s="216"/>
      <c r="N286" s="216"/>
      <c r="O286" s="216"/>
      <c r="P286" s="216"/>
      <c r="Q286" s="216"/>
      <c r="R286" s="216"/>
      <c r="S286" s="216"/>
      <c r="T286" s="216"/>
      <c r="U286" s="216"/>
      <c r="V286" s="216"/>
      <c r="W286" s="216"/>
      <c r="X286" s="216"/>
      <c r="Y286" s="216"/>
      <c r="Z286" s="216"/>
      <c r="AA286" s="216"/>
    </row>
    <row r="287" spans="1:27" ht="15.75" customHeight="1" x14ac:dyDescent="0.2">
      <c r="A287" s="216"/>
      <c r="B287" s="216"/>
      <c r="C287" s="216"/>
      <c r="D287" s="216"/>
      <c r="E287" s="216"/>
      <c r="F287" s="216"/>
      <c r="G287" s="216"/>
      <c r="H287" s="216"/>
      <c r="I287" s="216"/>
      <c r="J287" s="216"/>
      <c r="K287" s="216"/>
      <c r="L287" s="216"/>
      <c r="M287" s="216"/>
      <c r="N287" s="216"/>
      <c r="O287" s="216"/>
      <c r="P287" s="216"/>
      <c r="Q287" s="216"/>
      <c r="R287" s="216"/>
      <c r="S287" s="216"/>
      <c r="T287" s="216"/>
      <c r="U287" s="216"/>
      <c r="V287" s="216"/>
      <c r="W287" s="216"/>
      <c r="X287" s="216"/>
      <c r="Y287" s="216"/>
      <c r="Z287" s="216"/>
      <c r="AA287" s="216"/>
    </row>
    <row r="288" spans="1:27" ht="15.75" customHeight="1" x14ac:dyDescent="0.2">
      <c r="A288" s="216"/>
      <c r="B288" s="216"/>
      <c r="C288" s="216"/>
      <c r="D288" s="216"/>
      <c r="E288" s="216"/>
      <c r="F288" s="216"/>
      <c r="G288" s="216"/>
      <c r="H288" s="216"/>
      <c r="I288" s="216"/>
      <c r="J288" s="216"/>
      <c r="K288" s="216"/>
      <c r="L288" s="216"/>
      <c r="M288" s="216"/>
      <c r="N288" s="216"/>
      <c r="O288" s="216"/>
      <c r="P288" s="216"/>
      <c r="Q288" s="216"/>
      <c r="R288" s="216"/>
      <c r="S288" s="216"/>
      <c r="T288" s="216"/>
      <c r="U288" s="216"/>
      <c r="V288" s="216"/>
      <c r="W288" s="216"/>
      <c r="X288" s="216"/>
      <c r="Y288" s="216"/>
      <c r="Z288" s="216"/>
      <c r="AA288" s="216"/>
    </row>
    <row r="289" spans="1:27" ht="15.75" customHeight="1" x14ac:dyDescent="0.2">
      <c r="A289" s="216"/>
      <c r="B289" s="216"/>
      <c r="C289" s="216"/>
      <c r="D289" s="216"/>
      <c r="E289" s="216"/>
      <c r="F289" s="216"/>
      <c r="G289" s="216"/>
      <c r="H289" s="216"/>
      <c r="I289" s="216"/>
      <c r="J289" s="216"/>
      <c r="K289" s="216"/>
      <c r="L289" s="216"/>
      <c r="M289" s="216"/>
      <c r="N289" s="216"/>
      <c r="O289" s="216"/>
      <c r="P289" s="216"/>
      <c r="Q289" s="216"/>
      <c r="R289" s="216"/>
      <c r="S289" s="216"/>
      <c r="T289" s="216"/>
      <c r="U289" s="216"/>
      <c r="V289" s="216"/>
      <c r="W289" s="216"/>
      <c r="X289" s="216"/>
      <c r="Y289" s="216"/>
      <c r="Z289" s="216"/>
      <c r="AA289" s="216"/>
    </row>
    <row r="290" spans="1:27" ht="15.75" customHeight="1" x14ac:dyDescent="0.2">
      <c r="A290" s="216"/>
      <c r="B290" s="216"/>
      <c r="C290" s="216"/>
      <c r="D290" s="216"/>
      <c r="E290" s="216"/>
      <c r="F290" s="216"/>
      <c r="G290" s="216"/>
      <c r="H290" s="216"/>
      <c r="I290" s="216"/>
      <c r="J290" s="216"/>
      <c r="K290" s="216"/>
      <c r="L290" s="216"/>
      <c r="M290" s="216"/>
      <c r="N290" s="216"/>
      <c r="O290" s="216"/>
      <c r="P290" s="216"/>
      <c r="Q290" s="216"/>
      <c r="R290" s="216"/>
      <c r="S290" s="216"/>
      <c r="T290" s="216"/>
      <c r="U290" s="216"/>
      <c r="V290" s="216"/>
      <c r="W290" s="216"/>
      <c r="X290" s="216"/>
      <c r="Y290" s="216"/>
      <c r="Z290" s="216"/>
      <c r="AA290" s="216"/>
    </row>
    <row r="291" spans="1:27" ht="15.75" customHeight="1" x14ac:dyDescent="0.2">
      <c r="A291" s="216"/>
      <c r="B291" s="216"/>
      <c r="C291" s="216"/>
      <c r="D291" s="216"/>
      <c r="E291" s="216"/>
      <c r="F291" s="216"/>
      <c r="G291" s="216"/>
      <c r="H291" s="216"/>
      <c r="I291" s="216"/>
      <c r="J291" s="216"/>
      <c r="K291" s="216"/>
      <c r="L291" s="216"/>
      <c r="M291" s="216"/>
      <c r="N291" s="216"/>
      <c r="O291" s="216"/>
      <c r="P291" s="216"/>
      <c r="Q291" s="216"/>
      <c r="R291" s="216"/>
      <c r="S291" s="216"/>
      <c r="T291" s="216"/>
      <c r="U291" s="216"/>
      <c r="V291" s="216"/>
      <c r="W291" s="216"/>
      <c r="X291" s="216"/>
      <c r="Y291" s="216"/>
      <c r="Z291" s="216"/>
      <c r="AA291" s="216"/>
    </row>
    <row r="292" spans="1:27" ht="15.75" customHeight="1" x14ac:dyDescent="0.2">
      <c r="A292" s="216"/>
      <c r="B292" s="216"/>
      <c r="C292" s="216"/>
      <c r="D292" s="216"/>
      <c r="E292" s="216"/>
      <c r="F292" s="216"/>
      <c r="G292" s="216"/>
      <c r="H292" s="216"/>
      <c r="I292" s="216"/>
      <c r="J292" s="216"/>
      <c r="K292" s="216"/>
      <c r="L292" s="216"/>
      <c r="M292" s="216"/>
      <c r="N292" s="216"/>
      <c r="O292" s="216"/>
      <c r="P292" s="216"/>
      <c r="Q292" s="216"/>
      <c r="R292" s="216"/>
      <c r="S292" s="216"/>
      <c r="T292" s="216"/>
      <c r="U292" s="216"/>
      <c r="V292" s="216"/>
      <c r="W292" s="216"/>
      <c r="X292" s="216"/>
      <c r="Y292" s="216"/>
      <c r="Z292" s="216"/>
      <c r="AA292" s="216"/>
    </row>
    <row r="293" spans="1:27" ht="15.75" customHeight="1" x14ac:dyDescent="0.2">
      <c r="A293" s="216"/>
      <c r="B293" s="216"/>
      <c r="C293" s="216"/>
      <c r="D293" s="216"/>
      <c r="E293" s="216"/>
      <c r="F293" s="216"/>
      <c r="G293" s="216"/>
      <c r="H293" s="216"/>
      <c r="I293" s="216"/>
      <c r="J293" s="216"/>
      <c r="K293" s="216"/>
      <c r="L293" s="216"/>
      <c r="M293" s="216"/>
      <c r="N293" s="216"/>
      <c r="O293" s="216"/>
      <c r="P293" s="216"/>
      <c r="Q293" s="216"/>
      <c r="R293" s="216"/>
      <c r="S293" s="216"/>
      <c r="T293" s="216"/>
      <c r="U293" s="216"/>
      <c r="V293" s="216"/>
      <c r="W293" s="216"/>
      <c r="X293" s="216"/>
      <c r="Y293" s="216"/>
      <c r="Z293" s="216"/>
      <c r="AA293" s="216"/>
    </row>
    <row r="294" spans="1:27" ht="15.75" customHeight="1" x14ac:dyDescent="0.2">
      <c r="A294" s="216"/>
      <c r="B294" s="216"/>
      <c r="C294" s="216"/>
      <c r="D294" s="216"/>
      <c r="E294" s="216"/>
      <c r="F294" s="216"/>
      <c r="G294" s="216"/>
      <c r="H294" s="216"/>
      <c r="I294" s="216"/>
      <c r="J294" s="216"/>
      <c r="K294" s="216"/>
      <c r="L294" s="216"/>
      <c r="M294" s="216"/>
      <c r="N294" s="216"/>
      <c r="O294" s="216"/>
      <c r="P294" s="216"/>
      <c r="Q294" s="216"/>
      <c r="R294" s="216"/>
      <c r="S294" s="216"/>
      <c r="T294" s="216"/>
      <c r="U294" s="216"/>
      <c r="V294" s="216"/>
      <c r="W294" s="216"/>
      <c r="X294" s="216"/>
      <c r="Y294" s="216"/>
      <c r="Z294" s="216"/>
      <c r="AA294" s="216"/>
    </row>
    <row r="295" spans="1:27" ht="15.75" customHeight="1" x14ac:dyDescent="0.2">
      <c r="A295" s="216"/>
      <c r="B295" s="216"/>
      <c r="C295" s="216"/>
      <c r="D295" s="216"/>
      <c r="E295" s="216"/>
      <c r="F295" s="216"/>
      <c r="G295" s="216"/>
      <c r="H295" s="216"/>
      <c r="I295" s="216"/>
      <c r="J295" s="216"/>
      <c r="K295" s="216"/>
      <c r="L295" s="216"/>
      <c r="M295" s="216"/>
      <c r="N295" s="216"/>
      <c r="O295" s="216"/>
      <c r="P295" s="216"/>
      <c r="Q295" s="216"/>
      <c r="R295" s="216"/>
      <c r="S295" s="216"/>
      <c r="T295" s="216"/>
      <c r="U295" s="216"/>
      <c r="V295" s="216"/>
      <c r="W295" s="216"/>
      <c r="X295" s="216"/>
      <c r="Y295" s="216"/>
      <c r="Z295" s="216"/>
      <c r="AA295" s="216"/>
    </row>
    <row r="296" spans="1:27" ht="15.75" customHeight="1" x14ac:dyDescent="0.2">
      <c r="A296" s="216"/>
      <c r="B296" s="216"/>
      <c r="C296" s="216"/>
      <c r="D296" s="216"/>
      <c r="E296" s="216"/>
      <c r="F296" s="216"/>
      <c r="G296" s="216"/>
      <c r="H296" s="216"/>
      <c r="I296" s="216"/>
      <c r="J296" s="216"/>
      <c r="K296" s="216"/>
      <c r="L296" s="216"/>
      <c r="M296" s="216"/>
      <c r="N296" s="216"/>
      <c r="O296" s="216"/>
      <c r="P296" s="216"/>
      <c r="Q296" s="216"/>
      <c r="R296" s="216"/>
      <c r="S296" s="216"/>
      <c r="T296" s="216"/>
      <c r="U296" s="216"/>
      <c r="V296" s="216"/>
      <c r="W296" s="216"/>
      <c r="X296" s="216"/>
      <c r="Y296" s="216"/>
      <c r="Z296" s="216"/>
      <c r="AA296" s="216"/>
    </row>
    <row r="297" spans="1:27" ht="15.75" customHeight="1" x14ac:dyDescent="0.2">
      <c r="A297" s="216"/>
      <c r="B297" s="216"/>
      <c r="C297" s="216"/>
      <c r="D297" s="216"/>
      <c r="E297" s="216"/>
      <c r="F297" s="216"/>
      <c r="G297" s="216"/>
      <c r="H297" s="216"/>
      <c r="I297" s="216"/>
      <c r="J297" s="216"/>
      <c r="K297" s="216"/>
      <c r="L297" s="216"/>
      <c r="M297" s="216"/>
      <c r="N297" s="216"/>
      <c r="O297" s="216"/>
      <c r="P297" s="216"/>
      <c r="Q297" s="216"/>
      <c r="R297" s="216"/>
      <c r="S297" s="216"/>
      <c r="T297" s="216"/>
      <c r="U297" s="216"/>
      <c r="V297" s="216"/>
      <c r="W297" s="216"/>
      <c r="X297" s="216"/>
      <c r="Y297" s="216"/>
      <c r="Z297" s="216"/>
      <c r="AA297" s="216"/>
    </row>
    <row r="298" spans="1:27" ht="15.75" customHeight="1" x14ac:dyDescent="0.2">
      <c r="A298" s="216"/>
      <c r="B298" s="216"/>
      <c r="C298" s="216"/>
      <c r="D298" s="216"/>
      <c r="E298" s="216"/>
      <c r="F298" s="216"/>
      <c r="G298" s="216"/>
      <c r="H298" s="216"/>
      <c r="I298" s="216"/>
      <c r="J298" s="216"/>
      <c r="K298" s="216"/>
      <c r="L298" s="216"/>
      <c r="M298" s="216"/>
      <c r="N298" s="216"/>
      <c r="O298" s="216"/>
      <c r="P298" s="216"/>
      <c r="Q298" s="216"/>
      <c r="R298" s="216"/>
      <c r="S298" s="216"/>
      <c r="T298" s="216"/>
      <c r="U298" s="216"/>
      <c r="V298" s="216"/>
      <c r="W298" s="216"/>
      <c r="X298" s="216"/>
      <c r="Y298" s="216"/>
      <c r="Z298" s="216"/>
      <c r="AA298" s="216"/>
    </row>
    <row r="299" spans="1:27" ht="15.75" customHeight="1" x14ac:dyDescent="0.2">
      <c r="A299" s="216"/>
      <c r="B299" s="216"/>
      <c r="C299" s="216"/>
      <c r="D299" s="216"/>
      <c r="E299" s="216"/>
      <c r="F299" s="216"/>
      <c r="G299" s="216"/>
      <c r="H299" s="216"/>
      <c r="I299" s="216"/>
      <c r="J299" s="216"/>
      <c r="K299" s="216"/>
      <c r="L299" s="216"/>
      <c r="M299" s="216"/>
      <c r="N299" s="216"/>
      <c r="O299" s="216"/>
      <c r="P299" s="216"/>
      <c r="Q299" s="216"/>
      <c r="R299" s="216"/>
      <c r="S299" s="216"/>
      <c r="T299" s="216"/>
      <c r="U299" s="216"/>
      <c r="V299" s="216"/>
      <c r="W299" s="216"/>
      <c r="X299" s="216"/>
      <c r="Y299" s="216"/>
      <c r="Z299" s="216"/>
      <c r="AA299" s="216"/>
    </row>
    <row r="300" spans="1:27" ht="15.75" customHeight="1" x14ac:dyDescent="0.2">
      <c r="A300" s="216"/>
      <c r="B300" s="216"/>
      <c r="C300" s="216"/>
      <c r="D300" s="216"/>
      <c r="E300" s="216"/>
      <c r="F300" s="216"/>
      <c r="G300" s="216"/>
      <c r="H300" s="216"/>
      <c r="I300" s="216"/>
      <c r="J300" s="216"/>
      <c r="K300" s="216"/>
      <c r="L300" s="216"/>
      <c r="M300" s="216"/>
      <c r="N300" s="216"/>
      <c r="O300" s="216"/>
      <c r="P300" s="216"/>
      <c r="Q300" s="216"/>
      <c r="R300" s="216"/>
      <c r="S300" s="216"/>
      <c r="T300" s="216"/>
      <c r="U300" s="216"/>
      <c r="V300" s="216"/>
      <c r="W300" s="216"/>
      <c r="X300" s="216"/>
      <c r="Y300" s="216"/>
      <c r="Z300" s="216"/>
      <c r="AA300" s="216"/>
    </row>
    <row r="301" spans="1:27" ht="15.75" customHeight="1" x14ac:dyDescent="0.2">
      <c r="A301" s="216"/>
      <c r="B301" s="216"/>
      <c r="C301" s="216"/>
      <c r="D301" s="216"/>
      <c r="E301" s="216"/>
      <c r="F301" s="216"/>
      <c r="G301" s="216"/>
      <c r="H301" s="216"/>
      <c r="I301" s="216"/>
      <c r="J301" s="216"/>
      <c r="K301" s="216"/>
      <c r="L301" s="216"/>
      <c r="M301" s="216"/>
      <c r="N301" s="216"/>
      <c r="O301" s="216"/>
      <c r="P301" s="216"/>
      <c r="Q301" s="216"/>
      <c r="R301" s="216"/>
      <c r="S301" s="216"/>
      <c r="T301" s="216"/>
      <c r="U301" s="216"/>
      <c r="V301" s="216"/>
      <c r="W301" s="216"/>
      <c r="X301" s="216"/>
      <c r="Y301" s="216"/>
      <c r="Z301" s="216"/>
      <c r="AA301" s="216"/>
    </row>
    <row r="302" spans="1:27" ht="15.75" customHeight="1" x14ac:dyDescent="0.2">
      <c r="A302" s="216"/>
      <c r="B302" s="216"/>
      <c r="C302" s="216"/>
      <c r="D302" s="216"/>
      <c r="E302" s="216"/>
      <c r="F302" s="216"/>
      <c r="G302" s="216"/>
      <c r="H302" s="216"/>
      <c r="I302" s="216"/>
      <c r="J302" s="216"/>
      <c r="K302" s="216"/>
      <c r="L302" s="216"/>
      <c r="M302" s="216"/>
      <c r="N302" s="216"/>
      <c r="O302" s="216"/>
      <c r="P302" s="216"/>
      <c r="Q302" s="216"/>
      <c r="R302" s="216"/>
      <c r="S302" s="216"/>
      <c r="T302" s="216"/>
      <c r="U302" s="216"/>
      <c r="V302" s="216"/>
      <c r="W302" s="216"/>
      <c r="X302" s="216"/>
      <c r="Y302" s="216"/>
      <c r="Z302" s="216"/>
      <c r="AA302" s="216"/>
    </row>
    <row r="303" spans="1:27" ht="15.75" customHeight="1" x14ac:dyDescent="0.2">
      <c r="A303" s="216"/>
      <c r="B303" s="216"/>
      <c r="C303" s="216"/>
      <c r="D303" s="216"/>
      <c r="E303" s="216"/>
      <c r="F303" s="216"/>
      <c r="G303" s="216"/>
      <c r="H303" s="216"/>
      <c r="I303" s="216"/>
      <c r="J303" s="216"/>
      <c r="K303" s="216"/>
      <c r="L303" s="216"/>
      <c r="M303" s="216"/>
      <c r="N303" s="216"/>
      <c r="O303" s="216"/>
      <c r="P303" s="216"/>
      <c r="Q303" s="216"/>
      <c r="R303" s="216"/>
      <c r="S303" s="216"/>
      <c r="T303" s="216"/>
      <c r="U303" s="216"/>
      <c r="V303" s="216"/>
      <c r="W303" s="216"/>
      <c r="X303" s="216"/>
      <c r="Y303" s="216"/>
      <c r="Z303" s="216"/>
      <c r="AA303" s="216"/>
    </row>
    <row r="304" spans="1:27" ht="15.75" customHeight="1" x14ac:dyDescent="0.2">
      <c r="A304" s="216"/>
      <c r="B304" s="216"/>
      <c r="C304" s="216"/>
      <c r="D304" s="216"/>
      <c r="E304" s="216"/>
      <c r="F304" s="216"/>
      <c r="G304" s="216"/>
      <c r="H304" s="216"/>
      <c r="I304" s="216"/>
      <c r="J304" s="216"/>
      <c r="K304" s="216"/>
      <c r="L304" s="216"/>
      <c r="M304" s="216"/>
      <c r="N304" s="216"/>
      <c r="O304" s="216"/>
      <c r="P304" s="216"/>
      <c r="Q304" s="216"/>
      <c r="R304" s="216"/>
      <c r="S304" s="216"/>
      <c r="T304" s="216"/>
      <c r="U304" s="216"/>
      <c r="V304" s="216"/>
      <c r="W304" s="216"/>
      <c r="X304" s="216"/>
      <c r="Y304" s="216"/>
      <c r="Z304" s="216"/>
      <c r="AA304" s="216"/>
    </row>
    <row r="305" spans="1:27" ht="15.75" customHeight="1" x14ac:dyDescent="0.2">
      <c r="A305" s="216"/>
      <c r="B305" s="216"/>
      <c r="C305" s="216"/>
      <c r="D305" s="216"/>
      <c r="E305" s="216"/>
      <c r="F305" s="216"/>
      <c r="G305" s="216"/>
      <c r="H305" s="216"/>
      <c r="I305" s="216"/>
      <c r="J305" s="216"/>
      <c r="K305" s="216"/>
      <c r="L305" s="216"/>
      <c r="M305" s="216"/>
      <c r="N305" s="216"/>
      <c r="O305" s="216"/>
      <c r="P305" s="216"/>
      <c r="Q305" s="216"/>
      <c r="R305" s="216"/>
      <c r="S305" s="216"/>
      <c r="T305" s="216"/>
      <c r="U305" s="216"/>
      <c r="V305" s="216"/>
      <c r="W305" s="216"/>
      <c r="X305" s="216"/>
      <c r="Y305" s="216"/>
      <c r="Z305" s="216"/>
      <c r="AA305" s="216"/>
    </row>
    <row r="306" spans="1:27" ht="15.75" customHeight="1" x14ac:dyDescent="0.2">
      <c r="A306" s="216"/>
      <c r="B306" s="216"/>
      <c r="C306" s="216"/>
      <c r="D306" s="216"/>
      <c r="E306" s="216"/>
      <c r="F306" s="216"/>
      <c r="G306" s="216"/>
      <c r="H306" s="216"/>
      <c r="I306" s="216"/>
      <c r="J306" s="216"/>
      <c r="K306" s="216"/>
      <c r="L306" s="216"/>
      <c r="M306" s="216"/>
      <c r="N306" s="216"/>
      <c r="O306" s="216"/>
      <c r="P306" s="216"/>
      <c r="Q306" s="216"/>
      <c r="R306" s="216"/>
      <c r="S306" s="216"/>
      <c r="T306" s="216"/>
      <c r="U306" s="216"/>
      <c r="V306" s="216"/>
      <c r="W306" s="216"/>
      <c r="X306" s="216"/>
      <c r="Y306" s="216"/>
      <c r="Z306" s="216"/>
      <c r="AA306" s="216"/>
    </row>
    <row r="307" spans="1:27" ht="15.75" customHeight="1" x14ac:dyDescent="0.2">
      <c r="A307" s="216"/>
      <c r="B307" s="216"/>
      <c r="C307" s="216"/>
      <c r="D307" s="216"/>
      <c r="E307" s="216"/>
      <c r="F307" s="216"/>
      <c r="G307" s="216"/>
      <c r="H307" s="216"/>
      <c r="I307" s="216"/>
      <c r="J307" s="216"/>
      <c r="K307" s="216"/>
      <c r="L307" s="216"/>
      <c r="M307" s="216"/>
      <c r="N307" s="216"/>
      <c r="O307" s="216"/>
      <c r="P307" s="216"/>
      <c r="Q307" s="216"/>
      <c r="R307" s="216"/>
      <c r="S307" s="216"/>
      <c r="T307" s="216"/>
      <c r="U307" s="216"/>
      <c r="V307" s="216"/>
      <c r="W307" s="216"/>
      <c r="X307" s="216"/>
      <c r="Y307" s="216"/>
      <c r="Z307" s="216"/>
      <c r="AA307" s="216"/>
    </row>
    <row r="308" spans="1:27" ht="15.75" customHeight="1" x14ac:dyDescent="0.2">
      <c r="A308" s="216"/>
      <c r="B308" s="216"/>
      <c r="C308" s="216"/>
      <c r="D308" s="216"/>
      <c r="E308" s="216"/>
      <c r="F308" s="216"/>
      <c r="G308" s="216"/>
      <c r="H308" s="216"/>
      <c r="I308" s="216"/>
      <c r="J308" s="216"/>
      <c r="K308" s="216"/>
      <c r="L308" s="216"/>
      <c r="M308" s="216"/>
      <c r="N308" s="216"/>
      <c r="O308" s="216"/>
      <c r="P308" s="216"/>
      <c r="Q308" s="216"/>
      <c r="R308" s="216"/>
      <c r="S308" s="216"/>
      <c r="T308" s="216"/>
      <c r="U308" s="216"/>
      <c r="V308" s="216"/>
      <c r="W308" s="216"/>
      <c r="X308" s="216"/>
      <c r="Y308" s="216"/>
      <c r="Z308" s="216"/>
      <c r="AA308" s="216"/>
    </row>
    <row r="309" spans="1:27" ht="15.75" customHeight="1" x14ac:dyDescent="0.2">
      <c r="A309" s="216"/>
      <c r="B309" s="216"/>
      <c r="C309" s="216"/>
      <c r="D309" s="216"/>
      <c r="E309" s="216"/>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row>
    <row r="310" spans="1:27" ht="15.75" customHeight="1" x14ac:dyDescent="0.2">
      <c r="A310" s="216"/>
      <c r="B310" s="216"/>
      <c r="C310" s="216"/>
      <c r="D310" s="216"/>
      <c r="E310" s="216"/>
      <c r="F310" s="216"/>
      <c r="G310" s="216"/>
      <c r="H310" s="216"/>
      <c r="I310" s="216"/>
      <c r="J310" s="216"/>
      <c r="K310" s="216"/>
      <c r="L310" s="216"/>
      <c r="M310" s="216"/>
      <c r="N310" s="216"/>
      <c r="O310" s="216"/>
      <c r="P310" s="216"/>
      <c r="Q310" s="216"/>
      <c r="R310" s="216"/>
      <c r="S310" s="216"/>
      <c r="T310" s="216"/>
      <c r="U310" s="216"/>
      <c r="V310" s="216"/>
      <c r="W310" s="216"/>
      <c r="X310" s="216"/>
      <c r="Y310" s="216"/>
      <c r="Z310" s="216"/>
      <c r="AA310" s="216"/>
    </row>
    <row r="311" spans="1:27" ht="15.75" customHeight="1" x14ac:dyDescent="0.2">
      <c r="A311" s="216"/>
      <c r="B311" s="216"/>
      <c r="C311" s="216"/>
      <c r="D311" s="216"/>
      <c r="E311" s="216"/>
      <c r="F311" s="216"/>
      <c r="G311" s="216"/>
      <c r="H311" s="216"/>
      <c r="I311" s="216"/>
      <c r="J311" s="216"/>
      <c r="K311" s="216"/>
      <c r="L311" s="216"/>
      <c r="M311" s="216"/>
      <c r="N311" s="216"/>
      <c r="O311" s="216"/>
      <c r="P311" s="216"/>
      <c r="Q311" s="216"/>
      <c r="R311" s="216"/>
      <c r="S311" s="216"/>
      <c r="T311" s="216"/>
      <c r="U311" s="216"/>
      <c r="V311" s="216"/>
      <c r="W311" s="216"/>
      <c r="X311" s="216"/>
      <c r="Y311" s="216"/>
      <c r="Z311" s="216"/>
      <c r="AA311" s="216"/>
    </row>
    <row r="312" spans="1:27" ht="15.75" customHeight="1" x14ac:dyDescent="0.2">
      <c r="A312" s="216"/>
      <c r="B312" s="216"/>
      <c r="C312" s="216"/>
      <c r="D312" s="216"/>
      <c r="E312" s="216"/>
      <c r="F312" s="216"/>
      <c r="G312" s="216"/>
      <c r="H312" s="216"/>
      <c r="I312" s="216"/>
      <c r="J312" s="216"/>
      <c r="K312" s="216"/>
      <c r="L312" s="216"/>
      <c r="M312" s="216"/>
      <c r="N312" s="216"/>
      <c r="O312" s="216"/>
      <c r="P312" s="216"/>
      <c r="Q312" s="216"/>
      <c r="R312" s="216"/>
      <c r="S312" s="216"/>
      <c r="T312" s="216"/>
      <c r="U312" s="216"/>
      <c r="V312" s="216"/>
      <c r="W312" s="216"/>
      <c r="X312" s="216"/>
      <c r="Y312" s="216"/>
      <c r="Z312" s="216"/>
      <c r="AA312" s="216"/>
    </row>
    <row r="313" spans="1:27" ht="15.75" customHeight="1" x14ac:dyDescent="0.2">
      <c r="A313" s="216"/>
      <c r="B313" s="216"/>
      <c r="C313" s="216"/>
      <c r="D313" s="216"/>
      <c r="E313" s="216"/>
      <c r="F313" s="216"/>
      <c r="G313" s="216"/>
      <c r="H313" s="216"/>
      <c r="I313" s="216"/>
      <c r="J313" s="216"/>
      <c r="K313" s="216"/>
      <c r="L313" s="216"/>
      <c r="M313" s="216"/>
      <c r="N313" s="216"/>
      <c r="O313" s="216"/>
      <c r="P313" s="216"/>
      <c r="Q313" s="216"/>
      <c r="R313" s="216"/>
      <c r="S313" s="216"/>
      <c r="T313" s="216"/>
      <c r="U313" s="216"/>
      <c r="V313" s="216"/>
      <c r="W313" s="216"/>
      <c r="X313" s="216"/>
      <c r="Y313" s="216"/>
      <c r="Z313" s="216"/>
      <c r="AA313" s="216"/>
    </row>
    <row r="314" spans="1:27" ht="15.75" customHeight="1" x14ac:dyDescent="0.2">
      <c r="A314" s="216"/>
      <c r="B314" s="216"/>
      <c r="C314" s="216"/>
      <c r="D314" s="216"/>
      <c r="E314" s="216"/>
      <c r="F314" s="216"/>
      <c r="G314" s="216"/>
      <c r="H314" s="216"/>
      <c r="I314" s="216"/>
      <c r="J314" s="216"/>
      <c r="K314" s="216"/>
      <c r="L314" s="216"/>
      <c r="M314" s="216"/>
      <c r="N314" s="216"/>
      <c r="O314" s="216"/>
      <c r="P314" s="216"/>
      <c r="Q314" s="216"/>
      <c r="R314" s="216"/>
      <c r="S314" s="216"/>
      <c r="T314" s="216"/>
      <c r="U314" s="216"/>
      <c r="V314" s="216"/>
      <c r="W314" s="216"/>
      <c r="X314" s="216"/>
      <c r="Y314" s="216"/>
      <c r="Z314" s="216"/>
      <c r="AA314" s="216"/>
    </row>
    <row r="315" spans="1:27" ht="15.75" customHeight="1" x14ac:dyDescent="0.2">
      <c r="A315" s="216"/>
      <c r="B315" s="216"/>
      <c r="C315" s="216"/>
      <c r="D315" s="216"/>
      <c r="E315" s="216"/>
      <c r="F315" s="216"/>
      <c r="G315" s="216"/>
      <c r="H315" s="216"/>
      <c r="I315" s="216"/>
      <c r="J315" s="216"/>
      <c r="K315" s="216"/>
      <c r="L315" s="216"/>
      <c r="M315" s="216"/>
      <c r="N315" s="216"/>
      <c r="O315" s="216"/>
      <c r="P315" s="216"/>
      <c r="Q315" s="216"/>
      <c r="R315" s="216"/>
      <c r="S315" s="216"/>
      <c r="T315" s="216"/>
      <c r="U315" s="216"/>
      <c r="V315" s="216"/>
      <c r="W315" s="216"/>
      <c r="X315" s="216"/>
      <c r="Y315" s="216"/>
      <c r="Z315" s="216"/>
      <c r="AA315" s="216"/>
    </row>
    <row r="316" spans="1:27" ht="15.75" customHeight="1" x14ac:dyDescent="0.2">
      <c r="A316" s="216"/>
      <c r="B316" s="216"/>
      <c r="C316" s="216"/>
      <c r="D316" s="216"/>
      <c r="E316" s="216"/>
      <c r="F316" s="216"/>
      <c r="G316" s="216"/>
      <c r="H316" s="216"/>
      <c r="I316" s="216"/>
      <c r="J316" s="216"/>
      <c r="K316" s="216"/>
      <c r="L316" s="216"/>
      <c r="M316" s="216"/>
      <c r="N316" s="216"/>
      <c r="O316" s="216"/>
      <c r="P316" s="216"/>
      <c r="Q316" s="216"/>
      <c r="R316" s="216"/>
      <c r="S316" s="216"/>
      <c r="T316" s="216"/>
      <c r="U316" s="216"/>
      <c r="V316" s="216"/>
      <c r="W316" s="216"/>
      <c r="X316" s="216"/>
      <c r="Y316" s="216"/>
      <c r="Z316" s="216"/>
      <c r="AA316" s="216"/>
    </row>
    <row r="317" spans="1:27" ht="15.75" customHeight="1" x14ac:dyDescent="0.2">
      <c r="A317" s="216"/>
      <c r="B317" s="216"/>
      <c r="C317" s="216"/>
      <c r="D317" s="216"/>
      <c r="E317" s="216"/>
      <c r="F317" s="216"/>
      <c r="G317" s="216"/>
      <c r="H317" s="216"/>
      <c r="I317" s="216"/>
      <c r="J317" s="216"/>
      <c r="K317" s="216"/>
      <c r="L317" s="216"/>
      <c r="M317" s="216"/>
      <c r="N317" s="216"/>
      <c r="O317" s="216"/>
      <c r="P317" s="216"/>
      <c r="Q317" s="216"/>
      <c r="R317" s="216"/>
      <c r="S317" s="216"/>
      <c r="T317" s="216"/>
      <c r="U317" s="216"/>
      <c r="V317" s="216"/>
      <c r="W317" s="216"/>
      <c r="X317" s="216"/>
      <c r="Y317" s="216"/>
      <c r="Z317" s="216"/>
      <c r="AA317" s="216"/>
    </row>
    <row r="318" spans="1:27" ht="15.75" customHeight="1" x14ac:dyDescent="0.2">
      <c r="A318" s="216"/>
      <c r="B318" s="216"/>
      <c r="C318" s="216"/>
      <c r="D318" s="216"/>
      <c r="E318" s="216"/>
      <c r="F318" s="216"/>
      <c r="G318" s="216"/>
      <c r="H318" s="216"/>
      <c r="I318" s="216"/>
      <c r="J318" s="216"/>
      <c r="K318" s="216"/>
      <c r="L318" s="216"/>
      <c r="M318" s="216"/>
      <c r="N318" s="216"/>
      <c r="O318" s="216"/>
      <c r="P318" s="216"/>
      <c r="Q318" s="216"/>
      <c r="R318" s="216"/>
      <c r="S318" s="216"/>
      <c r="T318" s="216"/>
      <c r="U318" s="216"/>
      <c r="V318" s="216"/>
      <c r="W318" s="216"/>
      <c r="X318" s="216"/>
      <c r="Y318" s="216"/>
      <c r="Z318" s="216"/>
      <c r="AA318" s="216"/>
    </row>
    <row r="319" spans="1:27" ht="15.75" customHeight="1" x14ac:dyDescent="0.2">
      <c r="A319" s="216"/>
      <c r="B319" s="216"/>
      <c r="C319" s="216"/>
      <c r="D319" s="216"/>
      <c r="E319" s="216"/>
      <c r="F319" s="216"/>
      <c r="G319" s="216"/>
      <c r="H319" s="216"/>
      <c r="I319" s="216"/>
      <c r="J319" s="216"/>
      <c r="K319" s="216"/>
      <c r="L319" s="216"/>
      <c r="M319" s="216"/>
      <c r="N319" s="216"/>
      <c r="O319" s="216"/>
      <c r="P319" s="216"/>
      <c r="Q319" s="216"/>
      <c r="R319" s="216"/>
      <c r="S319" s="216"/>
      <c r="T319" s="216"/>
      <c r="U319" s="216"/>
      <c r="V319" s="216"/>
      <c r="W319" s="216"/>
      <c r="X319" s="216"/>
      <c r="Y319" s="216"/>
      <c r="Z319" s="216"/>
      <c r="AA319" s="216"/>
    </row>
    <row r="320" spans="1:27" ht="15.75" customHeight="1" x14ac:dyDescent="0.2">
      <c r="A320" s="216"/>
      <c r="B320" s="216"/>
      <c r="C320" s="216"/>
      <c r="D320" s="216"/>
      <c r="E320" s="216"/>
      <c r="F320" s="216"/>
      <c r="G320" s="216"/>
      <c r="H320" s="216"/>
      <c r="I320" s="216"/>
      <c r="J320" s="216"/>
      <c r="K320" s="216"/>
      <c r="L320" s="216"/>
      <c r="M320" s="216"/>
      <c r="N320" s="216"/>
      <c r="O320" s="216"/>
      <c r="P320" s="216"/>
      <c r="Q320" s="216"/>
      <c r="R320" s="216"/>
      <c r="S320" s="216"/>
      <c r="T320" s="216"/>
      <c r="U320" s="216"/>
      <c r="V320" s="216"/>
      <c r="W320" s="216"/>
      <c r="X320" s="216"/>
      <c r="Y320" s="216"/>
      <c r="Z320" s="216"/>
      <c r="AA320" s="216"/>
    </row>
    <row r="321" spans="1:27" ht="15.75" customHeight="1" x14ac:dyDescent="0.2">
      <c r="A321" s="216"/>
      <c r="B321" s="216"/>
      <c r="C321" s="216"/>
      <c r="D321" s="216"/>
      <c r="E321" s="216"/>
      <c r="F321" s="216"/>
      <c r="G321" s="216"/>
      <c r="H321" s="216"/>
      <c r="I321" s="216"/>
      <c r="J321" s="216"/>
      <c r="K321" s="216"/>
      <c r="L321" s="216"/>
      <c r="M321" s="216"/>
      <c r="N321" s="216"/>
      <c r="O321" s="216"/>
      <c r="P321" s="216"/>
      <c r="Q321" s="216"/>
      <c r="R321" s="216"/>
      <c r="S321" s="216"/>
      <c r="T321" s="216"/>
      <c r="U321" s="216"/>
      <c r="V321" s="216"/>
      <c r="W321" s="216"/>
      <c r="X321" s="216"/>
      <c r="Y321" s="216"/>
      <c r="Z321" s="216"/>
      <c r="AA321" s="216"/>
    </row>
    <row r="322" spans="1:27" ht="15.75" customHeight="1" x14ac:dyDescent="0.2">
      <c r="A322" s="216"/>
      <c r="B322" s="216"/>
      <c r="C322" s="216"/>
      <c r="D322" s="216"/>
      <c r="E322" s="216"/>
      <c r="F322" s="216"/>
      <c r="G322" s="216"/>
      <c r="H322" s="216"/>
      <c r="I322" s="216"/>
      <c r="J322" s="216"/>
      <c r="K322" s="216"/>
      <c r="L322" s="216"/>
      <c r="M322" s="216"/>
      <c r="N322" s="216"/>
      <c r="O322" s="216"/>
      <c r="P322" s="216"/>
      <c r="Q322" s="216"/>
      <c r="R322" s="216"/>
      <c r="S322" s="216"/>
      <c r="T322" s="216"/>
      <c r="U322" s="216"/>
      <c r="V322" s="216"/>
      <c r="W322" s="216"/>
      <c r="X322" s="216"/>
      <c r="Y322" s="216"/>
      <c r="Z322" s="216"/>
      <c r="AA322" s="216"/>
    </row>
    <row r="323" spans="1:27" ht="15.75" customHeight="1" x14ac:dyDescent="0.2">
      <c r="A323" s="216"/>
      <c r="B323" s="216"/>
      <c r="C323" s="216"/>
      <c r="D323" s="216"/>
      <c r="E323" s="216"/>
      <c r="F323" s="216"/>
      <c r="G323" s="216"/>
      <c r="H323" s="216"/>
      <c r="I323" s="216"/>
      <c r="J323" s="216"/>
      <c r="K323" s="216"/>
      <c r="L323" s="216"/>
      <c r="M323" s="216"/>
      <c r="N323" s="216"/>
      <c r="O323" s="216"/>
      <c r="P323" s="216"/>
      <c r="Q323" s="216"/>
      <c r="R323" s="216"/>
      <c r="S323" s="216"/>
      <c r="T323" s="216"/>
      <c r="U323" s="216"/>
      <c r="V323" s="216"/>
      <c r="W323" s="216"/>
      <c r="X323" s="216"/>
      <c r="Y323" s="216"/>
      <c r="Z323" s="216"/>
      <c r="AA323" s="216"/>
    </row>
    <row r="324" spans="1:27" ht="15.75" customHeight="1" x14ac:dyDescent="0.2">
      <c r="A324" s="216"/>
      <c r="B324" s="216"/>
      <c r="C324" s="216"/>
      <c r="D324" s="216"/>
      <c r="E324" s="216"/>
      <c r="F324" s="216"/>
      <c r="G324" s="216"/>
      <c r="H324" s="216"/>
      <c r="I324" s="216"/>
      <c r="J324" s="216"/>
      <c r="K324" s="216"/>
      <c r="L324" s="216"/>
      <c r="M324" s="216"/>
      <c r="N324" s="216"/>
      <c r="O324" s="216"/>
      <c r="P324" s="216"/>
      <c r="Q324" s="216"/>
      <c r="R324" s="216"/>
      <c r="S324" s="216"/>
      <c r="T324" s="216"/>
      <c r="U324" s="216"/>
      <c r="V324" s="216"/>
      <c r="W324" s="216"/>
      <c r="X324" s="216"/>
      <c r="Y324" s="216"/>
      <c r="Z324" s="216"/>
      <c r="AA324" s="216"/>
    </row>
    <row r="325" spans="1:27" ht="15.75" customHeight="1" x14ac:dyDescent="0.2">
      <c r="A325" s="216"/>
      <c r="B325" s="216"/>
      <c r="C325" s="216"/>
      <c r="D325" s="216"/>
      <c r="E325" s="216"/>
      <c r="F325" s="216"/>
      <c r="G325" s="216"/>
      <c r="H325" s="216"/>
      <c r="I325" s="216"/>
      <c r="J325" s="216"/>
      <c r="K325" s="216"/>
      <c r="L325" s="216"/>
      <c r="M325" s="216"/>
      <c r="N325" s="216"/>
      <c r="O325" s="216"/>
      <c r="P325" s="216"/>
      <c r="Q325" s="216"/>
      <c r="R325" s="216"/>
      <c r="S325" s="216"/>
      <c r="T325" s="216"/>
      <c r="U325" s="216"/>
      <c r="V325" s="216"/>
      <c r="W325" s="216"/>
      <c r="X325" s="216"/>
      <c r="Y325" s="216"/>
      <c r="Z325" s="216"/>
      <c r="AA325" s="216"/>
    </row>
    <row r="326" spans="1:27" ht="15.75" customHeight="1" x14ac:dyDescent="0.2">
      <c r="A326" s="216"/>
      <c r="B326" s="216"/>
      <c r="C326" s="216"/>
      <c r="D326" s="216"/>
      <c r="E326" s="216"/>
      <c r="F326" s="216"/>
      <c r="G326" s="216"/>
      <c r="H326" s="216"/>
      <c r="I326" s="216"/>
      <c r="J326" s="216"/>
      <c r="K326" s="216"/>
      <c r="L326" s="216"/>
      <c r="M326" s="216"/>
      <c r="N326" s="216"/>
      <c r="O326" s="216"/>
      <c r="P326" s="216"/>
      <c r="Q326" s="216"/>
      <c r="R326" s="216"/>
      <c r="S326" s="216"/>
      <c r="T326" s="216"/>
      <c r="U326" s="216"/>
      <c r="V326" s="216"/>
      <c r="W326" s="216"/>
      <c r="X326" s="216"/>
      <c r="Y326" s="216"/>
      <c r="Z326" s="216"/>
      <c r="AA326" s="216"/>
    </row>
    <row r="327" spans="1:27" ht="15.75" customHeight="1" x14ac:dyDescent="0.2">
      <c r="A327" s="216"/>
      <c r="B327" s="216"/>
      <c r="C327" s="216"/>
      <c r="D327" s="216"/>
      <c r="E327" s="216"/>
      <c r="F327" s="216"/>
      <c r="G327" s="216"/>
      <c r="H327" s="216"/>
      <c r="I327" s="216"/>
      <c r="J327" s="216"/>
      <c r="K327" s="216"/>
      <c r="L327" s="216"/>
      <c r="M327" s="216"/>
      <c r="N327" s="216"/>
      <c r="O327" s="216"/>
      <c r="P327" s="216"/>
      <c r="Q327" s="216"/>
      <c r="R327" s="216"/>
      <c r="S327" s="216"/>
      <c r="T327" s="216"/>
      <c r="U327" s="216"/>
      <c r="V327" s="216"/>
      <c r="W327" s="216"/>
      <c r="X327" s="216"/>
      <c r="Y327" s="216"/>
      <c r="Z327" s="216"/>
      <c r="AA327" s="216"/>
    </row>
    <row r="328" spans="1:27" ht="15.75" customHeight="1" x14ac:dyDescent="0.2">
      <c r="A328" s="216"/>
      <c r="B328" s="216"/>
      <c r="C328" s="216"/>
      <c r="D328" s="216"/>
      <c r="E328" s="216"/>
      <c r="F328" s="216"/>
      <c r="G328" s="216"/>
      <c r="H328" s="216"/>
      <c r="I328" s="216"/>
      <c r="J328" s="216"/>
      <c r="K328" s="216"/>
      <c r="L328" s="216"/>
      <c r="M328" s="216"/>
      <c r="N328" s="216"/>
      <c r="O328" s="216"/>
      <c r="P328" s="216"/>
      <c r="Q328" s="216"/>
      <c r="R328" s="216"/>
      <c r="S328" s="216"/>
      <c r="T328" s="216"/>
      <c r="U328" s="216"/>
      <c r="V328" s="216"/>
      <c r="W328" s="216"/>
      <c r="X328" s="216"/>
      <c r="Y328" s="216"/>
      <c r="Z328" s="216"/>
      <c r="AA328" s="216"/>
    </row>
    <row r="329" spans="1:27" ht="15.75" customHeight="1" x14ac:dyDescent="0.2">
      <c r="A329" s="216"/>
      <c r="B329" s="216"/>
      <c r="C329" s="216"/>
      <c r="D329" s="216"/>
      <c r="E329" s="216"/>
      <c r="F329" s="216"/>
      <c r="G329" s="216"/>
      <c r="H329" s="216"/>
      <c r="I329" s="216"/>
      <c r="J329" s="216"/>
      <c r="K329" s="216"/>
      <c r="L329" s="216"/>
      <c r="M329" s="216"/>
      <c r="N329" s="216"/>
      <c r="O329" s="216"/>
      <c r="P329" s="216"/>
      <c r="Q329" s="216"/>
      <c r="R329" s="216"/>
      <c r="S329" s="216"/>
      <c r="T329" s="216"/>
      <c r="U329" s="216"/>
      <c r="V329" s="216"/>
      <c r="W329" s="216"/>
      <c r="X329" s="216"/>
      <c r="Y329" s="216"/>
      <c r="Z329" s="216"/>
      <c r="AA329" s="216"/>
    </row>
    <row r="330" spans="1:27" ht="15.75" customHeight="1" x14ac:dyDescent="0.2">
      <c r="A330" s="216"/>
      <c r="B330" s="216"/>
      <c r="C330" s="216"/>
      <c r="D330" s="216"/>
      <c r="E330" s="216"/>
      <c r="F330" s="216"/>
      <c r="G330" s="216"/>
      <c r="H330" s="216"/>
      <c r="I330" s="216"/>
      <c r="J330" s="216"/>
      <c r="K330" s="216"/>
      <c r="L330" s="216"/>
      <c r="M330" s="216"/>
      <c r="N330" s="216"/>
      <c r="O330" s="216"/>
      <c r="P330" s="216"/>
      <c r="Q330" s="216"/>
      <c r="R330" s="216"/>
      <c r="S330" s="216"/>
      <c r="T330" s="216"/>
      <c r="U330" s="216"/>
      <c r="V330" s="216"/>
      <c r="W330" s="216"/>
      <c r="X330" s="216"/>
      <c r="Y330" s="216"/>
      <c r="Z330" s="216"/>
      <c r="AA330" s="216"/>
    </row>
    <row r="331" spans="1:27" ht="15.75" customHeight="1" x14ac:dyDescent="0.2">
      <c r="A331" s="216"/>
      <c r="B331" s="216"/>
      <c r="C331" s="216"/>
      <c r="D331" s="216"/>
      <c r="E331" s="216"/>
      <c r="F331" s="216"/>
      <c r="G331" s="216"/>
      <c r="H331" s="216"/>
      <c r="I331" s="216"/>
      <c r="J331" s="216"/>
      <c r="K331" s="216"/>
      <c r="L331" s="216"/>
      <c r="M331" s="216"/>
      <c r="N331" s="216"/>
      <c r="O331" s="216"/>
      <c r="P331" s="216"/>
      <c r="Q331" s="216"/>
      <c r="R331" s="216"/>
      <c r="S331" s="216"/>
      <c r="T331" s="216"/>
      <c r="U331" s="216"/>
      <c r="V331" s="216"/>
      <c r="W331" s="216"/>
      <c r="X331" s="216"/>
      <c r="Y331" s="216"/>
      <c r="Z331" s="216"/>
      <c r="AA331" s="216"/>
    </row>
    <row r="332" spans="1:27" ht="15.75" customHeight="1" x14ac:dyDescent="0.2">
      <c r="A332" s="216"/>
      <c r="B332" s="216"/>
      <c r="C332" s="216"/>
      <c r="D332" s="216"/>
      <c r="E332" s="216"/>
      <c r="F332" s="216"/>
      <c r="G332" s="216"/>
      <c r="H332" s="216"/>
      <c r="I332" s="216"/>
      <c r="J332" s="216"/>
      <c r="K332" s="216"/>
      <c r="L332" s="216"/>
      <c r="M332" s="216"/>
      <c r="N332" s="216"/>
      <c r="O332" s="216"/>
      <c r="P332" s="216"/>
      <c r="Q332" s="216"/>
      <c r="R332" s="216"/>
      <c r="S332" s="216"/>
      <c r="T332" s="216"/>
      <c r="U332" s="216"/>
      <c r="V332" s="216"/>
      <c r="W332" s="216"/>
      <c r="X332" s="216"/>
      <c r="Y332" s="216"/>
      <c r="Z332" s="216"/>
      <c r="AA332" s="216"/>
    </row>
    <row r="333" spans="1:27" ht="15.75" customHeight="1" x14ac:dyDescent="0.2">
      <c r="A333" s="216"/>
      <c r="B333" s="216"/>
      <c r="C333" s="216"/>
      <c r="D333" s="216"/>
      <c r="E333" s="216"/>
      <c r="F333" s="216"/>
      <c r="G333" s="216"/>
      <c r="H333" s="216"/>
      <c r="I333" s="216"/>
      <c r="J333" s="216"/>
      <c r="K333" s="216"/>
      <c r="L333" s="216"/>
      <c r="M333" s="216"/>
      <c r="N333" s="216"/>
      <c r="O333" s="216"/>
      <c r="P333" s="216"/>
      <c r="Q333" s="216"/>
      <c r="R333" s="216"/>
      <c r="S333" s="216"/>
      <c r="T333" s="216"/>
      <c r="U333" s="216"/>
      <c r="V333" s="216"/>
      <c r="W333" s="216"/>
      <c r="X333" s="216"/>
      <c r="Y333" s="216"/>
      <c r="Z333" s="216"/>
      <c r="AA333" s="216"/>
    </row>
    <row r="334" spans="1:27" ht="15.75" customHeight="1" x14ac:dyDescent="0.2">
      <c r="A334" s="216"/>
      <c r="B334" s="216"/>
      <c r="C334" s="216"/>
      <c r="D334" s="216"/>
      <c r="E334" s="216"/>
      <c r="F334" s="216"/>
      <c r="G334" s="216"/>
      <c r="H334" s="216"/>
      <c r="I334" s="216"/>
      <c r="J334" s="216"/>
      <c r="K334" s="216"/>
      <c r="L334" s="216"/>
      <c r="M334" s="216"/>
      <c r="N334" s="216"/>
      <c r="O334" s="216"/>
      <c r="P334" s="216"/>
      <c r="Q334" s="216"/>
      <c r="R334" s="216"/>
      <c r="S334" s="216"/>
      <c r="T334" s="216"/>
      <c r="U334" s="216"/>
      <c r="V334" s="216"/>
      <c r="W334" s="216"/>
      <c r="X334" s="216"/>
      <c r="Y334" s="216"/>
      <c r="Z334" s="216"/>
      <c r="AA334" s="216"/>
    </row>
    <row r="335" spans="1:27" ht="15.75" customHeight="1" x14ac:dyDescent="0.2">
      <c r="A335" s="216"/>
      <c r="B335" s="216"/>
      <c r="C335" s="216"/>
      <c r="D335" s="216"/>
      <c r="E335" s="216"/>
      <c r="F335" s="216"/>
      <c r="G335" s="216"/>
      <c r="H335" s="216"/>
      <c r="I335" s="216"/>
      <c r="J335" s="216"/>
      <c r="K335" s="216"/>
      <c r="L335" s="216"/>
      <c r="M335" s="216"/>
      <c r="N335" s="216"/>
      <c r="O335" s="216"/>
      <c r="P335" s="216"/>
      <c r="Q335" s="216"/>
      <c r="R335" s="216"/>
      <c r="S335" s="216"/>
      <c r="T335" s="216"/>
      <c r="U335" s="216"/>
      <c r="V335" s="216"/>
      <c r="W335" s="216"/>
      <c r="X335" s="216"/>
      <c r="Y335" s="216"/>
      <c r="Z335" s="216"/>
      <c r="AA335" s="216"/>
    </row>
    <row r="336" spans="1:27" ht="15.75" customHeight="1" x14ac:dyDescent="0.2">
      <c r="A336" s="216"/>
      <c r="B336" s="216"/>
      <c r="C336" s="216"/>
      <c r="D336" s="216"/>
      <c r="E336" s="216"/>
      <c r="F336" s="216"/>
      <c r="G336" s="216"/>
      <c r="H336" s="216"/>
      <c r="I336" s="216"/>
      <c r="J336" s="216"/>
      <c r="K336" s="216"/>
      <c r="L336" s="216"/>
      <c r="M336" s="216"/>
      <c r="N336" s="216"/>
      <c r="O336" s="216"/>
      <c r="P336" s="216"/>
      <c r="Q336" s="216"/>
      <c r="R336" s="216"/>
      <c r="S336" s="216"/>
      <c r="T336" s="216"/>
      <c r="U336" s="216"/>
      <c r="V336" s="216"/>
      <c r="W336" s="216"/>
      <c r="X336" s="216"/>
      <c r="Y336" s="216"/>
      <c r="Z336" s="216"/>
      <c r="AA336" s="216"/>
    </row>
    <row r="337" spans="1:27" ht="15.75" customHeight="1" x14ac:dyDescent="0.2">
      <c r="A337" s="216"/>
      <c r="B337" s="216"/>
      <c r="C337" s="216"/>
      <c r="D337" s="216"/>
      <c r="E337" s="216"/>
      <c r="F337" s="216"/>
      <c r="G337" s="216"/>
      <c r="H337" s="216"/>
      <c r="I337" s="216"/>
      <c r="J337" s="216"/>
      <c r="K337" s="216"/>
      <c r="L337" s="216"/>
      <c r="M337" s="216"/>
      <c r="N337" s="216"/>
      <c r="O337" s="216"/>
      <c r="P337" s="216"/>
      <c r="Q337" s="216"/>
      <c r="R337" s="216"/>
      <c r="S337" s="216"/>
      <c r="T337" s="216"/>
      <c r="U337" s="216"/>
      <c r="V337" s="216"/>
      <c r="W337" s="216"/>
      <c r="X337" s="216"/>
      <c r="Y337" s="216"/>
      <c r="Z337" s="216"/>
      <c r="AA337" s="216"/>
    </row>
    <row r="338" spans="1:27" ht="15.75" customHeight="1" x14ac:dyDescent="0.2">
      <c r="A338" s="216"/>
      <c r="B338" s="216"/>
      <c r="C338" s="216"/>
      <c r="D338" s="216"/>
      <c r="E338" s="216"/>
      <c r="F338" s="216"/>
      <c r="G338" s="216"/>
      <c r="H338" s="216"/>
      <c r="I338" s="216"/>
      <c r="J338" s="216"/>
      <c r="K338" s="216"/>
      <c r="L338" s="216"/>
      <c r="M338" s="216"/>
      <c r="N338" s="216"/>
      <c r="O338" s="216"/>
      <c r="P338" s="216"/>
      <c r="Q338" s="216"/>
      <c r="R338" s="216"/>
      <c r="S338" s="216"/>
      <c r="T338" s="216"/>
      <c r="U338" s="216"/>
      <c r="V338" s="216"/>
      <c r="W338" s="216"/>
      <c r="X338" s="216"/>
      <c r="Y338" s="216"/>
      <c r="Z338" s="216"/>
      <c r="AA338" s="216"/>
    </row>
    <row r="339" spans="1:27" ht="15.75" customHeight="1" x14ac:dyDescent="0.2">
      <c r="A339" s="216"/>
      <c r="B339" s="216"/>
      <c r="C339" s="216"/>
      <c r="D339" s="216"/>
      <c r="E339" s="216"/>
      <c r="F339" s="216"/>
      <c r="G339" s="216"/>
      <c r="H339" s="216"/>
      <c r="I339" s="216"/>
      <c r="J339" s="216"/>
      <c r="K339" s="216"/>
      <c r="L339" s="216"/>
      <c r="M339" s="216"/>
      <c r="N339" s="216"/>
      <c r="O339" s="216"/>
      <c r="P339" s="216"/>
      <c r="Q339" s="216"/>
      <c r="R339" s="216"/>
      <c r="S339" s="216"/>
      <c r="T339" s="216"/>
      <c r="U339" s="216"/>
      <c r="V339" s="216"/>
      <c r="W339" s="216"/>
      <c r="X339" s="216"/>
      <c r="Y339" s="216"/>
      <c r="Z339" s="216"/>
      <c r="AA339" s="216"/>
    </row>
    <row r="340" spans="1:27" ht="15.75" customHeight="1" x14ac:dyDescent="0.2">
      <c r="A340" s="216"/>
      <c r="B340" s="216"/>
      <c r="C340" s="216"/>
      <c r="D340" s="216"/>
      <c r="E340" s="216"/>
      <c r="F340" s="216"/>
      <c r="G340" s="216"/>
      <c r="H340" s="216"/>
      <c r="I340" s="216"/>
      <c r="J340" s="216"/>
      <c r="K340" s="216"/>
      <c r="L340" s="216"/>
      <c r="M340" s="216"/>
      <c r="N340" s="216"/>
      <c r="O340" s="216"/>
      <c r="P340" s="216"/>
      <c r="Q340" s="216"/>
      <c r="R340" s="216"/>
      <c r="S340" s="216"/>
      <c r="T340" s="216"/>
      <c r="U340" s="216"/>
      <c r="V340" s="216"/>
      <c r="W340" s="216"/>
      <c r="X340" s="216"/>
      <c r="Y340" s="216"/>
      <c r="Z340" s="216"/>
      <c r="AA340" s="216"/>
    </row>
    <row r="341" spans="1:27" ht="15.75" customHeight="1" x14ac:dyDescent="0.2">
      <c r="A341" s="216"/>
      <c r="B341" s="216"/>
      <c r="C341" s="216"/>
      <c r="D341" s="216"/>
      <c r="E341" s="216"/>
      <c r="F341" s="216"/>
      <c r="G341" s="216"/>
      <c r="H341" s="216"/>
      <c r="I341" s="216"/>
      <c r="J341" s="216"/>
      <c r="K341" s="216"/>
      <c r="L341" s="216"/>
      <c r="M341" s="216"/>
      <c r="N341" s="216"/>
      <c r="O341" s="216"/>
      <c r="P341" s="216"/>
      <c r="Q341" s="216"/>
      <c r="R341" s="216"/>
      <c r="S341" s="216"/>
      <c r="T341" s="216"/>
      <c r="U341" s="216"/>
      <c r="V341" s="216"/>
      <c r="W341" s="216"/>
      <c r="X341" s="216"/>
      <c r="Y341" s="216"/>
      <c r="Z341" s="216"/>
      <c r="AA341" s="216"/>
    </row>
    <row r="342" spans="1:27" ht="15.75" customHeight="1" x14ac:dyDescent="0.2">
      <c r="A342" s="216"/>
      <c r="B342" s="216"/>
      <c r="C342" s="216"/>
      <c r="D342" s="216"/>
      <c r="E342" s="216"/>
      <c r="F342" s="216"/>
      <c r="G342" s="216"/>
      <c r="H342" s="216"/>
      <c r="I342" s="216"/>
      <c r="J342" s="216"/>
      <c r="K342" s="216"/>
      <c r="L342" s="216"/>
      <c r="M342" s="216"/>
      <c r="N342" s="216"/>
      <c r="O342" s="216"/>
      <c r="P342" s="216"/>
      <c r="Q342" s="216"/>
      <c r="R342" s="216"/>
      <c r="S342" s="216"/>
      <c r="T342" s="216"/>
      <c r="U342" s="216"/>
      <c r="V342" s="216"/>
      <c r="W342" s="216"/>
      <c r="X342" s="216"/>
      <c r="Y342" s="216"/>
      <c r="Z342" s="216"/>
      <c r="AA342" s="216"/>
    </row>
    <row r="343" spans="1:27" ht="15.75" customHeight="1" x14ac:dyDescent="0.2">
      <c r="A343" s="216"/>
      <c r="B343" s="216"/>
      <c r="C343" s="216"/>
      <c r="D343" s="216"/>
      <c r="E343" s="216"/>
      <c r="F343" s="216"/>
      <c r="G343" s="216"/>
      <c r="H343" s="216"/>
      <c r="I343" s="216"/>
      <c r="J343" s="216"/>
      <c r="K343" s="216"/>
      <c r="L343" s="216"/>
      <c r="M343" s="216"/>
      <c r="N343" s="216"/>
      <c r="O343" s="216"/>
      <c r="P343" s="216"/>
      <c r="Q343" s="216"/>
      <c r="R343" s="216"/>
      <c r="S343" s="216"/>
      <c r="T343" s="216"/>
      <c r="U343" s="216"/>
      <c r="V343" s="216"/>
      <c r="W343" s="216"/>
      <c r="X343" s="216"/>
      <c r="Y343" s="216"/>
      <c r="Z343" s="216"/>
      <c r="AA343" s="216"/>
    </row>
    <row r="344" spans="1:27" ht="15.75" customHeight="1" x14ac:dyDescent="0.2">
      <c r="A344" s="216"/>
      <c r="B344" s="216"/>
      <c r="C344" s="216"/>
      <c r="D344" s="216"/>
      <c r="E344" s="216"/>
      <c r="F344" s="216"/>
      <c r="G344" s="216"/>
      <c r="H344" s="216"/>
      <c r="I344" s="216"/>
      <c r="J344" s="216"/>
      <c r="K344" s="216"/>
      <c r="L344" s="216"/>
      <c r="M344" s="216"/>
      <c r="N344" s="216"/>
      <c r="O344" s="216"/>
      <c r="P344" s="216"/>
      <c r="Q344" s="216"/>
      <c r="R344" s="216"/>
      <c r="S344" s="216"/>
      <c r="T344" s="216"/>
      <c r="U344" s="216"/>
      <c r="V344" s="216"/>
      <c r="W344" s="216"/>
      <c r="X344" s="216"/>
      <c r="Y344" s="216"/>
      <c r="Z344" s="216"/>
      <c r="AA344" s="216"/>
    </row>
    <row r="345" spans="1:27" ht="15.75" customHeight="1" x14ac:dyDescent="0.2">
      <c r="A345" s="216"/>
      <c r="B345" s="216"/>
      <c r="C345" s="216"/>
      <c r="D345" s="216"/>
      <c r="E345" s="216"/>
      <c r="F345" s="216"/>
      <c r="G345" s="216"/>
      <c r="H345" s="216"/>
      <c r="I345" s="216"/>
      <c r="J345" s="216"/>
      <c r="K345" s="216"/>
      <c r="L345" s="216"/>
      <c r="M345" s="216"/>
      <c r="N345" s="216"/>
      <c r="O345" s="216"/>
      <c r="P345" s="216"/>
      <c r="Q345" s="216"/>
      <c r="R345" s="216"/>
      <c r="S345" s="216"/>
      <c r="T345" s="216"/>
      <c r="U345" s="216"/>
      <c r="V345" s="216"/>
      <c r="W345" s="216"/>
      <c r="X345" s="216"/>
      <c r="Y345" s="216"/>
      <c r="Z345" s="216"/>
      <c r="AA345" s="216"/>
    </row>
    <row r="346" spans="1:27" ht="15.75" customHeight="1" x14ac:dyDescent="0.2">
      <c r="A346" s="216"/>
      <c r="B346" s="216"/>
      <c r="C346" s="216"/>
      <c r="D346" s="216"/>
      <c r="E346" s="216"/>
      <c r="F346" s="216"/>
      <c r="G346" s="216"/>
      <c r="H346" s="216"/>
      <c r="I346" s="216"/>
      <c r="J346" s="216"/>
      <c r="K346" s="216"/>
      <c r="L346" s="216"/>
      <c r="M346" s="216"/>
      <c r="N346" s="216"/>
      <c r="O346" s="216"/>
      <c r="P346" s="216"/>
      <c r="Q346" s="216"/>
      <c r="R346" s="216"/>
      <c r="S346" s="216"/>
      <c r="T346" s="216"/>
      <c r="U346" s="216"/>
      <c r="V346" s="216"/>
      <c r="W346" s="216"/>
      <c r="X346" s="216"/>
      <c r="Y346" s="216"/>
      <c r="Z346" s="216"/>
      <c r="AA346" s="216"/>
    </row>
    <row r="347" spans="1:27" ht="15.75" customHeight="1" x14ac:dyDescent="0.2">
      <c r="A347" s="216"/>
      <c r="B347" s="216"/>
      <c r="C347" s="216"/>
      <c r="D347" s="216"/>
      <c r="E347" s="216"/>
      <c r="F347" s="216"/>
      <c r="G347" s="216"/>
      <c r="H347" s="216"/>
      <c r="I347" s="216"/>
      <c r="J347" s="216"/>
      <c r="K347" s="216"/>
      <c r="L347" s="216"/>
      <c r="M347" s="216"/>
      <c r="N347" s="216"/>
      <c r="O347" s="216"/>
      <c r="P347" s="216"/>
      <c r="Q347" s="216"/>
      <c r="R347" s="216"/>
      <c r="S347" s="216"/>
      <c r="T347" s="216"/>
      <c r="U347" s="216"/>
      <c r="V347" s="216"/>
      <c r="W347" s="216"/>
      <c r="X347" s="216"/>
      <c r="Y347" s="216"/>
      <c r="Z347" s="216"/>
      <c r="AA347" s="216"/>
    </row>
    <row r="348" spans="1:27" ht="15.75" customHeight="1" x14ac:dyDescent="0.2">
      <c r="A348" s="216"/>
      <c r="B348" s="216"/>
      <c r="C348" s="216"/>
      <c r="D348" s="216"/>
      <c r="E348" s="216"/>
      <c r="F348" s="216"/>
      <c r="G348" s="216"/>
      <c r="H348" s="216"/>
      <c r="I348" s="216"/>
      <c r="J348" s="216"/>
      <c r="K348" s="216"/>
      <c r="L348" s="216"/>
      <c r="M348" s="216"/>
      <c r="N348" s="216"/>
      <c r="O348" s="216"/>
      <c r="P348" s="216"/>
      <c r="Q348" s="216"/>
      <c r="R348" s="216"/>
      <c r="S348" s="216"/>
      <c r="T348" s="216"/>
      <c r="U348" s="216"/>
      <c r="V348" s="216"/>
      <c r="W348" s="216"/>
      <c r="X348" s="216"/>
      <c r="Y348" s="216"/>
      <c r="Z348" s="216"/>
      <c r="AA348" s="216"/>
    </row>
    <row r="349" spans="1:27" ht="15.75" customHeight="1" x14ac:dyDescent="0.2">
      <c r="A349" s="216"/>
      <c r="B349" s="216"/>
      <c r="C349" s="216"/>
      <c r="D349" s="216"/>
      <c r="E349" s="216"/>
      <c r="F349" s="216"/>
      <c r="G349" s="216"/>
      <c r="H349" s="216"/>
      <c r="I349" s="216"/>
      <c r="J349" s="216"/>
      <c r="K349" s="216"/>
      <c r="L349" s="216"/>
      <c r="M349" s="216"/>
      <c r="N349" s="216"/>
      <c r="O349" s="216"/>
      <c r="P349" s="216"/>
      <c r="Q349" s="216"/>
      <c r="R349" s="216"/>
      <c r="S349" s="216"/>
      <c r="T349" s="216"/>
      <c r="U349" s="216"/>
      <c r="V349" s="216"/>
      <c r="W349" s="216"/>
      <c r="X349" s="216"/>
      <c r="Y349" s="216"/>
      <c r="Z349" s="216"/>
      <c r="AA349" s="216"/>
    </row>
    <row r="350" spans="1:27" ht="15.75" customHeight="1" x14ac:dyDescent="0.2">
      <c r="A350" s="216"/>
      <c r="B350" s="216"/>
      <c r="C350" s="216"/>
      <c r="D350" s="216"/>
      <c r="E350" s="216"/>
      <c r="F350" s="216"/>
      <c r="G350" s="216"/>
      <c r="H350" s="216"/>
      <c r="I350" s="216"/>
      <c r="J350" s="216"/>
      <c r="K350" s="216"/>
      <c r="L350" s="216"/>
      <c r="M350" s="216"/>
      <c r="N350" s="216"/>
      <c r="O350" s="216"/>
      <c r="P350" s="216"/>
      <c r="Q350" s="216"/>
      <c r="R350" s="216"/>
      <c r="S350" s="216"/>
      <c r="T350" s="216"/>
      <c r="U350" s="216"/>
      <c r="V350" s="216"/>
      <c r="W350" s="216"/>
      <c r="X350" s="216"/>
      <c r="Y350" s="216"/>
      <c r="Z350" s="216"/>
      <c r="AA350" s="216"/>
    </row>
    <row r="351" spans="1:27" ht="15.75" customHeight="1" x14ac:dyDescent="0.2">
      <c r="A351" s="216"/>
      <c r="B351" s="216"/>
      <c r="C351" s="216"/>
      <c r="D351" s="216"/>
      <c r="E351" s="216"/>
      <c r="F351" s="216"/>
      <c r="G351" s="216"/>
      <c r="H351" s="216"/>
      <c r="I351" s="216"/>
      <c r="J351" s="216"/>
      <c r="K351" s="216"/>
      <c r="L351" s="216"/>
      <c r="M351" s="216"/>
      <c r="N351" s="216"/>
      <c r="O351" s="216"/>
      <c r="P351" s="216"/>
      <c r="Q351" s="216"/>
      <c r="R351" s="216"/>
      <c r="S351" s="216"/>
      <c r="T351" s="216"/>
      <c r="U351" s="216"/>
      <c r="V351" s="216"/>
      <c r="W351" s="216"/>
      <c r="X351" s="216"/>
      <c r="Y351" s="216"/>
      <c r="Z351" s="216"/>
      <c r="AA351" s="216"/>
    </row>
    <row r="352" spans="1:27" ht="15.75" customHeight="1" x14ac:dyDescent="0.2">
      <c r="A352" s="216"/>
      <c r="B352" s="216"/>
      <c r="C352" s="216"/>
      <c r="D352" s="216"/>
      <c r="E352" s="216"/>
      <c r="F352" s="216"/>
      <c r="G352" s="216"/>
      <c r="H352" s="216"/>
      <c r="I352" s="216"/>
      <c r="J352" s="216"/>
      <c r="K352" s="216"/>
      <c r="L352" s="216"/>
      <c r="M352" s="216"/>
      <c r="N352" s="216"/>
      <c r="O352" s="216"/>
      <c r="P352" s="216"/>
      <c r="Q352" s="216"/>
      <c r="R352" s="216"/>
      <c r="S352" s="216"/>
      <c r="T352" s="216"/>
      <c r="U352" s="216"/>
      <c r="V352" s="216"/>
      <c r="W352" s="216"/>
      <c r="X352" s="216"/>
      <c r="Y352" s="216"/>
      <c r="Z352" s="216"/>
      <c r="AA352" s="216"/>
    </row>
    <row r="353" spans="1:27" ht="15.75" customHeight="1" x14ac:dyDescent="0.2">
      <c r="A353" s="216"/>
      <c r="B353" s="216"/>
      <c r="C353" s="216"/>
      <c r="D353" s="216"/>
      <c r="E353" s="216"/>
      <c r="F353" s="216"/>
      <c r="G353" s="216"/>
      <c r="H353" s="216"/>
      <c r="I353" s="216"/>
      <c r="J353" s="216"/>
      <c r="K353" s="216"/>
      <c r="L353" s="216"/>
      <c r="M353" s="216"/>
      <c r="N353" s="216"/>
      <c r="O353" s="216"/>
      <c r="P353" s="216"/>
      <c r="Q353" s="216"/>
      <c r="R353" s="216"/>
      <c r="S353" s="216"/>
      <c r="T353" s="216"/>
      <c r="U353" s="216"/>
      <c r="V353" s="216"/>
      <c r="W353" s="216"/>
      <c r="X353" s="216"/>
      <c r="Y353" s="216"/>
      <c r="Z353" s="216"/>
      <c r="AA353" s="216"/>
    </row>
    <row r="354" spans="1:27" ht="15.75" customHeight="1" x14ac:dyDescent="0.2">
      <c r="A354" s="216"/>
      <c r="B354" s="216"/>
      <c r="C354" s="216"/>
      <c r="D354" s="216"/>
      <c r="E354" s="216"/>
      <c r="F354" s="216"/>
      <c r="G354" s="216"/>
      <c r="H354" s="216"/>
      <c r="I354" s="216"/>
      <c r="J354" s="216"/>
      <c r="K354" s="216"/>
      <c r="L354" s="216"/>
      <c r="M354" s="216"/>
      <c r="N354" s="216"/>
      <c r="O354" s="216"/>
      <c r="P354" s="216"/>
      <c r="Q354" s="216"/>
      <c r="R354" s="216"/>
      <c r="S354" s="216"/>
      <c r="T354" s="216"/>
      <c r="U354" s="216"/>
      <c r="V354" s="216"/>
      <c r="W354" s="216"/>
      <c r="X354" s="216"/>
      <c r="Y354" s="216"/>
      <c r="Z354" s="216"/>
      <c r="AA354" s="216"/>
    </row>
    <row r="355" spans="1:27" ht="15.75" customHeight="1" x14ac:dyDescent="0.2">
      <c r="A355" s="216"/>
      <c r="B355" s="216"/>
      <c r="C355" s="216"/>
      <c r="D355" s="216"/>
      <c r="E355" s="216"/>
      <c r="F355" s="216"/>
      <c r="G355" s="216"/>
      <c r="H355" s="216"/>
      <c r="I355" s="216"/>
      <c r="J355" s="216"/>
      <c r="K355" s="216"/>
      <c r="L355" s="216"/>
      <c r="M355" s="216"/>
      <c r="N355" s="216"/>
      <c r="O355" s="216"/>
      <c r="P355" s="216"/>
      <c r="Q355" s="216"/>
      <c r="R355" s="216"/>
      <c r="S355" s="216"/>
      <c r="T355" s="216"/>
      <c r="U355" s="216"/>
      <c r="V355" s="216"/>
      <c r="W355" s="216"/>
      <c r="X355" s="216"/>
      <c r="Y355" s="216"/>
      <c r="Z355" s="216"/>
      <c r="AA355" s="216"/>
    </row>
    <row r="356" spans="1:27" ht="15.75" customHeight="1" x14ac:dyDescent="0.2">
      <c r="A356" s="216"/>
      <c r="B356" s="216"/>
      <c r="C356" s="216"/>
      <c r="D356" s="216"/>
      <c r="E356" s="216"/>
      <c r="F356" s="216"/>
      <c r="G356" s="216"/>
      <c r="H356" s="216"/>
      <c r="I356" s="216"/>
      <c r="J356" s="216"/>
      <c r="K356" s="216"/>
      <c r="L356" s="216"/>
      <c r="M356" s="216"/>
      <c r="N356" s="216"/>
      <c r="O356" s="216"/>
      <c r="P356" s="216"/>
      <c r="Q356" s="216"/>
      <c r="R356" s="216"/>
      <c r="S356" s="216"/>
      <c r="T356" s="216"/>
      <c r="U356" s="216"/>
      <c r="V356" s="216"/>
      <c r="W356" s="216"/>
      <c r="X356" s="216"/>
      <c r="Y356" s="216"/>
      <c r="Z356" s="216"/>
      <c r="AA356" s="216"/>
    </row>
    <row r="357" spans="1:27" ht="15.75" customHeight="1" x14ac:dyDescent="0.2">
      <c r="A357" s="216"/>
      <c r="B357" s="216"/>
      <c r="C357" s="216"/>
      <c r="D357" s="216"/>
      <c r="E357" s="216"/>
      <c r="F357" s="216"/>
      <c r="G357" s="216"/>
      <c r="H357" s="216"/>
      <c r="I357" s="216"/>
      <c r="J357" s="216"/>
      <c r="K357" s="216"/>
      <c r="L357" s="216"/>
      <c r="M357" s="216"/>
      <c r="N357" s="216"/>
      <c r="O357" s="216"/>
      <c r="P357" s="216"/>
      <c r="Q357" s="216"/>
      <c r="R357" s="216"/>
      <c r="S357" s="216"/>
      <c r="T357" s="216"/>
      <c r="U357" s="216"/>
      <c r="V357" s="216"/>
      <c r="W357" s="216"/>
      <c r="X357" s="216"/>
      <c r="Y357" s="216"/>
      <c r="Z357" s="216"/>
      <c r="AA357" s="216"/>
    </row>
    <row r="358" spans="1:27" ht="15.75" customHeight="1" x14ac:dyDescent="0.2">
      <c r="A358" s="216"/>
      <c r="B358" s="216"/>
      <c r="C358" s="216"/>
      <c r="D358" s="216"/>
      <c r="E358" s="216"/>
      <c r="F358" s="216"/>
      <c r="G358" s="216"/>
      <c r="H358" s="216"/>
      <c r="I358" s="216"/>
      <c r="J358" s="216"/>
      <c r="K358" s="216"/>
      <c r="L358" s="216"/>
      <c r="M358" s="216"/>
      <c r="N358" s="216"/>
      <c r="O358" s="216"/>
      <c r="P358" s="216"/>
      <c r="Q358" s="216"/>
      <c r="R358" s="216"/>
      <c r="S358" s="216"/>
      <c r="T358" s="216"/>
      <c r="U358" s="216"/>
      <c r="V358" s="216"/>
      <c r="W358" s="216"/>
      <c r="X358" s="216"/>
      <c r="Y358" s="216"/>
      <c r="Z358" s="216"/>
      <c r="AA358" s="216"/>
    </row>
    <row r="359" spans="1:27" ht="15.75" customHeight="1" x14ac:dyDescent="0.2">
      <c r="A359" s="216"/>
      <c r="B359" s="216"/>
      <c r="C359" s="216"/>
      <c r="D359" s="216"/>
      <c r="E359" s="216"/>
      <c r="F359" s="216"/>
      <c r="G359" s="216"/>
      <c r="H359" s="216"/>
      <c r="I359" s="216"/>
      <c r="J359" s="216"/>
      <c r="K359" s="216"/>
      <c r="L359" s="216"/>
      <c r="M359" s="216"/>
      <c r="N359" s="216"/>
      <c r="O359" s="216"/>
      <c r="P359" s="216"/>
      <c r="Q359" s="216"/>
      <c r="R359" s="216"/>
      <c r="S359" s="216"/>
      <c r="T359" s="216"/>
      <c r="U359" s="216"/>
      <c r="V359" s="216"/>
      <c r="W359" s="216"/>
      <c r="X359" s="216"/>
      <c r="Y359" s="216"/>
      <c r="Z359" s="216"/>
      <c r="AA359" s="216"/>
    </row>
    <row r="360" spans="1:27" ht="15.75" customHeight="1" x14ac:dyDescent="0.2">
      <c r="A360" s="216"/>
      <c r="B360" s="216"/>
      <c r="C360" s="216"/>
      <c r="D360" s="216"/>
      <c r="E360" s="216"/>
      <c r="F360" s="216"/>
      <c r="G360" s="216"/>
      <c r="H360" s="216"/>
      <c r="I360" s="216"/>
      <c r="J360" s="216"/>
      <c r="K360" s="216"/>
      <c r="L360" s="216"/>
      <c r="M360" s="216"/>
      <c r="N360" s="216"/>
      <c r="O360" s="216"/>
      <c r="P360" s="216"/>
      <c r="Q360" s="216"/>
      <c r="R360" s="216"/>
      <c r="S360" s="216"/>
      <c r="T360" s="216"/>
      <c r="U360" s="216"/>
      <c r="V360" s="216"/>
      <c r="W360" s="216"/>
      <c r="X360" s="216"/>
      <c r="Y360" s="216"/>
      <c r="Z360" s="216"/>
      <c r="AA360" s="216"/>
    </row>
    <row r="361" spans="1:27" ht="15.75" customHeight="1" x14ac:dyDescent="0.2">
      <c r="A361" s="216"/>
      <c r="B361" s="216"/>
      <c r="C361" s="216"/>
      <c r="D361" s="216"/>
      <c r="E361" s="216"/>
      <c r="F361" s="216"/>
      <c r="G361" s="216"/>
      <c r="H361" s="216"/>
      <c r="I361" s="216"/>
      <c r="J361" s="216"/>
      <c r="K361" s="216"/>
      <c r="L361" s="216"/>
      <c r="M361" s="216"/>
      <c r="N361" s="216"/>
      <c r="O361" s="216"/>
      <c r="P361" s="216"/>
      <c r="Q361" s="216"/>
      <c r="R361" s="216"/>
      <c r="S361" s="216"/>
      <c r="T361" s="216"/>
      <c r="U361" s="216"/>
      <c r="V361" s="216"/>
      <c r="W361" s="216"/>
      <c r="X361" s="216"/>
      <c r="Y361" s="216"/>
      <c r="Z361" s="216"/>
      <c r="AA361" s="216"/>
    </row>
    <row r="362" spans="1:27" ht="15.75" customHeight="1" x14ac:dyDescent="0.2">
      <c r="A362" s="216"/>
      <c r="B362" s="216"/>
      <c r="C362" s="216"/>
      <c r="D362" s="216"/>
      <c r="E362" s="216"/>
      <c r="F362" s="216"/>
      <c r="G362" s="216"/>
      <c r="H362" s="216"/>
      <c r="I362" s="216"/>
      <c r="J362" s="216"/>
      <c r="K362" s="216"/>
      <c r="L362" s="216"/>
      <c r="M362" s="216"/>
      <c r="N362" s="216"/>
      <c r="O362" s="216"/>
      <c r="P362" s="216"/>
      <c r="Q362" s="216"/>
      <c r="R362" s="216"/>
      <c r="S362" s="216"/>
      <c r="T362" s="216"/>
      <c r="U362" s="216"/>
      <c r="V362" s="216"/>
      <c r="W362" s="216"/>
      <c r="X362" s="216"/>
      <c r="Y362" s="216"/>
      <c r="Z362" s="216"/>
      <c r="AA362" s="216"/>
    </row>
    <row r="363" spans="1:27" ht="15.75" customHeight="1" x14ac:dyDescent="0.2">
      <c r="A363" s="216"/>
      <c r="B363" s="216"/>
      <c r="C363" s="216"/>
      <c r="D363" s="216"/>
      <c r="E363" s="216"/>
      <c r="F363" s="216"/>
      <c r="G363" s="216"/>
      <c r="H363" s="216"/>
      <c r="I363" s="216"/>
      <c r="J363" s="216"/>
      <c r="K363" s="216"/>
      <c r="L363" s="216"/>
      <c r="M363" s="216"/>
      <c r="N363" s="216"/>
      <c r="O363" s="216"/>
      <c r="P363" s="216"/>
      <c r="Q363" s="216"/>
      <c r="R363" s="216"/>
      <c r="S363" s="216"/>
      <c r="T363" s="216"/>
      <c r="U363" s="216"/>
      <c r="V363" s="216"/>
      <c r="W363" s="216"/>
      <c r="X363" s="216"/>
      <c r="Y363" s="216"/>
      <c r="Z363" s="216"/>
      <c r="AA363" s="216"/>
    </row>
    <row r="364" spans="1:27" ht="15.75" customHeight="1" x14ac:dyDescent="0.2">
      <c r="A364" s="216"/>
      <c r="B364" s="216"/>
      <c r="C364" s="216"/>
      <c r="D364" s="216"/>
      <c r="E364" s="216"/>
      <c r="F364" s="216"/>
      <c r="G364" s="216"/>
      <c r="H364" s="216"/>
      <c r="I364" s="216"/>
      <c r="J364" s="216"/>
      <c r="K364" s="216"/>
      <c r="L364" s="216"/>
      <c r="M364" s="216"/>
      <c r="N364" s="216"/>
      <c r="O364" s="216"/>
      <c r="P364" s="216"/>
      <c r="Q364" s="216"/>
      <c r="R364" s="216"/>
      <c r="S364" s="216"/>
      <c r="T364" s="216"/>
      <c r="U364" s="216"/>
      <c r="V364" s="216"/>
      <c r="W364" s="216"/>
      <c r="X364" s="216"/>
      <c r="Y364" s="216"/>
      <c r="Z364" s="216"/>
      <c r="AA364" s="216"/>
    </row>
    <row r="365" spans="1:27" ht="15.75" customHeight="1" x14ac:dyDescent="0.2">
      <c r="A365" s="216"/>
      <c r="B365" s="216"/>
      <c r="C365" s="216"/>
      <c r="D365" s="216"/>
      <c r="E365" s="216"/>
      <c r="F365" s="216"/>
      <c r="G365" s="216"/>
      <c r="H365" s="216"/>
      <c r="I365" s="216"/>
      <c r="J365" s="216"/>
      <c r="K365" s="216"/>
      <c r="L365" s="216"/>
      <c r="M365" s="216"/>
      <c r="N365" s="216"/>
      <c r="O365" s="216"/>
      <c r="P365" s="216"/>
      <c r="Q365" s="216"/>
      <c r="R365" s="216"/>
      <c r="S365" s="216"/>
      <c r="T365" s="216"/>
      <c r="U365" s="216"/>
      <c r="V365" s="216"/>
      <c r="W365" s="216"/>
      <c r="X365" s="216"/>
      <c r="Y365" s="216"/>
      <c r="Z365" s="216"/>
      <c r="AA365" s="216"/>
    </row>
    <row r="366" spans="1:27" ht="15.75" customHeight="1" x14ac:dyDescent="0.2">
      <c r="A366" s="216"/>
      <c r="B366" s="216"/>
      <c r="C366" s="216"/>
      <c r="D366" s="216"/>
      <c r="E366" s="216"/>
      <c r="F366" s="216"/>
      <c r="G366" s="216"/>
      <c r="H366" s="216"/>
      <c r="I366" s="216"/>
      <c r="J366" s="216"/>
      <c r="K366" s="216"/>
      <c r="L366" s="216"/>
      <c r="M366" s="216"/>
      <c r="N366" s="216"/>
      <c r="O366" s="216"/>
      <c r="P366" s="216"/>
      <c r="Q366" s="216"/>
      <c r="R366" s="216"/>
      <c r="S366" s="216"/>
      <c r="T366" s="216"/>
      <c r="U366" s="216"/>
      <c r="V366" s="216"/>
      <c r="W366" s="216"/>
      <c r="X366" s="216"/>
      <c r="Y366" s="216"/>
      <c r="Z366" s="216"/>
      <c r="AA366" s="216"/>
    </row>
    <row r="367" spans="1:27" ht="15.75" customHeight="1" x14ac:dyDescent="0.2">
      <c r="A367" s="216"/>
      <c r="B367" s="216"/>
      <c r="C367" s="216"/>
      <c r="D367" s="216"/>
      <c r="E367" s="216"/>
      <c r="F367" s="216"/>
      <c r="G367" s="216"/>
      <c r="H367" s="216"/>
      <c r="I367" s="216"/>
      <c r="J367" s="216"/>
      <c r="K367" s="216"/>
      <c r="L367" s="216"/>
      <c r="M367" s="216"/>
      <c r="N367" s="216"/>
      <c r="O367" s="216"/>
      <c r="P367" s="216"/>
      <c r="Q367" s="216"/>
      <c r="R367" s="216"/>
      <c r="S367" s="216"/>
      <c r="T367" s="216"/>
      <c r="U367" s="216"/>
      <c r="V367" s="216"/>
      <c r="W367" s="216"/>
      <c r="X367" s="216"/>
      <c r="Y367" s="216"/>
      <c r="Z367" s="216"/>
      <c r="AA367" s="216"/>
    </row>
    <row r="368" spans="1:27" ht="15.75" customHeight="1" x14ac:dyDescent="0.2">
      <c r="A368" s="216"/>
      <c r="B368" s="216"/>
      <c r="C368" s="216"/>
      <c r="D368" s="216"/>
      <c r="E368" s="216"/>
      <c r="F368" s="216"/>
      <c r="G368" s="216"/>
      <c r="H368" s="216"/>
      <c r="I368" s="216"/>
      <c r="J368" s="216"/>
      <c r="K368" s="216"/>
      <c r="L368" s="216"/>
      <c r="M368" s="216"/>
      <c r="N368" s="216"/>
      <c r="O368" s="216"/>
      <c r="P368" s="216"/>
      <c r="Q368" s="216"/>
      <c r="R368" s="216"/>
      <c r="S368" s="216"/>
      <c r="T368" s="216"/>
      <c r="U368" s="216"/>
      <c r="V368" s="216"/>
      <c r="W368" s="216"/>
      <c r="X368" s="216"/>
      <c r="Y368" s="216"/>
      <c r="Z368" s="216"/>
      <c r="AA368" s="216"/>
    </row>
    <row r="369" spans="1:27" ht="15.75" customHeight="1" x14ac:dyDescent="0.2">
      <c r="A369" s="216"/>
      <c r="B369" s="216"/>
      <c r="C369" s="216"/>
      <c r="D369" s="216"/>
      <c r="E369" s="216"/>
      <c r="F369" s="216"/>
      <c r="G369" s="216"/>
      <c r="H369" s="216"/>
      <c r="I369" s="216"/>
      <c r="J369" s="216"/>
      <c r="K369" s="216"/>
      <c r="L369" s="216"/>
      <c r="M369" s="216"/>
      <c r="N369" s="216"/>
      <c r="O369" s="216"/>
      <c r="P369" s="216"/>
      <c r="Q369" s="216"/>
      <c r="R369" s="216"/>
      <c r="S369" s="216"/>
      <c r="T369" s="216"/>
      <c r="U369" s="216"/>
      <c r="V369" s="216"/>
      <c r="W369" s="216"/>
      <c r="X369" s="216"/>
      <c r="Y369" s="216"/>
      <c r="Z369" s="216"/>
      <c r="AA369" s="216"/>
    </row>
    <row r="370" spans="1:27" ht="15.75" customHeight="1" x14ac:dyDescent="0.2">
      <c r="A370" s="216"/>
      <c r="B370" s="216"/>
      <c r="C370" s="216"/>
      <c r="D370" s="216"/>
      <c r="E370" s="216"/>
      <c r="F370" s="216"/>
      <c r="G370" s="216"/>
      <c r="H370" s="216"/>
      <c r="I370" s="216"/>
      <c r="J370" s="216"/>
      <c r="K370" s="216"/>
      <c r="L370" s="216"/>
      <c r="M370" s="216"/>
      <c r="N370" s="216"/>
      <c r="O370" s="216"/>
      <c r="P370" s="216"/>
      <c r="Q370" s="216"/>
      <c r="R370" s="216"/>
      <c r="S370" s="216"/>
      <c r="T370" s="216"/>
      <c r="U370" s="216"/>
      <c r="V370" s="216"/>
      <c r="W370" s="216"/>
      <c r="X370" s="216"/>
      <c r="Y370" s="216"/>
      <c r="Z370" s="216"/>
      <c r="AA370" s="216"/>
    </row>
    <row r="371" spans="1:27" ht="15.75" customHeight="1" x14ac:dyDescent="0.2">
      <c r="A371" s="216"/>
      <c r="B371" s="216"/>
      <c r="C371" s="216"/>
      <c r="D371" s="216"/>
      <c r="E371" s="216"/>
      <c r="F371" s="216"/>
      <c r="G371" s="216"/>
      <c r="H371" s="216"/>
      <c r="I371" s="216"/>
      <c r="J371" s="216"/>
      <c r="K371" s="216"/>
      <c r="L371" s="216"/>
      <c r="M371" s="216"/>
      <c r="N371" s="216"/>
      <c r="O371" s="216"/>
      <c r="P371" s="216"/>
      <c r="Q371" s="216"/>
      <c r="R371" s="216"/>
      <c r="S371" s="216"/>
      <c r="T371" s="216"/>
      <c r="U371" s="216"/>
      <c r="V371" s="216"/>
      <c r="W371" s="216"/>
      <c r="X371" s="216"/>
      <c r="Y371" s="216"/>
      <c r="Z371" s="216"/>
      <c r="AA371" s="216"/>
    </row>
    <row r="372" spans="1:27" ht="15.75" customHeight="1" x14ac:dyDescent="0.2">
      <c r="A372" s="216"/>
      <c r="B372" s="216"/>
      <c r="C372" s="216"/>
      <c r="D372" s="216"/>
      <c r="E372" s="216"/>
      <c r="F372" s="216"/>
      <c r="G372" s="216"/>
      <c r="H372" s="216"/>
      <c r="I372" s="216"/>
      <c r="J372" s="216"/>
      <c r="K372" s="216"/>
      <c r="L372" s="216"/>
      <c r="M372" s="216"/>
      <c r="N372" s="216"/>
      <c r="O372" s="216"/>
      <c r="P372" s="216"/>
      <c r="Q372" s="216"/>
      <c r="R372" s="216"/>
      <c r="S372" s="216"/>
      <c r="T372" s="216"/>
      <c r="U372" s="216"/>
      <c r="V372" s="216"/>
      <c r="W372" s="216"/>
      <c r="X372" s="216"/>
      <c r="Y372" s="216"/>
      <c r="Z372" s="216"/>
      <c r="AA372" s="216"/>
    </row>
    <row r="373" spans="1:27" ht="15.75" customHeight="1" x14ac:dyDescent="0.2">
      <c r="A373" s="216"/>
      <c r="B373" s="216"/>
      <c r="C373" s="216"/>
      <c r="D373" s="216"/>
      <c r="E373" s="216"/>
      <c r="F373" s="216"/>
      <c r="G373" s="216"/>
      <c r="H373" s="216"/>
      <c r="I373" s="216"/>
      <c r="J373" s="216"/>
      <c r="K373" s="216"/>
      <c r="L373" s="216"/>
      <c r="M373" s="216"/>
      <c r="N373" s="216"/>
      <c r="O373" s="216"/>
      <c r="P373" s="216"/>
      <c r="Q373" s="216"/>
      <c r="R373" s="216"/>
      <c r="S373" s="216"/>
      <c r="T373" s="216"/>
      <c r="U373" s="216"/>
      <c r="V373" s="216"/>
      <c r="W373" s="216"/>
      <c r="X373" s="216"/>
      <c r="Y373" s="216"/>
      <c r="Z373" s="216"/>
      <c r="AA373" s="216"/>
    </row>
    <row r="374" spans="1:27" ht="15.75" customHeight="1" x14ac:dyDescent="0.2">
      <c r="A374" s="216"/>
      <c r="B374" s="216"/>
      <c r="C374" s="216"/>
      <c r="D374" s="216"/>
      <c r="E374" s="216"/>
      <c r="F374" s="216"/>
      <c r="G374" s="216"/>
      <c r="H374" s="216"/>
      <c r="I374" s="216"/>
      <c r="J374" s="216"/>
      <c r="K374" s="216"/>
      <c r="L374" s="216"/>
      <c r="M374" s="216"/>
      <c r="N374" s="216"/>
      <c r="O374" s="216"/>
      <c r="P374" s="216"/>
      <c r="Q374" s="216"/>
      <c r="R374" s="216"/>
      <c r="S374" s="216"/>
      <c r="T374" s="216"/>
      <c r="U374" s="216"/>
      <c r="V374" s="216"/>
      <c r="W374" s="216"/>
      <c r="X374" s="216"/>
      <c r="Y374" s="216"/>
      <c r="Z374" s="216"/>
      <c r="AA374" s="216"/>
    </row>
    <row r="375" spans="1:27" ht="15.75" customHeight="1" x14ac:dyDescent="0.2">
      <c r="A375" s="216"/>
      <c r="B375" s="216"/>
      <c r="C375" s="216"/>
      <c r="D375" s="216"/>
      <c r="E375" s="216"/>
      <c r="F375" s="216"/>
      <c r="G375" s="216"/>
      <c r="H375" s="216"/>
      <c r="I375" s="216"/>
      <c r="J375" s="216"/>
      <c r="K375" s="216"/>
      <c r="L375" s="216"/>
      <c r="M375" s="216"/>
      <c r="N375" s="216"/>
      <c r="O375" s="216"/>
      <c r="P375" s="216"/>
      <c r="Q375" s="216"/>
      <c r="R375" s="216"/>
      <c r="S375" s="216"/>
      <c r="T375" s="216"/>
      <c r="U375" s="216"/>
      <c r="V375" s="216"/>
      <c r="W375" s="216"/>
      <c r="X375" s="216"/>
      <c r="Y375" s="216"/>
      <c r="Z375" s="216"/>
      <c r="AA375" s="216"/>
    </row>
    <row r="376" spans="1:27" ht="15.75" customHeight="1" x14ac:dyDescent="0.2">
      <c r="A376" s="216"/>
      <c r="B376" s="216"/>
      <c r="C376" s="216"/>
      <c r="D376" s="216"/>
      <c r="E376" s="216"/>
      <c r="F376" s="216"/>
      <c r="G376" s="216"/>
      <c r="H376" s="216"/>
      <c r="I376" s="216"/>
      <c r="J376" s="216"/>
      <c r="K376" s="216"/>
      <c r="L376" s="216"/>
      <c r="M376" s="216"/>
      <c r="N376" s="216"/>
      <c r="O376" s="216"/>
      <c r="P376" s="216"/>
      <c r="Q376" s="216"/>
      <c r="R376" s="216"/>
      <c r="S376" s="216"/>
      <c r="T376" s="216"/>
      <c r="U376" s="216"/>
      <c r="V376" s="216"/>
      <c r="W376" s="216"/>
      <c r="X376" s="216"/>
      <c r="Y376" s="216"/>
      <c r="Z376" s="216"/>
      <c r="AA376" s="216"/>
    </row>
    <row r="377" spans="1:27" ht="15.75" customHeight="1" x14ac:dyDescent="0.2">
      <c r="A377" s="216"/>
      <c r="B377" s="216"/>
      <c r="C377" s="216"/>
      <c r="D377" s="216"/>
      <c r="E377" s="216"/>
      <c r="F377" s="216"/>
      <c r="G377" s="216"/>
      <c r="H377" s="216"/>
      <c r="I377" s="216"/>
      <c r="J377" s="216"/>
      <c r="K377" s="216"/>
      <c r="L377" s="216"/>
      <c r="M377" s="216"/>
      <c r="N377" s="216"/>
      <c r="O377" s="216"/>
      <c r="P377" s="216"/>
      <c r="Q377" s="216"/>
      <c r="R377" s="216"/>
      <c r="S377" s="216"/>
      <c r="T377" s="216"/>
      <c r="U377" s="216"/>
      <c r="V377" s="216"/>
      <c r="W377" s="216"/>
      <c r="X377" s="216"/>
      <c r="Y377" s="216"/>
      <c r="Z377" s="216"/>
      <c r="AA377" s="216"/>
    </row>
    <row r="378" spans="1:27" ht="15.75" customHeight="1" x14ac:dyDescent="0.2">
      <c r="A378" s="216"/>
      <c r="B378" s="216"/>
      <c r="C378" s="216"/>
      <c r="D378" s="216"/>
      <c r="E378" s="216"/>
      <c r="F378" s="216"/>
      <c r="G378" s="216"/>
      <c r="H378" s="216"/>
      <c r="I378" s="216"/>
      <c r="J378" s="216"/>
      <c r="K378" s="216"/>
      <c r="L378" s="216"/>
      <c r="M378" s="216"/>
      <c r="N378" s="216"/>
      <c r="O378" s="216"/>
      <c r="P378" s="216"/>
      <c r="Q378" s="216"/>
      <c r="R378" s="216"/>
      <c r="S378" s="216"/>
      <c r="T378" s="216"/>
      <c r="U378" s="216"/>
      <c r="V378" s="216"/>
      <c r="W378" s="216"/>
      <c r="X378" s="216"/>
      <c r="Y378" s="216"/>
      <c r="Z378" s="216"/>
      <c r="AA378" s="216"/>
    </row>
    <row r="379" spans="1:27" ht="15.75" customHeight="1" x14ac:dyDescent="0.2">
      <c r="A379" s="216"/>
      <c r="B379" s="216"/>
      <c r="C379" s="216"/>
      <c r="D379" s="216"/>
      <c r="E379" s="216"/>
      <c r="F379" s="216"/>
      <c r="G379" s="216"/>
      <c r="H379" s="216"/>
      <c r="I379" s="216"/>
      <c r="J379" s="216"/>
      <c r="K379" s="216"/>
      <c r="L379" s="216"/>
      <c r="M379" s="216"/>
      <c r="N379" s="216"/>
      <c r="O379" s="216"/>
      <c r="P379" s="216"/>
      <c r="Q379" s="216"/>
      <c r="R379" s="216"/>
      <c r="S379" s="216"/>
      <c r="T379" s="216"/>
      <c r="U379" s="216"/>
      <c r="V379" s="216"/>
      <c r="W379" s="216"/>
      <c r="X379" s="216"/>
      <c r="Y379" s="216"/>
      <c r="Z379" s="216"/>
      <c r="AA379" s="216"/>
    </row>
    <row r="380" spans="1:27" ht="15.75" customHeight="1" x14ac:dyDescent="0.2">
      <c r="A380" s="216"/>
      <c r="B380" s="216"/>
      <c r="C380" s="216"/>
      <c r="D380" s="216"/>
      <c r="E380" s="216"/>
      <c r="F380" s="216"/>
      <c r="G380" s="216"/>
      <c r="H380" s="216"/>
      <c r="I380" s="216"/>
      <c r="J380" s="216"/>
      <c r="K380" s="216"/>
      <c r="L380" s="216"/>
      <c r="M380" s="216"/>
      <c r="N380" s="216"/>
      <c r="O380" s="216"/>
      <c r="P380" s="216"/>
      <c r="Q380" s="216"/>
      <c r="R380" s="216"/>
      <c r="S380" s="216"/>
      <c r="T380" s="216"/>
      <c r="U380" s="216"/>
      <c r="V380" s="216"/>
      <c r="W380" s="216"/>
      <c r="X380" s="216"/>
      <c r="Y380" s="216"/>
      <c r="Z380" s="216"/>
      <c r="AA380" s="216"/>
    </row>
    <row r="381" spans="1:27" ht="15.75" customHeight="1" x14ac:dyDescent="0.2">
      <c r="A381" s="216"/>
      <c r="B381" s="216"/>
      <c r="C381" s="216"/>
      <c r="D381" s="216"/>
      <c r="E381" s="216"/>
      <c r="F381" s="216"/>
      <c r="G381" s="216"/>
      <c r="H381" s="216"/>
      <c r="I381" s="216"/>
      <c r="J381" s="216"/>
      <c r="K381" s="216"/>
      <c r="L381" s="216"/>
      <c r="M381" s="216"/>
      <c r="N381" s="216"/>
      <c r="O381" s="216"/>
      <c r="P381" s="216"/>
      <c r="Q381" s="216"/>
      <c r="R381" s="216"/>
      <c r="S381" s="216"/>
      <c r="T381" s="216"/>
      <c r="U381" s="216"/>
      <c r="V381" s="216"/>
      <c r="W381" s="216"/>
      <c r="X381" s="216"/>
      <c r="Y381" s="216"/>
      <c r="Z381" s="216"/>
      <c r="AA381" s="216"/>
    </row>
    <row r="382" spans="1:27" ht="15.75" customHeight="1" x14ac:dyDescent="0.2">
      <c r="A382" s="216"/>
      <c r="B382" s="216"/>
      <c r="C382" s="216"/>
      <c r="D382" s="216"/>
      <c r="E382" s="216"/>
      <c r="F382" s="216"/>
      <c r="G382" s="216"/>
      <c r="H382" s="216"/>
      <c r="I382" s="216"/>
      <c r="J382" s="216"/>
      <c r="K382" s="216"/>
      <c r="L382" s="216"/>
      <c r="M382" s="216"/>
      <c r="N382" s="216"/>
      <c r="O382" s="216"/>
      <c r="P382" s="216"/>
      <c r="Q382" s="216"/>
      <c r="R382" s="216"/>
      <c r="S382" s="216"/>
      <c r="T382" s="216"/>
      <c r="U382" s="216"/>
      <c r="V382" s="216"/>
      <c r="W382" s="216"/>
      <c r="X382" s="216"/>
      <c r="Y382" s="216"/>
      <c r="Z382" s="216"/>
      <c r="AA382" s="216"/>
    </row>
    <row r="383" spans="1:27" ht="15.75" customHeight="1" x14ac:dyDescent="0.2">
      <c r="A383" s="216"/>
      <c r="B383" s="216"/>
      <c r="C383" s="216"/>
      <c r="D383" s="216"/>
      <c r="E383" s="216"/>
      <c r="F383" s="216"/>
      <c r="G383" s="216"/>
      <c r="H383" s="216"/>
      <c r="I383" s="216"/>
      <c r="J383" s="216"/>
      <c r="K383" s="216"/>
      <c r="L383" s="216"/>
      <c r="M383" s="216"/>
      <c r="N383" s="216"/>
      <c r="O383" s="216"/>
      <c r="P383" s="216"/>
      <c r="Q383" s="216"/>
      <c r="R383" s="216"/>
      <c r="S383" s="216"/>
      <c r="T383" s="216"/>
      <c r="U383" s="216"/>
      <c r="V383" s="216"/>
      <c r="W383" s="216"/>
      <c r="X383" s="216"/>
      <c r="Y383" s="216"/>
      <c r="Z383" s="216"/>
      <c r="AA383" s="216"/>
    </row>
    <row r="384" spans="1:27" ht="15.75" customHeight="1" x14ac:dyDescent="0.2">
      <c r="A384" s="216"/>
      <c r="B384" s="216"/>
      <c r="C384" s="216"/>
      <c r="D384" s="216"/>
      <c r="E384" s="216"/>
      <c r="F384" s="216"/>
      <c r="G384" s="216"/>
      <c r="H384" s="216"/>
      <c r="I384" s="216"/>
      <c r="J384" s="216"/>
      <c r="K384" s="216"/>
      <c r="L384" s="216"/>
      <c r="M384" s="216"/>
      <c r="N384" s="216"/>
      <c r="O384" s="216"/>
      <c r="P384" s="216"/>
      <c r="Q384" s="216"/>
      <c r="R384" s="216"/>
      <c r="S384" s="216"/>
      <c r="T384" s="216"/>
      <c r="U384" s="216"/>
      <c r="V384" s="216"/>
      <c r="W384" s="216"/>
      <c r="X384" s="216"/>
      <c r="Y384" s="216"/>
      <c r="Z384" s="216"/>
      <c r="AA384" s="216"/>
    </row>
    <row r="385" spans="1:27" ht="15.75" customHeight="1" x14ac:dyDescent="0.2">
      <c r="A385" s="216"/>
      <c r="B385" s="216"/>
      <c r="C385" s="216"/>
      <c r="D385" s="216"/>
      <c r="E385" s="216"/>
      <c r="F385" s="216"/>
      <c r="G385" s="216"/>
      <c r="H385" s="216"/>
      <c r="I385" s="216"/>
      <c r="J385" s="216"/>
      <c r="K385" s="216"/>
      <c r="L385" s="216"/>
      <c r="M385" s="216"/>
      <c r="N385" s="216"/>
      <c r="O385" s="216"/>
      <c r="P385" s="216"/>
      <c r="Q385" s="216"/>
      <c r="R385" s="216"/>
      <c r="S385" s="216"/>
      <c r="T385" s="216"/>
      <c r="U385" s="216"/>
      <c r="V385" s="216"/>
      <c r="W385" s="216"/>
      <c r="X385" s="216"/>
      <c r="Y385" s="216"/>
      <c r="Z385" s="216"/>
      <c r="AA385" s="216"/>
    </row>
    <row r="386" spans="1:27" ht="15.75" customHeight="1" x14ac:dyDescent="0.2">
      <c r="A386" s="216"/>
      <c r="B386" s="216"/>
      <c r="C386" s="216"/>
      <c r="D386" s="216"/>
      <c r="E386" s="216"/>
      <c r="F386" s="216"/>
      <c r="G386" s="216"/>
      <c r="H386" s="216"/>
      <c r="I386" s="216"/>
      <c r="J386" s="216"/>
      <c r="K386" s="216"/>
      <c r="L386" s="216"/>
      <c r="M386" s="216"/>
      <c r="N386" s="216"/>
      <c r="O386" s="216"/>
      <c r="P386" s="216"/>
      <c r="Q386" s="216"/>
      <c r="R386" s="216"/>
      <c r="S386" s="216"/>
      <c r="T386" s="216"/>
      <c r="U386" s="216"/>
      <c r="V386" s="216"/>
      <c r="W386" s="216"/>
      <c r="X386" s="216"/>
      <c r="Y386" s="216"/>
      <c r="Z386" s="216"/>
      <c r="AA386" s="216"/>
    </row>
    <row r="387" spans="1:27" ht="15.75" customHeight="1" x14ac:dyDescent="0.2">
      <c r="A387" s="216"/>
      <c r="B387" s="216"/>
      <c r="C387" s="216"/>
      <c r="D387" s="216"/>
      <c r="E387" s="216"/>
      <c r="F387" s="216"/>
      <c r="G387" s="216"/>
      <c r="H387" s="216"/>
      <c r="I387" s="216"/>
      <c r="J387" s="216"/>
      <c r="K387" s="216"/>
      <c r="L387" s="216"/>
      <c r="M387" s="216"/>
      <c r="N387" s="216"/>
      <c r="O387" s="216"/>
      <c r="P387" s="216"/>
      <c r="Q387" s="216"/>
      <c r="R387" s="216"/>
      <c r="S387" s="216"/>
      <c r="T387" s="216"/>
      <c r="U387" s="216"/>
      <c r="V387" s="216"/>
      <c r="W387" s="216"/>
      <c r="X387" s="216"/>
      <c r="Y387" s="216"/>
      <c r="Z387" s="216"/>
      <c r="AA387" s="216"/>
    </row>
    <row r="388" spans="1:27" ht="15.75" customHeight="1" x14ac:dyDescent="0.2">
      <c r="A388" s="216"/>
      <c r="B388" s="216"/>
      <c r="C388" s="216"/>
      <c r="D388" s="216"/>
      <c r="E388" s="216"/>
      <c r="F388" s="216"/>
      <c r="G388" s="216"/>
      <c r="H388" s="216"/>
      <c r="I388" s="216"/>
      <c r="J388" s="216"/>
      <c r="K388" s="216"/>
      <c r="L388" s="216"/>
      <c r="M388" s="216"/>
      <c r="N388" s="216"/>
      <c r="O388" s="216"/>
      <c r="P388" s="216"/>
      <c r="Q388" s="216"/>
      <c r="R388" s="216"/>
      <c r="S388" s="216"/>
      <c r="T388" s="216"/>
      <c r="U388" s="216"/>
      <c r="V388" s="216"/>
      <c r="W388" s="216"/>
      <c r="X388" s="216"/>
      <c r="Y388" s="216"/>
      <c r="Z388" s="216"/>
      <c r="AA388" s="216"/>
    </row>
    <row r="389" spans="1:27" ht="15.75" customHeight="1" x14ac:dyDescent="0.2">
      <c r="A389" s="216"/>
      <c r="B389" s="216"/>
      <c r="C389" s="216"/>
      <c r="D389" s="216"/>
      <c r="E389" s="216"/>
      <c r="F389" s="216"/>
      <c r="G389" s="216"/>
      <c r="H389" s="216"/>
      <c r="I389" s="216"/>
      <c r="J389" s="216"/>
      <c r="K389" s="216"/>
      <c r="L389" s="216"/>
      <c r="M389" s="216"/>
      <c r="N389" s="216"/>
      <c r="O389" s="216"/>
      <c r="P389" s="216"/>
      <c r="Q389" s="216"/>
      <c r="R389" s="216"/>
      <c r="S389" s="216"/>
      <c r="T389" s="216"/>
      <c r="U389" s="216"/>
      <c r="V389" s="216"/>
      <c r="W389" s="216"/>
      <c r="X389" s="216"/>
      <c r="Y389" s="216"/>
      <c r="Z389" s="216"/>
      <c r="AA389" s="216"/>
    </row>
    <row r="390" spans="1:27" ht="15.75" customHeight="1" x14ac:dyDescent="0.2">
      <c r="A390" s="216"/>
      <c r="B390" s="216"/>
      <c r="C390" s="216"/>
      <c r="D390" s="216"/>
      <c r="E390" s="216"/>
      <c r="F390" s="216"/>
      <c r="G390" s="216"/>
      <c r="H390" s="216"/>
      <c r="I390" s="216"/>
      <c r="J390" s="216"/>
      <c r="K390" s="216"/>
      <c r="L390" s="216"/>
      <c r="M390" s="216"/>
      <c r="N390" s="216"/>
      <c r="O390" s="216"/>
      <c r="P390" s="216"/>
      <c r="Q390" s="216"/>
      <c r="R390" s="216"/>
      <c r="S390" s="216"/>
      <c r="T390" s="216"/>
      <c r="U390" s="216"/>
      <c r="V390" s="216"/>
      <c r="W390" s="216"/>
      <c r="X390" s="216"/>
      <c r="Y390" s="216"/>
      <c r="Z390" s="216"/>
      <c r="AA390" s="216"/>
    </row>
    <row r="391" spans="1:27" ht="15.75" customHeight="1" x14ac:dyDescent="0.2">
      <c r="A391" s="216"/>
      <c r="B391" s="216"/>
      <c r="C391" s="216"/>
      <c r="D391" s="216"/>
      <c r="E391" s="216"/>
      <c r="F391" s="216"/>
      <c r="G391" s="216"/>
      <c r="H391" s="216"/>
      <c r="I391" s="216"/>
      <c r="J391" s="216"/>
      <c r="K391" s="216"/>
      <c r="L391" s="216"/>
      <c r="M391" s="216"/>
      <c r="N391" s="216"/>
      <c r="O391" s="216"/>
      <c r="P391" s="216"/>
      <c r="Q391" s="216"/>
      <c r="R391" s="216"/>
      <c r="S391" s="216"/>
      <c r="T391" s="216"/>
      <c r="U391" s="216"/>
      <c r="V391" s="216"/>
      <c r="W391" s="216"/>
      <c r="X391" s="216"/>
      <c r="Y391" s="216"/>
      <c r="Z391" s="216"/>
      <c r="AA391" s="216"/>
    </row>
    <row r="392" spans="1:27" ht="15.75" customHeight="1" x14ac:dyDescent="0.2">
      <c r="A392" s="216"/>
      <c r="B392" s="216"/>
      <c r="C392" s="216"/>
      <c r="D392" s="216"/>
      <c r="E392" s="216"/>
      <c r="F392" s="216"/>
      <c r="G392" s="216"/>
      <c r="H392" s="216"/>
      <c r="I392" s="216"/>
      <c r="J392" s="216"/>
      <c r="K392" s="216"/>
      <c r="L392" s="216"/>
      <c r="M392" s="216"/>
      <c r="N392" s="216"/>
      <c r="O392" s="216"/>
      <c r="P392" s="216"/>
      <c r="Q392" s="216"/>
      <c r="R392" s="216"/>
      <c r="S392" s="216"/>
      <c r="T392" s="216"/>
      <c r="U392" s="216"/>
      <c r="V392" s="216"/>
      <c r="W392" s="216"/>
      <c r="X392" s="216"/>
      <c r="Y392" s="216"/>
      <c r="Z392" s="216"/>
      <c r="AA392" s="216"/>
    </row>
    <row r="393" spans="1:27" ht="15.75" customHeight="1" x14ac:dyDescent="0.2">
      <c r="A393" s="216"/>
      <c r="B393" s="216"/>
      <c r="C393" s="216"/>
      <c r="D393" s="216"/>
      <c r="E393" s="216"/>
      <c r="F393" s="216"/>
      <c r="G393" s="216"/>
      <c r="H393" s="216"/>
      <c r="I393" s="216"/>
      <c r="J393" s="216"/>
      <c r="K393" s="216"/>
      <c r="L393" s="216"/>
      <c r="M393" s="216"/>
      <c r="N393" s="216"/>
      <c r="O393" s="216"/>
      <c r="P393" s="216"/>
      <c r="Q393" s="216"/>
      <c r="R393" s="216"/>
      <c r="S393" s="216"/>
      <c r="T393" s="216"/>
      <c r="U393" s="216"/>
      <c r="V393" s="216"/>
      <c r="W393" s="216"/>
      <c r="X393" s="216"/>
      <c r="Y393" s="216"/>
      <c r="Z393" s="216"/>
      <c r="AA393" s="216"/>
    </row>
    <row r="394" spans="1:27" ht="15.75" customHeight="1" x14ac:dyDescent="0.2">
      <c r="A394" s="216"/>
      <c r="B394" s="216"/>
      <c r="C394" s="216"/>
      <c r="D394" s="216"/>
      <c r="E394" s="216"/>
      <c r="F394" s="216"/>
      <c r="G394" s="216"/>
      <c r="H394" s="216"/>
      <c r="I394" s="216"/>
      <c r="J394" s="216"/>
      <c r="K394" s="216"/>
      <c r="L394" s="216"/>
      <c r="M394" s="216"/>
      <c r="N394" s="216"/>
      <c r="O394" s="216"/>
      <c r="P394" s="216"/>
      <c r="Q394" s="216"/>
      <c r="R394" s="216"/>
      <c r="S394" s="216"/>
      <c r="T394" s="216"/>
      <c r="U394" s="216"/>
      <c r="V394" s="216"/>
      <c r="W394" s="216"/>
      <c r="X394" s="216"/>
      <c r="Y394" s="216"/>
      <c r="Z394" s="216"/>
      <c r="AA394" s="216"/>
    </row>
    <row r="395" spans="1:27" ht="15.75" customHeight="1" x14ac:dyDescent="0.2">
      <c r="A395" s="216"/>
      <c r="B395" s="216"/>
      <c r="C395" s="216"/>
      <c r="D395" s="216"/>
      <c r="E395" s="216"/>
      <c r="F395" s="216"/>
      <c r="G395" s="216"/>
      <c r="H395" s="216"/>
      <c r="I395" s="216"/>
      <c r="J395" s="216"/>
      <c r="K395" s="216"/>
      <c r="L395" s="216"/>
      <c r="M395" s="216"/>
      <c r="N395" s="216"/>
      <c r="O395" s="216"/>
      <c r="P395" s="216"/>
      <c r="Q395" s="216"/>
      <c r="R395" s="216"/>
      <c r="S395" s="216"/>
      <c r="T395" s="216"/>
      <c r="U395" s="216"/>
      <c r="V395" s="216"/>
      <c r="W395" s="216"/>
      <c r="X395" s="216"/>
      <c r="Y395" s="216"/>
      <c r="Z395" s="216"/>
      <c r="AA395" s="216"/>
    </row>
    <row r="396" spans="1:27" ht="15.75" customHeight="1" x14ac:dyDescent="0.2">
      <c r="A396" s="216"/>
      <c r="B396" s="216"/>
      <c r="C396" s="216"/>
      <c r="D396" s="216"/>
      <c r="E396" s="216"/>
      <c r="F396" s="216"/>
      <c r="G396" s="216"/>
      <c r="H396" s="216"/>
      <c r="I396" s="216"/>
      <c r="J396" s="216"/>
      <c r="K396" s="216"/>
      <c r="L396" s="216"/>
      <c r="M396" s="216"/>
      <c r="N396" s="216"/>
      <c r="O396" s="216"/>
      <c r="P396" s="216"/>
      <c r="Q396" s="216"/>
      <c r="R396" s="216"/>
      <c r="S396" s="216"/>
      <c r="T396" s="216"/>
      <c r="U396" s="216"/>
      <c r="V396" s="216"/>
      <c r="W396" s="216"/>
      <c r="X396" s="216"/>
      <c r="Y396" s="216"/>
      <c r="Z396" s="216"/>
      <c r="AA396" s="216"/>
    </row>
    <row r="397" spans="1:27" ht="15.75" customHeight="1" x14ac:dyDescent="0.2">
      <c r="A397" s="216"/>
      <c r="B397" s="216"/>
      <c r="C397" s="216"/>
      <c r="D397" s="216"/>
      <c r="E397" s="216"/>
      <c r="F397" s="216"/>
      <c r="G397" s="216"/>
      <c r="H397" s="216"/>
      <c r="I397" s="216"/>
      <c r="J397" s="216"/>
      <c r="K397" s="216"/>
      <c r="L397" s="216"/>
      <c r="M397" s="216"/>
      <c r="N397" s="216"/>
      <c r="O397" s="216"/>
      <c r="P397" s="216"/>
      <c r="Q397" s="216"/>
      <c r="R397" s="216"/>
      <c r="S397" s="216"/>
      <c r="T397" s="216"/>
      <c r="U397" s="216"/>
      <c r="V397" s="216"/>
      <c r="W397" s="216"/>
      <c r="X397" s="216"/>
      <c r="Y397" s="216"/>
      <c r="Z397" s="216"/>
      <c r="AA397" s="216"/>
    </row>
    <row r="398" spans="1:27" ht="15.75" customHeight="1" x14ac:dyDescent="0.2">
      <c r="A398" s="216"/>
      <c r="B398" s="216"/>
      <c r="C398" s="216"/>
      <c r="D398" s="216"/>
      <c r="E398" s="216"/>
      <c r="F398" s="216"/>
      <c r="G398" s="216"/>
      <c r="H398" s="216"/>
      <c r="I398" s="216"/>
      <c r="J398" s="216"/>
      <c r="K398" s="216"/>
      <c r="L398" s="216"/>
      <c r="M398" s="216"/>
      <c r="N398" s="216"/>
      <c r="O398" s="216"/>
      <c r="P398" s="216"/>
      <c r="Q398" s="216"/>
      <c r="R398" s="216"/>
      <c r="S398" s="216"/>
      <c r="T398" s="216"/>
      <c r="U398" s="216"/>
      <c r="V398" s="216"/>
      <c r="W398" s="216"/>
      <c r="X398" s="216"/>
      <c r="Y398" s="216"/>
      <c r="Z398" s="216"/>
      <c r="AA398" s="216"/>
    </row>
    <row r="399" spans="1:27" ht="15.75" customHeight="1" x14ac:dyDescent="0.2">
      <c r="A399" s="216"/>
      <c r="B399" s="216"/>
      <c r="C399" s="216"/>
      <c r="D399" s="216"/>
      <c r="E399" s="216"/>
      <c r="F399" s="216"/>
      <c r="G399" s="216"/>
      <c r="H399" s="216"/>
      <c r="I399" s="216"/>
      <c r="J399" s="216"/>
      <c r="K399" s="216"/>
      <c r="L399" s="216"/>
      <c r="M399" s="216"/>
      <c r="N399" s="216"/>
      <c r="O399" s="216"/>
      <c r="P399" s="216"/>
      <c r="Q399" s="216"/>
      <c r="R399" s="216"/>
      <c r="S399" s="216"/>
      <c r="T399" s="216"/>
      <c r="U399" s="216"/>
      <c r="V399" s="216"/>
      <c r="W399" s="216"/>
      <c r="X399" s="216"/>
      <c r="Y399" s="216"/>
      <c r="Z399" s="216"/>
      <c r="AA399" s="216"/>
    </row>
    <row r="400" spans="1:27" ht="15.75" customHeight="1" x14ac:dyDescent="0.2">
      <c r="A400" s="216"/>
      <c r="B400" s="216"/>
      <c r="C400" s="216"/>
      <c r="D400" s="216"/>
      <c r="E400" s="216"/>
      <c r="F400" s="216"/>
      <c r="G400" s="216"/>
      <c r="H400" s="216"/>
      <c r="I400" s="216"/>
      <c r="J400" s="216"/>
      <c r="K400" s="216"/>
      <c r="L400" s="216"/>
      <c r="M400" s="216"/>
      <c r="N400" s="216"/>
      <c r="O400" s="216"/>
      <c r="P400" s="216"/>
      <c r="Q400" s="216"/>
      <c r="R400" s="216"/>
      <c r="S400" s="216"/>
      <c r="T400" s="216"/>
      <c r="U400" s="216"/>
      <c r="V400" s="216"/>
      <c r="W400" s="216"/>
      <c r="X400" s="216"/>
      <c r="Y400" s="216"/>
      <c r="Z400" s="216"/>
      <c r="AA400" s="216"/>
    </row>
    <row r="401" spans="1:27" ht="15.75" customHeight="1" x14ac:dyDescent="0.2">
      <c r="A401" s="216"/>
      <c r="B401" s="216"/>
      <c r="C401" s="216"/>
      <c r="D401" s="216"/>
      <c r="E401" s="216"/>
      <c r="F401" s="216"/>
      <c r="G401" s="216"/>
      <c r="H401" s="216"/>
      <c r="I401" s="216"/>
      <c r="J401" s="216"/>
      <c r="K401" s="216"/>
      <c r="L401" s="216"/>
      <c r="M401" s="216"/>
      <c r="N401" s="216"/>
      <c r="O401" s="216"/>
      <c r="P401" s="216"/>
      <c r="Q401" s="216"/>
      <c r="R401" s="216"/>
      <c r="S401" s="216"/>
      <c r="T401" s="216"/>
      <c r="U401" s="216"/>
      <c r="V401" s="216"/>
      <c r="W401" s="216"/>
      <c r="X401" s="216"/>
      <c r="Y401" s="216"/>
      <c r="Z401" s="216"/>
      <c r="AA401" s="216"/>
    </row>
    <row r="402" spans="1:27" ht="15.75" customHeight="1" x14ac:dyDescent="0.2">
      <c r="A402" s="216"/>
      <c r="B402" s="216"/>
      <c r="C402" s="216"/>
      <c r="D402" s="216"/>
      <c r="E402" s="216"/>
      <c r="F402" s="216"/>
      <c r="G402" s="216"/>
      <c r="H402" s="216"/>
      <c r="I402" s="216"/>
      <c r="J402" s="216"/>
      <c r="K402" s="216"/>
      <c r="L402" s="216"/>
      <c r="M402" s="216"/>
      <c r="N402" s="216"/>
      <c r="O402" s="216"/>
      <c r="P402" s="216"/>
      <c r="Q402" s="216"/>
      <c r="R402" s="216"/>
      <c r="S402" s="216"/>
      <c r="T402" s="216"/>
      <c r="U402" s="216"/>
      <c r="V402" s="216"/>
      <c r="W402" s="216"/>
      <c r="X402" s="216"/>
      <c r="Y402" s="216"/>
      <c r="Z402" s="216"/>
      <c r="AA402" s="216"/>
    </row>
    <row r="403" spans="1:27" ht="15.75" customHeight="1" x14ac:dyDescent="0.2">
      <c r="A403" s="216"/>
      <c r="B403" s="216"/>
      <c r="C403" s="216"/>
      <c r="D403" s="216"/>
      <c r="E403" s="216"/>
      <c r="F403" s="216"/>
      <c r="G403" s="216"/>
      <c r="H403" s="216"/>
      <c r="I403" s="216"/>
      <c r="J403" s="216"/>
      <c r="K403" s="216"/>
      <c r="L403" s="216"/>
      <c r="M403" s="216"/>
      <c r="N403" s="216"/>
      <c r="O403" s="216"/>
      <c r="P403" s="216"/>
      <c r="Q403" s="216"/>
      <c r="R403" s="216"/>
      <c r="S403" s="216"/>
      <c r="T403" s="216"/>
      <c r="U403" s="216"/>
      <c r="V403" s="216"/>
      <c r="W403" s="216"/>
      <c r="X403" s="216"/>
      <c r="Y403" s="216"/>
      <c r="Z403" s="216"/>
      <c r="AA403" s="216"/>
    </row>
    <row r="404" spans="1:27" ht="15.75" customHeight="1" x14ac:dyDescent="0.2">
      <c r="A404" s="216"/>
      <c r="B404" s="216"/>
      <c r="C404" s="216"/>
      <c r="D404" s="216"/>
      <c r="E404" s="216"/>
      <c r="F404" s="216"/>
      <c r="G404" s="216"/>
      <c r="H404" s="216"/>
      <c r="I404" s="216"/>
      <c r="J404" s="216"/>
      <c r="K404" s="216"/>
      <c r="L404" s="216"/>
      <c r="M404" s="216"/>
      <c r="N404" s="216"/>
      <c r="O404" s="216"/>
      <c r="P404" s="216"/>
      <c r="Q404" s="216"/>
      <c r="R404" s="216"/>
      <c r="S404" s="216"/>
      <c r="T404" s="216"/>
      <c r="U404" s="216"/>
      <c r="V404" s="216"/>
      <c r="W404" s="216"/>
      <c r="X404" s="216"/>
      <c r="Y404" s="216"/>
      <c r="Z404" s="216"/>
      <c r="AA404" s="216"/>
    </row>
    <row r="405" spans="1:27" ht="15.75" customHeight="1" x14ac:dyDescent="0.2">
      <c r="A405" s="216"/>
      <c r="B405" s="216"/>
      <c r="C405" s="216"/>
      <c r="D405" s="216"/>
      <c r="E405" s="216"/>
      <c r="F405" s="216"/>
      <c r="G405" s="216"/>
      <c r="H405" s="216"/>
      <c r="I405" s="216"/>
      <c r="J405" s="216"/>
      <c r="K405" s="216"/>
      <c r="L405" s="216"/>
      <c r="M405" s="216"/>
      <c r="N405" s="216"/>
      <c r="O405" s="216"/>
      <c r="P405" s="216"/>
      <c r="Q405" s="216"/>
      <c r="R405" s="216"/>
      <c r="S405" s="216"/>
      <c r="T405" s="216"/>
      <c r="U405" s="216"/>
      <c r="V405" s="216"/>
      <c r="W405" s="216"/>
      <c r="X405" s="216"/>
      <c r="Y405" s="216"/>
      <c r="Z405" s="216"/>
      <c r="AA405" s="216"/>
    </row>
    <row r="406" spans="1:27" ht="15.75" customHeight="1" x14ac:dyDescent="0.2">
      <c r="A406" s="216"/>
      <c r="B406" s="216"/>
      <c r="C406" s="216"/>
      <c r="D406" s="216"/>
      <c r="E406" s="216"/>
      <c r="F406" s="216"/>
      <c r="G406" s="216"/>
      <c r="H406" s="216"/>
      <c r="I406" s="216"/>
      <c r="J406" s="216"/>
      <c r="K406" s="216"/>
      <c r="L406" s="216"/>
      <c r="M406" s="216"/>
      <c r="N406" s="216"/>
      <c r="O406" s="216"/>
      <c r="P406" s="216"/>
      <c r="Q406" s="216"/>
      <c r="R406" s="216"/>
      <c r="S406" s="216"/>
      <c r="T406" s="216"/>
      <c r="U406" s="216"/>
      <c r="V406" s="216"/>
      <c r="W406" s="216"/>
      <c r="X406" s="216"/>
      <c r="Y406" s="216"/>
      <c r="Z406" s="216"/>
      <c r="AA406" s="216"/>
    </row>
    <row r="407" spans="1:27" ht="15.75" customHeight="1" x14ac:dyDescent="0.2">
      <c r="A407" s="216"/>
      <c r="B407" s="216"/>
      <c r="C407" s="216"/>
      <c r="D407" s="216"/>
      <c r="E407" s="216"/>
      <c r="F407" s="216"/>
      <c r="G407" s="216"/>
      <c r="H407" s="216"/>
      <c r="I407" s="216"/>
      <c r="J407" s="216"/>
      <c r="K407" s="216"/>
      <c r="L407" s="216"/>
      <c r="M407" s="216"/>
      <c r="N407" s="216"/>
      <c r="O407" s="216"/>
      <c r="P407" s="216"/>
      <c r="Q407" s="216"/>
      <c r="R407" s="216"/>
      <c r="S407" s="216"/>
      <c r="T407" s="216"/>
      <c r="U407" s="216"/>
      <c r="V407" s="216"/>
      <c r="W407" s="216"/>
      <c r="X407" s="216"/>
      <c r="Y407" s="216"/>
      <c r="Z407" s="216"/>
      <c r="AA407" s="216"/>
    </row>
    <row r="408" spans="1:27" ht="15.75" customHeight="1" x14ac:dyDescent="0.2">
      <c r="A408" s="216"/>
      <c r="B408" s="216"/>
      <c r="C408" s="216"/>
      <c r="D408" s="216"/>
      <c r="E408" s="216"/>
      <c r="F408" s="216"/>
      <c r="G408" s="216"/>
      <c r="H408" s="216"/>
      <c r="I408" s="216"/>
      <c r="J408" s="216"/>
      <c r="K408" s="216"/>
      <c r="L408" s="216"/>
      <c r="M408" s="216"/>
      <c r="N408" s="216"/>
      <c r="O408" s="216"/>
      <c r="P408" s="216"/>
      <c r="Q408" s="216"/>
      <c r="R408" s="216"/>
      <c r="S408" s="216"/>
      <c r="T408" s="216"/>
      <c r="U408" s="216"/>
      <c r="V408" s="216"/>
      <c r="W408" s="216"/>
      <c r="X408" s="216"/>
      <c r="Y408" s="216"/>
      <c r="Z408" s="216"/>
      <c r="AA408" s="216"/>
    </row>
    <row r="409" spans="1:27" ht="15.75" customHeight="1" x14ac:dyDescent="0.2">
      <c r="A409" s="216"/>
      <c r="B409" s="216"/>
      <c r="C409" s="216"/>
      <c r="D409" s="216"/>
      <c r="E409" s="216"/>
      <c r="F409" s="216"/>
      <c r="G409" s="216"/>
      <c r="H409" s="216"/>
      <c r="I409" s="216"/>
      <c r="J409" s="216"/>
      <c r="K409" s="216"/>
      <c r="L409" s="216"/>
      <c r="M409" s="216"/>
      <c r="N409" s="216"/>
      <c r="O409" s="216"/>
      <c r="P409" s="216"/>
      <c r="Q409" s="216"/>
      <c r="R409" s="216"/>
      <c r="S409" s="216"/>
      <c r="T409" s="216"/>
      <c r="U409" s="216"/>
      <c r="V409" s="216"/>
      <c r="W409" s="216"/>
      <c r="X409" s="216"/>
      <c r="Y409" s="216"/>
      <c r="Z409" s="216"/>
      <c r="AA409" s="216"/>
    </row>
    <row r="410" spans="1:27" ht="15.75" customHeight="1" x14ac:dyDescent="0.2">
      <c r="A410" s="216"/>
      <c r="B410" s="216"/>
      <c r="C410" s="216"/>
      <c r="D410" s="216"/>
      <c r="E410" s="216"/>
      <c r="F410" s="216"/>
      <c r="G410" s="216"/>
      <c r="H410" s="216"/>
      <c r="I410" s="216"/>
      <c r="J410" s="216"/>
      <c r="K410" s="216"/>
      <c r="L410" s="216"/>
      <c r="M410" s="216"/>
      <c r="N410" s="216"/>
      <c r="O410" s="216"/>
      <c r="P410" s="216"/>
      <c r="Q410" s="216"/>
      <c r="R410" s="216"/>
      <c r="S410" s="216"/>
      <c r="T410" s="216"/>
      <c r="U410" s="216"/>
      <c r="V410" s="216"/>
      <c r="W410" s="216"/>
      <c r="X410" s="216"/>
      <c r="Y410" s="216"/>
      <c r="Z410" s="216"/>
      <c r="AA410" s="216"/>
    </row>
    <row r="411" spans="1:27" ht="15.75" customHeight="1" x14ac:dyDescent="0.2">
      <c r="A411" s="216"/>
      <c r="B411" s="216"/>
      <c r="C411" s="216"/>
      <c r="D411" s="216"/>
      <c r="E411" s="216"/>
      <c r="F411" s="216"/>
      <c r="G411" s="216"/>
      <c r="H411" s="216"/>
      <c r="I411" s="216"/>
      <c r="J411" s="216"/>
      <c r="K411" s="216"/>
      <c r="L411" s="216"/>
      <c r="M411" s="216"/>
      <c r="N411" s="216"/>
      <c r="O411" s="216"/>
      <c r="P411" s="216"/>
      <c r="Q411" s="216"/>
      <c r="R411" s="216"/>
      <c r="S411" s="216"/>
      <c r="T411" s="216"/>
      <c r="U411" s="216"/>
      <c r="V411" s="216"/>
      <c r="W411" s="216"/>
      <c r="X411" s="216"/>
      <c r="Y411" s="216"/>
      <c r="Z411" s="216"/>
      <c r="AA411" s="216"/>
    </row>
    <row r="412" spans="1:27" ht="15.75" customHeight="1" x14ac:dyDescent="0.2">
      <c r="A412" s="216"/>
      <c r="B412" s="216"/>
      <c r="C412" s="216"/>
      <c r="D412" s="216"/>
      <c r="E412" s="216"/>
      <c r="F412" s="216"/>
      <c r="G412" s="216"/>
      <c r="H412" s="216"/>
      <c r="I412" s="216"/>
      <c r="J412" s="216"/>
      <c r="K412" s="216"/>
      <c r="L412" s="216"/>
      <c r="M412" s="216"/>
      <c r="N412" s="216"/>
      <c r="O412" s="216"/>
      <c r="P412" s="216"/>
      <c r="Q412" s="216"/>
      <c r="R412" s="216"/>
      <c r="S412" s="216"/>
      <c r="T412" s="216"/>
      <c r="U412" s="216"/>
      <c r="V412" s="216"/>
      <c r="W412" s="216"/>
      <c r="X412" s="216"/>
      <c r="Y412" s="216"/>
      <c r="Z412" s="216"/>
      <c r="AA412" s="216"/>
    </row>
    <row r="413" spans="1:27" ht="15.75" customHeight="1" x14ac:dyDescent="0.2">
      <c r="A413" s="216"/>
      <c r="B413" s="216"/>
      <c r="C413" s="216"/>
      <c r="D413" s="216"/>
      <c r="E413" s="216"/>
      <c r="F413" s="216"/>
      <c r="G413" s="216"/>
      <c r="H413" s="216"/>
      <c r="I413" s="216"/>
      <c r="J413" s="216"/>
      <c r="K413" s="216"/>
      <c r="L413" s="216"/>
      <c r="M413" s="216"/>
      <c r="N413" s="216"/>
      <c r="O413" s="216"/>
      <c r="P413" s="216"/>
      <c r="Q413" s="216"/>
      <c r="R413" s="216"/>
      <c r="S413" s="216"/>
      <c r="T413" s="216"/>
      <c r="U413" s="216"/>
      <c r="V413" s="216"/>
      <c r="W413" s="216"/>
      <c r="X413" s="216"/>
      <c r="Y413" s="216"/>
      <c r="Z413" s="216"/>
      <c r="AA413" s="216"/>
    </row>
    <row r="414" spans="1:27" ht="15.75" customHeight="1" x14ac:dyDescent="0.2">
      <c r="A414" s="216"/>
      <c r="B414" s="216"/>
      <c r="C414" s="216"/>
      <c r="D414" s="216"/>
      <c r="E414" s="216"/>
      <c r="F414" s="216"/>
      <c r="G414" s="216"/>
      <c r="H414" s="216"/>
      <c r="I414" s="216"/>
      <c r="J414" s="216"/>
      <c r="K414" s="216"/>
      <c r="L414" s="216"/>
      <c r="M414" s="216"/>
      <c r="N414" s="216"/>
      <c r="O414" s="216"/>
      <c r="P414" s="216"/>
      <c r="Q414" s="216"/>
      <c r="R414" s="216"/>
      <c r="S414" s="216"/>
      <c r="T414" s="216"/>
      <c r="U414" s="216"/>
      <c r="V414" s="216"/>
      <c r="W414" s="216"/>
      <c r="X414" s="216"/>
      <c r="Y414" s="216"/>
      <c r="Z414" s="216"/>
      <c r="AA414" s="216"/>
    </row>
    <row r="415" spans="1:27" ht="15.75" customHeight="1" x14ac:dyDescent="0.2">
      <c r="A415" s="216"/>
      <c r="B415" s="216"/>
      <c r="C415" s="216"/>
      <c r="D415" s="216"/>
      <c r="E415" s="216"/>
      <c r="F415" s="216"/>
      <c r="G415" s="216"/>
      <c r="H415" s="216"/>
      <c r="I415" s="216"/>
      <c r="J415" s="216"/>
      <c r="K415" s="216"/>
      <c r="L415" s="216"/>
      <c r="M415" s="216"/>
      <c r="N415" s="216"/>
      <c r="O415" s="216"/>
      <c r="P415" s="216"/>
      <c r="Q415" s="216"/>
      <c r="R415" s="216"/>
      <c r="S415" s="216"/>
      <c r="T415" s="216"/>
      <c r="U415" s="216"/>
      <c r="V415" s="216"/>
      <c r="W415" s="216"/>
      <c r="X415" s="216"/>
      <c r="Y415" s="216"/>
      <c r="Z415" s="216"/>
      <c r="AA415" s="216"/>
    </row>
    <row r="416" spans="1:27" ht="15.75" customHeight="1" x14ac:dyDescent="0.2">
      <c r="A416" s="216"/>
      <c r="B416" s="216"/>
      <c r="C416" s="216"/>
      <c r="D416" s="216"/>
      <c r="E416" s="216"/>
      <c r="F416" s="216"/>
      <c r="G416" s="216"/>
      <c r="H416" s="216"/>
      <c r="I416" s="216"/>
      <c r="J416" s="216"/>
      <c r="K416" s="216"/>
      <c r="L416" s="216"/>
      <c r="M416" s="216"/>
      <c r="N416" s="216"/>
      <c r="O416" s="216"/>
      <c r="P416" s="216"/>
      <c r="Q416" s="216"/>
      <c r="R416" s="216"/>
      <c r="S416" s="216"/>
      <c r="T416" s="216"/>
      <c r="U416" s="216"/>
      <c r="V416" s="216"/>
      <c r="W416" s="216"/>
      <c r="X416" s="216"/>
      <c r="Y416" s="216"/>
      <c r="Z416" s="216"/>
      <c r="AA416" s="216"/>
    </row>
    <row r="417" spans="1:27" ht="15.75" customHeight="1" x14ac:dyDescent="0.2">
      <c r="A417" s="216"/>
      <c r="B417" s="216"/>
      <c r="C417" s="216"/>
      <c r="D417" s="216"/>
      <c r="E417" s="216"/>
      <c r="F417" s="216"/>
      <c r="G417" s="216"/>
      <c r="H417" s="216"/>
      <c r="I417" s="216"/>
      <c r="J417" s="216"/>
      <c r="K417" s="216"/>
      <c r="L417" s="216"/>
      <c r="M417" s="216"/>
      <c r="N417" s="216"/>
      <c r="O417" s="216"/>
      <c r="P417" s="216"/>
      <c r="Q417" s="216"/>
      <c r="R417" s="216"/>
      <c r="S417" s="216"/>
      <c r="T417" s="216"/>
      <c r="U417" s="216"/>
      <c r="V417" s="216"/>
      <c r="W417" s="216"/>
      <c r="X417" s="216"/>
      <c r="Y417" s="216"/>
      <c r="Z417" s="216"/>
      <c r="AA417" s="216"/>
    </row>
    <row r="418" spans="1:27" ht="15.75" customHeight="1" x14ac:dyDescent="0.2">
      <c r="A418" s="216"/>
      <c r="B418" s="216"/>
      <c r="C418" s="216"/>
      <c r="D418" s="216"/>
      <c r="E418" s="216"/>
      <c r="F418" s="216"/>
      <c r="G418" s="216"/>
      <c r="H418" s="216"/>
      <c r="I418" s="216"/>
      <c r="J418" s="216"/>
      <c r="K418" s="216"/>
      <c r="L418" s="216"/>
      <c r="M418" s="216"/>
      <c r="N418" s="216"/>
      <c r="O418" s="216"/>
      <c r="P418" s="216"/>
      <c r="Q418" s="216"/>
      <c r="R418" s="216"/>
      <c r="S418" s="216"/>
      <c r="T418" s="216"/>
      <c r="U418" s="216"/>
      <c r="V418" s="216"/>
      <c r="W418" s="216"/>
      <c r="X418" s="216"/>
      <c r="Y418" s="216"/>
      <c r="Z418" s="216"/>
      <c r="AA418" s="216"/>
    </row>
    <row r="419" spans="1:27" ht="15.75" customHeight="1" x14ac:dyDescent="0.2">
      <c r="A419" s="216"/>
      <c r="B419" s="216"/>
      <c r="C419" s="216"/>
      <c r="D419" s="216"/>
      <c r="E419" s="216"/>
      <c r="F419" s="216"/>
      <c r="G419" s="216"/>
      <c r="H419" s="216"/>
      <c r="I419" s="216"/>
      <c r="J419" s="216"/>
      <c r="K419" s="216"/>
      <c r="L419" s="216"/>
      <c r="M419" s="216"/>
      <c r="N419" s="216"/>
      <c r="O419" s="216"/>
      <c r="P419" s="216"/>
      <c r="Q419" s="216"/>
      <c r="R419" s="216"/>
      <c r="S419" s="216"/>
      <c r="T419" s="216"/>
      <c r="U419" s="216"/>
      <c r="V419" s="216"/>
      <c r="W419" s="216"/>
      <c r="X419" s="216"/>
      <c r="Y419" s="216"/>
      <c r="Z419" s="216"/>
      <c r="AA419" s="216"/>
    </row>
    <row r="420" spans="1:27" ht="15.75" customHeight="1" x14ac:dyDescent="0.2">
      <c r="A420" s="216"/>
      <c r="B420" s="216"/>
      <c r="C420" s="216"/>
      <c r="D420" s="216"/>
      <c r="E420" s="216"/>
      <c r="F420" s="216"/>
      <c r="G420" s="216"/>
      <c r="H420" s="216"/>
      <c r="I420" s="216"/>
      <c r="J420" s="216"/>
      <c r="K420" s="216"/>
      <c r="L420" s="216"/>
      <c r="M420" s="216"/>
      <c r="N420" s="216"/>
      <c r="O420" s="216"/>
      <c r="P420" s="216"/>
      <c r="Q420" s="216"/>
      <c r="R420" s="216"/>
      <c r="S420" s="216"/>
      <c r="T420" s="216"/>
      <c r="U420" s="216"/>
      <c r="V420" s="216"/>
      <c r="W420" s="216"/>
      <c r="X420" s="216"/>
      <c r="Y420" s="216"/>
      <c r="Z420" s="216"/>
      <c r="AA420" s="216"/>
    </row>
    <row r="421" spans="1:27" ht="15.75" customHeight="1" x14ac:dyDescent="0.2">
      <c r="A421" s="216"/>
      <c r="B421" s="216"/>
      <c r="C421" s="216"/>
      <c r="D421" s="216"/>
      <c r="E421" s="216"/>
      <c r="F421" s="216"/>
      <c r="G421" s="216"/>
      <c r="H421" s="216"/>
      <c r="I421" s="216"/>
      <c r="J421" s="216"/>
      <c r="K421" s="216"/>
      <c r="L421" s="216"/>
      <c r="M421" s="216"/>
      <c r="N421" s="216"/>
      <c r="O421" s="216"/>
      <c r="P421" s="216"/>
      <c r="Q421" s="216"/>
      <c r="R421" s="216"/>
      <c r="S421" s="216"/>
      <c r="T421" s="216"/>
      <c r="U421" s="216"/>
      <c r="V421" s="216"/>
      <c r="W421" s="216"/>
      <c r="X421" s="216"/>
      <c r="Y421" s="216"/>
      <c r="Z421" s="216"/>
      <c r="AA421" s="216"/>
    </row>
    <row r="422" spans="1:27" ht="15.75" customHeight="1" x14ac:dyDescent="0.2">
      <c r="A422" s="216"/>
      <c r="B422" s="216"/>
      <c r="C422" s="216"/>
      <c r="D422" s="216"/>
      <c r="E422" s="216"/>
      <c r="F422" s="216"/>
      <c r="G422" s="216"/>
      <c r="H422" s="216"/>
      <c r="I422" s="216"/>
      <c r="J422" s="216"/>
      <c r="K422" s="216"/>
      <c r="L422" s="216"/>
      <c r="M422" s="216"/>
      <c r="N422" s="216"/>
      <c r="O422" s="216"/>
      <c r="P422" s="216"/>
      <c r="Q422" s="216"/>
      <c r="R422" s="216"/>
      <c r="S422" s="216"/>
      <c r="T422" s="216"/>
      <c r="U422" s="216"/>
      <c r="V422" s="216"/>
      <c r="W422" s="216"/>
      <c r="X422" s="216"/>
      <c r="Y422" s="216"/>
      <c r="Z422" s="216"/>
      <c r="AA422" s="216"/>
    </row>
    <row r="423" spans="1:27" ht="15.75" customHeight="1" x14ac:dyDescent="0.2">
      <c r="A423" s="216"/>
      <c r="B423" s="216"/>
      <c r="C423" s="216"/>
      <c r="D423" s="216"/>
      <c r="E423" s="216"/>
      <c r="F423" s="216"/>
      <c r="G423" s="216"/>
      <c r="H423" s="216"/>
      <c r="I423" s="216"/>
      <c r="J423" s="216"/>
      <c r="K423" s="216"/>
      <c r="L423" s="216"/>
      <c r="M423" s="216"/>
      <c r="N423" s="216"/>
      <c r="O423" s="216"/>
      <c r="P423" s="216"/>
      <c r="Q423" s="216"/>
      <c r="R423" s="216"/>
      <c r="S423" s="216"/>
      <c r="T423" s="216"/>
      <c r="U423" s="216"/>
      <c r="V423" s="216"/>
      <c r="W423" s="216"/>
      <c r="X423" s="216"/>
      <c r="Y423" s="216"/>
      <c r="Z423" s="216"/>
      <c r="AA423" s="216"/>
    </row>
    <row r="424" spans="1:27" ht="15.75" customHeight="1" x14ac:dyDescent="0.2">
      <c r="A424" s="216"/>
      <c r="B424" s="216"/>
      <c r="C424" s="216"/>
      <c r="D424" s="216"/>
      <c r="E424" s="216"/>
      <c r="F424" s="216"/>
      <c r="G424" s="216"/>
      <c r="H424" s="216"/>
      <c r="I424" s="216"/>
      <c r="J424" s="216"/>
      <c r="K424" s="216"/>
      <c r="L424" s="216"/>
      <c r="M424" s="216"/>
      <c r="N424" s="216"/>
      <c r="O424" s="216"/>
      <c r="P424" s="216"/>
      <c r="Q424" s="216"/>
      <c r="R424" s="216"/>
      <c r="S424" s="216"/>
      <c r="T424" s="216"/>
      <c r="U424" s="216"/>
      <c r="V424" s="216"/>
      <c r="W424" s="216"/>
      <c r="X424" s="216"/>
      <c r="Y424" s="216"/>
      <c r="Z424" s="216"/>
      <c r="AA424" s="216"/>
    </row>
    <row r="425" spans="1:27" ht="15.75" customHeight="1" x14ac:dyDescent="0.2">
      <c r="A425" s="216"/>
      <c r="B425" s="216"/>
      <c r="C425" s="216"/>
      <c r="D425" s="216"/>
      <c r="E425" s="216"/>
      <c r="F425" s="216"/>
      <c r="G425" s="216"/>
      <c r="H425" s="216"/>
      <c r="I425" s="216"/>
      <c r="J425" s="216"/>
      <c r="K425" s="216"/>
      <c r="L425" s="216"/>
      <c r="M425" s="216"/>
      <c r="N425" s="216"/>
      <c r="O425" s="216"/>
      <c r="P425" s="216"/>
      <c r="Q425" s="216"/>
      <c r="R425" s="216"/>
      <c r="S425" s="216"/>
      <c r="T425" s="216"/>
      <c r="U425" s="216"/>
      <c r="V425" s="216"/>
      <c r="W425" s="216"/>
      <c r="X425" s="216"/>
      <c r="Y425" s="216"/>
      <c r="Z425" s="216"/>
      <c r="AA425" s="216"/>
    </row>
    <row r="426" spans="1:27" ht="15.75" customHeight="1" x14ac:dyDescent="0.2">
      <c r="A426" s="216"/>
      <c r="B426" s="216"/>
      <c r="C426" s="216"/>
      <c r="D426" s="216"/>
      <c r="E426" s="216"/>
      <c r="F426" s="216"/>
      <c r="G426" s="216"/>
      <c r="H426" s="216"/>
      <c r="I426" s="216"/>
      <c r="J426" s="216"/>
      <c r="K426" s="216"/>
      <c r="L426" s="216"/>
      <c r="M426" s="216"/>
      <c r="N426" s="216"/>
      <c r="O426" s="216"/>
      <c r="P426" s="216"/>
      <c r="Q426" s="216"/>
      <c r="R426" s="216"/>
      <c r="S426" s="216"/>
      <c r="T426" s="216"/>
      <c r="U426" s="216"/>
      <c r="V426" s="216"/>
      <c r="W426" s="216"/>
      <c r="X426" s="216"/>
      <c r="Y426" s="216"/>
      <c r="Z426" s="216"/>
      <c r="AA426" s="216"/>
    </row>
    <row r="427" spans="1:27" ht="15.75" customHeight="1" x14ac:dyDescent="0.2">
      <c r="A427" s="216"/>
      <c r="B427" s="216"/>
      <c r="C427" s="216"/>
      <c r="D427" s="216"/>
      <c r="E427" s="216"/>
      <c r="F427" s="216"/>
      <c r="G427" s="216"/>
      <c r="H427" s="216"/>
      <c r="I427" s="216"/>
      <c r="J427" s="216"/>
      <c r="K427" s="216"/>
      <c r="L427" s="216"/>
      <c r="M427" s="216"/>
      <c r="N427" s="216"/>
      <c r="O427" s="216"/>
      <c r="P427" s="216"/>
      <c r="Q427" s="216"/>
      <c r="R427" s="216"/>
      <c r="S427" s="216"/>
      <c r="T427" s="216"/>
      <c r="U427" s="216"/>
      <c r="V427" s="216"/>
      <c r="W427" s="216"/>
      <c r="X427" s="216"/>
      <c r="Y427" s="216"/>
      <c r="Z427" s="216"/>
      <c r="AA427" s="216"/>
    </row>
    <row r="428" spans="1:27" ht="15.75" customHeight="1" x14ac:dyDescent="0.2">
      <c r="A428" s="216"/>
      <c r="B428" s="216"/>
      <c r="C428" s="216"/>
      <c r="D428" s="216"/>
      <c r="E428" s="216"/>
      <c r="F428" s="216"/>
      <c r="G428" s="216"/>
      <c r="H428" s="216"/>
      <c r="I428" s="216"/>
      <c r="J428" s="216"/>
      <c r="K428" s="216"/>
      <c r="L428" s="216"/>
      <c r="M428" s="216"/>
      <c r="N428" s="216"/>
      <c r="O428" s="216"/>
      <c r="P428" s="216"/>
      <c r="Q428" s="216"/>
      <c r="R428" s="216"/>
      <c r="S428" s="216"/>
      <c r="T428" s="216"/>
      <c r="U428" s="216"/>
      <c r="V428" s="216"/>
      <c r="W428" s="216"/>
      <c r="X428" s="216"/>
      <c r="Y428" s="216"/>
      <c r="Z428" s="216"/>
      <c r="AA428" s="216"/>
    </row>
    <row r="429" spans="1:27" ht="15.75" customHeight="1" x14ac:dyDescent="0.2">
      <c r="A429" s="216"/>
      <c r="B429" s="216"/>
      <c r="C429" s="216"/>
      <c r="D429" s="216"/>
      <c r="E429" s="216"/>
      <c r="F429" s="216"/>
      <c r="G429" s="216"/>
      <c r="H429" s="216"/>
      <c r="I429" s="216"/>
      <c r="J429" s="216"/>
      <c r="K429" s="216"/>
      <c r="L429" s="216"/>
      <c r="M429" s="216"/>
      <c r="N429" s="216"/>
      <c r="O429" s="216"/>
      <c r="P429" s="216"/>
      <c r="Q429" s="216"/>
      <c r="R429" s="216"/>
      <c r="S429" s="216"/>
      <c r="T429" s="216"/>
      <c r="U429" s="216"/>
      <c r="V429" s="216"/>
      <c r="W429" s="216"/>
      <c r="X429" s="216"/>
      <c r="Y429" s="216"/>
      <c r="Z429" s="216"/>
      <c r="AA429" s="216"/>
    </row>
    <row r="430" spans="1:27" ht="15.75" customHeight="1" x14ac:dyDescent="0.2">
      <c r="A430" s="216"/>
      <c r="B430" s="216"/>
      <c r="C430" s="216"/>
      <c r="D430" s="216"/>
      <c r="E430" s="216"/>
      <c r="F430" s="216"/>
      <c r="G430" s="216"/>
      <c r="H430" s="216"/>
      <c r="I430" s="216"/>
      <c r="J430" s="216"/>
      <c r="K430" s="216"/>
      <c r="L430" s="216"/>
      <c r="M430" s="216"/>
      <c r="N430" s="216"/>
      <c r="O430" s="216"/>
      <c r="P430" s="216"/>
      <c r="Q430" s="216"/>
      <c r="R430" s="216"/>
      <c r="S430" s="216"/>
      <c r="T430" s="216"/>
      <c r="U430" s="216"/>
      <c r="V430" s="216"/>
      <c r="W430" s="216"/>
      <c r="X430" s="216"/>
      <c r="Y430" s="216"/>
      <c r="Z430" s="216"/>
      <c r="AA430" s="216"/>
    </row>
    <row r="431" spans="1:27" ht="15.75" customHeight="1" x14ac:dyDescent="0.2">
      <c r="A431" s="216"/>
      <c r="B431" s="216"/>
      <c r="C431" s="216"/>
      <c r="D431" s="216"/>
      <c r="E431" s="216"/>
      <c r="F431" s="216"/>
      <c r="G431" s="216"/>
      <c r="H431" s="216"/>
      <c r="I431" s="216"/>
      <c r="J431" s="216"/>
      <c r="K431" s="216"/>
      <c r="L431" s="216"/>
      <c r="M431" s="216"/>
      <c r="N431" s="216"/>
      <c r="O431" s="216"/>
      <c r="P431" s="216"/>
      <c r="Q431" s="216"/>
      <c r="R431" s="216"/>
      <c r="S431" s="216"/>
      <c r="T431" s="216"/>
      <c r="U431" s="216"/>
      <c r="V431" s="216"/>
      <c r="W431" s="216"/>
      <c r="X431" s="216"/>
      <c r="Y431" s="216"/>
      <c r="Z431" s="216"/>
      <c r="AA431" s="216"/>
    </row>
    <row r="432" spans="1:27" ht="15.75" customHeight="1" x14ac:dyDescent="0.2">
      <c r="A432" s="216"/>
      <c r="B432" s="216"/>
      <c r="C432" s="216"/>
      <c r="D432" s="216"/>
      <c r="E432" s="216"/>
      <c r="F432" s="216"/>
      <c r="G432" s="216"/>
      <c r="H432" s="216"/>
      <c r="I432" s="216"/>
      <c r="J432" s="216"/>
      <c r="K432" s="216"/>
      <c r="L432" s="216"/>
      <c r="M432" s="216"/>
      <c r="N432" s="216"/>
      <c r="O432" s="216"/>
      <c r="P432" s="216"/>
      <c r="Q432" s="216"/>
      <c r="R432" s="216"/>
      <c r="S432" s="216"/>
      <c r="T432" s="216"/>
      <c r="U432" s="216"/>
      <c r="V432" s="216"/>
      <c r="W432" s="216"/>
      <c r="X432" s="216"/>
      <c r="Y432" s="216"/>
      <c r="Z432" s="216"/>
      <c r="AA432" s="216"/>
    </row>
    <row r="433" spans="1:27" ht="15.75" customHeight="1" x14ac:dyDescent="0.2">
      <c r="A433" s="216"/>
      <c r="B433" s="216"/>
      <c r="C433" s="216"/>
      <c r="D433" s="216"/>
      <c r="E433" s="216"/>
      <c r="F433" s="216"/>
      <c r="G433" s="216"/>
      <c r="H433" s="216"/>
      <c r="I433" s="216"/>
      <c r="J433" s="216"/>
      <c r="K433" s="216"/>
      <c r="L433" s="216"/>
      <c r="M433" s="216"/>
      <c r="N433" s="216"/>
      <c r="O433" s="216"/>
      <c r="P433" s="216"/>
      <c r="Q433" s="216"/>
      <c r="R433" s="216"/>
      <c r="S433" s="216"/>
      <c r="T433" s="216"/>
      <c r="U433" s="216"/>
      <c r="V433" s="216"/>
      <c r="W433" s="216"/>
      <c r="X433" s="216"/>
      <c r="Y433" s="216"/>
      <c r="Z433" s="216"/>
      <c r="AA433" s="216"/>
    </row>
    <row r="434" spans="1:27" ht="15.75" customHeight="1" x14ac:dyDescent="0.2">
      <c r="A434" s="216"/>
      <c r="B434" s="216"/>
      <c r="C434" s="216"/>
      <c r="D434" s="216"/>
      <c r="E434" s="216"/>
      <c r="F434" s="216"/>
      <c r="G434" s="216"/>
      <c r="H434" s="216"/>
      <c r="I434" s="216"/>
      <c r="J434" s="216"/>
      <c r="K434" s="216"/>
      <c r="L434" s="216"/>
      <c r="M434" s="216"/>
      <c r="N434" s="216"/>
      <c r="O434" s="216"/>
      <c r="P434" s="216"/>
      <c r="Q434" s="216"/>
      <c r="R434" s="216"/>
      <c r="S434" s="216"/>
      <c r="T434" s="216"/>
      <c r="U434" s="216"/>
      <c r="V434" s="216"/>
      <c r="W434" s="216"/>
      <c r="X434" s="216"/>
      <c r="Y434" s="216"/>
      <c r="Z434" s="216"/>
      <c r="AA434" s="216"/>
    </row>
    <row r="435" spans="1:27" ht="15.75" customHeight="1" x14ac:dyDescent="0.2">
      <c r="A435" s="216"/>
      <c r="B435" s="216"/>
      <c r="C435" s="216"/>
      <c r="D435" s="216"/>
      <c r="E435" s="216"/>
      <c r="F435" s="216"/>
      <c r="G435" s="216"/>
      <c r="H435" s="216"/>
      <c r="I435" s="216"/>
      <c r="J435" s="216"/>
      <c r="K435" s="216"/>
      <c r="L435" s="216"/>
      <c r="M435" s="216"/>
      <c r="N435" s="216"/>
      <c r="O435" s="216"/>
      <c r="P435" s="216"/>
      <c r="Q435" s="216"/>
      <c r="R435" s="216"/>
      <c r="S435" s="216"/>
      <c r="T435" s="216"/>
      <c r="U435" s="216"/>
      <c r="V435" s="216"/>
      <c r="W435" s="216"/>
      <c r="X435" s="216"/>
      <c r="Y435" s="216"/>
      <c r="Z435" s="216"/>
      <c r="AA435" s="216"/>
    </row>
    <row r="436" spans="1:27" ht="15.75" customHeight="1" x14ac:dyDescent="0.2">
      <c r="A436" s="216"/>
      <c r="B436" s="216"/>
      <c r="C436" s="216"/>
      <c r="D436" s="216"/>
      <c r="E436" s="216"/>
      <c r="F436" s="216"/>
      <c r="G436" s="216"/>
      <c r="H436" s="216"/>
      <c r="I436" s="216"/>
      <c r="J436" s="216"/>
      <c r="K436" s="216"/>
      <c r="L436" s="216"/>
      <c r="M436" s="216"/>
      <c r="N436" s="216"/>
      <c r="O436" s="216"/>
      <c r="P436" s="216"/>
      <c r="Q436" s="216"/>
      <c r="R436" s="216"/>
      <c r="S436" s="216"/>
      <c r="T436" s="216"/>
      <c r="U436" s="216"/>
      <c r="V436" s="216"/>
      <c r="W436" s="216"/>
      <c r="X436" s="216"/>
      <c r="Y436" s="216"/>
      <c r="Z436" s="216"/>
      <c r="AA436" s="216"/>
    </row>
    <row r="437" spans="1:27" ht="15.75" customHeight="1" x14ac:dyDescent="0.2">
      <c r="A437" s="216"/>
      <c r="B437" s="216"/>
      <c r="C437" s="216"/>
      <c r="D437" s="216"/>
      <c r="E437" s="216"/>
      <c r="F437" s="216"/>
      <c r="G437" s="216"/>
      <c r="H437" s="216"/>
      <c r="I437" s="216"/>
      <c r="J437" s="216"/>
      <c r="K437" s="216"/>
      <c r="L437" s="216"/>
      <c r="M437" s="216"/>
      <c r="N437" s="216"/>
      <c r="O437" s="216"/>
      <c r="P437" s="216"/>
      <c r="Q437" s="216"/>
      <c r="R437" s="216"/>
      <c r="S437" s="216"/>
      <c r="T437" s="216"/>
      <c r="U437" s="216"/>
      <c r="V437" s="216"/>
      <c r="W437" s="216"/>
      <c r="X437" s="216"/>
      <c r="Y437" s="216"/>
      <c r="Z437" s="216"/>
      <c r="AA437" s="216"/>
    </row>
    <row r="438" spans="1:27" ht="15.75" customHeight="1" x14ac:dyDescent="0.2">
      <c r="A438" s="216"/>
      <c r="B438" s="216"/>
      <c r="C438" s="216"/>
      <c r="D438" s="216"/>
      <c r="E438" s="216"/>
      <c r="F438" s="216"/>
      <c r="G438" s="216"/>
      <c r="H438" s="216"/>
      <c r="I438" s="216"/>
      <c r="J438" s="216"/>
      <c r="K438" s="216"/>
      <c r="L438" s="216"/>
      <c r="M438" s="216"/>
      <c r="N438" s="216"/>
      <c r="O438" s="216"/>
      <c r="P438" s="216"/>
      <c r="Q438" s="216"/>
      <c r="R438" s="216"/>
      <c r="S438" s="216"/>
      <c r="T438" s="216"/>
      <c r="U438" s="216"/>
      <c r="V438" s="216"/>
      <c r="W438" s="216"/>
      <c r="X438" s="216"/>
      <c r="Y438" s="216"/>
      <c r="Z438" s="216"/>
      <c r="AA438" s="216"/>
    </row>
    <row r="439" spans="1:27" ht="15.75" customHeight="1" x14ac:dyDescent="0.2">
      <c r="A439" s="216"/>
      <c r="B439" s="216"/>
      <c r="C439" s="216"/>
      <c r="D439" s="216"/>
      <c r="E439" s="216"/>
      <c r="F439" s="216"/>
      <c r="G439" s="216"/>
      <c r="H439" s="216"/>
      <c r="I439" s="216"/>
      <c r="J439" s="216"/>
      <c r="K439" s="216"/>
      <c r="L439" s="216"/>
      <c r="M439" s="216"/>
      <c r="N439" s="216"/>
      <c r="O439" s="216"/>
      <c r="P439" s="216"/>
      <c r="Q439" s="216"/>
      <c r="R439" s="216"/>
      <c r="S439" s="216"/>
      <c r="T439" s="216"/>
      <c r="U439" s="216"/>
      <c r="V439" s="216"/>
      <c r="W439" s="216"/>
      <c r="X439" s="216"/>
      <c r="Y439" s="216"/>
      <c r="Z439" s="216"/>
      <c r="AA439" s="216"/>
    </row>
    <row r="440" spans="1:27" ht="15.75" customHeight="1" x14ac:dyDescent="0.2">
      <c r="A440" s="216"/>
      <c r="B440" s="216"/>
      <c r="C440" s="216"/>
      <c r="D440" s="216"/>
      <c r="E440" s="216"/>
      <c r="F440" s="216"/>
      <c r="G440" s="216"/>
      <c r="H440" s="216"/>
      <c r="I440" s="216"/>
      <c r="J440" s="216"/>
      <c r="K440" s="216"/>
      <c r="L440" s="216"/>
      <c r="M440" s="216"/>
      <c r="N440" s="216"/>
      <c r="O440" s="216"/>
      <c r="P440" s="216"/>
      <c r="Q440" s="216"/>
      <c r="R440" s="216"/>
      <c r="S440" s="216"/>
      <c r="T440" s="216"/>
      <c r="U440" s="216"/>
      <c r="V440" s="216"/>
      <c r="W440" s="216"/>
      <c r="X440" s="216"/>
      <c r="Y440" s="216"/>
      <c r="Z440" s="216"/>
      <c r="AA440" s="216"/>
    </row>
    <row r="441" spans="1:27" ht="15.75" customHeight="1" x14ac:dyDescent="0.2">
      <c r="A441" s="216"/>
      <c r="B441" s="216"/>
      <c r="C441" s="216"/>
      <c r="D441" s="216"/>
      <c r="E441" s="216"/>
      <c r="F441" s="216"/>
      <c r="G441" s="216"/>
      <c r="H441" s="216"/>
      <c r="I441" s="216"/>
      <c r="J441" s="216"/>
      <c r="K441" s="216"/>
      <c r="L441" s="216"/>
      <c r="M441" s="216"/>
      <c r="N441" s="216"/>
      <c r="O441" s="216"/>
      <c r="P441" s="216"/>
      <c r="Q441" s="216"/>
      <c r="R441" s="216"/>
      <c r="S441" s="216"/>
      <c r="T441" s="216"/>
      <c r="U441" s="216"/>
      <c r="V441" s="216"/>
      <c r="W441" s="216"/>
      <c r="X441" s="216"/>
      <c r="Y441" s="216"/>
      <c r="Z441" s="216"/>
      <c r="AA441" s="216"/>
    </row>
    <row r="442" spans="1:27" ht="15.75" customHeight="1" x14ac:dyDescent="0.2">
      <c r="A442" s="216"/>
      <c r="B442" s="216"/>
      <c r="C442" s="216"/>
      <c r="D442" s="216"/>
      <c r="E442" s="216"/>
      <c r="F442" s="216"/>
      <c r="G442" s="216"/>
      <c r="H442" s="216"/>
      <c r="I442" s="216"/>
      <c r="J442" s="216"/>
      <c r="K442" s="216"/>
      <c r="L442" s="216"/>
      <c r="M442" s="216"/>
      <c r="N442" s="216"/>
      <c r="O442" s="216"/>
      <c r="P442" s="216"/>
      <c r="Q442" s="216"/>
      <c r="R442" s="216"/>
      <c r="S442" s="216"/>
      <c r="T442" s="216"/>
      <c r="U442" s="216"/>
      <c r="V442" s="216"/>
      <c r="W442" s="216"/>
      <c r="X442" s="216"/>
      <c r="Y442" s="216"/>
      <c r="Z442" s="216"/>
      <c r="AA442" s="216"/>
    </row>
    <row r="443" spans="1:27" ht="15.75" customHeight="1" x14ac:dyDescent="0.2">
      <c r="A443" s="216"/>
      <c r="B443" s="216"/>
      <c r="C443" s="216"/>
      <c r="D443" s="216"/>
      <c r="E443" s="216"/>
      <c r="F443" s="216"/>
      <c r="G443" s="216"/>
      <c r="H443" s="216"/>
      <c r="I443" s="216"/>
      <c r="J443" s="216"/>
      <c r="K443" s="216"/>
      <c r="L443" s="216"/>
      <c r="M443" s="216"/>
      <c r="N443" s="216"/>
      <c r="O443" s="216"/>
      <c r="P443" s="216"/>
      <c r="Q443" s="216"/>
      <c r="R443" s="216"/>
      <c r="S443" s="216"/>
      <c r="T443" s="216"/>
      <c r="U443" s="216"/>
      <c r="V443" s="216"/>
      <c r="W443" s="216"/>
      <c r="X443" s="216"/>
      <c r="Y443" s="216"/>
      <c r="Z443" s="216"/>
      <c r="AA443" s="216"/>
    </row>
    <row r="444" spans="1:27" ht="15.75" customHeight="1" x14ac:dyDescent="0.2">
      <c r="A444" s="216"/>
      <c r="B444" s="216"/>
      <c r="C444" s="216"/>
      <c r="D444" s="216"/>
      <c r="E444" s="216"/>
      <c r="F444" s="216"/>
      <c r="G444" s="216"/>
      <c r="H444" s="216"/>
      <c r="I444" s="216"/>
      <c r="J444" s="216"/>
      <c r="K444" s="216"/>
      <c r="L444" s="216"/>
      <c r="M444" s="216"/>
      <c r="N444" s="216"/>
      <c r="O444" s="216"/>
      <c r="P444" s="216"/>
      <c r="Q444" s="216"/>
      <c r="R444" s="216"/>
      <c r="S444" s="216"/>
      <c r="T444" s="216"/>
      <c r="U444" s="216"/>
      <c r="V444" s="216"/>
      <c r="W444" s="216"/>
      <c r="X444" s="216"/>
      <c r="Y444" s="216"/>
      <c r="Z444" s="216"/>
      <c r="AA444" s="216"/>
    </row>
    <row r="445" spans="1:27" ht="15.75" customHeight="1" x14ac:dyDescent="0.2">
      <c r="A445" s="216"/>
      <c r="B445" s="216"/>
      <c r="C445" s="216"/>
      <c r="D445" s="216"/>
      <c r="E445" s="216"/>
      <c r="F445" s="216"/>
      <c r="G445" s="216"/>
      <c r="H445" s="216"/>
      <c r="I445" s="216"/>
      <c r="J445" s="216"/>
      <c r="K445" s="216"/>
      <c r="L445" s="216"/>
      <c r="M445" s="216"/>
      <c r="N445" s="216"/>
      <c r="O445" s="216"/>
      <c r="P445" s="216"/>
      <c r="Q445" s="216"/>
      <c r="R445" s="216"/>
      <c r="S445" s="216"/>
      <c r="T445" s="216"/>
      <c r="U445" s="216"/>
      <c r="V445" s="216"/>
      <c r="W445" s="216"/>
      <c r="X445" s="216"/>
      <c r="Y445" s="216"/>
      <c r="Z445" s="216"/>
      <c r="AA445" s="216"/>
    </row>
    <row r="446" spans="1:27" ht="15.75" customHeight="1" x14ac:dyDescent="0.2">
      <c r="A446" s="216"/>
      <c r="B446" s="216"/>
      <c r="C446" s="216"/>
      <c r="D446" s="216"/>
      <c r="E446" s="216"/>
      <c r="F446" s="216"/>
      <c r="G446" s="216"/>
      <c r="H446" s="216"/>
      <c r="I446" s="216"/>
      <c r="J446" s="216"/>
      <c r="K446" s="216"/>
      <c r="L446" s="216"/>
      <c r="M446" s="216"/>
      <c r="N446" s="216"/>
      <c r="O446" s="216"/>
      <c r="P446" s="216"/>
      <c r="Q446" s="216"/>
      <c r="R446" s="216"/>
      <c r="S446" s="216"/>
      <c r="T446" s="216"/>
      <c r="U446" s="216"/>
      <c r="V446" s="216"/>
      <c r="W446" s="216"/>
      <c r="X446" s="216"/>
      <c r="Y446" s="216"/>
      <c r="Z446" s="216"/>
      <c r="AA446" s="216"/>
    </row>
    <row r="447" spans="1:27" ht="15.75" customHeight="1" x14ac:dyDescent="0.2">
      <c r="A447" s="216"/>
      <c r="B447" s="216"/>
      <c r="C447" s="216"/>
      <c r="D447" s="216"/>
      <c r="E447" s="216"/>
      <c r="F447" s="216"/>
      <c r="G447" s="216"/>
      <c r="H447" s="216"/>
      <c r="I447" s="216"/>
      <c r="J447" s="216"/>
      <c r="K447" s="216"/>
      <c r="L447" s="216"/>
      <c r="M447" s="216"/>
      <c r="N447" s="216"/>
      <c r="O447" s="216"/>
      <c r="P447" s="216"/>
      <c r="Q447" s="216"/>
      <c r="R447" s="216"/>
      <c r="S447" s="216"/>
      <c r="T447" s="216"/>
      <c r="U447" s="216"/>
      <c r="V447" s="216"/>
      <c r="W447" s="216"/>
      <c r="X447" s="216"/>
      <c r="Y447" s="216"/>
      <c r="Z447" s="216"/>
      <c r="AA447" s="216"/>
    </row>
    <row r="448" spans="1:27" ht="15.75" customHeight="1" x14ac:dyDescent="0.2">
      <c r="A448" s="216"/>
      <c r="B448" s="216"/>
      <c r="C448" s="216"/>
      <c r="D448" s="216"/>
      <c r="E448" s="216"/>
      <c r="F448" s="216"/>
      <c r="G448" s="216"/>
      <c r="H448" s="216"/>
      <c r="I448" s="216"/>
      <c r="J448" s="216"/>
      <c r="K448" s="216"/>
      <c r="L448" s="216"/>
      <c r="M448" s="216"/>
      <c r="N448" s="216"/>
      <c r="O448" s="216"/>
      <c r="P448" s="216"/>
      <c r="Q448" s="216"/>
      <c r="R448" s="216"/>
      <c r="S448" s="216"/>
      <c r="T448" s="216"/>
      <c r="U448" s="216"/>
      <c r="V448" s="216"/>
      <c r="W448" s="216"/>
      <c r="X448" s="216"/>
      <c r="Y448" s="216"/>
      <c r="Z448" s="216"/>
      <c r="AA448" s="216"/>
    </row>
    <row r="449" spans="1:27" ht="15.75" customHeight="1" x14ac:dyDescent="0.2">
      <c r="A449" s="216"/>
      <c r="B449" s="216"/>
      <c r="C449" s="216"/>
      <c r="D449" s="216"/>
      <c r="E449" s="216"/>
      <c r="F449" s="216"/>
      <c r="G449" s="216"/>
      <c r="H449" s="216"/>
      <c r="I449" s="216"/>
      <c r="J449" s="216"/>
      <c r="K449" s="216"/>
      <c r="L449" s="216"/>
      <c r="M449" s="216"/>
      <c r="N449" s="216"/>
      <c r="O449" s="216"/>
      <c r="P449" s="216"/>
      <c r="Q449" s="216"/>
      <c r="R449" s="216"/>
      <c r="S449" s="216"/>
      <c r="T449" s="216"/>
      <c r="U449" s="216"/>
      <c r="V449" s="216"/>
      <c r="W449" s="216"/>
      <c r="X449" s="216"/>
      <c r="Y449" s="216"/>
      <c r="Z449" s="216"/>
      <c r="AA449" s="216"/>
    </row>
    <row r="450" spans="1:27" ht="15.75" customHeight="1" x14ac:dyDescent="0.2">
      <c r="A450" s="216"/>
      <c r="B450" s="216"/>
      <c r="C450" s="216"/>
      <c r="D450" s="216"/>
      <c r="E450" s="216"/>
      <c r="F450" s="216"/>
      <c r="G450" s="216"/>
      <c r="H450" s="216"/>
      <c r="I450" s="216"/>
      <c r="J450" s="216"/>
      <c r="K450" s="216"/>
      <c r="L450" s="216"/>
      <c r="M450" s="216"/>
      <c r="N450" s="216"/>
      <c r="O450" s="216"/>
      <c r="P450" s="216"/>
      <c r="Q450" s="216"/>
      <c r="R450" s="216"/>
      <c r="S450" s="216"/>
      <c r="T450" s="216"/>
      <c r="U450" s="216"/>
      <c r="V450" s="216"/>
      <c r="W450" s="216"/>
      <c r="X450" s="216"/>
      <c r="Y450" s="216"/>
      <c r="Z450" s="216"/>
      <c r="AA450" s="216"/>
    </row>
    <row r="451" spans="1:27" ht="15.75" customHeight="1" x14ac:dyDescent="0.2">
      <c r="A451" s="216"/>
      <c r="B451" s="216"/>
      <c r="C451" s="216"/>
      <c r="D451" s="216"/>
      <c r="E451" s="216"/>
      <c r="F451" s="216"/>
      <c r="G451" s="216"/>
      <c r="H451" s="216"/>
      <c r="I451" s="216"/>
      <c r="J451" s="216"/>
      <c r="K451" s="216"/>
      <c r="L451" s="216"/>
      <c r="M451" s="216"/>
      <c r="N451" s="216"/>
      <c r="O451" s="216"/>
      <c r="P451" s="216"/>
      <c r="Q451" s="216"/>
      <c r="R451" s="216"/>
      <c r="S451" s="216"/>
      <c r="T451" s="216"/>
      <c r="U451" s="216"/>
      <c r="V451" s="216"/>
      <c r="W451" s="216"/>
      <c r="X451" s="216"/>
      <c r="Y451" s="216"/>
      <c r="Z451" s="216"/>
      <c r="AA451" s="216"/>
    </row>
    <row r="452" spans="1:27" ht="15.75" customHeight="1" x14ac:dyDescent="0.2">
      <c r="A452" s="216"/>
      <c r="B452" s="216"/>
      <c r="C452" s="216"/>
      <c r="D452" s="216"/>
      <c r="E452" s="216"/>
      <c r="F452" s="216"/>
      <c r="G452" s="216"/>
      <c r="H452" s="216"/>
      <c r="I452" s="216"/>
      <c r="J452" s="216"/>
      <c r="K452" s="216"/>
      <c r="L452" s="216"/>
      <c r="M452" s="216"/>
      <c r="N452" s="216"/>
      <c r="O452" s="216"/>
      <c r="P452" s="216"/>
      <c r="Q452" s="216"/>
      <c r="R452" s="216"/>
      <c r="S452" s="216"/>
      <c r="T452" s="216"/>
      <c r="U452" s="216"/>
      <c r="V452" s="216"/>
      <c r="W452" s="216"/>
      <c r="X452" s="216"/>
      <c r="Y452" s="216"/>
      <c r="Z452" s="216"/>
      <c r="AA452" s="216"/>
    </row>
    <row r="453" spans="1:27" ht="15.75" customHeight="1" x14ac:dyDescent="0.2">
      <c r="A453" s="216"/>
      <c r="B453" s="216"/>
      <c r="C453" s="216"/>
      <c r="D453" s="216"/>
      <c r="E453" s="216"/>
      <c r="F453" s="216"/>
      <c r="G453" s="216"/>
      <c r="H453" s="216"/>
      <c r="I453" s="216"/>
      <c r="J453" s="216"/>
      <c r="K453" s="216"/>
      <c r="L453" s="216"/>
      <c r="M453" s="216"/>
      <c r="N453" s="216"/>
      <c r="O453" s="216"/>
      <c r="P453" s="216"/>
      <c r="Q453" s="216"/>
      <c r="R453" s="216"/>
      <c r="S453" s="216"/>
      <c r="T453" s="216"/>
      <c r="U453" s="216"/>
      <c r="V453" s="216"/>
      <c r="W453" s="216"/>
      <c r="X453" s="216"/>
      <c r="Y453" s="216"/>
      <c r="Z453" s="216"/>
      <c r="AA453" s="216"/>
    </row>
    <row r="454" spans="1:27" ht="15.75" customHeight="1" x14ac:dyDescent="0.2">
      <c r="A454" s="216"/>
      <c r="B454" s="216"/>
      <c r="C454" s="216"/>
      <c r="D454" s="216"/>
      <c r="E454" s="216"/>
      <c r="F454" s="216"/>
      <c r="G454" s="216"/>
      <c r="H454" s="216"/>
      <c r="I454" s="216"/>
      <c r="J454" s="216"/>
      <c r="K454" s="216"/>
      <c r="L454" s="216"/>
      <c r="M454" s="216"/>
      <c r="N454" s="216"/>
      <c r="O454" s="216"/>
      <c r="P454" s="216"/>
      <c r="Q454" s="216"/>
      <c r="R454" s="216"/>
      <c r="S454" s="216"/>
      <c r="T454" s="216"/>
      <c r="U454" s="216"/>
      <c r="V454" s="216"/>
      <c r="W454" s="216"/>
      <c r="X454" s="216"/>
      <c r="Y454" s="216"/>
      <c r="Z454" s="216"/>
      <c r="AA454" s="216"/>
    </row>
    <row r="455" spans="1:27" ht="15.75" customHeight="1" x14ac:dyDescent="0.2">
      <c r="A455" s="216"/>
      <c r="B455" s="216"/>
      <c r="C455" s="216"/>
      <c r="D455" s="216"/>
      <c r="E455" s="216"/>
      <c r="F455" s="216"/>
      <c r="G455" s="216"/>
      <c r="H455" s="216"/>
      <c r="I455" s="216"/>
      <c r="J455" s="216"/>
      <c r="K455" s="216"/>
      <c r="L455" s="216"/>
      <c r="M455" s="216"/>
      <c r="N455" s="216"/>
      <c r="O455" s="216"/>
      <c r="P455" s="216"/>
      <c r="Q455" s="216"/>
      <c r="R455" s="216"/>
      <c r="S455" s="216"/>
      <c r="T455" s="216"/>
      <c r="U455" s="216"/>
      <c r="V455" s="216"/>
      <c r="W455" s="216"/>
      <c r="X455" s="216"/>
      <c r="Y455" s="216"/>
      <c r="Z455" s="216"/>
      <c r="AA455" s="216"/>
    </row>
    <row r="456" spans="1:27" ht="15.75" customHeight="1" x14ac:dyDescent="0.2">
      <c r="A456" s="216"/>
      <c r="B456" s="216"/>
      <c r="C456" s="216"/>
      <c r="D456" s="216"/>
      <c r="E456" s="216"/>
      <c r="F456" s="216"/>
      <c r="G456" s="216"/>
      <c r="H456" s="216"/>
      <c r="I456" s="216"/>
      <c r="J456" s="216"/>
      <c r="K456" s="216"/>
      <c r="L456" s="216"/>
      <c r="M456" s="216"/>
      <c r="N456" s="216"/>
      <c r="O456" s="216"/>
      <c r="P456" s="216"/>
      <c r="Q456" s="216"/>
      <c r="R456" s="216"/>
      <c r="S456" s="216"/>
      <c r="T456" s="216"/>
      <c r="U456" s="216"/>
      <c r="V456" s="216"/>
      <c r="W456" s="216"/>
      <c r="X456" s="216"/>
      <c r="Y456" s="216"/>
      <c r="Z456" s="216"/>
      <c r="AA456" s="216"/>
    </row>
    <row r="457" spans="1:27" ht="15.75" customHeight="1" x14ac:dyDescent="0.2">
      <c r="A457" s="216"/>
      <c r="B457" s="216"/>
      <c r="C457" s="216"/>
      <c r="D457" s="216"/>
      <c r="E457" s="216"/>
      <c r="F457" s="216"/>
      <c r="G457" s="216"/>
      <c r="H457" s="216"/>
      <c r="I457" s="216"/>
      <c r="J457" s="216"/>
      <c r="K457" s="216"/>
      <c r="L457" s="216"/>
      <c r="M457" s="216"/>
      <c r="N457" s="216"/>
      <c r="O457" s="216"/>
      <c r="P457" s="216"/>
      <c r="Q457" s="216"/>
      <c r="R457" s="216"/>
      <c r="S457" s="216"/>
      <c r="T457" s="216"/>
      <c r="U457" s="216"/>
      <c r="V457" s="216"/>
      <c r="W457" s="216"/>
      <c r="X457" s="216"/>
      <c r="Y457" s="216"/>
      <c r="Z457" s="216"/>
      <c r="AA457" s="216"/>
    </row>
    <row r="458" spans="1:27" ht="15.75" customHeight="1" x14ac:dyDescent="0.2">
      <c r="A458" s="216"/>
      <c r="B458" s="216"/>
      <c r="C458" s="216"/>
      <c r="D458" s="216"/>
      <c r="E458" s="216"/>
      <c r="F458" s="216"/>
      <c r="G458" s="216"/>
      <c r="H458" s="216"/>
      <c r="I458" s="216"/>
      <c r="J458" s="216"/>
      <c r="K458" s="216"/>
      <c r="L458" s="216"/>
      <c r="M458" s="216"/>
      <c r="N458" s="216"/>
      <c r="O458" s="216"/>
      <c r="P458" s="216"/>
      <c r="Q458" s="216"/>
      <c r="R458" s="216"/>
      <c r="S458" s="216"/>
      <c r="T458" s="216"/>
      <c r="U458" s="216"/>
      <c r="V458" s="216"/>
      <c r="W458" s="216"/>
      <c r="X458" s="216"/>
      <c r="Y458" s="216"/>
      <c r="Z458" s="216"/>
      <c r="AA458" s="216"/>
    </row>
    <row r="459" spans="1:27" ht="15.75" customHeight="1" x14ac:dyDescent="0.2">
      <c r="A459" s="216"/>
      <c r="B459" s="216"/>
      <c r="C459" s="216"/>
      <c r="D459" s="216"/>
      <c r="E459" s="216"/>
      <c r="F459" s="216"/>
      <c r="G459" s="216"/>
      <c r="H459" s="216"/>
      <c r="I459" s="216"/>
      <c r="J459" s="216"/>
      <c r="K459" s="216"/>
      <c r="L459" s="216"/>
      <c r="M459" s="216"/>
      <c r="N459" s="216"/>
      <c r="O459" s="216"/>
      <c r="P459" s="216"/>
      <c r="Q459" s="216"/>
      <c r="R459" s="216"/>
      <c r="S459" s="216"/>
      <c r="T459" s="216"/>
      <c r="U459" s="216"/>
      <c r="V459" s="216"/>
      <c r="W459" s="216"/>
      <c r="X459" s="216"/>
      <c r="Y459" s="216"/>
      <c r="Z459" s="216"/>
      <c r="AA459" s="216"/>
    </row>
    <row r="460" spans="1:27" ht="15.75" customHeight="1" x14ac:dyDescent="0.2">
      <c r="A460" s="216"/>
      <c r="B460" s="216"/>
      <c r="C460" s="216"/>
      <c r="D460" s="216"/>
      <c r="E460" s="216"/>
      <c r="F460" s="216"/>
      <c r="G460" s="216"/>
      <c r="H460" s="216"/>
      <c r="I460" s="216"/>
      <c r="J460" s="216"/>
      <c r="K460" s="216"/>
      <c r="L460" s="216"/>
      <c r="M460" s="216"/>
      <c r="N460" s="216"/>
      <c r="O460" s="216"/>
      <c r="P460" s="216"/>
      <c r="Q460" s="216"/>
      <c r="R460" s="216"/>
      <c r="S460" s="216"/>
      <c r="T460" s="216"/>
      <c r="U460" s="216"/>
      <c r="V460" s="216"/>
      <c r="W460" s="216"/>
      <c r="X460" s="216"/>
      <c r="Y460" s="216"/>
      <c r="Z460" s="216"/>
      <c r="AA460" s="216"/>
    </row>
    <row r="461" spans="1:27" ht="15.75" customHeight="1" x14ac:dyDescent="0.2">
      <c r="A461" s="216"/>
      <c r="B461" s="216"/>
      <c r="C461" s="216"/>
      <c r="D461" s="216"/>
      <c r="E461" s="216"/>
      <c r="F461" s="216"/>
      <c r="G461" s="216"/>
      <c r="H461" s="216"/>
      <c r="I461" s="216"/>
      <c r="J461" s="216"/>
      <c r="K461" s="216"/>
      <c r="L461" s="216"/>
      <c r="M461" s="216"/>
      <c r="N461" s="216"/>
      <c r="O461" s="216"/>
      <c r="P461" s="216"/>
      <c r="Q461" s="216"/>
      <c r="R461" s="216"/>
      <c r="S461" s="216"/>
      <c r="T461" s="216"/>
      <c r="U461" s="216"/>
      <c r="V461" s="216"/>
      <c r="W461" s="216"/>
      <c r="X461" s="216"/>
      <c r="Y461" s="216"/>
      <c r="Z461" s="216"/>
      <c r="AA461" s="216"/>
    </row>
    <row r="462" spans="1:27" ht="15.75" customHeight="1" x14ac:dyDescent="0.2">
      <c r="A462" s="216"/>
      <c r="B462" s="216"/>
      <c r="C462" s="216"/>
      <c r="D462" s="216"/>
      <c r="E462" s="216"/>
      <c r="F462" s="216"/>
      <c r="G462" s="216"/>
      <c r="H462" s="216"/>
      <c r="I462" s="216"/>
      <c r="J462" s="216"/>
      <c r="K462" s="216"/>
      <c r="L462" s="216"/>
      <c r="M462" s="216"/>
      <c r="N462" s="216"/>
      <c r="O462" s="216"/>
      <c r="P462" s="216"/>
      <c r="Q462" s="216"/>
      <c r="R462" s="216"/>
      <c r="S462" s="216"/>
      <c r="T462" s="216"/>
      <c r="U462" s="216"/>
      <c r="V462" s="216"/>
      <c r="W462" s="216"/>
      <c r="X462" s="216"/>
      <c r="Y462" s="216"/>
      <c r="Z462" s="216"/>
      <c r="AA462" s="216"/>
    </row>
    <row r="463" spans="1:27" ht="15.75" customHeight="1" x14ac:dyDescent="0.2">
      <c r="A463" s="216"/>
      <c r="B463" s="216"/>
      <c r="C463" s="216"/>
      <c r="D463" s="216"/>
      <c r="E463" s="216"/>
      <c r="F463" s="216"/>
      <c r="G463" s="216"/>
      <c r="H463" s="216"/>
      <c r="I463" s="216"/>
      <c r="J463" s="216"/>
      <c r="K463" s="216"/>
      <c r="L463" s="216"/>
      <c r="M463" s="216"/>
      <c r="N463" s="216"/>
      <c r="O463" s="216"/>
      <c r="P463" s="216"/>
      <c r="Q463" s="216"/>
      <c r="R463" s="216"/>
      <c r="S463" s="216"/>
      <c r="T463" s="216"/>
      <c r="U463" s="216"/>
      <c r="V463" s="216"/>
      <c r="W463" s="216"/>
      <c r="X463" s="216"/>
      <c r="Y463" s="216"/>
      <c r="Z463" s="216"/>
      <c r="AA463" s="216"/>
    </row>
    <row r="464" spans="1:27" ht="15.75" customHeight="1" x14ac:dyDescent="0.2">
      <c r="A464" s="216"/>
      <c r="B464" s="216"/>
      <c r="C464" s="216"/>
      <c r="D464" s="216"/>
      <c r="E464" s="216"/>
      <c r="F464" s="216"/>
      <c r="G464" s="216"/>
      <c r="H464" s="216"/>
      <c r="I464" s="216"/>
      <c r="J464" s="216"/>
      <c r="K464" s="216"/>
      <c r="L464" s="216"/>
      <c r="M464" s="216"/>
      <c r="N464" s="216"/>
      <c r="O464" s="216"/>
      <c r="P464" s="216"/>
      <c r="Q464" s="216"/>
      <c r="R464" s="216"/>
      <c r="S464" s="216"/>
      <c r="T464" s="216"/>
      <c r="U464" s="216"/>
      <c r="V464" s="216"/>
      <c r="W464" s="216"/>
      <c r="X464" s="216"/>
      <c r="Y464" s="216"/>
      <c r="Z464" s="216"/>
      <c r="AA464" s="216"/>
    </row>
    <row r="465" spans="1:27" ht="15.75" customHeight="1" x14ac:dyDescent="0.2">
      <c r="A465" s="216"/>
      <c r="B465" s="216"/>
      <c r="C465" s="216"/>
      <c r="D465" s="216"/>
      <c r="E465" s="216"/>
      <c r="F465" s="216"/>
      <c r="G465" s="216"/>
      <c r="H465" s="216"/>
      <c r="I465" s="216"/>
      <c r="J465" s="216"/>
      <c r="K465" s="216"/>
      <c r="L465" s="216"/>
      <c r="M465" s="216"/>
      <c r="N465" s="216"/>
      <c r="O465" s="216"/>
      <c r="P465" s="216"/>
      <c r="Q465" s="216"/>
      <c r="R465" s="216"/>
      <c r="S465" s="216"/>
      <c r="T465" s="216"/>
      <c r="U465" s="216"/>
      <c r="V465" s="216"/>
      <c r="W465" s="216"/>
      <c r="X465" s="216"/>
      <c r="Y465" s="216"/>
      <c r="Z465" s="216"/>
      <c r="AA465" s="216"/>
    </row>
    <row r="466" spans="1:27" ht="15.75" customHeight="1" x14ac:dyDescent="0.2">
      <c r="A466" s="216"/>
      <c r="B466" s="216"/>
      <c r="C466" s="216"/>
      <c r="D466" s="216"/>
      <c r="E466" s="216"/>
      <c r="F466" s="216"/>
      <c r="G466" s="216"/>
      <c r="H466" s="216"/>
      <c r="I466" s="216"/>
      <c r="J466" s="216"/>
      <c r="K466" s="216"/>
      <c r="L466" s="216"/>
      <c r="M466" s="216"/>
      <c r="N466" s="216"/>
      <c r="O466" s="216"/>
      <c r="P466" s="216"/>
      <c r="Q466" s="216"/>
      <c r="R466" s="216"/>
      <c r="S466" s="216"/>
      <c r="T466" s="216"/>
      <c r="U466" s="216"/>
      <c r="V466" s="216"/>
      <c r="W466" s="216"/>
      <c r="X466" s="216"/>
      <c r="Y466" s="216"/>
      <c r="Z466" s="216"/>
      <c r="AA466" s="216"/>
    </row>
    <row r="467" spans="1:27" ht="15.75" customHeight="1" x14ac:dyDescent="0.2">
      <c r="A467" s="216"/>
      <c r="B467" s="216"/>
      <c r="C467" s="216"/>
      <c r="D467" s="216"/>
      <c r="E467" s="216"/>
      <c r="F467" s="216"/>
      <c r="G467" s="216"/>
      <c r="H467" s="216"/>
      <c r="I467" s="216"/>
      <c r="J467" s="216"/>
      <c r="K467" s="216"/>
      <c r="L467" s="216"/>
      <c r="M467" s="216"/>
      <c r="N467" s="216"/>
      <c r="O467" s="216"/>
      <c r="P467" s="216"/>
      <c r="Q467" s="216"/>
      <c r="R467" s="216"/>
      <c r="S467" s="216"/>
      <c r="T467" s="216"/>
      <c r="U467" s="216"/>
      <c r="V467" s="216"/>
      <c r="W467" s="216"/>
      <c r="X467" s="216"/>
      <c r="Y467" s="216"/>
      <c r="Z467" s="216"/>
      <c r="AA467" s="216"/>
    </row>
    <row r="468" spans="1:27" ht="15.75" customHeight="1" x14ac:dyDescent="0.2">
      <c r="A468" s="216"/>
      <c r="B468" s="216"/>
      <c r="C468" s="216"/>
      <c r="D468" s="216"/>
      <c r="E468" s="216"/>
      <c r="F468" s="216"/>
      <c r="G468" s="216"/>
      <c r="H468" s="216"/>
      <c r="I468" s="216"/>
      <c r="J468" s="216"/>
      <c r="K468" s="216"/>
      <c r="L468" s="216"/>
      <c r="M468" s="216"/>
      <c r="N468" s="216"/>
      <c r="O468" s="216"/>
      <c r="P468" s="216"/>
      <c r="Q468" s="216"/>
      <c r="R468" s="216"/>
      <c r="S468" s="216"/>
      <c r="T468" s="216"/>
      <c r="U468" s="216"/>
      <c r="V468" s="216"/>
      <c r="W468" s="216"/>
      <c r="X468" s="216"/>
      <c r="Y468" s="216"/>
      <c r="Z468" s="216"/>
      <c r="AA468" s="216"/>
    </row>
    <row r="469" spans="1:27" ht="15.75" customHeight="1" x14ac:dyDescent="0.2">
      <c r="A469" s="216"/>
      <c r="B469" s="216"/>
      <c r="C469" s="216"/>
      <c r="D469" s="216"/>
      <c r="E469" s="216"/>
      <c r="F469" s="216"/>
      <c r="G469" s="216"/>
      <c r="H469" s="216"/>
      <c r="I469" s="216"/>
      <c r="J469" s="216"/>
      <c r="K469" s="216"/>
      <c r="L469" s="216"/>
      <c r="M469" s="216"/>
      <c r="N469" s="216"/>
      <c r="O469" s="216"/>
      <c r="P469" s="216"/>
      <c r="Q469" s="216"/>
      <c r="R469" s="216"/>
      <c r="S469" s="216"/>
      <c r="T469" s="216"/>
      <c r="U469" s="216"/>
      <c r="V469" s="216"/>
      <c r="W469" s="216"/>
      <c r="X469" s="216"/>
      <c r="Y469" s="216"/>
      <c r="Z469" s="216"/>
      <c r="AA469" s="216"/>
    </row>
    <row r="470" spans="1:27" ht="15.75" customHeight="1" x14ac:dyDescent="0.2">
      <c r="A470" s="216"/>
      <c r="B470" s="216"/>
      <c r="C470" s="216"/>
      <c r="D470" s="216"/>
      <c r="E470" s="216"/>
      <c r="F470" s="216"/>
      <c r="G470" s="216"/>
      <c r="H470" s="216"/>
      <c r="I470" s="216"/>
      <c r="J470" s="216"/>
      <c r="K470" s="216"/>
      <c r="L470" s="216"/>
      <c r="M470" s="216"/>
      <c r="N470" s="216"/>
      <c r="O470" s="216"/>
      <c r="P470" s="216"/>
      <c r="Q470" s="216"/>
      <c r="R470" s="216"/>
      <c r="S470" s="216"/>
      <c r="T470" s="216"/>
      <c r="U470" s="216"/>
      <c r="V470" s="216"/>
      <c r="W470" s="216"/>
      <c r="X470" s="216"/>
      <c r="Y470" s="216"/>
      <c r="Z470" s="216"/>
      <c r="AA470" s="216"/>
    </row>
    <row r="471" spans="1:27" ht="15.75" customHeight="1" x14ac:dyDescent="0.2">
      <c r="A471" s="216"/>
      <c r="B471" s="216"/>
      <c r="C471" s="216"/>
      <c r="D471" s="216"/>
      <c r="E471" s="216"/>
      <c r="F471" s="216"/>
      <c r="G471" s="216"/>
      <c r="H471" s="216"/>
      <c r="I471" s="216"/>
      <c r="J471" s="216"/>
      <c r="K471" s="216"/>
      <c r="L471" s="216"/>
      <c r="M471" s="216"/>
      <c r="N471" s="216"/>
      <c r="O471" s="216"/>
      <c r="P471" s="216"/>
      <c r="Q471" s="216"/>
      <c r="R471" s="216"/>
      <c r="S471" s="216"/>
      <c r="T471" s="216"/>
      <c r="U471" s="216"/>
      <c r="V471" s="216"/>
      <c r="W471" s="216"/>
      <c r="X471" s="216"/>
      <c r="Y471" s="216"/>
      <c r="Z471" s="216"/>
      <c r="AA471" s="216"/>
    </row>
    <row r="472" spans="1:27" ht="15.75" customHeight="1" x14ac:dyDescent="0.2">
      <c r="A472" s="216"/>
      <c r="B472" s="216"/>
      <c r="C472" s="216"/>
      <c r="D472" s="216"/>
      <c r="E472" s="216"/>
      <c r="F472" s="216"/>
      <c r="G472" s="216"/>
      <c r="H472" s="216"/>
      <c r="I472" s="216"/>
      <c r="J472" s="216"/>
      <c r="K472" s="216"/>
      <c r="L472" s="216"/>
      <c r="M472" s="216"/>
      <c r="N472" s="216"/>
      <c r="O472" s="216"/>
      <c r="P472" s="216"/>
      <c r="Q472" s="216"/>
      <c r="R472" s="216"/>
      <c r="S472" s="216"/>
      <c r="T472" s="216"/>
      <c r="U472" s="216"/>
      <c r="V472" s="216"/>
      <c r="W472" s="216"/>
      <c r="X472" s="216"/>
      <c r="Y472" s="216"/>
      <c r="Z472" s="216"/>
      <c r="AA472" s="216"/>
    </row>
    <row r="473" spans="1:27" ht="15.75" customHeight="1" x14ac:dyDescent="0.2">
      <c r="A473" s="216"/>
      <c r="B473" s="216"/>
      <c r="C473" s="216"/>
      <c r="D473" s="216"/>
      <c r="E473" s="216"/>
      <c r="F473" s="216"/>
      <c r="G473" s="216"/>
      <c r="H473" s="216"/>
      <c r="I473" s="216"/>
      <c r="J473" s="216"/>
      <c r="K473" s="216"/>
      <c r="L473" s="216"/>
      <c r="M473" s="216"/>
      <c r="N473" s="216"/>
      <c r="O473" s="216"/>
      <c r="P473" s="216"/>
      <c r="Q473" s="216"/>
      <c r="R473" s="216"/>
      <c r="S473" s="216"/>
      <c r="T473" s="216"/>
      <c r="U473" s="216"/>
      <c r="V473" s="216"/>
      <c r="W473" s="216"/>
      <c r="X473" s="216"/>
      <c r="Y473" s="216"/>
      <c r="Z473" s="216"/>
      <c r="AA473" s="216"/>
    </row>
    <row r="474" spans="1:27" ht="15.75" customHeight="1" x14ac:dyDescent="0.2">
      <c r="A474" s="216"/>
      <c r="B474" s="216"/>
      <c r="C474" s="216"/>
      <c r="D474" s="216"/>
      <c r="E474" s="216"/>
      <c r="F474" s="216"/>
      <c r="G474" s="216"/>
      <c r="H474" s="216"/>
      <c r="I474" s="216"/>
      <c r="J474" s="216"/>
      <c r="K474" s="216"/>
      <c r="L474" s="216"/>
      <c r="M474" s="216"/>
      <c r="N474" s="216"/>
      <c r="O474" s="216"/>
      <c r="P474" s="216"/>
      <c r="Q474" s="216"/>
      <c r="R474" s="216"/>
      <c r="S474" s="216"/>
      <c r="T474" s="216"/>
      <c r="U474" s="216"/>
      <c r="V474" s="216"/>
      <c r="W474" s="216"/>
      <c r="X474" s="216"/>
      <c r="Y474" s="216"/>
      <c r="Z474" s="216"/>
      <c r="AA474" s="216"/>
    </row>
    <row r="475" spans="1:27" ht="15.75" customHeight="1" x14ac:dyDescent="0.2">
      <c r="A475" s="216"/>
      <c r="B475" s="216"/>
      <c r="C475" s="216"/>
      <c r="D475" s="216"/>
      <c r="E475" s="216"/>
      <c r="F475" s="216"/>
      <c r="G475" s="216"/>
      <c r="H475" s="216"/>
      <c r="I475" s="216"/>
      <c r="J475" s="216"/>
      <c r="K475" s="216"/>
      <c r="L475" s="216"/>
      <c r="M475" s="216"/>
      <c r="N475" s="216"/>
      <c r="O475" s="216"/>
      <c r="P475" s="216"/>
      <c r="Q475" s="216"/>
      <c r="R475" s="216"/>
      <c r="S475" s="216"/>
      <c r="T475" s="216"/>
      <c r="U475" s="216"/>
      <c r="V475" s="216"/>
      <c r="W475" s="216"/>
      <c r="X475" s="216"/>
      <c r="Y475" s="216"/>
      <c r="Z475" s="216"/>
      <c r="AA475" s="216"/>
    </row>
    <row r="476" spans="1:27" ht="15.75" customHeight="1" x14ac:dyDescent="0.2">
      <c r="A476" s="216"/>
      <c r="B476" s="216"/>
      <c r="C476" s="216"/>
      <c r="D476" s="216"/>
      <c r="E476" s="216"/>
      <c r="F476" s="216"/>
      <c r="G476" s="216"/>
      <c r="H476" s="216"/>
      <c r="I476" s="216"/>
      <c r="J476" s="216"/>
      <c r="K476" s="216"/>
      <c r="L476" s="216"/>
      <c r="M476" s="216"/>
      <c r="N476" s="216"/>
      <c r="O476" s="216"/>
      <c r="P476" s="216"/>
      <c r="Q476" s="216"/>
      <c r="R476" s="216"/>
      <c r="S476" s="216"/>
      <c r="T476" s="216"/>
      <c r="U476" s="216"/>
      <c r="V476" s="216"/>
      <c r="W476" s="216"/>
      <c r="X476" s="216"/>
      <c r="Y476" s="216"/>
      <c r="Z476" s="216"/>
      <c r="AA476" s="216"/>
    </row>
    <row r="477" spans="1:27" ht="15.75" customHeight="1" x14ac:dyDescent="0.2">
      <c r="A477" s="216"/>
      <c r="B477" s="216"/>
      <c r="C477" s="216"/>
      <c r="D477" s="216"/>
      <c r="E477" s="216"/>
      <c r="F477" s="216"/>
      <c r="G477" s="216"/>
      <c r="H477" s="216"/>
      <c r="I477" s="216"/>
      <c r="J477" s="216"/>
      <c r="K477" s="216"/>
      <c r="L477" s="216"/>
      <c r="M477" s="216"/>
      <c r="N477" s="216"/>
      <c r="O477" s="216"/>
      <c r="P477" s="216"/>
      <c r="Q477" s="216"/>
      <c r="R477" s="216"/>
      <c r="S477" s="216"/>
      <c r="T477" s="216"/>
      <c r="U477" s="216"/>
      <c r="V477" s="216"/>
      <c r="W477" s="216"/>
      <c r="X477" s="216"/>
      <c r="Y477" s="216"/>
      <c r="Z477" s="216"/>
      <c r="AA477" s="216"/>
    </row>
    <row r="478" spans="1:27" ht="15.75" customHeight="1" x14ac:dyDescent="0.2">
      <c r="A478" s="216"/>
      <c r="B478" s="216"/>
      <c r="C478" s="216"/>
      <c r="D478" s="216"/>
      <c r="E478" s="216"/>
      <c r="F478" s="216"/>
      <c r="G478" s="216"/>
      <c r="H478" s="216"/>
      <c r="I478" s="216"/>
      <c r="J478" s="216"/>
      <c r="K478" s="216"/>
      <c r="L478" s="216"/>
      <c r="M478" s="216"/>
      <c r="N478" s="216"/>
      <c r="O478" s="216"/>
      <c r="P478" s="216"/>
      <c r="Q478" s="216"/>
      <c r="R478" s="216"/>
      <c r="S478" s="216"/>
      <c r="T478" s="216"/>
      <c r="U478" s="216"/>
      <c r="V478" s="216"/>
      <c r="W478" s="216"/>
      <c r="X478" s="216"/>
      <c r="Y478" s="216"/>
      <c r="Z478" s="216"/>
      <c r="AA478" s="216"/>
    </row>
    <row r="479" spans="1:27" ht="15.75" customHeight="1" x14ac:dyDescent="0.2">
      <c r="A479" s="216"/>
      <c r="B479" s="216"/>
      <c r="C479" s="216"/>
      <c r="D479" s="216"/>
      <c r="E479" s="216"/>
      <c r="F479" s="216"/>
      <c r="G479" s="216"/>
      <c r="H479" s="216"/>
      <c r="I479" s="216"/>
      <c r="J479" s="216"/>
      <c r="K479" s="216"/>
      <c r="L479" s="216"/>
      <c r="M479" s="216"/>
      <c r="N479" s="216"/>
      <c r="O479" s="216"/>
      <c r="P479" s="216"/>
      <c r="Q479" s="216"/>
      <c r="R479" s="216"/>
      <c r="S479" s="216"/>
      <c r="T479" s="216"/>
      <c r="U479" s="216"/>
      <c r="V479" s="216"/>
      <c r="W479" s="216"/>
      <c r="X479" s="216"/>
      <c r="Y479" s="216"/>
      <c r="Z479" s="216"/>
      <c r="AA479" s="216"/>
    </row>
    <row r="480" spans="1:27" ht="15.75" customHeight="1" x14ac:dyDescent="0.2">
      <c r="A480" s="216"/>
      <c r="B480" s="216"/>
      <c r="C480" s="216"/>
      <c r="D480" s="216"/>
      <c r="E480" s="216"/>
      <c r="F480" s="216"/>
      <c r="G480" s="216"/>
      <c r="H480" s="216"/>
      <c r="I480" s="216"/>
      <c r="J480" s="216"/>
      <c r="K480" s="216"/>
      <c r="L480" s="216"/>
      <c r="M480" s="216"/>
      <c r="N480" s="216"/>
      <c r="O480" s="216"/>
      <c r="P480" s="216"/>
      <c r="Q480" s="216"/>
      <c r="R480" s="216"/>
      <c r="S480" s="216"/>
      <c r="T480" s="216"/>
      <c r="U480" s="216"/>
      <c r="V480" s="216"/>
      <c r="W480" s="216"/>
      <c r="X480" s="216"/>
      <c r="Y480" s="216"/>
      <c r="Z480" s="216"/>
      <c r="AA480" s="216"/>
    </row>
    <row r="481" spans="1:27" ht="15.75" customHeight="1" x14ac:dyDescent="0.2">
      <c r="A481" s="216"/>
      <c r="B481" s="216"/>
      <c r="C481" s="216"/>
      <c r="D481" s="216"/>
      <c r="E481" s="216"/>
      <c r="F481" s="216"/>
      <c r="G481" s="216"/>
      <c r="H481" s="216"/>
      <c r="I481" s="216"/>
      <c r="J481" s="216"/>
      <c r="K481" s="216"/>
      <c r="L481" s="216"/>
      <c r="M481" s="216"/>
      <c r="N481" s="216"/>
      <c r="O481" s="216"/>
      <c r="P481" s="216"/>
      <c r="Q481" s="216"/>
      <c r="R481" s="216"/>
      <c r="S481" s="216"/>
      <c r="T481" s="216"/>
      <c r="U481" s="216"/>
      <c r="V481" s="216"/>
      <c r="W481" s="216"/>
      <c r="X481" s="216"/>
      <c r="Y481" s="216"/>
      <c r="Z481" s="216"/>
      <c r="AA481" s="216"/>
    </row>
    <row r="482" spans="1:27" ht="15.75" customHeight="1" x14ac:dyDescent="0.2">
      <c r="A482" s="216"/>
      <c r="B482" s="216"/>
      <c r="C482" s="216"/>
      <c r="D482" s="216"/>
      <c r="E482" s="216"/>
      <c r="F482" s="216"/>
      <c r="G482" s="216"/>
      <c r="H482" s="216"/>
      <c r="I482" s="216"/>
      <c r="J482" s="216"/>
      <c r="K482" s="216"/>
      <c r="L482" s="216"/>
      <c r="M482" s="216"/>
      <c r="N482" s="216"/>
      <c r="O482" s="216"/>
      <c r="P482" s="216"/>
      <c r="Q482" s="216"/>
      <c r="R482" s="216"/>
      <c r="S482" s="216"/>
      <c r="T482" s="216"/>
      <c r="U482" s="216"/>
      <c r="V482" s="216"/>
      <c r="W482" s="216"/>
      <c r="X482" s="216"/>
      <c r="Y482" s="216"/>
      <c r="Z482" s="216"/>
      <c r="AA482" s="216"/>
    </row>
    <row r="483" spans="1:27" ht="15.75" customHeight="1" x14ac:dyDescent="0.2">
      <c r="A483" s="216"/>
      <c r="B483" s="216"/>
      <c r="C483" s="216"/>
      <c r="D483" s="216"/>
      <c r="E483" s="216"/>
      <c r="F483" s="216"/>
      <c r="G483" s="216"/>
      <c r="H483" s="216"/>
      <c r="I483" s="216"/>
      <c r="J483" s="216"/>
      <c r="K483" s="216"/>
      <c r="L483" s="216"/>
      <c r="M483" s="216"/>
      <c r="N483" s="216"/>
      <c r="O483" s="216"/>
      <c r="P483" s="216"/>
      <c r="Q483" s="216"/>
      <c r="R483" s="216"/>
      <c r="S483" s="216"/>
      <c r="T483" s="216"/>
      <c r="U483" s="216"/>
      <c r="V483" s="216"/>
      <c r="W483" s="216"/>
      <c r="X483" s="216"/>
      <c r="Y483" s="216"/>
      <c r="Z483" s="216"/>
      <c r="AA483" s="216"/>
    </row>
    <row r="484" spans="1:27" ht="15.75" customHeight="1" x14ac:dyDescent="0.2">
      <c r="A484" s="216"/>
      <c r="B484" s="216"/>
      <c r="C484" s="216"/>
      <c r="D484" s="216"/>
      <c r="E484" s="216"/>
      <c r="F484" s="216"/>
      <c r="G484" s="216"/>
      <c r="H484" s="216"/>
      <c r="I484" s="216"/>
      <c r="J484" s="216"/>
      <c r="K484" s="216"/>
      <c r="L484" s="216"/>
      <c r="M484" s="216"/>
      <c r="N484" s="216"/>
      <c r="O484" s="216"/>
      <c r="P484" s="216"/>
      <c r="Q484" s="216"/>
      <c r="R484" s="216"/>
      <c r="S484" s="216"/>
      <c r="T484" s="216"/>
      <c r="U484" s="216"/>
      <c r="V484" s="216"/>
      <c r="W484" s="216"/>
      <c r="X484" s="216"/>
      <c r="Y484" s="216"/>
      <c r="Z484" s="216"/>
      <c r="AA484" s="216"/>
    </row>
    <row r="485" spans="1:27" ht="15.75" customHeight="1" x14ac:dyDescent="0.2">
      <c r="A485" s="216"/>
      <c r="B485" s="216"/>
      <c r="C485" s="216"/>
      <c r="D485" s="216"/>
      <c r="E485" s="216"/>
      <c r="F485" s="216"/>
      <c r="G485" s="216"/>
      <c r="H485" s="216"/>
      <c r="I485" s="216"/>
      <c r="J485" s="216"/>
      <c r="K485" s="216"/>
      <c r="L485" s="216"/>
      <c r="M485" s="216"/>
      <c r="N485" s="216"/>
      <c r="O485" s="216"/>
      <c r="P485" s="216"/>
      <c r="Q485" s="216"/>
      <c r="R485" s="216"/>
      <c r="S485" s="216"/>
      <c r="T485" s="216"/>
      <c r="U485" s="216"/>
      <c r="V485" s="216"/>
      <c r="W485" s="216"/>
      <c r="X485" s="216"/>
      <c r="Y485" s="216"/>
      <c r="Z485" s="216"/>
      <c r="AA485" s="216"/>
    </row>
    <row r="486" spans="1:27" ht="15.75" customHeight="1" x14ac:dyDescent="0.2">
      <c r="A486" s="216"/>
      <c r="B486" s="216"/>
      <c r="C486" s="216"/>
      <c r="D486" s="216"/>
      <c r="E486" s="216"/>
      <c r="F486" s="216"/>
      <c r="G486" s="216"/>
      <c r="H486" s="216"/>
      <c r="I486" s="216"/>
      <c r="J486" s="216"/>
      <c r="K486" s="216"/>
      <c r="L486" s="216"/>
      <c r="M486" s="216"/>
      <c r="N486" s="216"/>
      <c r="O486" s="216"/>
      <c r="P486" s="216"/>
      <c r="Q486" s="216"/>
      <c r="R486" s="216"/>
      <c r="S486" s="216"/>
      <c r="T486" s="216"/>
      <c r="U486" s="216"/>
      <c r="V486" s="216"/>
      <c r="W486" s="216"/>
      <c r="X486" s="216"/>
      <c r="Y486" s="216"/>
      <c r="Z486" s="216"/>
      <c r="AA486" s="216"/>
    </row>
    <row r="487" spans="1:27" ht="15.75" customHeight="1" x14ac:dyDescent="0.2">
      <c r="A487" s="216"/>
      <c r="B487" s="216"/>
      <c r="C487" s="216"/>
      <c r="D487" s="216"/>
      <c r="E487" s="216"/>
      <c r="F487" s="216"/>
      <c r="G487" s="216"/>
      <c r="H487" s="216"/>
      <c r="I487" s="216"/>
      <c r="J487" s="216"/>
      <c r="K487" s="216"/>
      <c r="L487" s="216"/>
      <c r="M487" s="216"/>
      <c r="N487" s="216"/>
      <c r="O487" s="216"/>
      <c r="P487" s="216"/>
      <c r="Q487" s="216"/>
      <c r="R487" s="216"/>
      <c r="S487" s="216"/>
      <c r="T487" s="216"/>
      <c r="U487" s="216"/>
      <c r="V487" s="216"/>
      <c r="W487" s="216"/>
      <c r="X487" s="216"/>
      <c r="Y487" s="216"/>
      <c r="Z487" s="216"/>
      <c r="AA487" s="216"/>
    </row>
    <row r="488" spans="1:27" ht="15.75" customHeight="1" x14ac:dyDescent="0.2">
      <c r="A488" s="216"/>
      <c r="B488" s="216"/>
      <c r="C488" s="216"/>
      <c r="D488" s="216"/>
      <c r="E488" s="216"/>
      <c r="F488" s="216"/>
      <c r="G488" s="216"/>
      <c r="H488" s="216"/>
      <c r="I488" s="216"/>
      <c r="J488" s="216"/>
      <c r="K488" s="216"/>
      <c r="L488" s="216"/>
      <c r="M488" s="216"/>
      <c r="N488" s="216"/>
      <c r="O488" s="216"/>
      <c r="P488" s="216"/>
      <c r="Q488" s="216"/>
      <c r="R488" s="216"/>
      <c r="S488" s="216"/>
      <c r="T488" s="216"/>
      <c r="U488" s="216"/>
      <c r="V488" s="216"/>
      <c r="W488" s="216"/>
      <c r="X488" s="216"/>
      <c r="Y488" s="216"/>
      <c r="Z488" s="216"/>
      <c r="AA488" s="216"/>
    </row>
    <row r="489" spans="1:27" ht="15.75" customHeight="1" x14ac:dyDescent="0.2">
      <c r="A489" s="216"/>
      <c r="B489" s="216"/>
      <c r="C489" s="216"/>
      <c r="D489" s="216"/>
      <c r="E489" s="216"/>
      <c r="F489" s="216"/>
      <c r="G489" s="216"/>
      <c r="H489" s="216"/>
      <c r="I489" s="216"/>
      <c r="J489" s="216"/>
      <c r="K489" s="216"/>
      <c r="L489" s="216"/>
      <c r="M489" s="216"/>
      <c r="N489" s="216"/>
      <c r="O489" s="216"/>
      <c r="P489" s="216"/>
      <c r="Q489" s="216"/>
      <c r="R489" s="216"/>
      <c r="S489" s="216"/>
      <c r="T489" s="216"/>
      <c r="U489" s="216"/>
      <c r="V489" s="216"/>
      <c r="W489" s="216"/>
      <c r="X489" s="216"/>
      <c r="Y489" s="216"/>
      <c r="Z489" s="216"/>
      <c r="AA489" s="216"/>
    </row>
    <row r="490" spans="1:27" ht="15.75" customHeight="1" x14ac:dyDescent="0.2">
      <c r="A490" s="216"/>
      <c r="B490" s="216"/>
      <c r="C490" s="216"/>
      <c r="D490" s="216"/>
      <c r="E490" s="216"/>
      <c r="F490" s="216"/>
      <c r="G490" s="216"/>
      <c r="H490" s="216"/>
      <c r="I490" s="216"/>
      <c r="J490" s="216"/>
      <c r="K490" s="216"/>
      <c r="L490" s="216"/>
      <c r="M490" s="216"/>
      <c r="N490" s="216"/>
      <c r="O490" s="216"/>
      <c r="P490" s="216"/>
      <c r="Q490" s="216"/>
      <c r="R490" s="216"/>
      <c r="S490" s="216"/>
      <c r="T490" s="216"/>
      <c r="U490" s="216"/>
      <c r="V490" s="216"/>
      <c r="W490" s="216"/>
      <c r="X490" s="216"/>
      <c r="Y490" s="216"/>
      <c r="Z490" s="216"/>
      <c r="AA490" s="216"/>
    </row>
    <row r="491" spans="1:27" ht="15.75" customHeight="1" x14ac:dyDescent="0.2">
      <c r="A491" s="216"/>
      <c r="B491" s="216"/>
      <c r="C491" s="216"/>
      <c r="D491" s="216"/>
      <c r="E491" s="216"/>
      <c r="F491" s="216"/>
      <c r="G491" s="216"/>
      <c r="H491" s="216"/>
      <c r="I491" s="216"/>
      <c r="J491" s="216"/>
      <c r="K491" s="216"/>
      <c r="L491" s="216"/>
      <c r="M491" s="216"/>
      <c r="N491" s="216"/>
      <c r="O491" s="216"/>
      <c r="P491" s="216"/>
      <c r="Q491" s="216"/>
      <c r="R491" s="216"/>
      <c r="S491" s="216"/>
      <c r="T491" s="216"/>
      <c r="U491" s="216"/>
      <c r="V491" s="216"/>
      <c r="W491" s="216"/>
      <c r="X491" s="216"/>
      <c r="Y491" s="216"/>
      <c r="Z491" s="216"/>
      <c r="AA491" s="216"/>
    </row>
    <row r="492" spans="1:27" ht="15.75" customHeight="1" x14ac:dyDescent="0.2">
      <c r="A492" s="216"/>
      <c r="B492" s="216"/>
      <c r="C492" s="216"/>
      <c r="D492" s="216"/>
      <c r="E492" s="216"/>
      <c r="F492" s="216"/>
      <c r="G492" s="216"/>
      <c r="H492" s="216"/>
      <c r="I492" s="216"/>
      <c r="J492" s="216"/>
      <c r="K492" s="216"/>
      <c r="L492" s="216"/>
      <c r="M492" s="216"/>
      <c r="N492" s="216"/>
      <c r="O492" s="216"/>
      <c r="P492" s="216"/>
      <c r="Q492" s="216"/>
      <c r="R492" s="216"/>
      <c r="S492" s="216"/>
      <c r="T492" s="216"/>
      <c r="U492" s="216"/>
      <c r="V492" s="216"/>
      <c r="W492" s="216"/>
      <c r="X492" s="216"/>
      <c r="Y492" s="216"/>
      <c r="Z492" s="216"/>
      <c r="AA492" s="216"/>
    </row>
    <row r="493" spans="1:27" ht="15.75" customHeight="1" x14ac:dyDescent="0.2">
      <c r="A493" s="216"/>
      <c r="B493" s="216"/>
      <c r="C493" s="216"/>
      <c r="D493" s="216"/>
      <c r="E493" s="216"/>
      <c r="F493" s="216"/>
      <c r="G493" s="216"/>
      <c r="H493" s="216"/>
      <c r="I493" s="216"/>
      <c r="J493" s="216"/>
      <c r="K493" s="216"/>
      <c r="L493" s="216"/>
      <c r="M493" s="216"/>
      <c r="N493" s="216"/>
      <c r="O493" s="216"/>
      <c r="P493" s="216"/>
      <c r="Q493" s="216"/>
      <c r="R493" s="216"/>
      <c r="S493" s="216"/>
      <c r="T493" s="216"/>
      <c r="U493" s="216"/>
      <c r="V493" s="216"/>
      <c r="W493" s="216"/>
      <c r="X493" s="216"/>
      <c r="Y493" s="216"/>
      <c r="Z493" s="216"/>
      <c r="AA493" s="216"/>
    </row>
    <row r="494" spans="1:27" ht="15.75" customHeight="1" x14ac:dyDescent="0.2">
      <c r="A494" s="216"/>
      <c r="B494" s="216"/>
      <c r="C494" s="216"/>
      <c r="D494" s="216"/>
      <c r="E494" s="216"/>
      <c r="F494" s="216"/>
      <c r="G494" s="216"/>
      <c r="H494" s="216"/>
      <c r="I494" s="216"/>
      <c r="J494" s="216"/>
      <c r="K494" s="216"/>
      <c r="L494" s="216"/>
      <c r="M494" s="216"/>
      <c r="N494" s="216"/>
      <c r="O494" s="216"/>
      <c r="P494" s="216"/>
      <c r="Q494" s="216"/>
      <c r="R494" s="216"/>
      <c r="S494" s="216"/>
      <c r="T494" s="216"/>
      <c r="U494" s="216"/>
      <c r="V494" s="216"/>
      <c r="W494" s="216"/>
      <c r="X494" s="216"/>
      <c r="Y494" s="216"/>
      <c r="Z494" s="216"/>
      <c r="AA494" s="216"/>
    </row>
    <row r="495" spans="1:27" ht="15.75" customHeight="1" x14ac:dyDescent="0.2">
      <c r="A495" s="216"/>
      <c r="B495" s="216"/>
      <c r="C495" s="216"/>
      <c r="D495" s="216"/>
      <c r="E495" s="216"/>
      <c r="F495" s="216"/>
      <c r="G495" s="216"/>
      <c r="H495" s="216"/>
      <c r="I495" s="216"/>
      <c r="J495" s="216"/>
      <c r="K495" s="216"/>
      <c r="L495" s="216"/>
      <c r="M495" s="216"/>
      <c r="N495" s="216"/>
      <c r="O495" s="216"/>
      <c r="P495" s="216"/>
      <c r="Q495" s="216"/>
      <c r="R495" s="216"/>
      <c r="S495" s="216"/>
      <c r="T495" s="216"/>
      <c r="U495" s="216"/>
      <c r="V495" s="216"/>
      <c r="W495" s="216"/>
      <c r="X495" s="216"/>
      <c r="Y495" s="216"/>
      <c r="Z495" s="216"/>
      <c r="AA495" s="216"/>
    </row>
    <row r="496" spans="1:27" ht="15.75" customHeight="1" x14ac:dyDescent="0.2">
      <c r="A496" s="216"/>
      <c r="B496" s="216"/>
      <c r="C496" s="216"/>
      <c r="D496" s="216"/>
      <c r="E496" s="216"/>
      <c r="F496" s="216"/>
      <c r="G496" s="216"/>
      <c r="H496" s="216"/>
      <c r="I496" s="216"/>
      <c r="J496" s="216"/>
      <c r="K496" s="216"/>
      <c r="L496" s="216"/>
      <c r="M496" s="216"/>
      <c r="N496" s="216"/>
      <c r="O496" s="216"/>
      <c r="P496" s="216"/>
      <c r="Q496" s="216"/>
      <c r="R496" s="216"/>
      <c r="S496" s="216"/>
      <c r="T496" s="216"/>
      <c r="U496" s="216"/>
      <c r="V496" s="216"/>
      <c r="W496" s="216"/>
      <c r="X496" s="216"/>
      <c r="Y496" s="216"/>
      <c r="Z496" s="216"/>
      <c r="AA496" s="216"/>
    </row>
    <row r="497" spans="1:27" ht="15.75" customHeight="1" x14ac:dyDescent="0.2">
      <c r="A497" s="216"/>
      <c r="B497" s="216"/>
      <c r="C497" s="216"/>
      <c r="D497" s="216"/>
      <c r="E497" s="216"/>
      <c r="F497" s="216"/>
      <c r="G497" s="216"/>
      <c r="H497" s="216"/>
      <c r="I497" s="216"/>
      <c r="J497" s="216"/>
      <c r="K497" s="216"/>
      <c r="L497" s="216"/>
      <c r="M497" s="216"/>
      <c r="N497" s="216"/>
      <c r="O497" s="216"/>
      <c r="P497" s="216"/>
      <c r="Q497" s="216"/>
      <c r="R497" s="216"/>
      <c r="S497" s="216"/>
      <c r="T497" s="216"/>
      <c r="U497" s="216"/>
      <c r="V497" s="216"/>
      <c r="W497" s="216"/>
      <c r="X497" s="216"/>
      <c r="Y497" s="216"/>
      <c r="Z497" s="216"/>
      <c r="AA497" s="216"/>
    </row>
    <row r="498" spans="1:27" ht="15.75" customHeight="1" x14ac:dyDescent="0.2">
      <c r="A498" s="216"/>
      <c r="B498" s="216"/>
      <c r="C498" s="216"/>
      <c r="D498" s="216"/>
      <c r="E498" s="216"/>
      <c r="F498" s="216"/>
      <c r="G498" s="216"/>
      <c r="H498" s="216"/>
      <c r="I498" s="216"/>
      <c r="J498" s="216"/>
      <c r="K498" s="216"/>
      <c r="L498" s="216"/>
      <c r="M498" s="216"/>
      <c r="N498" s="216"/>
      <c r="O498" s="216"/>
      <c r="P498" s="216"/>
      <c r="Q498" s="216"/>
      <c r="R498" s="216"/>
      <c r="S498" s="216"/>
      <c r="T498" s="216"/>
      <c r="U498" s="216"/>
      <c r="V498" s="216"/>
      <c r="W498" s="216"/>
      <c r="X498" s="216"/>
      <c r="Y498" s="216"/>
      <c r="Z498" s="216"/>
      <c r="AA498" s="216"/>
    </row>
    <row r="499" spans="1:27" ht="15.75" customHeight="1" x14ac:dyDescent="0.2">
      <c r="A499" s="216"/>
      <c r="B499" s="216"/>
      <c r="C499" s="216"/>
      <c r="D499" s="216"/>
      <c r="E499" s="216"/>
      <c r="F499" s="216"/>
      <c r="G499" s="216"/>
      <c r="H499" s="216"/>
      <c r="I499" s="216"/>
      <c r="J499" s="216"/>
      <c r="K499" s="216"/>
      <c r="L499" s="216"/>
      <c r="M499" s="216"/>
      <c r="N499" s="216"/>
      <c r="O499" s="216"/>
      <c r="P499" s="216"/>
      <c r="Q499" s="216"/>
      <c r="R499" s="216"/>
      <c r="S499" s="216"/>
      <c r="T499" s="216"/>
      <c r="U499" s="216"/>
      <c r="V499" s="216"/>
      <c r="W499" s="216"/>
      <c r="X499" s="216"/>
      <c r="Y499" s="216"/>
      <c r="Z499" s="216"/>
      <c r="AA499" s="216"/>
    </row>
    <row r="500" spans="1:27" ht="15.75" customHeight="1" x14ac:dyDescent="0.2">
      <c r="A500" s="216"/>
      <c r="B500" s="216"/>
      <c r="C500" s="216"/>
      <c r="D500" s="216"/>
      <c r="E500" s="216"/>
      <c r="F500" s="216"/>
      <c r="G500" s="216"/>
      <c r="H500" s="216"/>
      <c r="I500" s="216"/>
      <c r="J500" s="216"/>
      <c r="K500" s="216"/>
      <c r="L500" s="216"/>
      <c r="M500" s="216"/>
      <c r="N500" s="216"/>
      <c r="O500" s="216"/>
      <c r="P500" s="216"/>
      <c r="Q500" s="216"/>
      <c r="R500" s="216"/>
      <c r="S500" s="216"/>
      <c r="T500" s="216"/>
      <c r="U500" s="216"/>
      <c r="V500" s="216"/>
      <c r="W500" s="216"/>
      <c r="X500" s="216"/>
      <c r="Y500" s="216"/>
      <c r="Z500" s="216"/>
      <c r="AA500" s="216"/>
    </row>
    <row r="501" spans="1:27" ht="15.75" customHeight="1" x14ac:dyDescent="0.2">
      <c r="A501" s="216"/>
      <c r="B501" s="216"/>
      <c r="C501" s="216"/>
      <c r="D501" s="216"/>
      <c r="E501" s="216"/>
      <c r="F501" s="216"/>
      <c r="G501" s="216"/>
      <c r="H501" s="216"/>
      <c r="I501" s="216"/>
      <c r="J501" s="216"/>
      <c r="K501" s="216"/>
      <c r="L501" s="216"/>
      <c r="M501" s="216"/>
      <c r="N501" s="216"/>
      <c r="O501" s="216"/>
      <c r="P501" s="216"/>
      <c r="Q501" s="216"/>
      <c r="R501" s="216"/>
      <c r="S501" s="216"/>
      <c r="T501" s="216"/>
      <c r="U501" s="216"/>
      <c r="V501" s="216"/>
      <c r="W501" s="216"/>
      <c r="X501" s="216"/>
      <c r="Y501" s="216"/>
      <c r="Z501" s="216"/>
      <c r="AA501" s="216"/>
    </row>
    <row r="502" spans="1:27" ht="15.75" customHeight="1" x14ac:dyDescent="0.2">
      <c r="A502" s="216"/>
      <c r="B502" s="216"/>
      <c r="C502" s="216"/>
      <c r="D502" s="216"/>
      <c r="E502" s="216"/>
      <c r="F502" s="216"/>
      <c r="G502" s="216"/>
      <c r="H502" s="216"/>
      <c r="I502" s="216"/>
      <c r="J502" s="216"/>
      <c r="K502" s="216"/>
      <c r="L502" s="216"/>
      <c r="M502" s="216"/>
      <c r="N502" s="216"/>
      <c r="O502" s="216"/>
      <c r="P502" s="216"/>
      <c r="Q502" s="216"/>
      <c r="R502" s="216"/>
      <c r="S502" s="216"/>
      <c r="T502" s="216"/>
      <c r="U502" s="216"/>
      <c r="V502" s="216"/>
      <c r="W502" s="216"/>
      <c r="X502" s="216"/>
      <c r="Y502" s="216"/>
      <c r="Z502" s="216"/>
      <c r="AA502" s="216"/>
    </row>
    <row r="503" spans="1:27" ht="15.75" customHeight="1" x14ac:dyDescent="0.2">
      <c r="A503" s="216"/>
      <c r="B503" s="216"/>
      <c r="C503" s="216"/>
      <c r="D503" s="216"/>
      <c r="E503" s="216"/>
      <c r="F503" s="216"/>
      <c r="G503" s="216"/>
      <c r="H503" s="216"/>
      <c r="I503" s="216"/>
      <c r="J503" s="216"/>
      <c r="K503" s="216"/>
      <c r="L503" s="216"/>
      <c r="M503" s="216"/>
      <c r="N503" s="216"/>
      <c r="O503" s="216"/>
      <c r="P503" s="216"/>
      <c r="Q503" s="216"/>
      <c r="R503" s="216"/>
      <c r="S503" s="216"/>
      <c r="T503" s="216"/>
      <c r="U503" s="216"/>
      <c r="V503" s="216"/>
      <c r="W503" s="216"/>
      <c r="X503" s="216"/>
      <c r="Y503" s="216"/>
      <c r="Z503" s="216"/>
      <c r="AA503" s="216"/>
    </row>
    <row r="504" spans="1:27" ht="15.75" customHeight="1" x14ac:dyDescent="0.2">
      <c r="A504" s="216"/>
      <c r="B504" s="216"/>
      <c r="C504" s="216"/>
      <c r="D504" s="216"/>
      <c r="E504" s="216"/>
      <c r="F504" s="216"/>
      <c r="G504" s="216"/>
      <c r="H504" s="216"/>
      <c r="I504" s="216"/>
      <c r="J504" s="216"/>
      <c r="K504" s="216"/>
      <c r="L504" s="216"/>
      <c r="M504" s="216"/>
      <c r="N504" s="216"/>
      <c r="O504" s="216"/>
      <c r="P504" s="216"/>
      <c r="Q504" s="216"/>
      <c r="R504" s="216"/>
      <c r="S504" s="216"/>
      <c r="T504" s="216"/>
      <c r="U504" s="216"/>
      <c r="V504" s="216"/>
      <c r="W504" s="216"/>
      <c r="X504" s="216"/>
      <c r="Y504" s="216"/>
      <c r="Z504" s="216"/>
      <c r="AA504" s="216"/>
    </row>
    <row r="505" spans="1:27" ht="15.75" customHeight="1" x14ac:dyDescent="0.2">
      <c r="A505" s="216"/>
      <c r="B505" s="216"/>
      <c r="C505" s="216"/>
      <c r="D505" s="216"/>
      <c r="E505" s="216"/>
      <c r="F505" s="216"/>
      <c r="G505" s="216"/>
      <c r="H505" s="216"/>
      <c r="I505" s="216"/>
      <c r="J505" s="216"/>
      <c r="K505" s="216"/>
      <c r="L505" s="216"/>
      <c r="M505" s="216"/>
      <c r="N505" s="216"/>
      <c r="O505" s="216"/>
      <c r="P505" s="216"/>
      <c r="Q505" s="216"/>
      <c r="R505" s="216"/>
      <c r="S505" s="216"/>
      <c r="T505" s="216"/>
      <c r="U505" s="216"/>
      <c r="V505" s="216"/>
      <c r="W505" s="216"/>
      <c r="X505" s="216"/>
      <c r="Y505" s="216"/>
      <c r="Z505" s="216"/>
      <c r="AA505" s="216"/>
    </row>
    <row r="506" spans="1:27" ht="15.75" customHeight="1" x14ac:dyDescent="0.2">
      <c r="A506" s="216"/>
      <c r="B506" s="216"/>
      <c r="C506" s="216"/>
      <c r="D506" s="216"/>
      <c r="E506" s="216"/>
      <c r="F506" s="216"/>
      <c r="G506" s="216"/>
      <c r="H506" s="216"/>
      <c r="I506" s="216"/>
      <c r="J506" s="216"/>
      <c r="K506" s="216"/>
      <c r="L506" s="216"/>
      <c r="M506" s="216"/>
      <c r="N506" s="216"/>
      <c r="O506" s="216"/>
      <c r="P506" s="216"/>
      <c r="Q506" s="216"/>
      <c r="R506" s="216"/>
      <c r="S506" s="216"/>
      <c r="T506" s="216"/>
      <c r="U506" s="216"/>
      <c r="V506" s="216"/>
      <c r="W506" s="216"/>
      <c r="X506" s="216"/>
      <c r="Y506" s="216"/>
      <c r="Z506" s="216"/>
      <c r="AA506" s="216"/>
    </row>
    <row r="507" spans="1:27" ht="15.75" customHeight="1" x14ac:dyDescent="0.2">
      <c r="A507" s="216"/>
      <c r="B507" s="216"/>
      <c r="C507" s="216"/>
      <c r="D507" s="216"/>
      <c r="E507" s="216"/>
      <c r="F507" s="216"/>
      <c r="G507" s="216"/>
      <c r="H507" s="216"/>
      <c r="I507" s="216"/>
      <c r="J507" s="216"/>
      <c r="K507" s="216"/>
      <c r="L507" s="216"/>
      <c r="M507" s="216"/>
      <c r="N507" s="216"/>
      <c r="O507" s="216"/>
      <c r="P507" s="216"/>
      <c r="Q507" s="216"/>
      <c r="R507" s="216"/>
      <c r="S507" s="216"/>
      <c r="T507" s="216"/>
      <c r="U507" s="216"/>
      <c r="V507" s="216"/>
      <c r="W507" s="216"/>
      <c r="X507" s="216"/>
      <c r="Y507" s="216"/>
      <c r="Z507" s="216"/>
      <c r="AA507" s="216"/>
    </row>
    <row r="508" spans="1:27" ht="15.75" customHeight="1" x14ac:dyDescent="0.2">
      <c r="A508" s="216"/>
      <c r="B508" s="216"/>
      <c r="C508" s="216"/>
      <c r="D508" s="216"/>
      <c r="E508" s="216"/>
      <c r="F508" s="216"/>
      <c r="G508" s="216"/>
      <c r="H508" s="216"/>
      <c r="I508" s="216"/>
      <c r="J508" s="216"/>
      <c r="K508" s="216"/>
      <c r="L508" s="216"/>
      <c r="M508" s="216"/>
      <c r="N508" s="216"/>
      <c r="O508" s="216"/>
      <c r="P508" s="216"/>
      <c r="Q508" s="216"/>
      <c r="R508" s="216"/>
      <c r="S508" s="216"/>
      <c r="T508" s="216"/>
      <c r="U508" s="216"/>
      <c r="V508" s="216"/>
      <c r="W508" s="216"/>
      <c r="X508" s="216"/>
      <c r="Y508" s="216"/>
      <c r="Z508" s="216"/>
      <c r="AA508" s="216"/>
    </row>
    <row r="509" spans="1:27" ht="15.75" customHeight="1" x14ac:dyDescent="0.2">
      <c r="A509" s="216"/>
      <c r="B509" s="216"/>
      <c r="C509" s="216"/>
      <c r="D509" s="216"/>
      <c r="E509" s="216"/>
      <c r="F509" s="216"/>
      <c r="G509" s="216"/>
      <c r="H509" s="216"/>
      <c r="I509" s="216"/>
      <c r="J509" s="216"/>
      <c r="K509" s="216"/>
      <c r="L509" s="216"/>
      <c r="M509" s="216"/>
      <c r="N509" s="216"/>
      <c r="O509" s="216"/>
      <c r="P509" s="216"/>
      <c r="Q509" s="216"/>
      <c r="R509" s="216"/>
      <c r="S509" s="216"/>
      <c r="T509" s="216"/>
      <c r="U509" s="216"/>
      <c r="V509" s="216"/>
      <c r="W509" s="216"/>
      <c r="X509" s="216"/>
      <c r="Y509" s="216"/>
      <c r="Z509" s="216"/>
      <c r="AA509" s="216"/>
    </row>
    <row r="510" spans="1:27" ht="15.75" customHeight="1" x14ac:dyDescent="0.2">
      <c r="A510" s="216"/>
      <c r="B510" s="216"/>
      <c r="C510" s="216"/>
      <c r="D510" s="216"/>
      <c r="E510" s="216"/>
      <c r="F510" s="216"/>
      <c r="G510" s="216"/>
      <c r="H510" s="216"/>
      <c r="I510" s="216"/>
      <c r="J510" s="216"/>
      <c r="K510" s="216"/>
      <c r="L510" s="216"/>
      <c r="M510" s="216"/>
      <c r="N510" s="216"/>
      <c r="O510" s="216"/>
      <c r="P510" s="216"/>
      <c r="Q510" s="216"/>
      <c r="R510" s="216"/>
      <c r="S510" s="216"/>
      <c r="T510" s="216"/>
      <c r="U510" s="216"/>
      <c r="V510" s="216"/>
      <c r="W510" s="216"/>
      <c r="X510" s="216"/>
      <c r="Y510" s="216"/>
      <c r="Z510" s="216"/>
      <c r="AA510" s="216"/>
    </row>
    <row r="511" spans="1:27" ht="15.75" customHeight="1" x14ac:dyDescent="0.2">
      <c r="A511" s="216"/>
      <c r="B511" s="216"/>
      <c r="C511" s="216"/>
      <c r="D511" s="216"/>
      <c r="E511" s="216"/>
      <c r="F511" s="216"/>
      <c r="G511" s="216"/>
      <c r="H511" s="216"/>
      <c r="I511" s="216"/>
      <c r="J511" s="216"/>
      <c r="K511" s="216"/>
      <c r="L511" s="216"/>
      <c r="M511" s="216"/>
      <c r="N511" s="216"/>
      <c r="O511" s="216"/>
      <c r="P511" s="216"/>
      <c r="Q511" s="216"/>
      <c r="R511" s="216"/>
      <c r="S511" s="216"/>
      <c r="T511" s="216"/>
      <c r="U511" s="216"/>
      <c r="V511" s="216"/>
      <c r="W511" s="216"/>
      <c r="X511" s="216"/>
      <c r="Y511" s="216"/>
      <c r="Z511" s="216"/>
      <c r="AA511" s="216"/>
    </row>
    <row r="512" spans="1:27" ht="15.75" customHeight="1" x14ac:dyDescent="0.2">
      <c r="A512" s="216"/>
      <c r="B512" s="216"/>
      <c r="C512" s="216"/>
      <c r="D512" s="216"/>
      <c r="E512" s="216"/>
      <c r="F512" s="216"/>
      <c r="G512" s="216"/>
      <c r="H512" s="216"/>
      <c r="I512" s="216"/>
      <c r="J512" s="216"/>
      <c r="K512" s="216"/>
      <c r="L512" s="216"/>
      <c r="M512" s="216"/>
      <c r="N512" s="216"/>
      <c r="O512" s="216"/>
      <c r="P512" s="216"/>
      <c r="Q512" s="216"/>
      <c r="R512" s="216"/>
      <c r="S512" s="216"/>
      <c r="T512" s="216"/>
      <c r="U512" s="216"/>
      <c r="V512" s="216"/>
      <c r="W512" s="216"/>
      <c r="X512" s="216"/>
      <c r="Y512" s="216"/>
      <c r="Z512" s="216"/>
      <c r="AA512" s="216"/>
    </row>
    <row r="513" spans="1:27" ht="15.75" customHeight="1" x14ac:dyDescent="0.2">
      <c r="A513" s="216"/>
      <c r="B513" s="216"/>
      <c r="C513" s="216"/>
      <c r="D513" s="216"/>
      <c r="E513" s="216"/>
      <c r="F513" s="216"/>
      <c r="G513" s="216"/>
      <c r="H513" s="216"/>
      <c r="I513" s="216"/>
      <c r="J513" s="216"/>
      <c r="K513" s="216"/>
      <c r="L513" s="216"/>
      <c r="M513" s="216"/>
      <c r="N513" s="216"/>
      <c r="O513" s="216"/>
      <c r="P513" s="216"/>
      <c r="Q513" s="216"/>
      <c r="R513" s="216"/>
      <c r="S513" s="216"/>
      <c r="T513" s="216"/>
      <c r="U513" s="216"/>
      <c r="V513" s="216"/>
      <c r="W513" s="216"/>
      <c r="X513" s="216"/>
      <c r="Y513" s="216"/>
      <c r="Z513" s="216"/>
      <c r="AA513" s="216"/>
    </row>
    <row r="514" spans="1:27" ht="15.75" customHeight="1" x14ac:dyDescent="0.2">
      <c r="A514" s="216"/>
      <c r="B514" s="216"/>
      <c r="C514" s="216"/>
      <c r="D514" s="216"/>
      <c r="E514" s="216"/>
      <c r="F514" s="216"/>
      <c r="G514" s="216"/>
      <c r="H514" s="216"/>
      <c r="I514" s="216"/>
      <c r="J514" s="216"/>
      <c r="K514" s="216"/>
      <c r="L514" s="216"/>
      <c r="M514" s="216"/>
      <c r="N514" s="216"/>
      <c r="O514" s="216"/>
      <c r="P514" s="216"/>
      <c r="Q514" s="216"/>
      <c r="R514" s="216"/>
      <c r="S514" s="216"/>
      <c r="T514" s="216"/>
      <c r="U514" s="216"/>
      <c r="V514" s="216"/>
      <c r="W514" s="216"/>
      <c r="X514" s="216"/>
      <c r="Y514" s="216"/>
      <c r="Z514" s="216"/>
      <c r="AA514" s="216"/>
    </row>
    <row r="515" spans="1:27" ht="15.75" customHeight="1" x14ac:dyDescent="0.2">
      <c r="A515" s="216"/>
      <c r="B515" s="216"/>
      <c r="C515" s="216"/>
      <c r="D515" s="216"/>
      <c r="E515" s="216"/>
      <c r="F515" s="216"/>
      <c r="G515" s="216"/>
      <c r="H515" s="216"/>
      <c r="I515" s="216"/>
      <c r="J515" s="216"/>
      <c r="K515" s="216"/>
      <c r="L515" s="216"/>
      <c r="M515" s="216"/>
      <c r="N515" s="216"/>
      <c r="O515" s="216"/>
      <c r="P515" s="216"/>
      <c r="Q515" s="216"/>
      <c r="R515" s="216"/>
      <c r="S515" s="216"/>
      <c r="T515" s="216"/>
      <c r="U515" s="216"/>
      <c r="V515" s="216"/>
      <c r="W515" s="216"/>
      <c r="X515" s="216"/>
      <c r="Y515" s="216"/>
      <c r="Z515" s="216"/>
      <c r="AA515" s="216"/>
    </row>
    <row r="516" spans="1:27" ht="15.75" customHeight="1" x14ac:dyDescent="0.2">
      <c r="A516" s="216"/>
      <c r="B516" s="216"/>
      <c r="C516" s="216"/>
      <c r="D516" s="216"/>
      <c r="E516" s="216"/>
      <c r="F516" s="216"/>
      <c r="G516" s="216"/>
      <c r="H516" s="216"/>
      <c r="I516" s="216"/>
      <c r="J516" s="216"/>
      <c r="K516" s="216"/>
      <c r="L516" s="216"/>
      <c r="M516" s="216"/>
      <c r="N516" s="216"/>
      <c r="O516" s="216"/>
      <c r="P516" s="216"/>
      <c r="Q516" s="216"/>
      <c r="R516" s="216"/>
      <c r="S516" s="216"/>
      <c r="T516" s="216"/>
      <c r="U516" s="216"/>
      <c r="V516" s="216"/>
      <c r="W516" s="216"/>
      <c r="X516" s="216"/>
      <c r="Y516" s="216"/>
      <c r="Z516" s="216"/>
      <c r="AA516" s="216"/>
    </row>
    <row r="517" spans="1:27" ht="15.75" customHeight="1" x14ac:dyDescent="0.2">
      <c r="A517" s="216"/>
      <c r="B517" s="216"/>
      <c r="C517" s="216"/>
      <c r="D517" s="216"/>
      <c r="E517" s="216"/>
      <c r="F517" s="216"/>
      <c r="G517" s="216"/>
      <c r="H517" s="216"/>
      <c r="I517" s="216"/>
      <c r="J517" s="216"/>
      <c r="K517" s="216"/>
      <c r="L517" s="216"/>
      <c r="M517" s="216"/>
      <c r="N517" s="216"/>
      <c r="O517" s="216"/>
      <c r="P517" s="216"/>
      <c r="Q517" s="216"/>
      <c r="R517" s="216"/>
      <c r="S517" s="216"/>
      <c r="T517" s="216"/>
      <c r="U517" s="216"/>
      <c r="V517" s="216"/>
      <c r="W517" s="216"/>
      <c r="X517" s="216"/>
      <c r="Y517" s="216"/>
      <c r="Z517" s="216"/>
      <c r="AA517" s="216"/>
    </row>
    <row r="518" spans="1:27" ht="15.75" customHeight="1" x14ac:dyDescent="0.2">
      <c r="A518" s="216"/>
      <c r="B518" s="216"/>
      <c r="C518" s="216"/>
      <c r="D518" s="216"/>
      <c r="E518" s="216"/>
      <c r="F518" s="216"/>
      <c r="G518" s="216"/>
      <c r="H518" s="216"/>
      <c r="I518" s="216"/>
      <c r="J518" s="216"/>
      <c r="K518" s="216"/>
      <c r="L518" s="216"/>
      <c r="M518" s="216"/>
      <c r="N518" s="216"/>
      <c r="O518" s="216"/>
      <c r="P518" s="216"/>
      <c r="Q518" s="216"/>
      <c r="R518" s="216"/>
      <c r="S518" s="216"/>
      <c r="T518" s="216"/>
      <c r="U518" s="216"/>
      <c r="V518" s="216"/>
      <c r="W518" s="216"/>
      <c r="X518" s="216"/>
      <c r="Y518" s="216"/>
      <c r="Z518" s="216"/>
      <c r="AA518" s="216"/>
    </row>
    <row r="519" spans="1:27" ht="15.75" customHeight="1" x14ac:dyDescent="0.2">
      <c r="A519" s="216"/>
      <c r="B519" s="216"/>
      <c r="C519" s="216"/>
      <c r="D519" s="216"/>
      <c r="E519" s="216"/>
      <c r="F519" s="216"/>
      <c r="G519" s="216"/>
      <c r="H519" s="216"/>
      <c r="I519" s="216"/>
      <c r="J519" s="216"/>
      <c r="K519" s="216"/>
      <c r="L519" s="216"/>
      <c r="M519" s="216"/>
      <c r="N519" s="216"/>
      <c r="O519" s="216"/>
      <c r="P519" s="216"/>
      <c r="Q519" s="216"/>
      <c r="R519" s="216"/>
      <c r="S519" s="216"/>
      <c r="T519" s="216"/>
      <c r="U519" s="216"/>
      <c r="V519" s="216"/>
      <c r="W519" s="216"/>
      <c r="X519" s="216"/>
      <c r="Y519" s="216"/>
      <c r="Z519" s="216"/>
      <c r="AA519" s="216"/>
    </row>
    <row r="520" spans="1:27" ht="15.75" customHeight="1" x14ac:dyDescent="0.2">
      <c r="A520" s="216"/>
      <c r="B520" s="216"/>
      <c r="C520" s="216"/>
      <c r="D520" s="216"/>
      <c r="E520" s="216"/>
      <c r="F520" s="216"/>
      <c r="G520" s="216"/>
      <c r="H520" s="216"/>
      <c r="I520" s="216"/>
      <c r="J520" s="216"/>
      <c r="K520" s="216"/>
      <c r="L520" s="216"/>
      <c r="M520" s="216"/>
      <c r="N520" s="216"/>
      <c r="O520" s="216"/>
      <c r="P520" s="216"/>
      <c r="Q520" s="216"/>
      <c r="R520" s="216"/>
      <c r="S520" s="216"/>
      <c r="T520" s="216"/>
      <c r="U520" s="216"/>
      <c r="V520" s="216"/>
      <c r="W520" s="216"/>
      <c r="X520" s="216"/>
      <c r="Y520" s="216"/>
      <c r="Z520" s="216"/>
      <c r="AA520" s="216"/>
    </row>
    <row r="521" spans="1:27" ht="15.75" customHeight="1" x14ac:dyDescent="0.2">
      <c r="A521" s="216"/>
      <c r="B521" s="216"/>
      <c r="C521" s="216"/>
      <c r="D521" s="216"/>
      <c r="E521" s="216"/>
      <c r="F521" s="216"/>
      <c r="G521" s="216"/>
      <c r="H521" s="216"/>
      <c r="I521" s="216"/>
      <c r="J521" s="216"/>
      <c r="K521" s="216"/>
      <c r="L521" s="216"/>
      <c r="M521" s="216"/>
      <c r="N521" s="216"/>
      <c r="O521" s="216"/>
      <c r="P521" s="216"/>
      <c r="Q521" s="216"/>
      <c r="R521" s="216"/>
      <c r="S521" s="216"/>
      <c r="T521" s="216"/>
      <c r="U521" s="216"/>
      <c r="V521" s="216"/>
      <c r="W521" s="216"/>
      <c r="X521" s="216"/>
      <c r="Y521" s="216"/>
      <c r="Z521" s="216"/>
      <c r="AA521" s="216"/>
    </row>
    <row r="522" spans="1:27" ht="15.75" customHeight="1" x14ac:dyDescent="0.2">
      <c r="A522" s="216"/>
      <c r="B522" s="216"/>
      <c r="C522" s="216"/>
      <c r="D522" s="216"/>
      <c r="E522" s="216"/>
      <c r="F522" s="216"/>
      <c r="G522" s="216"/>
      <c r="H522" s="216"/>
      <c r="I522" s="216"/>
      <c r="J522" s="216"/>
      <c r="K522" s="216"/>
      <c r="L522" s="216"/>
      <c r="M522" s="216"/>
      <c r="N522" s="216"/>
      <c r="O522" s="216"/>
      <c r="P522" s="216"/>
      <c r="Q522" s="216"/>
      <c r="R522" s="216"/>
      <c r="S522" s="216"/>
      <c r="T522" s="216"/>
      <c r="U522" s="216"/>
      <c r="V522" s="216"/>
      <c r="W522" s="216"/>
      <c r="X522" s="216"/>
      <c r="Y522" s="216"/>
      <c r="Z522" s="216"/>
      <c r="AA522" s="216"/>
    </row>
    <row r="523" spans="1:27" ht="15.75" customHeight="1" x14ac:dyDescent="0.2">
      <c r="A523" s="216"/>
      <c r="B523" s="216"/>
      <c r="C523" s="216"/>
      <c r="D523" s="216"/>
      <c r="E523" s="216"/>
      <c r="F523" s="216"/>
      <c r="G523" s="216"/>
      <c r="H523" s="216"/>
      <c r="I523" s="216"/>
      <c r="J523" s="216"/>
      <c r="K523" s="216"/>
      <c r="L523" s="216"/>
      <c r="M523" s="216"/>
      <c r="N523" s="216"/>
      <c r="O523" s="216"/>
      <c r="P523" s="216"/>
      <c r="Q523" s="216"/>
      <c r="R523" s="216"/>
      <c r="S523" s="216"/>
      <c r="T523" s="216"/>
      <c r="U523" s="216"/>
      <c r="V523" s="216"/>
      <c r="W523" s="216"/>
      <c r="X523" s="216"/>
      <c r="Y523" s="216"/>
      <c r="Z523" s="216"/>
      <c r="AA523" s="216"/>
    </row>
    <row r="524" spans="1:27" ht="15.75" customHeight="1" x14ac:dyDescent="0.2">
      <c r="A524" s="216"/>
      <c r="B524" s="216"/>
      <c r="C524" s="216"/>
      <c r="D524" s="216"/>
      <c r="E524" s="216"/>
      <c r="F524" s="216"/>
      <c r="G524" s="216"/>
      <c r="H524" s="216"/>
      <c r="I524" s="216"/>
      <c r="J524" s="216"/>
      <c r="K524" s="216"/>
      <c r="L524" s="216"/>
      <c r="M524" s="216"/>
      <c r="N524" s="216"/>
      <c r="O524" s="216"/>
      <c r="P524" s="216"/>
      <c r="Q524" s="216"/>
      <c r="R524" s="216"/>
      <c r="S524" s="216"/>
      <c r="T524" s="216"/>
      <c r="U524" s="216"/>
      <c r="V524" s="216"/>
      <c r="W524" s="216"/>
      <c r="X524" s="216"/>
      <c r="Y524" s="216"/>
      <c r="Z524" s="216"/>
      <c r="AA524" s="216"/>
    </row>
    <row r="525" spans="1:27" ht="15.75" customHeight="1" x14ac:dyDescent="0.2">
      <c r="A525" s="216"/>
      <c r="B525" s="216"/>
      <c r="C525" s="216"/>
      <c r="D525" s="216"/>
      <c r="E525" s="216"/>
      <c r="F525" s="216"/>
      <c r="G525" s="216"/>
      <c r="H525" s="216"/>
      <c r="I525" s="216"/>
      <c r="J525" s="216"/>
      <c r="K525" s="216"/>
      <c r="L525" s="216"/>
      <c r="M525" s="216"/>
      <c r="N525" s="216"/>
      <c r="O525" s="216"/>
      <c r="P525" s="216"/>
      <c r="Q525" s="216"/>
      <c r="R525" s="216"/>
      <c r="S525" s="216"/>
      <c r="T525" s="216"/>
      <c r="U525" s="216"/>
      <c r="V525" s="216"/>
      <c r="W525" s="216"/>
      <c r="X525" s="216"/>
      <c r="Y525" s="216"/>
      <c r="Z525" s="216"/>
      <c r="AA525" s="216"/>
    </row>
    <row r="526" spans="1:27" ht="15.75" customHeight="1" x14ac:dyDescent="0.2">
      <c r="A526" s="216"/>
      <c r="B526" s="216"/>
      <c r="C526" s="216"/>
      <c r="D526" s="216"/>
      <c r="E526" s="216"/>
      <c r="F526" s="216"/>
      <c r="G526" s="216"/>
      <c r="H526" s="216"/>
      <c r="I526" s="216"/>
      <c r="J526" s="216"/>
      <c r="K526" s="216"/>
      <c r="L526" s="216"/>
      <c r="M526" s="216"/>
      <c r="N526" s="216"/>
      <c r="O526" s="216"/>
      <c r="P526" s="216"/>
      <c r="Q526" s="216"/>
      <c r="R526" s="216"/>
      <c r="S526" s="216"/>
      <c r="T526" s="216"/>
      <c r="U526" s="216"/>
      <c r="V526" s="216"/>
      <c r="W526" s="216"/>
      <c r="X526" s="216"/>
      <c r="Y526" s="216"/>
      <c r="Z526" s="216"/>
      <c r="AA526" s="216"/>
    </row>
    <row r="527" spans="1:27" ht="15.75" customHeight="1" x14ac:dyDescent="0.2">
      <c r="A527" s="216"/>
      <c r="B527" s="216"/>
      <c r="C527" s="216"/>
      <c r="D527" s="216"/>
      <c r="E527" s="216"/>
      <c r="F527" s="216"/>
      <c r="G527" s="216"/>
      <c r="H527" s="216"/>
      <c r="I527" s="216"/>
      <c r="J527" s="216"/>
      <c r="K527" s="216"/>
      <c r="L527" s="216"/>
      <c r="M527" s="216"/>
      <c r="N527" s="216"/>
      <c r="O527" s="216"/>
      <c r="P527" s="216"/>
      <c r="Q527" s="216"/>
      <c r="R527" s="216"/>
      <c r="S527" s="216"/>
      <c r="T527" s="216"/>
      <c r="U527" s="216"/>
      <c r="V527" s="216"/>
      <c r="W527" s="216"/>
      <c r="X527" s="216"/>
      <c r="Y527" s="216"/>
      <c r="Z527" s="216"/>
      <c r="AA527" s="216"/>
    </row>
    <row r="528" spans="1:27" ht="15.75" customHeight="1" x14ac:dyDescent="0.2">
      <c r="A528" s="216"/>
      <c r="B528" s="216"/>
      <c r="C528" s="216"/>
      <c r="D528" s="216"/>
      <c r="E528" s="216"/>
      <c r="F528" s="216"/>
      <c r="G528" s="216"/>
      <c r="H528" s="216"/>
      <c r="I528" s="216"/>
      <c r="J528" s="216"/>
      <c r="K528" s="216"/>
      <c r="L528" s="216"/>
      <c r="M528" s="216"/>
      <c r="N528" s="216"/>
      <c r="O528" s="216"/>
      <c r="P528" s="216"/>
      <c r="Q528" s="216"/>
      <c r="R528" s="216"/>
      <c r="S528" s="216"/>
      <c r="T528" s="216"/>
      <c r="U528" s="216"/>
      <c r="V528" s="216"/>
      <c r="W528" s="216"/>
      <c r="X528" s="216"/>
      <c r="Y528" s="216"/>
      <c r="Z528" s="216"/>
      <c r="AA528" s="216"/>
    </row>
    <row r="529" spans="1:27" ht="15.75" customHeight="1" x14ac:dyDescent="0.2">
      <c r="A529" s="216"/>
      <c r="B529" s="216"/>
      <c r="C529" s="216"/>
      <c r="D529" s="216"/>
      <c r="E529" s="216"/>
      <c r="F529" s="216"/>
      <c r="G529" s="216"/>
      <c r="H529" s="216"/>
      <c r="I529" s="216"/>
      <c r="J529" s="216"/>
      <c r="K529" s="216"/>
      <c r="L529" s="216"/>
      <c r="M529" s="216"/>
      <c r="N529" s="216"/>
      <c r="O529" s="216"/>
      <c r="P529" s="216"/>
      <c r="Q529" s="216"/>
      <c r="R529" s="216"/>
      <c r="S529" s="216"/>
      <c r="T529" s="216"/>
      <c r="U529" s="216"/>
      <c r="V529" s="216"/>
      <c r="W529" s="216"/>
      <c r="X529" s="216"/>
      <c r="Y529" s="216"/>
      <c r="Z529" s="216"/>
      <c r="AA529" s="216"/>
    </row>
    <row r="530" spans="1:27" ht="15.75" customHeight="1" x14ac:dyDescent="0.2">
      <c r="A530" s="216"/>
      <c r="B530" s="216"/>
      <c r="C530" s="216"/>
      <c r="D530" s="216"/>
      <c r="E530" s="216"/>
      <c r="F530" s="216"/>
      <c r="G530" s="216"/>
      <c r="H530" s="216"/>
      <c r="I530" s="216"/>
      <c r="J530" s="216"/>
      <c r="K530" s="216"/>
      <c r="L530" s="216"/>
      <c r="M530" s="216"/>
      <c r="N530" s="216"/>
      <c r="O530" s="216"/>
      <c r="P530" s="216"/>
      <c r="Q530" s="216"/>
      <c r="R530" s="216"/>
      <c r="S530" s="216"/>
      <c r="T530" s="216"/>
      <c r="U530" s="216"/>
      <c r="V530" s="216"/>
      <c r="W530" s="216"/>
      <c r="X530" s="216"/>
      <c r="Y530" s="216"/>
      <c r="Z530" s="216"/>
      <c r="AA530" s="216"/>
    </row>
    <row r="531" spans="1:27" ht="15.75" customHeight="1" x14ac:dyDescent="0.2">
      <c r="A531" s="216"/>
      <c r="B531" s="216"/>
      <c r="C531" s="216"/>
      <c r="D531" s="216"/>
      <c r="E531" s="216"/>
      <c r="F531" s="216"/>
      <c r="G531" s="216"/>
      <c r="H531" s="216"/>
      <c r="I531" s="216"/>
      <c r="J531" s="216"/>
      <c r="K531" s="216"/>
      <c r="L531" s="216"/>
      <c r="M531" s="216"/>
      <c r="N531" s="216"/>
      <c r="O531" s="216"/>
      <c r="P531" s="216"/>
      <c r="Q531" s="216"/>
      <c r="R531" s="216"/>
      <c r="S531" s="216"/>
      <c r="T531" s="216"/>
      <c r="U531" s="216"/>
      <c r="V531" s="216"/>
      <c r="W531" s="216"/>
      <c r="X531" s="216"/>
      <c r="Y531" s="216"/>
      <c r="Z531" s="216"/>
      <c r="AA531" s="216"/>
    </row>
    <row r="532" spans="1:27" ht="15.75" customHeight="1" x14ac:dyDescent="0.2">
      <c r="A532" s="216"/>
      <c r="B532" s="216"/>
      <c r="C532" s="216"/>
      <c r="D532" s="216"/>
      <c r="E532" s="216"/>
      <c r="F532" s="216"/>
      <c r="G532" s="216"/>
      <c r="H532" s="216"/>
      <c r="I532" s="216"/>
      <c r="J532" s="216"/>
      <c r="K532" s="216"/>
      <c r="L532" s="216"/>
      <c r="M532" s="216"/>
      <c r="N532" s="216"/>
      <c r="O532" s="216"/>
      <c r="P532" s="216"/>
      <c r="Q532" s="216"/>
      <c r="R532" s="216"/>
      <c r="S532" s="216"/>
      <c r="T532" s="216"/>
      <c r="U532" s="216"/>
      <c r="V532" s="216"/>
      <c r="W532" s="216"/>
      <c r="X532" s="216"/>
      <c r="Y532" s="216"/>
      <c r="Z532" s="216"/>
      <c r="AA532" s="216"/>
    </row>
    <row r="533" spans="1:27" ht="15.75" customHeight="1" x14ac:dyDescent="0.2">
      <c r="A533" s="216"/>
      <c r="B533" s="216"/>
      <c r="C533" s="216"/>
      <c r="D533" s="216"/>
      <c r="E533" s="216"/>
      <c r="F533" s="216"/>
      <c r="G533" s="216"/>
      <c r="H533" s="216"/>
      <c r="I533" s="216"/>
      <c r="J533" s="216"/>
      <c r="K533" s="216"/>
      <c r="L533" s="216"/>
      <c r="M533" s="216"/>
      <c r="N533" s="216"/>
      <c r="O533" s="216"/>
      <c r="P533" s="216"/>
      <c r="Q533" s="216"/>
      <c r="R533" s="216"/>
      <c r="S533" s="216"/>
      <c r="T533" s="216"/>
      <c r="U533" s="216"/>
      <c r="V533" s="216"/>
      <c r="W533" s="216"/>
      <c r="X533" s="216"/>
      <c r="Y533" s="216"/>
      <c r="Z533" s="216"/>
      <c r="AA533" s="216"/>
    </row>
    <row r="534" spans="1:27" ht="15.75" customHeight="1" x14ac:dyDescent="0.2">
      <c r="A534" s="216"/>
      <c r="B534" s="216"/>
      <c r="C534" s="216"/>
      <c r="D534" s="216"/>
      <c r="E534" s="216"/>
      <c r="F534" s="216"/>
      <c r="G534" s="216"/>
      <c r="H534" s="216"/>
      <c r="I534" s="216"/>
      <c r="J534" s="216"/>
      <c r="K534" s="216"/>
      <c r="L534" s="216"/>
      <c r="M534" s="216"/>
      <c r="N534" s="216"/>
      <c r="O534" s="216"/>
      <c r="P534" s="216"/>
      <c r="Q534" s="216"/>
      <c r="R534" s="216"/>
      <c r="S534" s="216"/>
      <c r="T534" s="216"/>
      <c r="U534" s="216"/>
      <c r="V534" s="216"/>
      <c r="W534" s="216"/>
      <c r="X534" s="216"/>
      <c r="Y534" s="216"/>
      <c r="Z534" s="216"/>
      <c r="AA534" s="216"/>
    </row>
    <row r="535" spans="1:27" ht="15.75" customHeight="1" x14ac:dyDescent="0.2">
      <c r="A535" s="216"/>
      <c r="B535" s="216"/>
      <c r="C535" s="216"/>
      <c r="D535" s="216"/>
      <c r="E535" s="216"/>
      <c r="F535" s="216"/>
      <c r="G535" s="216"/>
      <c r="H535" s="216"/>
      <c r="I535" s="216"/>
      <c r="J535" s="216"/>
      <c r="K535" s="216"/>
      <c r="L535" s="216"/>
      <c r="M535" s="216"/>
      <c r="N535" s="216"/>
      <c r="O535" s="216"/>
      <c r="P535" s="216"/>
      <c r="Q535" s="216"/>
      <c r="R535" s="216"/>
      <c r="S535" s="216"/>
      <c r="T535" s="216"/>
      <c r="U535" s="216"/>
      <c r="V535" s="216"/>
      <c r="W535" s="216"/>
      <c r="X535" s="216"/>
      <c r="Y535" s="216"/>
      <c r="Z535" s="216"/>
      <c r="AA535" s="216"/>
    </row>
    <row r="536" spans="1:27" ht="15.75" customHeight="1" x14ac:dyDescent="0.2">
      <c r="A536" s="216"/>
      <c r="B536" s="216"/>
      <c r="C536" s="216"/>
      <c r="D536" s="216"/>
      <c r="E536" s="216"/>
      <c r="F536" s="216"/>
      <c r="G536" s="216"/>
      <c r="H536" s="216"/>
      <c r="I536" s="216"/>
      <c r="J536" s="216"/>
      <c r="K536" s="216"/>
      <c r="L536" s="216"/>
      <c r="M536" s="216"/>
      <c r="N536" s="216"/>
      <c r="O536" s="216"/>
      <c r="P536" s="216"/>
      <c r="Q536" s="216"/>
      <c r="R536" s="216"/>
      <c r="S536" s="216"/>
      <c r="T536" s="216"/>
      <c r="U536" s="216"/>
      <c r="V536" s="216"/>
      <c r="W536" s="216"/>
      <c r="X536" s="216"/>
      <c r="Y536" s="216"/>
      <c r="Z536" s="216"/>
      <c r="AA536" s="216"/>
    </row>
    <row r="537" spans="1:27" ht="15.75" customHeight="1" x14ac:dyDescent="0.2">
      <c r="A537" s="216"/>
      <c r="B537" s="216"/>
      <c r="C537" s="216"/>
      <c r="D537" s="216"/>
      <c r="E537" s="216"/>
      <c r="F537" s="216"/>
      <c r="G537" s="216"/>
      <c r="H537" s="216"/>
      <c r="I537" s="216"/>
      <c r="J537" s="216"/>
      <c r="K537" s="216"/>
      <c r="L537" s="216"/>
      <c r="M537" s="216"/>
      <c r="N537" s="216"/>
      <c r="O537" s="216"/>
      <c r="P537" s="216"/>
      <c r="Q537" s="216"/>
      <c r="R537" s="216"/>
      <c r="S537" s="216"/>
      <c r="T537" s="216"/>
      <c r="U537" s="216"/>
      <c r="V537" s="216"/>
      <c r="W537" s="216"/>
      <c r="X537" s="216"/>
      <c r="Y537" s="216"/>
      <c r="Z537" s="216"/>
      <c r="AA537" s="216"/>
    </row>
    <row r="538" spans="1:27" ht="15.75" customHeight="1" x14ac:dyDescent="0.2">
      <c r="A538" s="216"/>
      <c r="B538" s="216"/>
      <c r="C538" s="216"/>
      <c r="D538" s="216"/>
      <c r="E538" s="216"/>
      <c r="F538" s="216"/>
      <c r="G538" s="216"/>
      <c r="H538" s="216"/>
      <c r="I538" s="216"/>
      <c r="J538" s="216"/>
      <c r="K538" s="216"/>
      <c r="L538" s="216"/>
      <c r="M538" s="216"/>
      <c r="N538" s="216"/>
      <c r="O538" s="216"/>
      <c r="P538" s="216"/>
      <c r="Q538" s="216"/>
      <c r="R538" s="216"/>
      <c r="S538" s="216"/>
      <c r="T538" s="216"/>
      <c r="U538" s="216"/>
      <c r="V538" s="216"/>
      <c r="W538" s="216"/>
      <c r="X538" s="216"/>
      <c r="Y538" s="216"/>
      <c r="Z538" s="216"/>
      <c r="AA538" s="216"/>
    </row>
    <row r="539" spans="1:27" ht="15.75" customHeight="1" x14ac:dyDescent="0.2">
      <c r="A539" s="216"/>
      <c r="B539" s="216"/>
      <c r="C539" s="216"/>
      <c r="D539" s="216"/>
      <c r="E539" s="216"/>
      <c r="F539" s="216"/>
      <c r="G539" s="216"/>
      <c r="H539" s="216"/>
      <c r="I539" s="216"/>
      <c r="J539" s="216"/>
      <c r="K539" s="216"/>
      <c r="L539" s="216"/>
      <c r="M539" s="216"/>
      <c r="N539" s="216"/>
      <c r="O539" s="216"/>
      <c r="P539" s="216"/>
      <c r="Q539" s="216"/>
      <c r="R539" s="216"/>
      <c r="S539" s="216"/>
      <c r="T539" s="216"/>
      <c r="U539" s="216"/>
      <c r="V539" s="216"/>
      <c r="W539" s="216"/>
      <c r="X539" s="216"/>
      <c r="Y539" s="216"/>
      <c r="Z539" s="216"/>
      <c r="AA539" s="216"/>
    </row>
    <row r="540" spans="1:27" ht="15.75" customHeight="1" x14ac:dyDescent="0.2">
      <c r="A540" s="216"/>
      <c r="B540" s="216"/>
      <c r="C540" s="216"/>
      <c r="D540" s="216"/>
      <c r="E540" s="216"/>
      <c r="F540" s="216"/>
      <c r="G540" s="216"/>
      <c r="H540" s="216"/>
      <c r="I540" s="216"/>
      <c r="J540" s="216"/>
      <c r="K540" s="216"/>
      <c r="L540" s="216"/>
      <c r="M540" s="216"/>
      <c r="N540" s="216"/>
      <c r="O540" s="216"/>
      <c r="P540" s="216"/>
      <c r="Q540" s="216"/>
      <c r="R540" s="216"/>
      <c r="S540" s="216"/>
      <c r="T540" s="216"/>
      <c r="U540" s="216"/>
      <c r="V540" s="216"/>
      <c r="W540" s="216"/>
      <c r="X540" s="216"/>
      <c r="Y540" s="216"/>
      <c r="Z540" s="216"/>
      <c r="AA540" s="216"/>
    </row>
    <row r="541" spans="1:27" ht="15.75" customHeight="1" x14ac:dyDescent="0.2">
      <c r="A541" s="216"/>
      <c r="B541" s="216"/>
      <c r="C541" s="216"/>
      <c r="D541" s="216"/>
      <c r="E541" s="216"/>
      <c r="F541" s="216"/>
      <c r="G541" s="216"/>
      <c r="H541" s="216"/>
      <c r="I541" s="216"/>
      <c r="J541" s="216"/>
      <c r="K541" s="216"/>
      <c r="L541" s="216"/>
      <c r="M541" s="216"/>
      <c r="N541" s="216"/>
      <c r="O541" s="216"/>
      <c r="P541" s="216"/>
      <c r="Q541" s="216"/>
      <c r="R541" s="216"/>
      <c r="S541" s="216"/>
      <c r="T541" s="216"/>
      <c r="U541" s="216"/>
      <c r="V541" s="216"/>
      <c r="W541" s="216"/>
      <c r="X541" s="216"/>
      <c r="Y541" s="216"/>
      <c r="Z541" s="216"/>
      <c r="AA541" s="216"/>
    </row>
    <row r="542" spans="1:27" ht="15.75" customHeight="1" x14ac:dyDescent="0.2">
      <c r="A542" s="216"/>
      <c r="B542" s="216"/>
      <c r="C542" s="216"/>
      <c r="D542" s="216"/>
      <c r="E542" s="216"/>
      <c r="F542" s="216"/>
      <c r="G542" s="216"/>
      <c r="H542" s="216"/>
      <c r="I542" s="216"/>
      <c r="J542" s="216"/>
      <c r="K542" s="216"/>
      <c r="L542" s="216"/>
      <c r="M542" s="216"/>
      <c r="N542" s="216"/>
      <c r="O542" s="216"/>
      <c r="P542" s="216"/>
      <c r="Q542" s="216"/>
      <c r="R542" s="216"/>
      <c r="S542" s="216"/>
      <c r="T542" s="216"/>
      <c r="U542" s="216"/>
      <c r="V542" s="216"/>
      <c r="W542" s="216"/>
      <c r="X542" s="216"/>
      <c r="Y542" s="216"/>
      <c r="Z542" s="216"/>
      <c r="AA542" s="216"/>
    </row>
    <row r="543" spans="1:27" ht="15.75" customHeight="1" x14ac:dyDescent="0.2">
      <c r="A543" s="216"/>
      <c r="B543" s="216"/>
      <c r="C543" s="216"/>
      <c r="D543" s="216"/>
      <c r="E543" s="216"/>
      <c r="F543" s="216"/>
      <c r="G543" s="216"/>
      <c r="H543" s="216"/>
      <c r="I543" s="216"/>
      <c r="J543" s="216"/>
      <c r="K543" s="216"/>
      <c r="L543" s="216"/>
      <c r="M543" s="216"/>
      <c r="N543" s="216"/>
      <c r="O543" s="216"/>
      <c r="P543" s="216"/>
      <c r="Q543" s="216"/>
      <c r="R543" s="216"/>
      <c r="S543" s="216"/>
      <c r="T543" s="216"/>
      <c r="U543" s="216"/>
      <c r="V543" s="216"/>
      <c r="W543" s="216"/>
      <c r="X543" s="216"/>
      <c r="Y543" s="216"/>
      <c r="Z543" s="216"/>
      <c r="AA543" s="216"/>
    </row>
    <row r="544" spans="1:27" ht="15.75" customHeight="1" x14ac:dyDescent="0.2">
      <c r="A544" s="216"/>
      <c r="B544" s="216"/>
      <c r="C544" s="216"/>
      <c r="D544" s="216"/>
      <c r="E544" s="216"/>
      <c r="F544" s="216"/>
      <c r="G544" s="216"/>
      <c r="H544" s="216"/>
      <c r="I544" s="216"/>
      <c r="J544" s="216"/>
      <c r="K544" s="216"/>
      <c r="L544" s="216"/>
      <c r="M544" s="216"/>
      <c r="N544" s="216"/>
      <c r="O544" s="216"/>
      <c r="P544" s="216"/>
      <c r="Q544" s="216"/>
      <c r="R544" s="216"/>
      <c r="S544" s="216"/>
      <c r="T544" s="216"/>
      <c r="U544" s="216"/>
      <c r="V544" s="216"/>
      <c r="W544" s="216"/>
      <c r="X544" s="216"/>
      <c r="Y544" s="216"/>
      <c r="Z544" s="216"/>
      <c r="AA544" s="216"/>
    </row>
    <row r="545" spans="1:27" ht="15.75" customHeight="1" x14ac:dyDescent="0.2">
      <c r="A545" s="216"/>
      <c r="B545" s="216"/>
      <c r="C545" s="216"/>
      <c r="D545" s="216"/>
      <c r="E545" s="216"/>
      <c r="F545" s="216"/>
      <c r="G545" s="216"/>
      <c r="H545" s="216"/>
      <c r="I545" s="216"/>
      <c r="J545" s="216"/>
      <c r="K545" s="216"/>
      <c r="L545" s="216"/>
      <c r="M545" s="216"/>
      <c r="N545" s="216"/>
      <c r="O545" s="216"/>
      <c r="P545" s="216"/>
      <c r="Q545" s="216"/>
      <c r="R545" s="216"/>
      <c r="S545" s="216"/>
      <c r="T545" s="216"/>
      <c r="U545" s="216"/>
      <c r="V545" s="216"/>
      <c r="W545" s="216"/>
      <c r="X545" s="216"/>
      <c r="Y545" s="216"/>
      <c r="Z545" s="216"/>
      <c r="AA545" s="216"/>
    </row>
    <row r="546" spans="1:27" ht="15.75" customHeight="1" x14ac:dyDescent="0.2">
      <c r="A546" s="216"/>
      <c r="B546" s="216"/>
      <c r="C546" s="216"/>
      <c r="D546" s="216"/>
      <c r="E546" s="216"/>
      <c r="F546" s="216"/>
      <c r="G546" s="216"/>
      <c r="H546" s="216"/>
      <c r="I546" s="216"/>
      <c r="J546" s="216"/>
      <c r="K546" s="216"/>
      <c r="L546" s="216"/>
      <c r="M546" s="216"/>
      <c r="N546" s="216"/>
      <c r="O546" s="216"/>
      <c r="P546" s="216"/>
      <c r="Q546" s="216"/>
      <c r="R546" s="216"/>
      <c r="S546" s="216"/>
      <c r="T546" s="216"/>
      <c r="U546" s="216"/>
      <c r="V546" s="216"/>
      <c r="W546" s="216"/>
      <c r="X546" s="216"/>
      <c r="Y546" s="216"/>
      <c r="Z546" s="216"/>
      <c r="AA546" s="216"/>
    </row>
    <row r="547" spans="1:27" ht="15.75" customHeight="1" x14ac:dyDescent="0.2">
      <c r="A547" s="216"/>
      <c r="B547" s="216"/>
      <c r="C547" s="216"/>
      <c r="D547" s="216"/>
      <c r="E547" s="216"/>
      <c r="F547" s="216"/>
      <c r="G547" s="216"/>
      <c r="H547" s="216"/>
      <c r="I547" s="216"/>
      <c r="J547" s="216"/>
      <c r="K547" s="216"/>
      <c r="L547" s="216"/>
      <c r="M547" s="216"/>
      <c r="N547" s="216"/>
      <c r="O547" s="216"/>
      <c r="P547" s="216"/>
      <c r="Q547" s="216"/>
      <c r="R547" s="216"/>
      <c r="S547" s="216"/>
      <c r="T547" s="216"/>
      <c r="U547" s="216"/>
      <c r="V547" s="216"/>
      <c r="W547" s="216"/>
      <c r="X547" s="216"/>
      <c r="Y547" s="216"/>
      <c r="Z547" s="216"/>
      <c r="AA547" s="216"/>
    </row>
    <row r="548" spans="1:27" ht="15.75" customHeight="1" x14ac:dyDescent="0.2">
      <c r="A548" s="216"/>
      <c r="B548" s="216"/>
      <c r="C548" s="216"/>
      <c r="D548" s="216"/>
      <c r="E548" s="216"/>
      <c r="F548" s="216"/>
      <c r="G548" s="216"/>
      <c r="H548" s="216"/>
      <c r="I548" s="216"/>
      <c r="J548" s="216"/>
      <c r="K548" s="216"/>
      <c r="L548" s="216"/>
      <c r="M548" s="216"/>
      <c r="N548" s="216"/>
      <c r="O548" s="216"/>
      <c r="P548" s="216"/>
      <c r="Q548" s="216"/>
      <c r="R548" s="216"/>
      <c r="S548" s="216"/>
      <c r="T548" s="216"/>
      <c r="U548" s="216"/>
      <c r="V548" s="216"/>
      <c r="W548" s="216"/>
      <c r="X548" s="216"/>
      <c r="Y548" s="216"/>
      <c r="Z548" s="216"/>
      <c r="AA548" s="216"/>
    </row>
    <row r="549" spans="1:27" ht="15.75" customHeight="1" x14ac:dyDescent="0.2">
      <c r="A549" s="216"/>
      <c r="B549" s="216"/>
      <c r="C549" s="216"/>
      <c r="D549" s="216"/>
      <c r="E549" s="216"/>
      <c r="F549" s="216"/>
      <c r="G549" s="216"/>
      <c r="H549" s="216"/>
      <c r="I549" s="216"/>
      <c r="J549" s="216"/>
      <c r="K549" s="216"/>
      <c r="L549" s="216"/>
      <c r="M549" s="216"/>
      <c r="N549" s="216"/>
      <c r="O549" s="216"/>
      <c r="P549" s="216"/>
      <c r="Q549" s="216"/>
      <c r="R549" s="216"/>
      <c r="S549" s="216"/>
      <c r="T549" s="216"/>
      <c r="U549" s="216"/>
      <c r="V549" s="216"/>
      <c r="W549" s="216"/>
      <c r="X549" s="216"/>
      <c r="Y549" s="216"/>
      <c r="Z549" s="216"/>
      <c r="AA549" s="216"/>
    </row>
    <row r="550" spans="1:27" ht="15.75" customHeight="1" x14ac:dyDescent="0.2">
      <c r="A550" s="216"/>
      <c r="B550" s="216"/>
      <c r="C550" s="216"/>
      <c r="D550" s="216"/>
      <c r="E550" s="216"/>
      <c r="F550" s="216"/>
      <c r="G550" s="216"/>
      <c r="H550" s="216"/>
      <c r="I550" s="216"/>
      <c r="J550" s="216"/>
      <c r="K550" s="216"/>
      <c r="L550" s="216"/>
      <c r="M550" s="216"/>
      <c r="N550" s="216"/>
      <c r="O550" s="216"/>
      <c r="P550" s="216"/>
      <c r="Q550" s="216"/>
      <c r="R550" s="216"/>
      <c r="S550" s="216"/>
      <c r="T550" s="216"/>
      <c r="U550" s="216"/>
      <c r="V550" s="216"/>
      <c r="W550" s="216"/>
      <c r="X550" s="216"/>
      <c r="Y550" s="216"/>
      <c r="Z550" s="216"/>
      <c r="AA550" s="216"/>
    </row>
    <row r="551" spans="1:27" ht="15.75" customHeight="1" x14ac:dyDescent="0.2">
      <c r="A551" s="216"/>
      <c r="B551" s="216"/>
      <c r="C551" s="216"/>
      <c r="D551" s="216"/>
      <c r="E551" s="216"/>
      <c r="F551" s="216"/>
      <c r="G551" s="216"/>
      <c r="H551" s="216"/>
      <c r="I551" s="216"/>
      <c r="J551" s="216"/>
      <c r="K551" s="216"/>
      <c r="L551" s="216"/>
      <c r="M551" s="216"/>
      <c r="N551" s="216"/>
      <c r="O551" s="216"/>
      <c r="P551" s="216"/>
      <c r="Q551" s="216"/>
      <c r="R551" s="216"/>
      <c r="S551" s="216"/>
      <c r="T551" s="216"/>
      <c r="U551" s="216"/>
      <c r="V551" s="216"/>
      <c r="W551" s="216"/>
      <c r="X551" s="216"/>
      <c r="Y551" s="216"/>
      <c r="Z551" s="216"/>
      <c r="AA551" s="216"/>
    </row>
    <row r="552" spans="1:27" ht="15.75" customHeight="1" x14ac:dyDescent="0.2">
      <c r="A552" s="216"/>
      <c r="B552" s="216"/>
      <c r="C552" s="216"/>
      <c r="D552" s="216"/>
      <c r="E552" s="216"/>
      <c r="F552" s="216"/>
      <c r="G552" s="216"/>
      <c r="H552" s="216"/>
      <c r="I552" s="216"/>
      <c r="J552" s="216"/>
      <c r="K552" s="216"/>
      <c r="L552" s="216"/>
      <c r="M552" s="216"/>
      <c r="N552" s="216"/>
      <c r="O552" s="216"/>
      <c r="P552" s="216"/>
      <c r="Q552" s="216"/>
      <c r="R552" s="216"/>
      <c r="S552" s="216"/>
      <c r="T552" s="216"/>
      <c r="U552" s="216"/>
      <c r="V552" s="216"/>
      <c r="W552" s="216"/>
      <c r="X552" s="216"/>
      <c r="Y552" s="216"/>
      <c r="Z552" s="216"/>
      <c r="AA552" s="216"/>
    </row>
    <row r="553" spans="1:27" ht="15.75" customHeight="1" x14ac:dyDescent="0.2">
      <c r="A553" s="216"/>
      <c r="B553" s="216"/>
      <c r="C553" s="216"/>
      <c r="D553" s="216"/>
      <c r="E553" s="216"/>
      <c r="F553" s="216"/>
      <c r="G553" s="216"/>
      <c r="H553" s="216"/>
      <c r="I553" s="216"/>
      <c r="J553" s="216"/>
      <c r="K553" s="216"/>
      <c r="L553" s="216"/>
      <c r="M553" s="216"/>
      <c r="N553" s="216"/>
      <c r="O553" s="216"/>
      <c r="P553" s="216"/>
      <c r="Q553" s="216"/>
      <c r="R553" s="216"/>
      <c r="S553" s="216"/>
      <c r="T553" s="216"/>
      <c r="U553" s="216"/>
      <c r="V553" s="216"/>
      <c r="W553" s="216"/>
      <c r="X553" s="216"/>
      <c r="Y553" s="216"/>
      <c r="Z553" s="216"/>
      <c r="AA553" s="216"/>
    </row>
    <row r="554" spans="1:27" ht="15.75" customHeight="1" x14ac:dyDescent="0.2">
      <c r="A554" s="216"/>
      <c r="B554" s="216"/>
      <c r="C554" s="216"/>
      <c r="D554" s="216"/>
      <c r="E554" s="216"/>
      <c r="F554" s="216"/>
      <c r="G554" s="216"/>
      <c r="H554" s="216"/>
      <c r="I554" s="216"/>
      <c r="J554" s="216"/>
      <c r="K554" s="216"/>
      <c r="L554" s="216"/>
      <c r="M554" s="216"/>
      <c r="N554" s="216"/>
      <c r="O554" s="216"/>
      <c r="P554" s="216"/>
      <c r="Q554" s="216"/>
      <c r="R554" s="216"/>
      <c r="S554" s="216"/>
      <c r="T554" s="216"/>
      <c r="U554" s="216"/>
      <c r="V554" s="216"/>
      <c r="W554" s="216"/>
      <c r="X554" s="216"/>
      <c r="Y554" s="216"/>
      <c r="Z554" s="216"/>
      <c r="AA554" s="216"/>
    </row>
    <row r="555" spans="1:27" ht="15.75" customHeight="1" x14ac:dyDescent="0.2">
      <c r="A555" s="216"/>
      <c r="B555" s="216"/>
      <c r="C555" s="216"/>
      <c r="D555" s="216"/>
      <c r="E555" s="216"/>
      <c r="F555" s="216"/>
      <c r="G555" s="216"/>
      <c r="H555" s="216"/>
      <c r="I555" s="216"/>
      <c r="J555" s="216"/>
      <c r="K555" s="216"/>
      <c r="L555" s="216"/>
      <c r="M555" s="216"/>
      <c r="N555" s="216"/>
      <c r="O555" s="216"/>
      <c r="P555" s="216"/>
      <c r="Q555" s="216"/>
      <c r="R555" s="216"/>
      <c r="S555" s="216"/>
      <c r="T555" s="216"/>
      <c r="U555" s="216"/>
      <c r="V555" s="216"/>
      <c r="W555" s="216"/>
      <c r="X555" s="216"/>
      <c r="Y555" s="216"/>
      <c r="Z555" s="216"/>
      <c r="AA555" s="216"/>
    </row>
    <row r="556" spans="1:27" ht="15.75" customHeight="1" x14ac:dyDescent="0.2">
      <c r="A556" s="216"/>
      <c r="B556" s="216"/>
      <c r="C556" s="216"/>
      <c r="D556" s="216"/>
      <c r="E556" s="216"/>
      <c r="F556" s="216"/>
      <c r="G556" s="216"/>
      <c r="H556" s="216"/>
      <c r="I556" s="216"/>
      <c r="J556" s="216"/>
      <c r="K556" s="216"/>
      <c r="L556" s="216"/>
      <c r="M556" s="216"/>
      <c r="N556" s="216"/>
      <c r="O556" s="216"/>
      <c r="P556" s="216"/>
      <c r="Q556" s="216"/>
      <c r="R556" s="216"/>
      <c r="S556" s="216"/>
      <c r="T556" s="216"/>
      <c r="U556" s="216"/>
      <c r="V556" s="216"/>
      <c r="W556" s="216"/>
      <c r="X556" s="216"/>
      <c r="Y556" s="216"/>
      <c r="Z556" s="216"/>
      <c r="AA556" s="216"/>
    </row>
    <row r="557" spans="1:27" ht="15.75" customHeight="1" x14ac:dyDescent="0.2">
      <c r="A557" s="216"/>
      <c r="B557" s="216"/>
      <c r="C557" s="216"/>
      <c r="D557" s="216"/>
      <c r="E557" s="216"/>
      <c r="F557" s="216"/>
      <c r="G557" s="216"/>
      <c r="H557" s="216"/>
      <c r="I557" s="216"/>
      <c r="J557" s="216"/>
      <c r="K557" s="216"/>
      <c r="L557" s="216"/>
      <c r="M557" s="216"/>
      <c r="N557" s="216"/>
      <c r="O557" s="216"/>
      <c r="P557" s="216"/>
      <c r="Q557" s="216"/>
      <c r="R557" s="216"/>
      <c r="S557" s="216"/>
      <c r="T557" s="216"/>
      <c r="U557" s="216"/>
      <c r="V557" s="216"/>
      <c r="W557" s="216"/>
      <c r="X557" s="216"/>
      <c r="Y557" s="216"/>
      <c r="Z557" s="216"/>
      <c r="AA557" s="216"/>
    </row>
    <row r="558" spans="1:27" ht="15.75" customHeight="1" x14ac:dyDescent="0.2">
      <c r="A558" s="216"/>
      <c r="B558" s="216"/>
      <c r="C558" s="216"/>
      <c r="D558" s="216"/>
      <c r="E558" s="216"/>
      <c r="F558" s="216"/>
      <c r="G558" s="216"/>
      <c r="H558" s="216"/>
      <c r="I558" s="216"/>
      <c r="J558" s="216"/>
      <c r="K558" s="216"/>
      <c r="L558" s="216"/>
      <c r="M558" s="216"/>
      <c r="N558" s="216"/>
      <c r="O558" s="216"/>
      <c r="P558" s="216"/>
      <c r="Q558" s="216"/>
      <c r="R558" s="216"/>
      <c r="S558" s="216"/>
      <c r="T558" s="216"/>
      <c r="U558" s="216"/>
      <c r="V558" s="216"/>
      <c r="W558" s="216"/>
      <c r="X558" s="216"/>
      <c r="Y558" s="216"/>
      <c r="Z558" s="216"/>
      <c r="AA558" s="216"/>
    </row>
    <row r="559" spans="1:27" ht="15.75" customHeight="1" x14ac:dyDescent="0.2">
      <c r="A559" s="216"/>
      <c r="B559" s="216"/>
      <c r="C559" s="216"/>
      <c r="D559" s="216"/>
      <c r="E559" s="216"/>
      <c r="F559" s="216"/>
      <c r="G559" s="216"/>
      <c r="H559" s="216"/>
      <c r="I559" s="216"/>
      <c r="J559" s="216"/>
      <c r="K559" s="216"/>
      <c r="L559" s="216"/>
      <c r="M559" s="216"/>
      <c r="N559" s="216"/>
      <c r="O559" s="216"/>
      <c r="P559" s="216"/>
      <c r="Q559" s="216"/>
      <c r="R559" s="216"/>
      <c r="S559" s="216"/>
      <c r="T559" s="216"/>
      <c r="U559" s="216"/>
      <c r="V559" s="216"/>
      <c r="W559" s="216"/>
      <c r="X559" s="216"/>
      <c r="Y559" s="216"/>
      <c r="Z559" s="216"/>
      <c r="AA559" s="216"/>
    </row>
    <row r="560" spans="1:27" ht="15.75" customHeight="1" x14ac:dyDescent="0.2">
      <c r="A560" s="216"/>
      <c r="B560" s="216"/>
      <c r="C560" s="216"/>
      <c r="D560" s="216"/>
      <c r="E560" s="216"/>
      <c r="F560" s="216"/>
      <c r="G560" s="216"/>
      <c r="H560" s="216"/>
      <c r="I560" s="216"/>
      <c r="J560" s="216"/>
      <c r="K560" s="216"/>
      <c r="L560" s="216"/>
      <c r="M560" s="216"/>
      <c r="N560" s="216"/>
      <c r="O560" s="216"/>
      <c r="P560" s="216"/>
      <c r="Q560" s="216"/>
      <c r="R560" s="216"/>
      <c r="S560" s="216"/>
      <c r="T560" s="216"/>
      <c r="U560" s="216"/>
      <c r="V560" s="216"/>
      <c r="W560" s="216"/>
      <c r="X560" s="216"/>
      <c r="Y560" s="216"/>
      <c r="Z560" s="216"/>
      <c r="AA560" s="216"/>
    </row>
    <row r="561" spans="1:27" ht="15.75" customHeight="1" x14ac:dyDescent="0.2">
      <c r="A561" s="216"/>
      <c r="B561" s="216"/>
      <c r="C561" s="216"/>
      <c r="D561" s="216"/>
      <c r="E561" s="216"/>
      <c r="F561" s="216"/>
      <c r="G561" s="216"/>
      <c r="H561" s="216"/>
      <c r="I561" s="216"/>
      <c r="J561" s="216"/>
      <c r="K561" s="216"/>
      <c r="L561" s="216"/>
      <c r="M561" s="216"/>
      <c r="N561" s="216"/>
      <c r="O561" s="216"/>
      <c r="P561" s="216"/>
      <c r="Q561" s="216"/>
      <c r="R561" s="216"/>
      <c r="S561" s="216"/>
      <c r="T561" s="216"/>
      <c r="U561" s="216"/>
      <c r="V561" s="216"/>
      <c r="W561" s="216"/>
      <c r="X561" s="216"/>
      <c r="Y561" s="216"/>
      <c r="Z561" s="216"/>
      <c r="AA561" s="216"/>
    </row>
    <row r="562" spans="1:27" ht="15.75" customHeight="1" x14ac:dyDescent="0.2">
      <c r="A562" s="216"/>
      <c r="B562" s="216"/>
      <c r="C562" s="216"/>
      <c r="D562" s="216"/>
      <c r="E562" s="216"/>
      <c r="F562" s="216"/>
      <c r="G562" s="216"/>
      <c r="H562" s="216"/>
      <c r="I562" s="216"/>
      <c r="J562" s="216"/>
      <c r="K562" s="216"/>
      <c r="L562" s="216"/>
      <c r="M562" s="216"/>
      <c r="N562" s="216"/>
      <c r="O562" s="216"/>
      <c r="P562" s="216"/>
      <c r="Q562" s="216"/>
      <c r="R562" s="216"/>
      <c r="S562" s="216"/>
      <c r="T562" s="216"/>
      <c r="U562" s="216"/>
      <c r="V562" s="216"/>
      <c r="W562" s="216"/>
      <c r="X562" s="216"/>
      <c r="Y562" s="216"/>
      <c r="Z562" s="216"/>
      <c r="AA562" s="216"/>
    </row>
    <row r="563" spans="1:27" ht="15.75" customHeight="1" x14ac:dyDescent="0.2">
      <c r="A563" s="216"/>
      <c r="B563" s="216"/>
      <c r="C563" s="216"/>
      <c r="D563" s="216"/>
      <c r="E563" s="216"/>
      <c r="F563" s="216"/>
      <c r="G563" s="216"/>
      <c r="H563" s="216"/>
      <c r="I563" s="216"/>
      <c r="J563" s="216"/>
      <c r="K563" s="216"/>
      <c r="L563" s="216"/>
      <c r="M563" s="216"/>
      <c r="N563" s="216"/>
      <c r="O563" s="216"/>
      <c r="P563" s="216"/>
      <c r="Q563" s="216"/>
      <c r="R563" s="216"/>
      <c r="S563" s="216"/>
      <c r="T563" s="216"/>
      <c r="U563" s="216"/>
      <c r="V563" s="216"/>
      <c r="W563" s="216"/>
      <c r="X563" s="216"/>
      <c r="Y563" s="216"/>
      <c r="Z563" s="216"/>
      <c r="AA563" s="216"/>
    </row>
    <row r="564" spans="1:27" ht="15.75" customHeight="1" x14ac:dyDescent="0.2">
      <c r="A564" s="216"/>
      <c r="B564" s="216"/>
      <c r="C564" s="216"/>
      <c r="D564" s="216"/>
      <c r="E564" s="216"/>
      <c r="F564" s="216"/>
      <c r="G564" s="216"/>
      <c r="H564" s="216"/>
      <c r="I564" s="216"/>
      <c r="J564" s="216"/>
      <c r="K564" s="216"/>
      <c r="L564" s="216"/>
      <c r="M564" s="216"/>
      <c r="N564" s="216"/>
      <c r="O564" s="216"/>
      <c r="P564" s="216"/>
      <c r="Q564" s="216"/>
      <c r="R564" s="216"/>
      <c r="S564" s="216"/>
      <c r="T564" s="216"/>
      <c r="U564" s="216"/>
      <c r="V564" s="216"/>
      <c r="W564" s="216"/>
      <c r="X564" s="216"/>
      <c r="Y564" s="216"/>
      <c r="Z564" s="216"/>
      <c r="AA564" s="216"/>
    </row>
    <row r="565" spans="1:27" ht="15.75" customHeight="1" x14ac:dyDescent="0.2">
      <c r="A565" s="216"/>
      <c r="B565" s="216"/>
      <c r="C565" s="216"/>
      <c r="D565" s="216"/>
      <c r="E565" s="216"/>
      <c r="F565" s="216"/>
      <c r="G565" s="216"/>
      <c r="H565" s="216"/>
      <c r="I565" s="216"/>
      <c r="J565" s="216"/>
      <c r="K565" s="216"/>
      <c r="L565" s="216"/>
      <c r="M565" s="216"/>
      <c r="N565" s="216"/>
      <c r="O565" s="216"/>
      <c r="P565" s="216"/>
      <c r="Q565" s="216"/>
      <c r="R565" s="216"/>
      <c r="S565" s="216"/>
      <c r="T565" s="216"/>
      <c r="U565" s="216"/>
      <c r="V565" s="216"/>
      <c r="W565" s="216"/>
      <c r="X565" s="216"/>
      <c r="Y565" s="216"/>
      <c r="Z565" s="216"/>
      <c r="AA565" s="216"/>
    </row>
    <row r="566" spans="1:27" ht="15.75" customHeight="1" x14ac:dyDescent="0.2">
      <c r="A566" s="216"/>
      <c r="B566" s="216"/>
      <c r="C566" s="216"/>
      <c r="D566" s="216"/>
      <c r="E566" s="216"/>
      <c r="F566" s="216"/>
      <c r="G566" s="216"/>
      <c r="H566" s="216"/>
      <c r="I566" s="216"/>
      <c r="J566" s="216"/>
      <c r="K566" s="216"/>
      <c r="L566" s="216"/>
      <c r="M566" s="216"/>
      <c r="N566" s="216"/>
      <c r="O566" s="216"/>
      <c r="P566" s="216"/>
      <c r="Q566" s="216"/>
      <c r="R566" s="216"/>
      <c r="S566" s="216"/>
      <c r="T566" s="216"/>
      <c r="U566" s="216"/>
      <c r="V566" s="216"/>
      <c r="W566" s="216"/>
      <c r="X566" s="216"/>
      <c r="Y566" s="216"/>
      <c r="Z566" s="216"/>
      <c r="AA566" s="216"/>
    </row>
    <row r="567" spans="1:27" ht="15.75" customHeight="1" x14ac:dyDescent="0.2">
      <c r="A567" s="216"/>
      <c r="B567" s="216"/>
      <c r="C567" s="216"/>
      <c r="D567" s="216"/>
      <c r="E567" s="216"/>
      <c r="F567" s="216"/>
      <c r="G567" s="216"/>
      <c r="H567" s="216"/>
      <c r="I567" s="216"/>
      <c r="J567" s="216"/>
      <c r="K567" s="216"/>
      <c r="L567" s="216"/>
      <c r="M567" s="216"/>
      <c r="N567" s="216"/>
      <c r="O567" s="216"/>
      <c r="P567" s="216"/>
      <c r="Q567" s="216"/>
      <c r="R567" s="216"/>
      <c r="S567" s="216"/>
      <c r="T567" s="216"/>
      <c r="U567" s="216"/>
      <c r="V567" s="216"/>
      <c r="W567" s="216"/>
      <c r="X567" s="216"/>
      <c r="Y567" s="216"/>
      <c r="Z567" s="216"/>
      <c r="AA567" s="216"/>
    </row>
    <row r="568" spans="1:27" ht="15.75" customHeight="1" x14ac:dyDescent="0.2">
      <c r="A568" s="216"/>
      <c r="B568" s="216"/>
      <c r="C568" s="216"/>
      <c r="D568" s="216"/>
      <c r="E568" s="216"/>
      <c r="F568" s="216"/>
      <c r="G568" s="216"/>
      <c r="H568" s="216"/>
      <c r="I568" s="216"/>
      <c r="J568" s="216"/>
      <c r="K568" s="216"/>
      <c r="L568" s="216"/>
      <c r="M568" s="216"/>
      <c r="N568" s="216"/>
      <c r="O568" s="216"/>
      <c r="P568" s="216"/>
      <c r="Q568" s="216"/>
      <c r="R568" s="216"/>
      <c r="S568" s="216"/>
      <c r="T568" s="216"/>
      <c r="U568" s="216"/>
      <c r="V568" s="216"/>
      <c r="W568" s="216"/>
      <c r="X568" s="216"/>
      <c r="Y568" s="216"/>
      <c r="Z568" s="216"/>
      <c r="AA568" s="216"/>
    </row>
    <row r="569" spans="1:27" ht="15.75" customHeight="1" x14ac:dyDescent="0.2">
      <c r="A569" s="216"/>
      <c r="B569" s="216"/>
      <c r="C569" s="216"/>
      <c r="D569" s="216"/>
      <c r="E569" s="216"/>
      <c r="F569" s="216"/>
      <c r="G569" s="216"/>
      <c r="H569" s="216"/>
      <c r="I569" s="216"/>
      <c r="J569" s="216"/>
      <c r="K569" s="216"/>
      <c r="L569" s="216"/>
      <c r="M569" s="216"/>
      <c r="N569" s="216"/>
      <c r="O569" s="216"/>
      <c r="P569" s="216"/>
      <c r="Q569" s="216"/>
      <c r="R569" s="216"/>
      <c r="S569" s="216"/>
      <c r="T569" s="216"/>
      <c r="U569" s="216"/>
      <c r="V569" s="216"/>
      <c r="W569" s="216"/>
      <c r="X569" s="216"/>
      <c r="Y569" s="216"/>
      <c r="Z569" s="216"/>
      <c r="AA569" s="216"/>
    </row>
    <row r="570" spans="1:27" ht="15.75" customHeight="1" x14ac:dyDescent="0.2">
      <c r="A570" s="216"/>
      <c r="B570" s="216"/>
      <c r="C570" s="216"/>
      <c r="D570" s="216"/>
      <c r="E570" s="216"/>
      <c r="F570" s="216"/>
      <c r="G570" s="216"/>
      <c r="H570" s="216"/>
      <c r="I570" s="216"/>
      <c r="J570" s="216"/>
      <c r="K570" s="216"/>
      <c r="L570" s="216"/>
      <c r="M570" s="216"/>
      <c r="N570" s="216"/>
      <c r="O570" s="216"/>
      <c r="P570" s="216"/>
      <c r="Q570" s="216"/>
      <c r="R570" s="216"/>
      <c r="S570" s="216"/>
      <c r="T570" s="216"/>
      <c r="U570" s="216"/>
      <c r="V570" s="216"/>
      <c r="W570" s="216"/>
      <c r="X570" s="216"/>
      <c r="Y570" s="216"/>
      <c r="Z570" s="216"/>
      <c r="AA570" s="216"/>
    </row>
    <row r="571" spans="1:27" ht="15.75" customHeight="1" x14ac:dyDescent="0.2">
      <c r="A571" s="216"/>
      <c r="B571" s="216"/>
      <c r="C571" s="216"/>
      <c r="D571" s="216"/>
      <c r="E571" s="216"/>
      <c r="F571" s="216"/>
      <c r="G571" s="216"/>
      <c r="H571" s="216"/>
      <c r="I571" s="216"/>
      <c r="J571" s="216"/>
      <c r="K571" s="216"/>
      <c r="L571" s="216"/>
      <c r="M571" s="216"/>
      <c r="N571" s="216"/>
      <c r="O571" s="216"/>
      <c r="P571" s="216"/>
      <c r="Q571" s="216"/>
      <c r="R571" s="216"/>
      <c r="S571" s="216"/>
      <c r="T571" s="216"/>
      <c r="U571" s="216"/>
      <c r="V571" s="216"/>
      <c r="W571" s="216"/>
      <c r="X571" s="216"/>
      <c r="Y571" s="216"/>
      <c r="Z571" s="216"/>
      <c r="AA571" s="216"/>
    </row>
    <row r="572" spans="1:27" ht="15.75" customHeight="1" x14ac:dyDescent="0.2">
      <c r="A572" s="216"/>
      <c r="B572" s="216"/>
      <c r="C572" s="216"/>
      <c r="D572" s="216"/>
      <c r="E572" s="216"/>
      <c r="F572" s="216"/>
      <c r="G572" s="216"/>
      <c r="H572" s="216"/>
      <c r="I572" s="216"/>
      <c r="J572" s="216"/>
      <c r="K572" s="216"/>
      <c r="L572" s="216"/>
      <c r="M572" s="216"/>
      <c r="N572" s="216"/>
      <c r="O572" s="216"/>
      <c r="P572" s="216"/>
      <c r="Q572" s="216"/>
      <c r="R572" s="216"/>
      <c r="S572" s="216"/>
      <c r="T572" s="216"/>
      <c r="U572" s="216"/>
      <c r="V572" s="216"/>
      <c r="W572" s="216"/>
      <c r="X572" s="216"/>
      <c r="Y572" s="216"/>
      <c r="Z572" s="216"/>
      <c r="AA572" s="216"/>
    </row>
    <row r="573" spans="1:27" ht="15.75" customHeight="1" x14ac:dyDescent="0.2">
      <c r="A573" s="216"/>
      <c r="B573" s="216"/>
      <c r="C573" s="216"/>
      <c r="D573" s="216"/>
      <c r="E573" s="216"/>
      <c r="F573" s="216"/>
      <c r="G573" s="216"/>
      <c r="H573" s="216"/>
      <c r="I573" s="216"/>
      <c r="J573" s="216"/>
      <c r="K573" s="216"/>
      <c r="L573" s="216"/>
      <c r="M573" s="216"/>
      <c r="N573" s="216"/>
      <c r="O573" s="216"/>
      <c r="P573" s="216"/>
      <c r="Q573" s="216"/>
      <c r="R573" s="216"/>
      <c r="S573" s="216"/>
      <c r="T573" s="216"/>
      <c r="U573" s="216"/>
      <c r="V573" s="216"/>
      <c r="W573" s="216"/>
      <c r="X573" s="216"/>
      <c r="Y573" s="216"/>
      <c r="Z573" s="216"/>
      <c r="AA573" s="216"/>
    </row>
    <row r="574" spans="1:27" ht="15.75" customHeight="1" x14ac:dyDescent="0.2">
      <c r="A574" s="216"/>
      <c r="B574" s="216"/>
      <c r="C574" s="216"/>
      <c r="D574" s="216"/>
      <c r="E574" s="216"/>
      <c r="F574" s="216"/>
      <c r="G574" s="216"/>
      <c r="H574" s="216"/>
      <c r="I574" s="216"/>
      <c r="J574" s="216"/>
      <c r="K574" s="216"/>
      <c r="L574" s="216"/>
      <c r="M574" s="216"/>
      <c r="N574" s="216"/>
      <c r="O574" s="216"/>
      <c r="P574" s="216"/>
      <c r="Q574" s="216"/>
      <c r="R574" s="216"/>
      <c r="S574" s="216"/>
      <c r="T574" s="216"/>
      <c r="U574" s="216"/>
      <c r="V574" s="216"/>
      <c r="W574" s="216"/>
      <c r="X574" s="216"/>
      <c r="Y574" s="216"/>
      <c r="Z574" s="216"/>
      <c r="AA574" s="216"/>
    </row>
    <row r="575" spans="1:27" ht="15.75" customHeight="1" x14ac:dyDescent="0.2">
      <c r="A575" s="216"/>
      <c r="B575" s="216"/>
      <c r="C575" s="216"/>
      <c r="D575" s="216"/>
      <c r="E575" s="216"/>
      <c r="F575" s="216"/>
      <c r="G575" s="216"/>
      <c r="H575" s="216"/>
      <c r="I575" s="216"/>
      <c r="J575" s="216"/>
      <c r="K575" s="216"/>
      <c r="L575" s="216"/>
      <c r="M575" s="216"/>
      <c r="N575" s="216"/>
      <c r="O575" s="216"/>
      <c r="P575" s="216"/>
      <c r="Q575" s="216"/>
      <c r="R575" s="216"/>
      <c r="S575" s="216"/>
      <c r="T575" s="216"/>
      <c r="U575" s="216"/>
      <c r="V575" s="216"/>
      <c r="W575" s="216"/>
      <c r="X575" s="216"/>
      <c r="Y575" s="216"/>
      <c r="Z575" s="216"/>
      <c r="AA575" s="216"/>
    </row>
    <row r="576" spans="1:27" ht="15.75" customHeight="1" x14ac:dyDescent="0.2">
      <c r="A576" s="216"/>
      <c r="B576" s="216"/>
      <c r="C576" s="216"/>
      <c r="D576" s="216"/>
      <c r="E576" s="216"/>
      <c r="F576" s="216"/>
      <c r="G576" s="216"/>
      <c r="H576" s="216"/>
      <c r="I576" s="216"/>
      <c r="J576" s="216"/>
      <c r="K576" s="216"/>
      <c r="L576" s="216"/>
      <c r="M576" s="216"/>
      <c r="N576" s="216"/>
      <c r="O576" s="216"/>
      <c r="P576" s="216"/>
      <c r="Q576" s="216"/>
      <c r="R576" s="216"/>
      <c r="S576" s="216"/>
      <c r="T576" s="216"/>
      <c r="U576" s="216"/>
      <c r="V576" s="216"/>
      <c r="W576" s="216"/>
      <c r="X576" s="216"/>
      <c r="Y576" s="216"/>
      <c r="Z576" s="216"/>
      <c r="AA576" s="216"/>
    </row>
    <row r="577" spans="1:27" ht="15.75" customHeight="1" x14ac:dyDescent="0.2">
      <c r="A577" s="216"/>
      <c r="B577" s="216"/>
      <c r="C577" s="216"/>
      <c r="D577" s="216"/>
      <c r="E577" s="216"/>
      <c r="F577" s="216"/>
      <c r="G577" s="216"/>
      <c r="H577" s="216"/>
      <c r="I577" s="216"/>
      <c r="J577" s="216"/>
      <c r="K577" s="216"/>
      <c r="L577" s="216"/>
      <c r="M577" s="216"/>
      <c r="N577" s="216"/>
      <c r="O577" s="216"/>
      <c r="P577" s="216"/>
      <c r="Q577" s="216"/>
      <c r="R577" s="216"/>
      <c r="S577" s="216"/>
      <c r="T577" s="216"/>
      <c r="U577" s="216"/>
      <c r="V577" s="216"/>
      <c r="W577" s="216"/>
      <c r="X577" s="216"/>
      <c r="Y577" s="216"/>
      <c r="Z577" s="216"/>
      <c r="AA577" s="216"/>
    </row>
    <row r="578" spans="1:27" ht="15.75" customHeight="1" x14ac:dyDescent="0.2">
      <c r="A578" s="216"/>
      <c r="B578" s="216"/>
      <c r="C578" s="216"/>
      <c r="D578" s="216"/>
      <c r="E578" s="216"/>
      <c r="F578" s="216"/>
      <c r="G578" s="216"/>
      <c r="H578" s="216"/>
      <c r="I578" s="216"/>
      <c r="J578" s="216"/>
      <c r="K578" s="216"/>
      <c r="L578" s="216"/>
      <c r="M578" s="216"/>
      <c r="N578" s="216"/>
      <c r="O578" s="216"/>
      <c r="P578" s="216"/>
      <c r="Q578" s="216"/>
      <c r="R578" s="216"/>
      <c r="S578" s="216"/>
      <c r="T578" s="216"/>
      <c r="U578" s="216"/>
      <c r="V578" s="216"/>
      <c r="W578" s="216"/>
      <c r="X578" s="216"/>
      <c r="Y578" s="216"/>
      <c r="Z578" s="216"/>
      <c r="AA578" s="216"/>
    </row>
    <row r="579" spans="1:27" ht="15.75" customHeight="1" x14ac:dyDescent="0.2">
      <c r="A579" s="216"/>
      <c r="B579" s="216"/>
      <c r="C579" s="216"/>
      <c r="D579" s="216"/>
      <c r="E579" s="216"/>
      <c r="F579" s="216"/>
      <c r="G579" s="216"/>
      <c r="H579" s="216"/>
      <c r="I579" s="216"/>
      <c r="J579" s="216"/>
      <c r="K579" s="216"/>
      <c r="L579" s="216"/>
      <c r="M579" s="216"/>
      <c r="N579" s="216"/>
      <c r="O579" s="216"/>
      <c r="P579" s="216"/>
      <c r="Q579" s="216"/>
      <c r="R579" s="216"/>
      <c r="S579" s="216"/>
      <c r="T579" s="216"/>
      <c r="U579" s="216"/>
      <c r="V579" s="216"/>
      <c r="W579" s="216"/>
      <c r="X579" s="216"/>
      <c r="Y579" s="216"/>
      <c r="Z579" s="216"/>
      <c r="AA579" s="216"/>
    </row>
    <row r="580" spans="1:27" ht="15.75" customHeight="1" x14ac:dyDescent="0.2">
      <c r="A580" s="216"/>
      <c r="B580" s="216"/>
      <c r="C580" s="216"/>
      <c r="D580" s="216"/>
      <c r="E580" s="216"/>
      <c r="F580" s="216"/>
      <c r="G580" s="216"/>
      <c r="H580" s="216"/>
      <c r="I580" s="216"/>
      <c r="J580" s="216"/>
      <c r="K580" s="216"/>
      <c r="L580" s="216"/>
      <c r="M580" s="216"/>
      <c r="N580" s="216"/>
      <c r="O580" s="216"/>
      <c r="P580" s="216"/>
      <c r="Q580" s="216"/>
      <c r="R580" s="216"/>
      <c r="S580" s="216"/>
      <c r="T580" s="216"/>
      <c r="U580" s="216"/>
      <c r="V580" s="216"/>
      <c r="W580" s="216"/>
      <c r="X580" s="216"/>
      <c r="Y580" s="216"/>
      <c r="Z580" s="216"/>
      <c r="AA580" s="216"/>
    </row>
    <row r="581" spans="1:27" ht="15.75" customHeight="1" x14ac:dyDescent="0.2">
      <c r="A581" s="216"/>
      <c r="B581" s="216"/>
      <c r="C581" s="216"/>
      <c r="D581" s="216"/>
      <c r="E581" s="216"/>
      <c r="F581" s="216"/>
      <c r="G581" s="216"/>
      <c r="H581" s="216"/>
      <c r="I581" s="216"/>
      <c r="J581" s="216"/>
      <c r="K581" s="216"/>
      <c r="L581" s="216"/>
      <c r="M581" s="216"/>
      <c r="N581" s="216"/>
      <c r="O581" s="216"/>
      <c r="P581" s="216"/>
      <c r="Q581" s="216"/>
      <c r="R581" s="216"/>
      <c r="S581" s="216"/>
      <c r="T581" s="216"/>
      <c r="U581" s="216"/>
      <c r="V581" s="216"/>
      <c r="W581" s="216"/>
      <c r="X581" s="216"/>
      <c r="Y581" s="216"/>
      <c r="Z581" s="216"/>
      <c r="AA581" s="216"/>
    </row>
    <row r="582" spans="1:27" ht="15.75" customHeight="1" x14ac:dyDescent="0.2">
      <c r="A582" s="216"/>
      <c r="B582" s="216"/>
      <c r="C582" s="216"/>
      <c r="D582" s="216"/>
      <c r="E582" s="216"/>
      <c r="F582" s="216"/>
      <c r="G582" s="216"/>
      <c r="H582" s="216"/>
      <c r="I582" s="216"/>
      <c r="J582" s="216"/>
      <c r="K582" s="216"/>
      <c r="L582" s="216"/>
      <c r="M582" s="216"/>
      <c r="N582" s="216"/>
      <c r="O582" s="216"/>
      <c r="P582" s="216"/>
      <c r="Q582" s="216"/>
      <c r="R582" s="216"/>
      <c r="S582" s="216"/>
      <c r="T582" s="216"/>
      <c r="U582" s="216"/>
      <c r="V582" s="216"/>
      <c r="W582" s="216"/>
      <c r="X582" s="216"/>
      <c r="Y582" s="216"/>
      <c r="Z582" s="216"/>
      <c r="AA582" s="216"/>
    </row>
    <row r="583" spans="1:27" ht="15.75" customHeight="1" x14ac:dyDescent="0.2">
      <c r="A583" s="216"/>
      <c r="B583" s="216"/>
      <c r="C583" s="216"/>
      <c r="D583" s="216"/>
      <c r="E583" s="216"/>
      <c r="F583" s="216"/>
      <c r="G583" s="216"/>
      <c r="H583" s="216"/>
      <c r="I583" s="216"/>
      <c r="J583" s="216"/>
      <c r="K583" s="216"/>
      <c r="L583" s="216"/>
      <c r="M583" s="216"/>
      <c r="N583" s="216"/>
      <c r="O583" s="216"/>
      <c r="P583" s="216"/>
      <c r="Q583" s="216"/>
      <c r="R583" s="216"/>
      <c r="S583" s="216"/>
      <c r="T583" s="216"/>
      <c r="U583" s="216"/>
      <c r="V583" s="216"/>
      <c r="W583" s="216"/>
      <c r="X583" s="216"/>
      <c r="Y583" s="216"/>
      <c r="Z583" s="216"/>
      <c r="AA583" s="216"/>
    </row>
    <row r="584" spans="1:27" ht="15.75" customHeight="1" x14ac:dyDescent="0.2">
      <c r="A584" s="216"/>
      <c r="B584" s="216"/>
      <c r="C584" s="216"/>
      <c r="D584" s="216"/>
      <c r="E584" s="216"/>
      <c r="F584" s="216"/>
      <c r="G584" s="216"/>
      <c r="H584" s="216"/>
      <c r="I584" s="216"/>
      <c r="J584" s="216"/>
      <c r="K584" s="216"/>
      <c r="L584" s="216"/>
      <c r="M584" s="216"/>
      <c r="N584" s="216"/>
      <c r="O584" s="216"/>
      <c r="P584" s="216"/>
      <c r="Q584" s="216"/>
      <c r="R584" s="216"/>
      <c r="S584" s="216"/>
      <c r="T584" s="216"/>
      <c r="U584" s="216"/>
      <c r="V584" s="216"/>
      <c r="W584" s="216"/>
      <c r="X584" s="216"/>
      <c r="Y584" s="216"/>
      <c r="Z584" s="216"/>
      <c r="AA584" s="216"/>
    </row>
    <row r="585" spans="1:27" ht="15.75" customHeight="1" x14ac:dyDescent="0.2">
      <c r="A585" s="216"/>
      <c r="B585" s="216"/>
      <c r="C585" s="216"/>
      <c r="D585" s="216"/>
      <c r="E585" s="216"/>
      <c r="F585" s="216"/>
      <c r="G585" s="216"/>
      <c r="H585" s="216"/>
      <c r="I585" s="216"/>
      <c r="J585" s="216"/>
      <c r="K585" s="216"/>
      <c r="L585" s="216"/>
      <c r="M585" s="216"/>
      <c r="N585" s="216"/>
      <c r="O585" s="216"/>
      <c r="P585" s="216"/>
      <c r="Q585" s="216"/>
      <c r="R585" s="216"/>
      <c r="S585" s="216"/>
      <c r="T585" s="216"/>
      <c r="U585" s="216"/>
      <c r="V585" s="216"/>
      <c r="W585" s="216"/>
      <c r="X585" s="216"/>
      <c r="Y585" s="216"/>
      <c r="Z585" s="216"/>
      <c r="AA585" s="216"/>
    </row>
    <row r="586" spans="1:27" ht="15.75" customHeight="1" x14ac:dyDescent="0.2">
      <c r="A586" s="216"/>
      <c r="B586" s="216"/>
      <c r="C586" s="216"/>
      <c r="D586" s="216"/>
      <c r="E586" s="216"/>
      <c r="F586" s="216"/>
      <c r="G586" s="216"/>
      <c r="H586" s="216"/>
      <c r="I586" s="216"/>
      <c r="J586" s="216"/>
      <c r="K586" s="216"/>
      <c r="L586" s="216"/>
      <c r="M586" s="216"/>
      <c r="N586" s="216"/>
      <c r="O586" s="216"/>
      <c r="P586" s="216"/>
      <c r="Q586" s="216"/>
      <c r="R586" s="216"/>
      <c r="S586" s="216"/>
      <c r="T586" s="216"/>
      <c r="U586" s="216"/>
      <c r="V586" s="216"/>
      <c r="W586" s="216"/>
      <c r="X586" s="216"/>
      <c r="Y586" s="216"/>
      <c r="Z586" s="216"/>
      <c r="AA586" s="216"/>
    </row>
    <row r="587" spans="1:27" ht="15.75" customHeight="1" x14ac:dyDescent="0.2">
      <c r="A587" s="216"/>
      <c r="B587" s="216"/>
      <c r="C587" s="216"/>
      <c r="D587" s="216"/>
      <c r="E587" s="216"/>
      <c r="F587" s="216"/>
      <c r="G587" s="216"/>
      <c r="H587" s="216"/>
      <c r="I587" s="216"/>
      <c r="J587" s="216"/>
      <c r="K587" s="216"/>
      <c r="L587" s="216"/>
      <c r="M587" s="216"/>
      <c r="N587" s="216"/>
      <c r="O587" s="216"/>
      <c r="P587" s="216"/>
      <c r="Q587" s="216"/>
      <c r="R587" s="216"/>
      <c r="S587" s="216"/>
      <c r="T587" s="216"/>
      <c r="U587" s="216"/>
      <c r="V587" s="216"/>
      <c r="W587" s="216"/>
      <c r="X587" s="216"/>
      <c r="Y587" s="216"/>
      <c r="Z587" s="216"/>
      <c r="AA587" s="216"/>
    </row>
    <row r="588" spans="1:27" ht="15.75" customHeight="1" x14ac:dyDescent="0.2">
      <c r="A588" s="216"/>
      <c r="B588" s="216"/>
      <c r="C588" s="216"/>
      <c r="D588" s="216"/>
      <c r="E588" s="216"/>
      <c r="F588" s="216"/>
      <c r="G588" s="216"/>
      <c r="H588" s="216"/>
      <c r="I588" s="216"/>
      <c r="J588" s="216"/>
      <c r="K588" s="216"/>
      <c r="L588" s="216"/>
      <c r="M588" s="216"/>
      <c r="N588" s="216"/>
      <c r="O588" s="216"/>
      <c r="P588" s="216"/>
      <c r="Q588" s="216"/>
      <c r="R588" s="216"/>
      <c r="S588" s="216"/>
      <c r="T588" s="216"/>
      <c r="U588" s="216"/>
      <c r="V588" s="216"/>
      <c r="W588" s="216"/>
      <c r="X588" s="216"/>
      <c r="Y588" s="216"/>
      <c r="Z588" s="216"/>
      <c r="AA588" s="216"/>
    </row>
    <row r="589" spans="1:27" ht="15.75" customHeight="1" x14ac:dyDescent="0.2">
      <c r="A589" s="216"/>
      <c r="B589" s="216"/>
      <c r="C589" s="216"/>
      <c r="D589" s="216"/>
      <c r="E589" s="216"/>
      <c r="F589" s="216"/>
      <c r="G589" s="216"/>
      <c r="H589" s="216"/>
      <c r="I589" s="216"/>
      <c r="J589" s="216"/>
      <c r="K589" s="216"/>
      <c r="L589" s="216"/>
      <c r="M589" s="216"/>
      <c r="N589" s="216"/>
      <c r="O589" s="216"/>
      <c r="P589" s="216"/>
      <c r="Q589" s="216"/>
      <c r="R589" s="216"/>
      <c r="S589" s="216"/>
      <c r="T589" s="216"/>
      <c r="U589" s="216"/>
      <c r="V589" s="216"/>
      <c r="W589" s="216"/>
      <c r="X589" s="216"/>
      <c r="Y589" s="216"/>
      <c r="Z589" s="216"/>
      <c r="AA589" s="216"/>
    </row>
    <row r="590" spans="1:27" ht="15.75" customHeight="1" x14ac:dyDescent="0.2">
      <c r="A590" s="216"/>
      <c r="B590" s="216"/>
      <c r="C590" s="216"/>
      <c r="D590" s="216"/>
      <c r="E590" s="216"/>
      <c r="F590" s="216"/>
      <c r="G590" s="216"/>
      <c r="H590" s="216"/>
      <c r="I590" s="216"/>
      <c r="J590" s="216"/>
      <c r="K590" s="216"/>
      <c r="L590" s="216"/>
      <c r="M590" s="216"/>
      <c r="N590" s="216"/>
      <c r="O590" s="216"/>
      <c r="P590" s="216"/>
      <c r="Q590" s="216"/>
      <c r="R590" s="216"/>
      <c r="S590" s="216"/>
      <c r="T590" s="216"/>
      <c r="U590" s="216"/>
      <c r="V590" s="216"/>
      <c r="W590" s="216"/>
      <c r="X590" s="216"/>
      <c r="Y590" s="216"/>
      <c r="Z590" s="216"/>
      <c r="AA590" s="216"/>
    </row>
    <row r="591" spans="1:27" ht="15.75" customHeight="1" x14ac:dyDescent="0.2">
      <c r="A591" s="216"/>
      <c r="B591" s="216"/>
      <c r="C591" s="216"/>
      <c r="D591" s="216"/>
      <c r="E591" s="216"/>
      <c r="F591" s="216"/>
      <c r="G591" s="216"/>
      <c r="H591" s="216"/>
      <c r="I591" s="216"/>
      <c r="J591" s="216"/>
      <c r="K591" s="216"/>
      <c r="L591" s="216"/>
      <c r="M591" s="216"/>
      <c r="N591" s="216"/>
      <c r="O591" s="216"/>
      <c r="P591" s="216"/>
      <c r="Q591" s="216"/>
      <c r="R591" s="216"/>
      <c r="S591" s="216"/>
      <c r="T591" s="216"/>
      <c r="U591" s="216"/>
      <c r="V591" s="216"/>
      <c r="W591" s="216"/>
      <c r="X591" s="216"/>
      <c r="Y591" s="216"/>
      <c r="Z591" s="216"/>
      <c r="AA591" s="216"/>
    </row>
    <row r="592" spans="1:27" ht="15.75" customHeight="1" x14ac:dyDescent="0.2">
      <c r="A592" s="216"/>
      <c r="B592" s="216"/>
      <c r="C592" s="216"/>
      <c r="D592" s="216"/>
      <c r="E592" s="216"/>
      <c r="F592" s="216"/>
      <c r="G592" s="216"/>
      <c r="H592" s="216"/>
      <c r="I592" s="216"/>
      <c r="J592" s="216"/>
      <c r="K592" s="216"/>
      <c r="L592" s="216"/>
      <c r="M592" s="216"/>
      <c r="N592" s="216"/>
      <c r="O592" s="216"/>
      <c r="P592" s="216"/>
      <c r="Q592" s="216"/>
      <c r="R592" s="216"/>
      <c r="S592" s="216"/>
      <c r="T592" s="216"/>
      <c r="U592" s="216"/>
      <c r="V592" s="216"/>
      <c r="W592" s="216"/>
      <c r="X592" s="216"/>
      <c r="Y592" s="216"/>
      <c r="Z592" s="216"/>
      <c r="AA592" s="216"/>
    </row>
    <row r="593" spans="1:27" ht="15.75" customHeight="1" x14ac:dyDescent="0.2">
      <c r="A593" s="216"/>
      <c r="B593" s="216"/>
      <c r="C593" s="216"/>
      <c r="D593" s="216"/>
      <c r="E593" s="216"/>
      <c r="F593" s="216"/>
      <c r="G593" s="216"/>
      <c r="H593" s="216"/>
      <c r="I593" s="216"/>
      <c r="J593" s="216"/>
      <c r="K593" s="216"/>
      <c r="L593" s="216"/>
      <c r="M593" s="216"/>
      <c r="N593" s="216"/>
      <c r="O593" s="216"/>
      <c r="P593" s="216"/>
      <c r="Q593" s="216"/>
      <c r="R593" s="216"/>
      <c r="S593" s="216"/>
      <c r="T593" s="216"/>
      <c r="U593" s="216"/>
      <c r="V593" s="216"/>
      <c r="W593" s="216"/>
      <c r="X593" s="216"/>
      <c r="Y593" s="216"/>
      <c r="Z593" s="216"/>
      <c r="AA593" s="216"/>
    </row>
    <row r="594" spans="1:27" ht="15.75" customHeight="1" x14ac:dyDescent="0.2">
      <c r="A594" s="216"/>
      <c r="B594" s="216"/>
      <c r="C594" s="216"/>
      <c r="D594" s="216"/>
      <c r="E594" s="216"/>
      <c r="F594" s="216"/>
      <c r="G594" s="216"/>
      <c r="H594" s="216"/>
      <c r="I594" s="216"/>
      <c r="J594" s="216"/>
      <c r="K594" s="216"/>
      <c r="L594" s="216"/>
      <c r="M594" s="216"/>
      <c r="N594" s="216"/>
      <c r="O594" s="216"/>
      <c r="P594" s="216"/>
      <c r="Q594" s="216"/>
      <c r="R594" s="216"/>
      <c r="S594" s="216"/>
      <c r="T594" s="216"/>
      <c r="U594" s="216"/>
      <c r="V594" s="216"/>
      <c r="W594" s="216"/>
      <c r="X594" s="216"/>
      <c r="Y594" s="216"/>
      <c r="Z594" s="216"/>
      <c r="AA594" s="216"/>
    </row>
    <row r="595" spans="1:27" ht="15.75" customHeight="1" x14ac:dyDescent="0.2">
      <c r="A595" s="216"/>
      <c r="B595" s="216"/>
      <c r="C595" s="216"/>
      <c r="D595" s="216"/>
      <c r="E595" s="216"/>
      <c r="F595" s="216"/>
      <c r="G595" s="216"/>
      <c r="H595" s="216"/>
      <c r="I595" s="216"/>
      <c r="J595" s="216"/>
      <c r="K595" s="216"/>
      <c r="L595" s="216"/>
      <c r="M595" s="216"/>
      <c r="N595" s="216"/>
      <c r="O595" s="216"/>
      <c r="P595" s="216"/>
      <c r="Q595" s="216"/>
      <c r="R595" s="216"/>
      <c r="S595" s="216"/>
      <c r="T595" s="216"/>
      <c r="U595" s="216"/>
      <c r="V595" s="216"/>
      <c r="W595" s="216"/>
      <c r="X595" s="216"/>
      <c r="Y595" s="216"/>
      <c r="Z595" s="216"/>
      <c r="AA595" s="216"/>
    </row>
    <row r="596" spans="1:27" ht="15.75" customHeight="1" x14ac:dyDescent="0.2">
      <c r="A596" s="216"/>
      <c r="B596" s="216"/>
      <c r="C596" s="216"/>
      <c r="D596" s="216"/>
      <c r="E596" s="216"/>
      <c r="F596" s="216"/>
      <c r="G596" s="216"/>
      <c r="H596" s="216"/>
      <c r="I596" s="216"/>
      <c r="J596" s="216"/>
      <c r="K596" s="216"/>
      <c r="L596" s="216"/>
      <c r="M596" s="216"/>
      <c r="N596" s="216"/>
      <c r="O596" s="216"/>
      <c r="P596" s="216"/>
      <c r="Q596" s="216"/>
      <c r="R596" s="216"/>
      <c r="S596" s="216"/>
      <c r="T596" s="216"/>
      <c r="U596" s="216"/>
      <c r="V596" s="216"/>
      <c r="W596" s="216"/>
      <c r="X596" s="216"/>
      <c r="Y596" s="216"/>
      <c r="Z596" s="216"/>
      <c r="AA596" s="216"/>
    </row>
    <row r="597" spans="1:27" ht="15.75" customHeight="1" x14ac:dyDescent="0.2">
      <c r="A597" s="216"/>
      <c r="B597" s="216"/>
      <c r="C597" s="216"/>
      <c r="D597" s="216"/>
      <c r="E597" s="216"/>
      <c r="F597" s="216"/>
      <c r="G597" s="216"/>
      <c r="H597" s="216"/>
      <c r="I597" s="216"/>
      <c r="J597" s="216"/>
      <c r="K597" s="216"/>
      <c r="L597" s="216"/>
      <c r="M597" s="216"/>
      <c r="N597" s="216"/>
      <c r="O597" s="216"/>
      <c r="P597" s="216"/>
      <c r="Q597" s="216"/>
      <c r="R597" s="216"/>
      <c r="S597" s="216"/>
      <c r="T597" s="216"/>
      <c r="U597" s="216"/>
      <c r="V597" s="216"/>
      <c r="W597" s="216"/>
      <c r="X597" s="216"/>
      <c r="Y597" s="216"/>
      <c r="Z597" s="216"/>
      <c r="AA597" s="216"/>
    </row>
    <row r="598" spans="1:27" ht="15.75" customHeight="1" x14ac:dyDescent="0.2">
      <c r="A598" s="216"/>
      <c r="B598" s="216"/>
      <c r="C598" s="216"/>
      <c r="D598" s="216"/>
      <c r="E598" s="216"/>
      <c r="F598" s="216"/>
      <c r="G598" s="216"/>
      <c r="H598" s="216"/>
      <c r="I598" s="216"/>
      <c r="J598" s="216"/>
      <c r="K598" s="216"/>
      <c r="L598" s="216"/>
      <c r="M598" s="216"/>
      <c r="N598" s="216"/>
      <c r="O598" s="216"/>
      <c r="P598" s="216"/>
      <c r="Q598" s="216"/>
      <c r="R598" s="216"/>
      <c r="S598" s="216"/>
      <c r="T598" s="216"/>
      <c r="U598" s="216"/>
      <c r="V598" s="216"/>
      <c r="W598" s="216"/>
      <c r="X598" s="216"/>
      <c r="Y598" s="216"/>
      <c r="Z598" s="216"/>
      <c r="AA598" s="216"/>
    </row>
    <row r="599" spans="1:27" ht="15.75" customHeight="1" x14ac:dyDescent="0.2">
      <c r="A599" s="216"/>
      <c r="B599" s="216"/>
      <c r="C599" s="216"/>
      <c r="D599" s="216"/>
      <c r="E599" s="216"/>
      <c r="F599" s="216"/>
      <c r="G599" s="216"/>
      <c r="H599" s="216"/>
      <c r="I599" s="216"/>
      <c r="J599" s="216"/>
      <c r="K599" s="216"/>
      <c r="L599" s="216"/>
      <c r="M599" s="216"/>
      <c r="N599" s="216"/>
      <c r="O599" s="216"/>
      <c r="P599" s="216"/>
      <c r="Q599" s="216"/>
      <c r="R599" s="216"/>
      <c r="S599" s="216"/>
      <c r="T599" s="216"/>
      <c r="U599" s="216"/>
      <c r="V599" s="216"/>
      <c r="W599" s="216"/>
      <c r="X599" s="216"/>
      <c r="Y599" s="216"/>
      <c r="Z599" s="216"/>
      <c r="AA599" s="216"/>
    </row>
    <row r="600" spans="1:27" ht="15.75" customHeight="1" x14ac:dyDescent="0.2">
      <c r="A600" s="216"/>
      <c r="B600" s="216"/>
      <c r="C600" s="216"/>
      <c r="D600" s="216"/>
      <c r="E600" s="216"/>
      <c r="F600" s="216"/>
      <c r="G600" s="216"/>
      <c r="H600" s="216"/>
      <c r="I600" s="216"/>
      <c r="J600" s="216"/>
      <c r="K600" s="216"/>
      <c r="L600" s="216"/>
      <c r="M600" s="216"/>
      <c r="N600" s="216"/>
      <c r="O600" s="216"/>
      <c r="P600" s="216"/>
      <c r="Q600" s="216"/>
      <c r="R600" s="216"/>
      <c r="S600" s="216"/>
      <c r="T600" s="216"/>
      <c r="U600" s="216"/>
      <c r="V600" s="216"/>
      <c r="W600" s="216"/>
      <c r="X600" s="216"/>
      <c r="Y600" s="216"/>
      <c r="Z600" s="216"/>
      <c r="AA600" s="216"/>
    </row>
    <row r="601" spans="1:27" ht="15.75" customHeight="1" x14ac:dyDescent="0.2">
      <c r="A601" s="216"/>
      <c r="B601" s="216"/>
      <c r="C601" s="216"/>
      <c r="D601" s="216"/>
      <c r="E601" s="216"/>
      <c r="F601" s="216"/>
      <c r="G601" s="216"/>
      <c r="H601" s="216"/>
      <c r="I601" s="216"/>
      <c r="J601" s="216"/>
      <c r="K601" s="216"/>
      <c r="L601" s="216"/>
      <c r="M601" s="216"/>
      <c r="N601" s="216"/>
      <c r="O601" s="216"/>
      <c r="P601" s="216"/>
      <c r="Q601" s="216"/>
      <c r="R601" s="216"/>
      <c r="S601" s="216"/>
      <c r="T601" s="216"/>
      <c r="U601" s="216"/>
      <c r="V601" s="216"/>
      <c r="W601" s="216"/>
      <c r="X601" s="216"/>
      <c r="Y601" s="216"/>
      <c r="Z601" s="216"/>
      <c r="AA601" s="216"/>
    </row>
    <row r="602" spans="1:27" ht="15.75" customHeight="1" x14ac:dyDescent="0.2">
      <c r="A602" s="216"/>
      <c r="B602" s="216"/>
      <c r="C602" s="216"/>
      <c r="D602" s="216"/>
      <c r="E602" s="216"/>
      <c r="F602" s="216"/>
      <c r="G602" s="216"/>
      <c r="H602" s="216"/>
      <c r="I602" s="216"/>
      <c r="J602" s="216"/>
      <c r="K602" s="216"/>
      <c r="L602" s="216"/>
      <c r="M602" s="216"/>
      <c r="N602" s="216"/>
      <c r="O602" s="216"/>
      <c r="P602" s="216"/>
      <c r="Q602" s="216"/>
      <c r="R602" s="216"/>
      <c r="S602" s="216"/>
      <c r="T602" s="216"/>
      <c r="U602" s="216"/>
      <c r="V602" s="216"/>
      <c r="W602" s="216"/>
      <c r="X602" s="216"/>
      <c r="Y602" s="216"/>
      <c r="Z602" s="216"/>
      <c r="AA602" s="216"/>
    </row>
    <row r="603" spans="1:27" ht="15.75" customHeight="1" x14ac:dyDescent="0.2">
      <c r="A603" s="216"/>
      <c r="B603" s="216"/>
      <c r="C603" s="216"/>
      <c r="D603" s="216"/>
      <c r="E603" s="216"/>
      <c r="F603" s="216"/>
      <c r="G603" s="216"/>
      <c r="H603" s="216"/>
      <c r="I603" s="216"/>
      <c r="J603" s="216"/>
      <c r="K603" s="216"/>
      <c r="L603" s="216"/>
      <c r="M603" s="216"/>
      <c r="N603" s="216"/>
      <c r="O603" s="216"/>
      <c r="P603" s="216"/>
      <c r="Q603" s="216"/>
      <c r="R603" s="216"/>
      <c r="S603" s="216"/>
      <c r="T603" s="216"/>
      <c r="U603" s="216"/>
      <c r="V603" s="216"/>
      <c r="W603" s="216"/>
      <c r="X603" s="216"/>
      <c r="Y603" s="216"/>
      <c r="Z603" s="216"/>
      <c r="AA603" s="216"/>
    </row>
    <row r="604" spans="1:27" ht="15.75" customHeight="1" x14ac:dyDescent="0.2">
      <c r="A604" s="216"/>
      <c r="B604" s="216"/>
      <c r="C604" s="216"/>
      <c r="D604" s="216"/>
      <c r="E604" s="216"/>
      <c r="F604" s="216"/>
      <c r="G604" s="216"/>
      <c r="H604" s="216"/>
      <c r="I604" s="216"/>
      <c r="J604" s="216"/>
      <c r="K604" s="216"/>
      <c r="L604" s="216"/>
      <c r="M604" s="216"/>
      <c r="N604" s="216"/>
      <c r="O604" s="216"/>
      <c r="P604" s="216"/>
      <c r="Q604" s="216"/>
      <c r="R604" s="216"/>
      <c r="S604" s="216"/>
      <c r="T604" s="216"/>
      <c r="U604" s="216"/>
      <c r="V604" s="216"/>
      <c r="W604" s="216"/>
      <c r="X604" s="216"/>
      <c r="Y604" s="216"/>
      <c r="Z604" s="216"/>
      <c r="AA604" s="216"/>
    </row>
    <row r="605" spans="1:27" ht="15.75" customHeight="1" x14ac:dyDescent="0.2">
      <c r="A605" s="216"/>
      <c r="B605" s="216"/>
      <c r="C605" s="216"/>
      <c r="D605" s="216"/>
      <c r="E605" s="216"/>
      <c r="F605" s="216"/>
      <c r="G605" s="216"/>
      <c r="H605" s="216"/>
      <c r="I605" s="216"/>
      <c r="J605" s="216"/>
      <c r="K605" s="216"/>
      <c r="L605" s="216"/>
      <c r="M605" s="216"/>
      <c r="N605" s="216"/>
      <c r="O605" s="216"/>
      <c r="P605" s="216"/>
      <c r="Q605" s="216"/>
      <c r="R605" s="216"/>
      <c r="S605" s="216"/>
      <c r="T605" s="216"/>
      <c r="U605" s="216"/>
      <c r="V605" s="216"/>
      <c r="W605" s="216"/>
      <c r="X605" s="216"/>
      <c r="Y605" s="216"/>
      <c r="Z605" s="216"/>
      <c r="AA605" s="216"/>
    </row>
    <row r="606" spans="1:27" ht="15.75" customHeight="1" x14ac:dyDescent="0.2">
      <c r="A606" s="216"/>
      <c r="B606" s="216"/>
      <c r="C606" s="216"/>
      <c r="D606" s="216"/>
      <c r="E606" s="216"/>
      <c r="F606" s="216"/>
      <c r="G606" s="216"/>
      <c r="H606" s="216"/>
      <c r="I606" s="216"/>
      <c r="J606" s="216"/>
      <c r="K606" s="216"/>
      <c r="L606" s="216"/>
      <c r="M606" s="216"/>
      <c r="N606" s="216"/>
      <c r="O606" s="216"/>
      <c r="P606" s="216"/>
      <c r="Q606" s="216"/>
      <c r="R606" s="216"/>
      <c r="S606" s="216"/>
      <c r="T606" s="216"/>
      <c r="U606" s="216"/>
      <c r="V606" s="216"/>
      <c r="W606" s="216"/>
      <c r="X606" s="216"/>
      <c r="Y606" s="216"/>
      <c r="Z606" s="216"/>
      <c r="AA606" s="216"/>
    </row>
    <row r="607" spans="1:27" ht="15.75" customHeight="1" x14ac:dyDescent="0.2">
      <c r="A607" s="216"/>
      <c r="B607" s="216"/>
      <c r="C607" s="216"/>
      <c r="D607" s="216"/>
      <c r="E607" s="216"/>
      <c r="F607" s="216"/>
      <c r="G607" s="216"/>
      <c r="H607" s="216"/>
      <c r="I607" s="216"/>
      <c r="J607" s="216"/>
      <c r="K607" s="216"/>
      <c r="L607" s="216"/>
      <c r="M607" s="216"/>
      <c r="N607" s="216"/>
      <c r="O607" s="216"/>
      <c r="P607" s="216"/>
      <c r="Q607" s="216"/>
      <c r="R607" s="216"/>
      <c r="S607" s="216"/>
      <c r="T607" s="216"/>
      <c r="U607" s="216"/>
      <c r="V607" s="216"/>
      <c r="W607" s="216"/>
      <c r="X607" s="216"/>
      <c r="Y607" s="216"/>
      <c r="Z607" s="216"/>
      <c r="AA607" s="216"/>
    </row>
    <row r="608" spans="1:27" ht="15.75" customHeight="1" x14ac:dyDescent="0.2">
      <c r="A608" s="216"/>
      <c r="B608" s="216"/>
      <c r="C608" s="216"/>
      <c r="D608" s="216"/>
      <c r="E608" s="216"/>
      <c r="F608" s="216"/>
      <c r="G608" s="216"/>
      <c r="H608" s="216"/>
      <c r="I608" s="216"/>
      <c r="J608" s="216"/>
      <c r="K608" s="216"/>
      <c r="L608" s="216"/>
      <c r="M608" s="216"/>
      <c r="N608" s="216"/>
      <c r="O608" s="216"/>
      <c r="P608" s="216"/>
      <c r="Q608" s="216"/>
      <c r="R608" s="216"/>
      <c r="S608" s="216"/>
      <c r="T608" s="216"/>
      <c r="U608" s="216"/>
      <c r="V608" s="216"/>
      <c r="W608" s="216"/>
      <c r="X608" s="216"/>
      <c r="Y608" s="216"/>
      <c r="Z608" s="216"/>
      <c r="AA608" s="216"/>
    </row>
    <row r="609" spans="1:27" ht="15.75" customHeight="1" x14ac:dyDescent="0.2">
      <c r="A609" s="216"/>
      <c r="B609" s="216"/>
      <c r="C609" s="216"/>
      <c r="D609" s="216"/>
      <c r="E609" s="216"/>
      <c r="F609" s="216"/>
      <c r="G609" s="216"/>
      <c r="H609" s="216"/>
      <c r="I609" s="216"/>
      <c r="J609" s="216"/>
      <c r="K609" s="216"/>
      <c r="L609" s="216"/>
      <c r="M609" s="216"/>
      <c r="N609" s="216"/>
      <c r="O609" s="216"/>
      <c r="P609" s="216"/>
      <c r="Q609" s="216"/>
      <c r="R609" s="216"/>
      <c r="S609" s="216"/>
      <c r="T609" s="216"/>
      <c r="U609" s="216"/>
      <c r="V609" s="216"/>
      <c r="W609" s="216"/>
      <c r="X609" s="216"/>
      <c r="Y609" s="216"/>
      <c r="Z609" s="216"/>
      <c r="AA609" s="216"/>
    </row>
    <row r="610" spans="1:27" ht="15.75" customHeight="1" x14ac:dyDescent="0.2">
      <c r="A610" s="216"/>
      <c r="B610" s="216"/>
      <c r="C610" s="216"/>
      <c r="D610" s="216"/>
      <c r="E610" s="216"/>
      <c r="F610" s="216"/>
      <c r="G610" s="216"/>
      <c r="H610" s="216"/>
      <c r="I610" s="216"/>
      <c r="J610" s="216"/>
      <c r="K610" s="216"/>
      <c r="L610" s="216"/>
      <c r="M610" s="216"/>
      <c r="N610" s="216"/>
      <c r="O610" s="216"/>
      <c r="P610" s="216"/>
      <c r="Q610" s="216"/>
      <c r="R610" s="216"/>
      <c r="S610" s="216"/>
      <c r="T610" s="216"/>
      <c r="U610" s="216"/>
      <c r="V610" s="216"/>
      <c r="W610" s="216"/>
      <c r="X610" s="216"/>
      <c r="Y610" s="216"/>
      <c r="Z610" s="216"/>
      <c r="AA610" s="216"/>
    </row>
    <row r="611" spans="1:27" ht="15.75" customHeight="1" x14ac:dyDescent="0.2">
      <c r="A611" s="216"/>
      <c r="B611" s="216"/>
      <c r="C611" s="216"/>
      <c r="D611" s="216"/>
      <c r="E611" s="216"/>
      <c r="F611" s="216"/>
      <c r="G611" s="216"/>
      <c r="H611" s="216"/>
      <c r="I611" s="216"/>
      <c r="J611" s="216"/>
      <c r="K611" s="216"/>
      <c r="L611" s="216"/>
      <c r="M611" s="216"/>
      <c r="N611" s="216"/>
      <c r="O611" s="216"/>
      <c r="P611" s="216"/>
      <c r="Q611" s="216"/>
      <c r="R611" s="216"/>
      <c r="S611" s="216"/>
      <c r="T611" s="216"/>
      <c r="U611" s="216"/>
      <c r="V611" s="216"/>
      <c r="W611" s="216"/>
      <c r="X611" s="216"/>
      <c r="Y611" s="216"/>
      <c r="Z611" s="216"/>
      <c r="AA611" s="216"/>
    </row>
    <row r="612" spans="1:27" ht="15.75" customHeight="1" x14ac:dyDescent="0.2">
      <c r="A612" s="216"/>
      <c r="B612" s="216"/>
      <c r="C612" s="216"/>
      <c r="D612" s="216"/>
      <c r="E612" s="216"/>
      <c r="F612" s="216"/>
      <c r="G612" s="216"/>
      <c r="H612" s="216"/>
      <c r="I612" s="216"/>
      <c r="J612" s="216"/>
      <c r="K612" s="216"/>
      <c r="L612" s="216"/>
      <c r="M612" s="216"/>
      <c r="N612" s="216"/>
      <c r="O612" s="216"/>
      <c r="P612" s="216"/>
      <c r="Q612" s="216"/>
      <c r="R612" s="216"/>
      <c r="S612" s="216"/>
      <c r="T612" s="216"/>
      <c r="U612" s="216"/>
      <c r="V612" s="216"/>
      <c r="W612" s="216"/>
      <c r="X612" s="216"/>
      <c r="Y612" s="216"/>
      <c r="Z612" s="216"/>
      <c r="AA612" s="216"/>
    </row>
    <row r="613" spans="1:27" ht="15.75" customHeight="1" x14ac:dyDescent="0.2">
      <c r="A613" s="216"/>
      <c r="B613" s="216"/>
      <c r="C613" s="216"/>
      <c r="D613" s="216"/>
      <c r="E613" s="216"/>
      <c r="F613" s="216"/>
      <c r="G613" s="216"/>
      <c r="H613" s="216"/>
      <c r="I613" s="216"/>
      <c r="J613" s="216"/>
      <c r="K613" s="216"/>
      <c r="L613" s="216"/>
      <c r="M613" s="216"/>
      <c r="N613" s="216"/>
      <c r="O613" s="216"/>
      <c r="P613" s="216"/>
      <c r="Q613" s="216"/>
      <c r="R613" s="216"/>
      <c r="S613" s="216"/>
      <c r="T613" s="216"/>
      <c r="U613" s="216"/>
      <c r="V613" s="216"/>
      <c r="W613" s="216"/>
      <c r="X613" s="216"/>
      <c r="Y613" s="216"/>
      <c r="Z613" s="216"/>
      <c r="AA613" s="216"/>
    </row>
    <row r="614" spans="1:27" ht="15.75" customHeight="1" x14ac:dyDescent="0.2">
      <c r="A614" s="216"/>
      <c r="B614" s="216"/>
      <c r="C614" s="216"/>
      <c r="D614" s="216"/>
      <c r="E614" s="216"/>
      <c r="F614" s="216"/>
      <c r="G614" s="216"/>
      <c r="H614" s="216"/>
      <c r="I614" s="216"/>
      <c r="J614" s="216"/>
      <c r="K614" s="216"/>
      <c r="L614" s="216"/>
      <c r="M614" s="216"/>
      <c r="N614" s="216"/>
      <c r="O614" s="216"/>
      <c r="P614" s="216"/>
      <c r="Q614" s="216"/>
      <c r="R614" s="216"/>
      <c r="S614" s="216"/>
      <c r="T614" s="216"/>
      <c r="U614" s="216"/>
      <c r="V614" s="216"/>
      <c r="W614" s="216"/>
      <c r="X614" s="216"/>
      <c r="Y614" s="216"/>
      <c r="Z614" s="216"/>
      <c r="AA614" s="216"/>
    </row>
    <row r="615" spans="1:27" ht="15.75" customHeight="1" x14ac:dyDescent="0.2">
      <c r="A615" s="216"/>
      <c r="B615" s="216"/>
      <c r="C615" s="216"/>
      <c r="D615" s="216"/>
      <c r="E615" s="216"/>
      <c r="F615" s="216"/>
      <c r="G615" s="216"/>
      <c r="H615" s="216"/>
      <c r="I615" s="216"/>
      <c r="J615" s="216"/>
      <c r="K615" s="216"/>
      <c r="L615" s="216"/>
      <c r="M615" s="216"/>
      <c r="N615" s="216"/>
      <c r="O615" s="216"/>
      <c r="P615" s="216"/>
      <c r="Q615" s="216"/>
      <c r="R615" s="216"/>
      <c r="S615" s="216"/>
      <c r="T615" s="216"/>
      <c r="U615" s="216"/>
      <c r="V615" s="216"/>
      <c r="W615" s="216"/>
      <c r="X615" s="216"/>
      <c r="Y615" s="216"/>
      <c r="Z615" s="216"/>
      <c r="AA615" s="216"/>
    </row>
    <row r="616" spans="1:27" ht="15.75" customHeight="1" x14ac:dyDescent="0.2">
      <c r="A616" s="216"/>
      <c r="B616" s="216"/>
      <c r="C616" s="216"/>
      <c r="D616" s="216"/>
      <c r="E616" s="216"/>
      <c r="F616" s="216"/>
      <c r="G616" s="216"/>
      <c r="H616" s="216"/>
      <c r="I616" s="216"/>
      <c r="J616" s="216"/>
      <c r="K616" s="216"/>
      <c r="L616" s="216"/>
      <c r="M616" s="216"/>
      <c r="N616" s="216"/>
      <c r="O616" s="216"/>
      <c r="P616" s="216"/>
      <c r="Q616" s="216"/>
      <c r="R616" s="216"/>
      <c r="S616" s="216"/>
      <c r="T616" s="216"/>
      <c r="U616" s="216"/>
      <c r="V616" s="216"/>
      <c r="W616" s="216"/>
      <c r="X616" s="216"/>
      <c r="Y616" s="216"/>
      <c r="Z616" s="216"/>
      <c r="AA616" s="216"/>
    </row>
    <row r="617" spans="1:27" ht="15.75" customHeight="1" x14ac:dyDescent="0.2">
      <c r="A617" s="216"/>
      <c r="B617" s="216"/>
      <c r="C617" s="216"/>
      <c r="D617" s="216"/>
      <c r="E617" s="216"/>
      <c r="F617" s="216"/>
      <c r="G617" s="216"/>
      <c r="H617" s="216"/>
      <c r="I617" s="216"/>
      <c r="J617" s="216"/>
      <c r="K617" s="216"/>
      <c r="L617" s="216"/>
      <c r="M617" s="216"/>
      <c r="N617" s="216"/>
      <c r="O617" s="216"/>
      <c r="P617" s="216"/>
      <c r="Q617" s="216"/>
      <c r="R617" s="216"/>
      <c r="S617" s="216"/>
      <c r="T617" s="216"/>
      <c r="U617" s="216"/>
      <c r="V617" s="216"/>
      <c r="W617" s="216"/>
      <c r="X617" s="216"/>
      <c r="Y617" s="216"/>
      <c r="Z617" s="216"/>
      <c r="AA617" s="216"/>
    </row>
    <row r="618" spans="1:27" ht="15.75" customHeight="1" x14ac:dyDescent="0.2">
      <c r="A618" s="216"/>
      <c r="B618" s="216"/>
      <c r="C618" s="216"/>
      <c r="D618" s="216"/>
      <c r="E618" s="216"/>
      <c r="F618" s="216"/>
      <c r="G618" s="216"/>
      <c r="H618" s="216"/>
      <c r="I618" s="216"/>
      <c r="J618" s="216"/>
      <c r="K618" s="216"/>
      <c r="L618" s="216"/>
      <c r="M618" s="216"/>
      <c r="N618" s="216"/>
      <c r="O618" s="216"/>
      <c r="P618" s="216"/>
      <c r="Q618" s="216"/>
      <c r="R618" s="216"/>
      <c r="S618" s="216"/>
      <c r="T618" s="216"/>
      <c r="U618" s="216"/>
      <c r="V618" s="216"/>
      <c r="W618" s="216"/>
      <c r="X618" s="216"/>
      <c r="Y618" s="216"/>
      <c r="Z618" s="216"/>
      <c r="AA618" s="216"/>
    </row>
    <row r="619" spans="1:27" ht="15.75" customHeight="1" x14ac:dyDescent="0.2">
      <c r="A619" s="216"/>
      <c r="B619" s="216"/>
      <c r="C619" s="216"/>
      <c r="D619" s="216"/>
      <c r="E619" s="216"/>
      <c r="F619" s="216"/>
      <c r="G619" s="216"/>
      <c r="H619" s="216"/>
      <c r="I619" s="216"/>
      <c r="J619" s="216"/>
      <c r="K619" s="216"/>
      <c r="L619" s="216"/>
      <c r="M619" s="216"/>
      <c r="N619" s="216"/>
      <c r="O619" s="216"/>
      <c r="P619" s="216"/>
      <c r="Q619" s="216"/>
      <c r="R619" s="216"/>
      <c r="S619" s="216"/>
      <c r="T619" s="216"/>
      <c r="U619" s="216"/>
      <c r="V619" s="216"/>
      <c r="W619" s="216"/>
      <c r="X619" s="216"/>
      <c r="Y619" s="216"/>
      <c r="Z619" s="216"/>
      <c r="AA619" s="216"/>
    </row>
    <row r="620" spans="1:27" ht="15.75" customHeight="1" x14ac:dyDescent="0.2">
      <c r="A620" s="216"/>
      <c r="B620" s="216"/>
      <c r="C620" s="216"/>
      <c r="D620" s="216"/>
      <c r="E620" s="216"/>
      <c r="F620" s="216"/>
      <c r="G620" s="216"/>
      <c r="H620" s="216"/>
      <c r="I620" s="216"/>
      <c r="J620" s="216"/>
      <c r="K620" s="216"/>
      <c r="L620" s="216"/>
      <c r="M620" s="216"/>
      <c r="N620" s="216"/>
      <c r="O620" s="216"/>
      <c r="P620" s="216"/>
      <c r="Q620" s="216"/>
      <c r="R620" s="216"/>
      <c r="S620" s="216"/>
      <c r="T620" s="216"/>
      <c r="U620" s="216"/>
      <c r="V620" s="216"/>
      <c r="W620" s="216"/>
      <c r="X620" s="216"/>
      <c r="Y620" s="216"/>
      <c r="Z620" s="216"/>
      <c r="AA620" s="216"/>
    </row>
    <row r="621" spans="1:27" ht="15.75" customHeight="1" x14ac:dyDescent="0.2">
      <c r="A621" s="216"/>
      <c r="B621" s="216"/>
      <c r="C621" s="216"/>
      <c r="D621" s="216"/>
      <c r="E621" s="216"/>
      <c r="F621" s="216"/>
      <c r="G621" s="216"/>
      <c r="H621" s="216"/>
      <c r="I621" s="216"/>
      <c r="J621" s="216"/>
      <c r="K621" s="216"/>
      <c r="L621" s="216"/>
      <c r="M621" s="216"/>
      <c r="N621" s="216"/>
      <c r="O621" s="216"/>
      <c r="P621" s="216"/>
      <c r="Q621" s="216"/>
      <c r="R621" s="216"/>
      <c r="S621" s="216"/>
      <c r="T621" s="216"/>
      <c r="U621" s="216"/>
      <c r="V621" s="216"/>
      <c r="W621" s="216"/>
      <c r="X621" s="216"/>
      <c r="Y621" s="216"/>
      <c r="Z621" s="216"/>
      <c r="AA621" s="216"/>
    </row>
    <row r="622" spans="1:27" ht="15.75" customHeight="1" x14ac:dyDescent="0.2">
      <c r="A622" s="216"/>
      <c r="B622" s="216"/>
      <c r="C622" s="216"/>
      <c r="D622" s="216"/>
      <c r="E622" s="216"/>
      <c r="F622" s="216"/>
      <c r="G622" s="216"/>
      <c r="H622" s="216"/>
      <c r="I622" s="216"/>
      <c r="J622" s="216"/>
      <c r="K622" s="216"/>
      <c r="L622" s="216"/>
      <c r="M622" s="216"/>
      <c r="N622" s="216"/>
      <c r="O622" s="216"/>
      <c r="P622" s="216"/>
      <c r="Q622" s="216"/>
      <c r="R622" s="216"/>
      <c r="S622" s="216"/>
      <c r="T622" s="216"/>
      <c r="U622" s="216"/>
      <c r="V622" s="216"/>
      <c r="W622" s="216"/>
      <c r="X622" s="216"/>
      <c r="Y622" s="216"/>
      <c r="Z622" s="216"/>
      <c r="AA622" s="216"/>
    </row>
    <row r="623" spans="1:27" ht="15.75" customHeight="1" x14ac:dyDescent="0.2">
      <c r="A623" s="216"/>
      <c r="B623" s="216"/>
      <c r="C623" s="216"/>
      <c r="D623" s="216"/>
      <c r="E623" s="216"/>
      <c r="F623" s="216"/>
      <c r="G623" s="216"/>
      <c r="H623" s="216"/>
      <c r="I623" s="216"/>
      <c r="J623" s="216"/>
      <c r="K623" s="216"/>
      <c r="L623" s="216"/>
      <c r="M623" s="216"/>
      <c r="N623" s="216"/>
      <c r="O623" s="216"/>
      <c r="P623" s="216"/>
      <c r="Q623" s="216"/>
      <c r="R623" s="216"/>
      <c r="S623" s="216"/>
      <c r="T623" s="216"/>
      <c r="U623" s="216"/>
      <c r="V623" s="216"/>
      <c r="W623" s="216"/>
      <c r="X623" s="216"/>
      <c r="Y623" s="216"/>
      <c r="Z623" s="216"/>
      <c r="AA623" s="216"/>
    </row>
    <row r="624" spans="1:27" ht="15.75" customHeight="1" x14ac:dyDescent="0.2">
      <c r="A624" s="216"/>
      <c r="B624" s="216"/>
      <c r="C624" s="216"/>
      <c r="D624" s="216"/>
      <c r="E624" s="216"/>
      <c r="F624" s="216"/>
      <c r="G624" s="216"/>
      <c r="H624" s="216"/>
      <c r="I624" s="216"/>
      <c r="J624" s="216"/>
      <c r="K624" s="216"/>
      <c r="L624" s="216"/>
      <c r="M624" s="216"/>
      <c r="N624" s="216"/>
      <c r="O624" s="216"/>
      <c r="P624" s="216"/>
      <c r="Q624" s="216"/>
      <c r="R624" s="216"/>
      <c r="S624" s="216"/>
      <c r="T624" s="216"/>
      <c r="U624" s="216"/>
      <c r="V624" s="216"/>
      <c r="W624" s="216"/>
      <c r="X624" s="216"/>
      <c r="Y624" s="216"/>
      <c r="Z624" s="216"/>
      <c r="AA624" s="216"/>
    </row>
    <row r="625" spans="1:27" ht="15.75" customHeight="1" x14ac:dyDescent="0.2">
      <c r="A625" s="216"/>
      <c r="B625" s="216"/>
      <c r="C625" s="216"/>
      <c r="D625" s="216"/>
      <c r="E625" s="216"/>
      <c r="F625" s="216"/>
      <c r="G625" s="216"/>
      <c r="H625" s="216"/>
      <c r="I625" s="216"/>
      <c r="J625" s="216"/>
      <c r="K625" s="216"/>
      <c r="L625" s="216"/>
      <c r="M625" s="216"/>
      <c r="N625" s="216"/>
      <c r="O625" s="216"/>
      <c r="P625" s="216"/>
      <c r="Q625" s="216"/>
      <c r="R625" s="216"/>
      <c r="S625" s="216"/>
      <c r="T625" s="216"/>
      <c r="U625" s="216"/>
      <c r="V625" s="216"/>
      <c r="W625" s="216"/>
      <c r="X625" s="216"/>
      <c r="Y625" s="216"/>
      <c r="Z625" s="216"/>
      <c r="AA625" s="216"/>
    </row>
    <row r="626" spans="1:27" ht="15.75" customHeight="1" x14ac:dyDescent="0.2">
      <c r="A626" s="216"/>
      <c r="B626" s="216"/>
      <c r="C626" s="216"/>
      <c r="D626" s="216"/>
      <c r="E626" s="216"/>
      <c r="F626" s="216"/>
      <c r="G626" s="216"/>
      <c r="H626" s="216"/>
      <c r="I626" s="216"/>
      <c r="J626" s="216"/>
      <c r="K626" s="216"/>
      <c r="L626" s="216"/>
      <c r="M626" s="216"/>
      <c r="N626" s="216"/>
      <c r="O626" s="216"/>
      <c r="P626" s="216"/>
      <c r="Q626" s="216"/>
      <c r="R626" s="216"/>
      <c r="S626" s="216"/>
      <c r="T626" s="216"/>
      <c r="U626" s="216"/>
      <c r="V626" s="216"/>
      <c r="W626" s="216"/>
      <c r="X626" s="216"/>
      <c r="Y626" s="216"/>
      <c r="Z626" s="216"/>
      <c r="AA626" s="216"/>
    </row>
    <row r="627" spans="1:27" ht="15.75" customHeight="1" x14ac:dyDescent="0.2">
      <c r="A627" s="216"/>
      <c r="B627" s="216"/>
      <c r="C627" s="216"/>
      <c r="D627" s="216"/>
      <c r="E627" s="216"/>
      <c r="F627" s="216"/>
      <c r="G627" s="216"/>
      <c r="H627" s="216"/>
      <c r="I627" s="216"/>
      <c r="J627" s="216"/>
      <c r="K627" s="216"/>
      <c r="L627" s="216"/>
      <c r="M627" s="216"/>
      <c r="N627" s="216"/>
      <c r="O627" s="216"/>
      <c r="P627" s="216"/>
      <c r="Q627" s="216"/>
      <c r="R627" s="216"/>
      <c r="S627" s="216"/>
      <c r="T627" s="216"/>
      <c r="U627" s="216"/>
      <c r="V627" s="216"/>
      <c r="W627" s="216"/>
      <c r="X627" s="216"/>
      <c r="Y627" s="216"/>
      <c r="Z627" s="216"/>
      <c r="AA627" s="216"/>
    </row>
    <row r="628" spans="1:27" ht="15.75" customHeight="1" x14ac:dyDescent="0.2">
      <c r="A628" s="216"/>
      <c r="B628" s="216"/>
      <c r="C628" s="216"/>
      <c r="D628" s="216"/>
      <c r="E628" s="216"/>
      <c r="F628" s="216"/>
      <c r="G628" s="216"/>
      <c r="H628" s="216"/>
      <c r="I628" s="216"/>
      <c r="J628" s="216"/>
      <c r="K628" s="216"/>
      <c r="L628" s="216"/>
      <c r="M628" s="216"/>
      <c r="N628" s="216"/>
      <c r="O628" s="216"/>
      <c r="P628" s="216"/>
      <c r="Q628" s="216"/>
      <c r="R628" s="216"/>
      <c r="S628" s="216"/>
      <c r="T628" s="216"/>
      <c r="U628" s="216"/>
      <c r="V628" s="216"/>
      <c r="W628" s="216"/>
      <c r="X628" s="216"/>
      <c r="Y628" s="216"/>
      <c r="Z628" s="216"/>
      <c r="AA628" s="216"/>
    </row>
    <row r="629" spans="1:27" ht="15.75" customHeight="1" x14ac:dyDescent="0.2">
      <c r="A629" s="216"/>
      <c r="B629" s="216"/>
      <c r="C629" s="216"/>
      <c r="D629" s="216"/>
      <c r="E629" s="216"/>
      <c r="F629" s="216"/>
      <c r="G629" s="216"/>
      <c r="H629" s="216"/>
      <c r="I629" s="216"/>
      <c r="J629" s="216"/>
      <c r="K629" s="216"/>
      <c r="L629" s="216"/>
      <c r="M629" s="216"/>
      <c r="N629" s="216"/>
      <c r="O629" s="216"/>
      <c r="P629" s="216"/>
      <c r="Q629" s="216"/>
      <c r="R629" s="216"/>
      <c r="S629" s="216"/>
      <c r="T629" s="216"/>
      <c r="U629" s="216"/>
      <c r="V629" s="216"/>
      <c r="W629" s="216"/>
      <c r="X629" s="216"/>
      <c r="Y629" s="216"/>
      <c r="Z629" s="216"/>
      <c r="AA629" s="216"/>
    </row>
    <row r="630" spans="1:27" ht="15.75" customHeight="1" x14ac:dyDescent="0.2">
      <c r="A630" s="216"/>
      <c r="B630" s="216"/>
      <c r="C630" s="216"/>
      <c r="D630" s="216"/>
      <c r="E630" s="216"/>
      <c r="F630" s="216"/>
      <c r="G630" s="216"/>
      <c r="H630" s="216"/>
      <c r="I630" s="216"/>
      <c r="J630" s="216"/>
      <c r="K630" s="216"/>
      <c r="L630" s="216"/>
      <c r="M630" s="216"/>
      <c r="N630" s="216"/>
      <c r="O630" s="216"/>
      <c r="P630" s="216"/>
      <c r="Q630" s="216"/>
      <c r="R630" s="216"/>
      <c r="S630" s="216"/>
      <c r="T630" s="216"/>
      <c r="U630" s="216"/>
      <c r="V630" s="216"/>
      <c r="W630" s="216"/>
      <c r="X630" s="216"/>
      <c r="Y630" s="216"/>
      <c r="Z630" s="216"/>
      <c r="AA630" s="216"/>
    </row>
    <row r="631" spans="1:27" ht="15.75" customHeight="1" x14ac:dyDescent="0.2">
      <c r="A631" s="216"/>
      <c r="B631" s="216"/>
      <c r="C631" s="216"/>
      <c r="D631" s="216"/>
      <c r="E631" s="216"/>
      <c r="F631" s="216"/>
      <c r="G631" s="216"/>
      <c r="H631" s="216"/>
      <c r="I631" s="216"/>
      <c r="J631" s="216"/>
      <c r="K631" s="216"/>
      <c r="L631" s="216"/>
      <c r="M631" s="216"/>
      <c r="N631" s="216"/>
      <c r="O631" s="216"/>
      <c r="P631" s="216"/>
      <c r="Q631" s="216"/>
      <c r="R631" s="216"/>
      <c r="S631" s="216"/>
      <c r="T631" s="216"/>
      <c r="U631" s="216"/>
      <c r="V631" s="216"/>
      <c r="W631" s="216"/>
      <c r="X631" s="216"/>
      <c r="Y631" s="216"/>
      <c r="Z631" s="216"/>
      <c r="AA631" s="216"/>
    </row>
    <row r="632" spans="1:27" ht="15.75" customHeight="1" x14ac:dyDescent="0.2">
      <c r="A632" s="216"/>
      <c r="B632" s="216"/>
      <c r="C632" s="216"/>
      <c r="D632" s="216"/>
      <c r="E632" s="216"/>
      <c r="F632" s="216"/>
      <c r="G632" s="216"/>
      <c r="H632" s="216"/>
      <c r="I632" s="216"/>
      <c r="J632" s="216"/>
      <c r="K632" s="216"/>
      <c r="L632" s="216"/>
      <c r="M632" s="216"/>
      <c r="N632" s="216"/>
      <c r="O632" s="216"/>
      <c r="P632" s="216"/>
      <c r="Q632" s="216"/>
      <c r="R632" s="216"/>
      <c r="S632" s="216"/>
      <c r="T632" s="216"/>
      <c r="U632" s="216"/>
      <c r="V632" s="216"/>
      <c r="W632" s="216"/>
      <c r="X632" s="216"/>
      <c r="Y632" s="216"/>
      <c r="Z632" s="216"/>
      <c r="AA632" s="216"/>
    </row>
    <row r="633" spans="1:27" ht="15.75" customHeight="1" x14ac:dyDescent="0.2">
      <c r="A633" s="216"/>
      <c r="B633" s="216"/>
      <c r="C633" s="216"/>
      <c r="D633" s="216"/>
      <c r="E633" s="216"/>
      <c r="F633" s="216"/>
      <c r="G633" s="216"/>
      <c r="H633" s="216"/>
      <c r="I633" s="216"/>
      <c r="J633" s="216"/>
      <c r="K633" s="216"/>
      <c r="L633" s="216"/>
      <c r="M633" s="216"/>
      <c r="N633" s="216"/>
      <c r="O633" s="216"/>
      <c r="P633" s="216"/>
      <c r="Q633" s="216"/>
      <c r="R633" s="216"/>
      <c r="S633" s="216"/>
      <c r="T633" s="216"/>
      <c r="U633" s="216"/>
      <c r="V633" s="216"/>
      <c r="W633" s="216"/>
      <c r="X633" s="216"/>
      <c r="Y633" s="216"/>
      <c r="Z633" s="216"/>
      <c r="AA633" s="216"/>
    </row>
    <row r="634" spans="1:27" ht="15.75" customHeight="1" x14ac:dyDescent="0.2">
      <c r="A634" s="216"/>
      <c r="B634" s="216"/>
      <c r="C634" s="216"/>
      <c r="D634" s="216"/>
      <c r="E634" s="216"/>
      <c r="F634" s="216"/>
      <c r="G634" s="216"/>
      <c r="H634" s="216"/>
      <c r="I634" s="216"/>
      <c r="J634" s="216"/>
      <c r="K634" s="216"/>
      <c r="L634" s="216"/>
      <c r="M634" s="216"/>
      <c r="N634" s="216"/>
      <c r="O634" s="216"/>
      <c r="P634" s="216"/>
      <c r="Q634" s="216"/>
      <c r="R634" s="216"/>
      <c r="S634" s="216"/>
      <c r="T634" s="216"/>
      <c r="U634" s="216"/>
      <c r="V634" s="216"/>
      <c r="W634" s="216"/>
      <c r="X634" s="216"/>
      <c r="Y634" s="216"/>
      <c r="Z634" s="216"/>
      <c r="AA634" s="216"/>
    </row>
    <row r="635" spans="1:27" ht="15.75" customHeight="1" x14ac:dyDescent="0.2">
      <c r="A635" s="216"/>
      <c r="B635" s="216"/>
      <c r="C635" s="216"/>
      <c r="D635" s="216"/>
      <c r="E635" s="216"/>
      <c r="F635" s="216"/>
      <c r="G635" s="216"/>
      <c r="H635" s="216"/>
      <c r="I635" s="216"/>
      <c r="J635" s="216"/>
      <c r="K635" s="216"/>
      <c r="L635" s="216"/>
      <c r="M635" s="216"/>
      <c r="N635" s="216"/>
      <c r="O635" s="216"/>
      <c r="P635" s="216"/>
      <c r="Q635" s="216"/>
      <c r="R635" s="216"/>
      <c r="S635" s="216"/>
      <c r="T635" s="216"/>
      <c r="U635" s="216"/>
      <c r="V635" s="216"/>
      <c r="W635" s="216"/>
      <c r="X635" s="216"/>
      <c r="Y635" s="216"/>
      <c r="Z635" s="216"/>
      <c r="AA635" s="216"/>
    </row>
    <row r="636" spans="1:27" ht="15.75" customHeight="1" x14ac:dyDescent="0.2">
      <c r="A636" s="216"/>
      <c r="B636" s="216"/>
      <c r="C636" s="216"/>
      <c r="D636" s="216"/>
      <c r="E636" s="216"/>
      <c r="F636" s="216"/>
      <c r="G636" s="216"/>
      <c r="H636" s="216"/>
      <c r="I636" s="216"/>
      <c r="J636" s="216"/>
      <c r="K636" s="216"/>
      <c r="L636" s="216"/>
      <c r="M636" s="216"/>
      <c r="N636" s="216"/>
      <c r="O636" s="216"/>
      <c r="P636" s="216"/>
      <c r="Q636" s="216"/>
      <c r="R636" s="216"/>
      <c r="S636" s="216"/>
      <c r="T636" s="216"/>
      <c r="U636" s="216"/>
      <c r="V636" s="216"/>
      <c r="W636" s="216"/>
      <c r="X636" s="216"/>
      <c r="Y636" s="216"/>
      <c r="Z636" s="216"/>
      <c r="AA636" s="216"/>
    </row>
    <row r="637" spans="1:27" ht="15.75" customHeight="1" x14ac:dyDescent="0.2">
      <c r="A637" s="216"/>
      <c r="B637" s="216"/>
      <c r="C637" s="216"/>
      <c r="D637" s="216"/>
      <c r="E637" s="216"/>
      <c r="F637" s="216"/>
      <c r="G637" s="216"/>
      <c r="H637" s="216"/>
      <c r="I637" s="216"/>
      <c r="J637" s="216"/>
      <c r="K637" s="216"/>
      <c r="L637" s="216"/>
      <c r="M637" s="216"/>
      <c r="N637" s="216"/>
      <c r="O637" s="216"/>
      <c r="P637" s="216"/>
      <c r="Q637" s="216"/>
      <c r="R637" s="216"/>
      <c r="S637" s="216"/>
      <c r="T637" s="216"/>
      <c r="U637" s="216"/>
      <c r="V637" s="216"/>
      <c r="W637" s="216"/>
      <c r="X637" s="216"/>
      <c r="Y637" s="216"/>
      <c r="Z637" s="216"/>
      <c r="AA637" s="216"/>
    </row>
    <row r="638" spans="1:27" ht="15.75" customHeight="1" x14ac:dyDescent="0.2">
      <c r="A638" s="216"/>
      <c r="B638" s="216"/>
      <c r="C638" s="216"/>
      <c r="D638" s="216"/>
      <c r="E638" s="216"/>
      <c r="F638" s="216"/>
      <c r="G638" s="216"/>
      <c r="H638" s="216"/>
      <c r="I638" s="216"/>
      <c r="J638" s="216"/>
      <c r="K638" s="216"/>
      <c r="L638" s="216"/>
      <c r="M638" s="216"/>
      <c r="N638" s="216"/>
      <c r="O638" s="216"/>
      <c r="P638" s="216"/>
      <c r="Q638" s="216"/>
      <c r="R638" s="216"/>
      <c r="S638" s="216"/>
      <c r="T638" s="216"/>
      <c r="U638" s="216"/>
      <c r="V638" s="216"/>
      <c r="W638" s="216"/>
      <c r="X638" s="216"/>
      <c r="Y638" s="216"/>
      <c r="Z638" s="216"/>
      <c r="AA638" s="216"/>
    </row>
    <row r="639" spans="1:27" ht="15.75" customHeight="1" x14ac:dyDescent="0.2">
      <c r="A639" s="216"/>
      <c r="B639" s="216"/>
      <c r="C639" s="216"/>
      <c r="D639" s="216"/>
      <c r="E639" s="216"/>
      <c r="F639" s="216"/>
      <c r="G639" s="216"/>
      <c r="H639" s="216"/>
      <c r="I639" s="216"/>
      <c r="J639" s="216"/>
      <c r="K639" s="216"/>
      <c r="L639" s="216"/>
      <c r="M639" s="216"/>
      <c r="N639" s="216"/>
      <c r="O639" s="216"/>
      <c r="P639" s="216"/>
      <c r="Q639" s="216"/>
      <c r="R639" s="216"/>
      <c r="S639" s="216"/>
      <c r="T639" s="216"/>
      <c r="U639" s="216"/>
      <c r="V639" s="216"/>
      <c r="W639" s="216"/>
      <c r="X639" s="216"/>
      <c r="Y639" s="216"/>
      <c r="Z639" s="216"/>
      <c r="AA639" s="216"/>
    </row>
    <row r="640" spans="1:27" ht="15.75" customHeight="1" x14ac:dyDescent="0.2">
      <c r="A640" s="216"/>
      <c r="B640" s="216"/>
      <c r="C640" s="216"/>
      <c r="D640" s="216"/>
      <c r="E640" s="216"/>
      <c r="F640" s="216"/>
      <c r="G640" s="216"/>
      <c r="H640" s="216"/>
      <c r="I640" s="216"/>
      <c r="J640" s="216"/>
      <c r="K640" s="216"/>
      <c r="L640" s="216"/>
      <c r="M640" s="216"/>
      <c r="N640" s="216"/>
      <c r="O640" s="216"/>
      <c r="P640" s="216"/>
      <c r="Q640" s="216"/>
      <c r="R640" s="216"/>
      <c r="S640" s="216"/>
      <c r="T640" s="216"/>
      <c r="U640" s="216"/>
      <c r="V640" s="216"/>
      <c r="W640" s="216"/>
      <c r="X640" s="216"/>
      <c r="Y640" s="216"/>
      <c r="Z640" s="216"/>
      <c r="AA640" s="216"/>
    </row>
    <row r="641" spans="1:27" ht="15.75" customHeight="1" x14ac:dyDescent="0.2">
      <c r="A641" s="216"/>
      <c r="B641" s="216"/>
      <c r="C641" s="216"/>
      <c r="D641" s="216"/>
      <c r="E641" s="216"/>
      <c r="F641" s="216"/>
      <c r="G641" s="216"/>
      <c r="H641" s="216"/>
      <c r="I641" s="216"/>
      <c r="J641" s="216"/>
      <c r="K641" s="216"/>
      <c r="L641" s="216"/>
      <c r="M641" s="216"/>
      <c r="N641" s="216"/>
      <c r="O641" s="216"/>
      <c r="P641" s="216"/>
      <c r="Q641" s="216"/>
      <c r="R641" s="216"/>
      <c r="S641" s="216"/>
      <c r="T641" s="216"/>
      <c r="U641" s="216"/>
      <c r="V641" s="216"/>
      <c r="W641" s="216"/>
      <c r="X641" s="216"/>
      <c r="Y641" s="216"/>
      <c r="Z641" s="216"/>
      <c r="AA641" s="216"/>
    </row>
    <row r="642" spans="1:27" ht="15.75" customHeight="1" x14ac:dyDescent="0.2">
      <c r="A642" s="216"/>
      <c r="B642" s="216"/>
      <c r="C642" s="216"/>
      <c r="D642" s="216"/>
      <c r="E642" s="216"/>
      <c r="F642" s="216"/>
      <c r="G642" s="216"/>
      <c r="H642" s="216"/>
      <c r="I642" s="216"/>
      <c r="J642" s="216"/>
      <c r="K642" s="216"/>
      <c r="L642" s="216"/>
      <c r="M642" s="216"/>
      <c r="N642" s="216"/>
      <c r="O642" s="216"/>
      <c r="P642" s="216"/>
      <c r="Q642" s="216"/>
      <c r="R642" s="216"/>
      <c r="S642" s="216"/>
      <c r="T642" s="216"/>
      <c r="U642" s="216"/>
      <c r="V642" s="216"/>
      <c r="W642" s="216"/>
      <c r="X642" s="216"/>
      <c r="Y642" s="216"/>
      <c r="Z642" s="216"/>
      <c r="AA642" s="216"/>
    </row>
    <row r="643" spans="1:27" ht="15.75" customHeight="1" x14ac:dyDescent="0.2">
      <c r="A643" s="216"/>
      <c r="B643" s="216"/>
      <c r="C643" s="216"/>
      <c r="D643" s="216"/>
      <c r="E643" s="216"/>
      <c r="F643" s="216"/>
      <c r="G643" s="216"/>
      <c r="H643" s="216"/>
      <c r="I643" s="216"/>
      <c r="J643" s="216"/>
      <c r="K643" s="216"/>
      <c r="L643" s="216"/>
      <c r="M643" s="216"/>
      <c r="N643" s="216"/>
      <c r="O643" s="216"/>
      <c r="P643" s="216"/>
      <c r="Q643" s="216"/>
      <c r="R643" s="216"/>
      <c r="S643" s="216"/>
      <c r="T643" s="216"/>
      <c r="U643" s="216"/>
      <c r="V643" s="216"/>
      <c r="W643" s="216"/>
      <c r="X643" s="216"/>
      <c r="Y643" s="216"/>
      <c r="Z643" s="216"/>
      <c r="AA643" s="216"/>
    </row>
    <row r="644" spans="1:27" ht="15.75" customHeight="1" x14ac:dyDescent="0.2">
      <c r="A644" s="216"/>
      <c r="B644" s="216"/>
      <c r="C644" s="216"/>
      <c r="D644" s="216"/>
      <c r="E644" s="216"/>
      <c r="F644" s="216"/>
      <c r="G644" s="216"/>
      <c r="H644" s="216"/>
      <c r="I644" s="216"/>
      <c r="J644" s="216"/>
      <c r="K644" s="216"/>
      <c r="L644" s="216"/>
      <c r="M644" s="216"/>
      <c r="N644" s="216"/>
      <c r="O644" s="216"/>
      <c r="P644" s="216"/>
      <c r="Q644" s="216"/>
      <c r="R644" s="216"/>
      <c r="S644" s="216"/>
      <c r="T644" s="216"/>
      <c r="U644" s="216"/>
      <c r="V644" s="216"/>
      <c r="W644" s="216"/>
      <c r="X644" s="216"/>
      <c r="Y644" s="216"/>
      <c r="Z644" s="216"/>
      <c r="AA644" s="216"/>
    </row>
    <row r="645" spans="1:27" ht="15.75" customHeight="1" x14ac:dyDescent="0.2">
      <c r="A645" s="216"/>
      <c r="B645" s="216"/>
      <c r="C645" s="216"/>
      <c r="D645" s="216"/>
      <c r="E645" s="216"/>
      <c r="F645" s="216"/>
      <c r="G645" s="216"/>
      <c r="H645" s="216"/>
      <c r="I645" s="216"/>
      <c r="J645" s="216"/>
      <c r="K645" s="216"/>
      <c r="L645" s="216"/>
      <c r="M645" s="216"/>
      <c r="N645" s="216"/>
      <c r="O645" s="216"/>
      <c r="P645" s="216"/>
      <c r="Q645" s="216"/>
      <c r="R645" s="216"/>
      <c r="S645" s="216"/>
      <c r="T645" s="216"/>
      <c r="U645" s="216"/>
      <c r="V645" s="216"/>
      <c r="W645" s="216"/>
      <c r="X645" s="216"/>
      <c r="Y645" s="216"/>
      <c r="Z645" s="216"/>
      <c r="AA645" s="216"/>
    </row>
    <row r="646" spans="1:27" ht="15.75" customHeight="1" x14ac:dyDescent="0.2">
      <c r="A646" s="216"/>
      <c r="B646" s="216"/>
      <c r="C646" s="216"/>
      <c r="D646" s="216"/>
      <c r="E646" s="216"/>
      <c r="F646" s="216"/>
      <c r="G646" s="216"/>
      <c r="H646" s="216"/>
      <c r="I646" s="216"/>
      <c r="J646" s="216"/>
      <c r="K646" s="216"/>
      <c r="L646" s="216"/>
      <c r="M646" s="216"/>
      <c r="N646" s="216"/>
      <c r="O646" s="216"/>
      <c r="P646" s="216"/>
      <c r="Q646" s="216"/>
      <c r="R646" s="216"/>
      <c r="S646" s="216"/>
      <c r="T646" s="216"/>
      <c r="U646" s="216"/>
      <c r="V646" s="216"/>
      <c r="W646" s="216"/>
      <c r="X646" s="216"/>
      <c r="Y646" s="216"/>
      <c r="Z646" s="216"/>
      <c r="AA646" s="216"/>
    </row>
    <row r="647" spans="1:27" ht="15.75" customHeight="1" x14ac:dyDescent="0.2">
      <c r="A647" s="216"/>
      <c r="B647" s="216"/>
      <c r="C647" s="216"/>
      <c r="D647" s="216"/>
      <c r="E647" s="216"/>
      <c r="F647" s="216"/>
      <c r="G647" s="216"/>
      <c r="H647" s="216"/>
      <c r="I647" s="216"/>
      <c r="J647" s="216"/>
      <c r="K647" s="216"/>
      <c r="L647" s="216"/>
      <c r="M647" s="216"/>
      <c r="N647" s="216"/>
      <c r="O647" s="216"/>
      <c r="P647" s="216"/>
      <c r="Q647" s="216"/>
      <c r="R647" s="216"/>
      <c r="S647" s="216"/>
      <c r="T647" s="216"/>
      <c r="U647" s="216"/>
      <c r="V647" s="216"/>
      <c r="W647" s="216"/>
      <c r="X647" s="216"/>
      <c r="Y647" s="216"/>
      <c r="Z647" s="216"/>
      <c r="AA647" s="216"/>
    </row>
    <row r="648" spans="1:27" ht="15.75" customHeight="1" x14ac:dyDescent="0.2">
      <c r="A648" s="216"/>
      <c r="B648" s="216"/>
      <c r="C648" s="216"/>
      <c r="D648" s="216"/>
      <c r="E648" s="216"/>
      <c r="F648" s="216"/>
      <c r="G648" s="216"/>
      <c r="H648" s="216"/>
      <c r="I648" s="216"/>
      <c r="J648" s="216"/>
      <c r="K648" s="216"/>
      <c r="L648" s="216"/>
      <c r="M648" s="216"/>
      <c r="N648" s="216"/>
      <c r="O648" s="216"/>
      <c r="P648" s="216"/>
      <c r="Q648" s="216"/>
      <c r="R648" s="216"/>
      <c r="S648" s="216"/>
      <c r="T648" s="216"/>
      <c r="U648" s="216"/>
      <c r="V648" s="216"/>
      <c r="W648" s="216"/>
      <c r="X648" s="216"/>
      <c r="Y648" s="216"/>
      <c r="Z648" s="216"/>
      <c r="AA648" s="216"/>
    </row>
    <row r="649" spans="1:27" ht="15.75" customHeight="1" x14ac:dyDescent="0.2">
      <c r="A649" s="216"/>
      <c r="B649" s="216"/>
      <c r="C649" s="216"/>
      <c r="D649" s="216"/>
      <c r="E649" s="216"/>
      <c r="F649" s="216"/>
      <c r="G649" s="216"/>
      <c r="H649" s="216"/>
      <c r="I649" s="216"/>
      <c r="J649" s="216"/>
      <c r="K649" s="216"/>
      <c r="L649" s="216"/>
      <c r="M649" s="216"/>
      <c r="N649" s="216"/>
      <c r="O649" s="216"/>
      <c r="P649" s="216"/>
      <c r="Q649" s="216"/>
      <c r="R649" s="216"/>
      <c r="S649" s="216"/>
      <c r="T649" s="216"/>
      <c r="U649" s="216"/>
      <c r="V649" s="216"/>
      <c r="W649" s="216"/>
      <c r="X649" s="216"/>
      <c r="Y649" s="216"/>
      <c r="Z649" s="216"/>
      <c r="AA649" s="216"/>
    </row>
    <row r="650" spans="1:27" ht="15.75" customHeight="1" x14ac:dyDescent="0.2">
      <c r="A650" s="216"/>
      <c r="B650" s="216"/>
      <c r="C650" s="216"/>
      <c r="D650" s="216"/>
      <c r="E650" s="216"/>
      <c r="F650" s="216"/>
      <c r="G650" s="216"/>
      <c r="H650" s="216"/>
      <c r="I650" s="216"/>
      <c r="J650" s="216"/>
      <c r="K650" s="216"/>
      <c r="L650" s="216"/>
      <c r="M650" s="216"/>
      <c r="N650" s="216"/>
      <c r="O650" s="216"/>
      <c r="P650" s="216"/>
      <c r="Q650" s="216"/>
      <c r="R650" s="216"/>
      <c r="S650" s="216"/>
      <c r="T650" s="216"/>
      <c r="U650" s="216"/>
      <c r="V650" s="216"/>
      <c r="W650" s="216"/>
      <c r="X650" s="216"/>
      <c r="Y650" s="216"/>
      <c r="Z650" s="216"/>
      <c r="AA650" s="216"/>
    </row>
    <row r="651" spans="1:27" ht="15.75" customHeight="1" x14ac:dyDescent="0.2">
      <c r="A651" s="216"/>
      <c r="B651" s="216"/>
      <c r="C651" s="216"/>
      <c r="D651" s="216"/>
      <c r="E651" s="216"/>
      <c r="F651" s="216"/>
      <c r="G651" s="216"/>
      <c r="H651" s="216"/>
      <c r="I651" s="216"/>
      <c r="J651" s="216"/>
      <c r="K651" s="216"/>
      <c r="L651" s="216"/>
      <c r="M651" s="216"/>
      <c r="N651" s="216"/>
      <c r="O651" s="216"/>
      <c r="P651" s="216"/>
      <c r="Q651" s="216"/>
      <c r="R651" s="216"/>
      <c r="S651" s="216"/>
      <c r="T651" s="216"/>
      <c r="U651" s="216"/>
      <c r="V651" s="216"/>
      <c r="W651" s="216"/>
      <c r="X651" s="216"/>
      <c r="Y651" s="216"/>
      <c r="Z651" s="216"/>
      <c r="AA651" s="216"/>
    </row>
    <row r="652" spans="1:27" ht="15.75" customHeight="1" x14ac:dyDescent="0.2">
      <c r="A652" s="216"/>
      <c r="B652" s="216"/>
      <c r="C652" s="216"/>
      <c r="D652" s="216"/>
      <c r="E652" s="216"/>
      <c r="F652" s="216"/>
      <c r="G652" s="216"/>
      <c r="H652" s="216"/>
      <c r="I652" s="216"/>
      <c r="J652" s="216"/>
      <c r="K652" s="216"/>
      <c r="L652" s="216"/>
      <c r="M652" s="216"/>
      <c r="N652" s="216"/>
      <c r="O652" s="216"/>
      <c r="P652" s="216"/>
      <c r="Q652" s="216"/>
      <c r="R652" s="216"/>
      <c r="S652" s="216"/>
      <c r="T652" s="216"/>
      <c r="U652" s="216"/>
      <c r="V652" s="216"/>
      <c r="W652" s="216"/>
      <c r="X652" s="216"/>
      <c r="Y652" s="216"/>
      <c r="Z652" s="216"/>
      <c r="AA652" s="216"/>
    </row>
    <row r="653" spans="1:27" ht="15.75" customHeight="1" x14ac:dyDescent="0.2">
      <c r="A653" s="216"/>
      <c r="B653" s="216"/>
      <c r="C653" s="216"/>
      <c r="D653" s="216"/>
      <c r="E653" s="216"/>
      <c r="F653" s="216"/>
      <c r="G653" s="216"/>
      <c r="H653" s="216"/>
      <c r="I653" s="216"/>
      <c r="J653" s="216"/>
      <c r="K653" s="216"/>
      <c r="L653" s="216"/>
      <c r="M653" s="216"/>
      <c r="N653" s="216"/>
      <c r="O653" s="216"/>
      <c r="P653" s="216"/>
      <c r="Q653" s="216"/>
      <c r="R653" s="216"/>
      <c r="S653" s="216"/>
      <c r="T653" s="216"/>
      <c r="U653" s="216"/>
      <c r="V653" s="216"/>
      <c r="W653" s="216"/>
      <c r="X653" s="216"/>
      <c r="Y653" s="216"/>
      <c r="Z653" s="216"/>
      <c r="AA653" s="216"/>
    </row>
    <row r="654" spans="1:27" ht="15.75" customHeight="1" x14ac:dyDescent="0.2">
      <c r="A654" s="216"/>
      <c r="B654" s="216"/>
      <c r="C654" s="216"/>
      <c r="D654" s="216"/>
      <c r="E654" s="216"/>
      <c r="F654" s="216"/>
      <c r="G654" s="216"/>
      <c r="H654" s="216"/>
      <c r="I654" s="216"/>
      <c r="J654" s="216"/>
      <c r="K654" s="216"/>
      <c r="L654" s="216"/>
      <c r="M654" s="216"/>
      <c r="N654" s="216"/>
      <c r="O654" s="216"/>
      <c r="P654" s="216"/>
      <c r="Q654" s="216"/>
      <c r="R654" s="216"/>
      <c r="S654" s="216"/>
      <c r="T654" s="216"/>
      <c r="U654" s="216"/>
      <c r="V654" s="216"/>
      <c r="W654" s="216"/>
      <c r="X654" s="216"/>
      <c r="Y654" s="216"/>
      <c r="Z654" s="216"/>
      <c r="AA654" s="216"/>
    </row>
    <row r="655" spans="1:27" ht="15.75" customHeight="1" x14ac:dyDescent="0.2">
      <c r="A655" s="216"/>
      <c r="B655" s="216"/>
      <c r="C655" s="216"/>
      <c r="D655" s="216"/>
      <c r="E655" s="216"/>
      <c r="F655" s="216"/>
      <c r="G655" s="216"/>
      <c r="H655" s="216"/>
      <c r="I655" s="216"/>
      <c r="J655" s="216"/>
      <c r="K655" s="216"/>
      <c r="L655" s="216"/>
      <c r="M655" s="216"/>
      <c r="N655" s="216"/>
      <c r="O655" s="216"/>
      <c r="P655" s="216"/>
      <c r="Q655" s="216"/>
      <c r="R655" s="216"/>
      <c r="S655" s="216"/>
      <c r="T655" s="216"/>
      <c r="U655" s="216"/>
      <c r="V655" s="216"/>
      <c r="W655" s="216"/>
      <c r="X655" s="216"/>
      <c r="Y655" s="216"/>
      <c r="Z655" s="216"/>
      <c r="AA655" s="216"/>
    </row>
    <row r="656" spans="1:27" ht="15.75" customHeight="1" x14ac:dyDescent="0.2">
      <c r="A656" s="216"/>
      <c r="B656" s="216"/>
      <c r="C656" s="216"/>
      <c r="D656" s="216"/>
      <c r="E656" s="216"/>
      <c r="F656" s="216"/>
      <c r="G656" s="216"/>
      <c r="H656" s="216"/>
      <c r="I656" s="216"/>
      <c r="J656" s="216"/>
      <c r="K656" s="216"/>
      <c r="L656" s="216"/>
      <c r="M656" s="216"/>
      <c r="N656" s="216"/>
      <c r="O656" s="216"/>
      <c r="P656" s="216"/>
      <c r="Q656" s="216"/>
      <c r="R656" s="216"/>
      <c r="S656" s="216"/>
      <c r="T656" s="216"/>
      <c r="U656" s="216"/>
      <c r="V656" s="216"/>
      <c r="W656" s="216"/>
      <c r="X656" s="216"/>
      <c r="Y656" s="216"/>
      <c r="Z656" s="216"/>
      <c r="AA656" s="216"/>
    </row>
    <row r="657" spans="1:27" ht="15.75" customHeight="1" x14ac:dyDescent="0.2">
      <c r="A657" s="216"/>
      <c r="B657" s="216"/>
      <c r="C657" s="216"/>
      <c r="D657" s="216"/>
      <c r="E657" s="216"/>
      <c r="F657" s="216"/>
      <c r="G657" s="216"/>
      <c r="H657" s="216"/>
      <c r="I657" s="216"/>
      <c r="J657" s="216"/>
      <c r="K657" s="216"/>
      <c r="L657" s="216"/>
      <c r="M657" s="216"/>
      <c r="N657" s="216"/>
      <c r="O657" s="216"/>
      <c r="P657" s="216"/>
      <c r="Q657" s="216"/>
      <c r="R657" s="216"/>
      <c r="S657" s="216"/>
      <c r="T657" s="216"/>
      <c r="U657" s="216"/>
      <c r="V657" s="216"/>
      <c r="W657" s="216"/>
      <c r="X657" s="216"/>
      <c r="Y657" s="216"/>
      <c r="Z657" s="216"/>
      <c r="AA657" s="216"/>
    </row>
    <row r="658" spans="1:27" ht="15.75" customHeight="1" x14ac:dyDescent="0.2">
      <c r="A658" s="216"/>
      <c r="B658" s="216"/>
      <c r="C658" s="216"/>
      <c r="D658" s="216"/>
      <c r="E658" s="216"/>
      <c r="F658" s="216"/>
      <c r="G658" s="216"/>
      <c r="H658" s="216"/>
      <c r="I658" s="216"/>
      <c r="J658" s="216"/>
      <c r="K658" s="216"/>
      <c r="L658" s="216"/>
      <c r="M658" s="216"/>
      <c r="N658" s="216"/>
      <c r="O658" s="216"/>
      <c r="P658" s="216"/>
      <c r="Q658" s="216"/>
      <c r="R658" s="216"/>
      <c r="S658" s="216"/>
      <c r="T658" s="216"/>
      <c r="U658" s="216"/>
      <c r="V658" s="216"/>
      <c r="W658" s="216"/>
      <c r="X658" s="216"/>
      <c r="Y658" s="216"/>
      <c r="Z658" s="216"/>
      <c r="AA658" s="216"/>
    </row>
    <row r="659" spans="1:27" ht="15.75" customHeight="1" x14ac:dyDescent="0.2">
      <c r="A659" s="216"/>
      <c r="B659" s="216"/>
      <c r="C659" s="216"/>
      <c r="D659" s="216"/>
      <c r="E659" s="216"/>
      <c r="F659" s="216"/>
      <c r="G659" s="216"/>
      <c r="H659" s="216"/>
      <c r="I659" s="216"/>
      <c r="J659" s="216"/>
      <c r="K659" s="216"/>
      <c r="L659" s="216"/>
      <c r="M659" s="216"/>
      <c r="N659" s="216"/>
      <c r="O659" s="216"/>
      <c r="P659" s="216"/>
      <c r="Q659" s="216"/>
      <c r="R659" s="216"/>
      <c r="S659" s="216"/>
      <c r="T659" s="216"/>
      <c r="U659" s="216"/>
      <c r="V659" s="216"/>
      <c r="W659" s="216"/>
      <c r="X659" s="216"/>
      <c r="Y659" s="216"/>
      <c r="Z659" s="216"/>
      <c r="AA659" s="216"/>
    </row>
    <row r="660" spans="1:27" ht="15.75" customHeight="1" x14ac:dyDescent="0.2">
      <c r="A660" s="216"/>
      <c r="B660" s="216"/>
      <c r="C660" s="216"/>
      <c r="D660" s="216"/>
      <c r="E660" s="216"/>
      <c r="F660" s="216"/>
      <c r="G660" s="216"/>
      <c r="H660" s="216"/>
      <c r="I660" s="216"/>
      <c r="J660" s="216"/>
      <c r="K660" s="216"/>
      <c r="L660" s="216"/>
      <c r="M660" s="216"/>
      <c r="N660" s="216"/>
      <c r="O660" s="216"/>
      <c r="P660" s="216"/>
      <c r="Q660" s="216"/>
      <c r="R660" s="216"/>
      <c r="S660" s="216"/>
      <c r="T660" s="216"/>
      <c r="U660" s="216"/>
      <c r="V660" s="216"/>
      <c r="W660" s="216"/>
      <c r="X660" s="216"/>
      <c r="Y660" s="216"/>
      <c r="Z660" s="216"/>
      <c r="AA660" s="216"/>
    </row>
    <row r="661" spans="1:27" ht="15.75" customHeight="1" x14ac:dyDescent="0.2">
      <c r="A661" s="216"/>
      <c r="B661" s="216"/>
      <c r="C661" s="216"/>
      <c r="D661" s="216"/>
      <c r="E661" s="216"/>
      <c r="F661" s="216"/>
      <c r="G661" s="216"/>
      <c r="H661" s="216"/>
      <c r="I661" s="216"/>
      <c r="J661" s="216"/>
      <c r="K661" s="216"/>
      <c r="L661" s="216"/>
      <c r="M661" s="216"/>
      <c r="N661" s="216"/>
      <c r="O661" s="216"/>
      <c r="P661" s="216"/>
      <c r="Q661" s="216"/>
      <c r="R661" s="216"/>
      <c r="S661" s="216"/>
      <c r="T661" s="216"/>
      <c r="U661" s="216"/>
      <c r="V661" s="216"/>
      <c r="W661" s="216"/>
      <c r="X661" s="216"/>
      <c r="Y661" s="216"/>
      <c r="Z661" s="216"/>
      <c r="AA661" s="216"/>
    </row>
    <row r="662" spans="1:27" ht="15.75" customHeight="1" x14ac:dyDescent="0.2">
      <c r="A662" s="216"/>
      <c r="B662" s="216"/>
      <c r="C662" s="216"/>
      <c r="D662" s="216"/>
      <c r="E662" s="216"/>
      <c r="F662" s="216"/>
      <c r="G662" s="216"/>
      <c r="H662" s="216"/>
      <c r="I662" s="216"/>
      <c r="J662" s="216"/>
      <c r="K662" s="216"/>
      <c r="L662" s="216"/>
      <c r="M662" s="216"/>
      <c r="N662" s="216"/>
      <c r="O662" s="216"/>
      <c r="P662" s="216"/>
      <c r="Q662" s="216"/>
      <c r="R662" s="216"/>
      <c r="S662" s="216"/>
      <c r="T662" s="216"/>
      <c r="U662" s="216"/>
      <c r="V662" s="216"/>
      <c r="W662" s="216"/>
      <c r="X662" s="216"/>
      <c r="Y662" s="216"/>
      <c r="Z662" s="216"/>
      <c r="AA662" s="216"/>
    </row>
    <row r="663" spans="1:27" ht="15.75" customHeight="1" x14ac:dyDescent="0.2">
      <c r="A663" s="216"/>
      <c r="B663" s="216"/>
      <c r="C663" s="216"/>
      <c r="D663" s="216"/>
      <c r="E663" s="216"/>
      <c r="F663" s="216"/>
      <c r="G663" s="216"/>
      <c r="H663" s="216"/>
      <c r="I663" s="216"/>
      <c r="J663" s="216"/>
      <c r="K663" s="216"/>
      <c r="L663" s="216"/>
      <c r="M663" s="216"/>
      <c r="N663" s="216"/>
      <c r="O663" s="216"/>
      <c r="P663" s="216"/>
      <c r="Q663" s="216"/>
      <c r="R663" s="216"/>
      <c r="S663" s="216"/>
      <c r="T663" s="216"/>
      <c r="U663" s="216"/>
      <c r="V663" s="216"/>
      <c r="W663" s="216"/>
      <c r="X663" s="216"/>
      <c r="Y663" s="216"/>
      <c r="Z663" s="216"/>
      <c r="AA663" s="216"/>
    </row>
    <row r="664" spans="1:27" ht="15.75" customHeight="1" x14ac:dyDescent="0.2">
      <c r="A664" s="216"/>
      <c r="B664" s="216"/>
      <c r="C664" s="216"/>
      <c r="D664" s="216"/>
      <c r="E664" s="216"/>
      <c r="F664" s="216"/>
      <c r="G664" s="216"/>
      <c r="H664" s="216"/>
      <c r="I664" s="216"/>
      <c r="J664" s="216"/>
      <c r="K664" s="216"/>
      <c r="L664" s="216"/>
      <c r="M664" s="216"/>
      <c r="N664" s="216"/>
      <c r="O664" s="216"/>
      <c r="P664" s="216"/>
      <c r="Q664" s="216"/>
      <c r="R664" s="216"/>
      <c r="S664" s="216"/>
      <c r="T664" s="216"/>
      <c r="U664" s="216"/>
      <c r="V664" s="216"/>
      <c r="W664" s="216"/>
      <c r="X664" s="216"/>
      <c r="Y664" s="216"/>
      <c r="Z664" s="216"/>
      <c r="AA664" s="216"/>
    </row>
    <row r="665" spans="1:27" ht="15.75" customHeight="1" x14ac:dyDescent="0.2">
      <c r="A665" s="216"/>
      <c r="B665" s="216"/>
      <c r="C665" s="216"/>
      <c r="D665" s="216"/>
      <c r="E665" s="216"/>
      <c r="F665" s="216"/>
      <c r="G665" s="216"/>
      <c r="H665" s="216"/>
      <c r="I665" s="216"/>
      <c r="J665" s="216"/>
      <c r="K665" s="216"/>
      <c r="L665" s="216"/>
      <c r="M665" s="216"/>
      <c r="N665" s="216"/>
      <c r="O665" s="216"/>
      <c r="P665" s="216"/>
      <c r="Q665" s="216"/>
      <c r="R665" s="216"/>
      <c r="S665" s="216"/>
      <c r="T665" s="216"/>
      <c r="U665" s="216"/>
      <c r="V665" s="216"/>
      <c r="W665" s="216"/>
      <c r="X665" s="216"/>
      <c r="Y665" s="216"/>
      <c r="Z665" s="216"/>
      <c r="AA665" s="216"/>
    </row>
    <row r="666" spans="1:27" ht="15.75" customHeight="1" x14ac:dyDescent="0.2">
      <c r="A666" s="216"/>
      <c r="B666" s="216"/>
      <c r="C666" s="216"/>
      <c r="D666" s="216"/>
      <c r="E666" s="216"/>
      <c r="F666" s="216"/>
      <c r="G666" s="216"/>
      <c r="H666" s="216"/>
      <c r="I666" s="216"/>
      <c r="J666" s="216"/>
      <c r="K666" s="216"/>
      <c r="L666" s="216"/>
      <c r="M666" s="216"/>
      <c r="N666" s="216"/>
      <c r="O666" s="216"/>
      <c r="P666" s="216"/>
      <c r="Q666" s="216"/>
      <c r="R666" s="216"/>
      <c r="S666" s="216"/>
      <c r="T666" s="216"/>
      <c r="U666" s="216"/>
      <c r="V666" s="216"/>
      <c r="W666" s="216"/>
      <c r="X666" s="216"/>
      <c r="Y666" s="216"/>
      <c r="Z666" s="216"/>
      <c r="AA666" s="216"/>
    </row>
    <row r="667" spans="1:27" ht="15.75" customHeight="1" x14ac:dyDescent="0.2">
      <c r="A667" s="216"/>
      <c r="B667" s="216"/>
      <c r="C667" s="216"/>
      <c r="D667" s="216"/>
      <c r="E667" s="216"/>
      <c r="F667" s="216"/>
      <c r="G667" s="216"/>
      <c r="H667" s="216"/>
      <c r="I667" s="216"/>
      <c r="J667" s="216"/>
      <c r="K667" s="216"/>
      <c r="L667" s="216"/>
      <c r="M667" s="216"/>
      <c r="N667" s="216"/>
      <c r="O667" s="216"/>
      <c r="P667" s="216"/>
      <c r="Q667" s="216"/>
      <c r="R667" s="216"/>
      <c r="S667" s="216"/>
      <c r="T667" s="216"/>
      <c r="U667" s="216"/>
      <c r="V667" s="216"/>
      <c r="W667" s="216"/>
      <c r="X667" s="216"/>
      <c r="Y667" s="216"/>
      <c r="Z667" s="216"/>
      <c r="AA667" s="216"/>
    </row>
    <row r="668" spans="1:27" ht="15.75" customHeight="1" x14ac:dyDescent="0.2">
      <c r="A668" s="216"/>
      <c r="B668" s="216"/>
      <c r="C668" s="216"/>
      <c r="D668" s="216"/>
      <c r="E668" s="216"/>
      <c r="F668" s="216"/>
      <c r="G668" s="216"/>
      <c r="H668" s="216"/>
      <c r="I668" s="216"/>
      <c r="J668" s="216"/>
      <c r="K668" s="216"/>
      <c r="L668" s="216"/>
      <c r="M668" s="216"/>
      <c r="N668" s="216"/>
      <c r="O668" s="216"/>
      <c r="P668" s="216"/>
      <c r="Q668" s="216"/>
      <c r="R668" s="216"/>
      <c r="S668" s="216"/>
      <c r="T668" s="216"/>
      <c r="U668" s="216"/>
      <c r="V668" s="216"/>
      <c r="W668" s="216"/>
      <c r="X668" s="216"/>
      <c r="Y668" s="216"/>
      <c r="Z668" s="216"/>
      <c r="AA668" s="216"/>
    </row>
    <row r="669" spans="1:27" ht="15.75" customHeight="1" x14ac:dyDescent="0.2">
      <c r="A669" s="216"/>
      <c r="B669" s="216"/>
      <c r="C669" s="216"/>
      <c r="D669" s="216"/>
      <c r="E669" s="216"/>
      <c r="F669" s="216"/>
      <c r="G669" s="216"/>
      <c r="H669" s="216"/>
      <c r="I669" s="216"/>
      <c r="J669" s="216"/>
      <c r="K669" s="216"/>
      <c r="L669" s="216"/>
      <c r="M669" s="216"/>
      <c r="N669" s="216"/>
      <c r="O669" s="216"/>
      <c r="P669" s="216"/>
      <c r="Q669" s="216"/>
      <c r="R669" s="216"/>
      <c r="S669" s="216"/>
      <c r="T669" s="216"/>
      <c r="U669" s="216"/>
      <c r="V669" s="216"/>
      <c r="W669" s="216"/>
      <c r="X669" s="216"/>
      <c r="Y669" s="216"/>
      <c r="Z669" s="216"/>
      <c r="AA669" s="216"/>
    </row>
    <row r="670" spans="1:27" ht="15.75" customHeight="1" x14ac:dyDescent="0.2">
      <c r="A670" s="216"/>
      <c r="B670" s="216"/>
      <c r="C670" s="216"/>
      <c r="D670" s="216"/>
      <c r="E670" s="216"/>
      <c r="F670" s="216"/>
      <c r="G670" s="216"/>
      <c r="H670" s="216"/>
      <c r="I670" s="216"/>
      <c r="J670" s="216"/>
      <c r="K670" s="216"/>
      <c r="L670" s="216"/>
      <c r="M670" s="216"/>
      <c r="N670" s="216"/>
      <c r="O670" s="216"/>
      <c r="P670" s="216"/>
      <c r="Q670" s="216"/>
      <c r="R670" s="216"/>
      <c r="S670" s="216"/>
      <c r="T670" s="216"/>
      <c r="U670" s="216"/>
      <c r="V670" s="216"/>
      <c r="W670" s="216"/>
      <c r="X670" s="216"/>
      <c r="Y670" s="216"/>
      <c r="Z670" s="216"/>
      <c r="AA670" s="216"/>
    </row>
    <row r="671" spans="1:27" ht="15.75" customHeight="1" x14ac:dyDescent="0.2">
      <c r="A671" s="216"/>
      <c r="B671" s="216"/>
      <c r="C671" s="216"/>
      <c r="D671" s="216"/>
      <c r="E671" s="216"/>
      <c r="F671" s="216"/>
      <c r="G671" s="216"/>
      <c r="H671" s="216"/>
      <c r="I671" s="216"/>
      <c r="J671" s="216"/>
      <c r="K671" s="216"/>
      <c r="L671" s="216"/>
      <c r="M671" s="216"/>
      <c r="N671" s="216"/>
      <c r="O671" s="216"/>
      <c r="P671" s="216"/>
      <c r="Q671" s="216"/>
      <c r="R671" s="216"/>
      <c r="S671" s="216"/>
      <c r="T671" s="216"/>
      <c r="U671" s="216"/>
      <c r="V671" s="216"/>
      <c r="W671" s="216"/>
      <c r="X671" s="216"/>
      <c r="Y671" s="216"/>
      <c r="Z671" s="216"/>
      <c r="AA671" s="216"/>
    </row>
    <row r="672" spans="1:27" ht="15.75" customHeight="1" x14ac:dyDescent="0.2">
      <c r="A672" s="216"/>
      <c r="B672" s="216"/>
      <c r="C672" s="216"/>
      <c r="D672" s="216"/>
      <c r="E672" s="216"/>
      <c r="F672" s="216"/>
      <c r="G672" s="216"/>
      <c r="H672" s="216"/>
      <c r="I672" s="216"/>
      <c r="J672" s="216"/>
      <c r="K672" s="216"/>
      <c r="L672" s="216"/>
      <c r="M672" s="216"/>
      <c r="N672" s="216"/>
      <c r="O672" s="216"/>
      <c r="P672" s="216"/>
      <c r="Q672" s="216"/>
      <c r="R672" s="216"/>
      <c r="S672" s="216"/>
      <c r="T672" s="216"/>
      <c r="U672" s="216"/>
      <c r="V672" s="216"/>
      <c r="W672" s="216"/>
      <c r="X672" s="216"/>
      <c r="Y672" s="216"/>
      <c r="Z672" s="216"/>
      <c r="AA672" s="216"/>
    </row>
    <row r="673" spans="1:27" ht="15.75" customHeight="1" x14ac:dyDescent="0.2">
      <c r="A673" s="216"/>
      <c r="B673" s="216"/>
      <c r="C673" s="216"/>
      <c r="D673" s="216"/>
      <c r="E673" s="216"/>
      <c r="F673" s="216"/>
      <c r="G673" s="216"/>
      <c r="H673" s="216"/>
      <c r="I673" s="216"/>
      <c r="J673" s="216"/>
      <c r="K673" s="216"/>
      <c r="L673" s="216"/>
      <c r="M673" s="216"/>
      <c r="N673" s="216"/>
      <c r="O673" s="216"/>
      <c r="P673" s="216"/>
      <c r="Q673" s="216"/>
      <c r="R673" s="216"/>
      <c r="S673" s="216"/>
      <c r="T673" s="216"/>
      <c r="U673" s="216"/>
      <c r="V673" s="216"/>
      <c r="W673" s="216"/>
      <c r="X673" s="216"/>
      <c r="Y673" s="216"/>
      <c r="Z673" s="216"/>
      <c r="AA673" s="216"/>
    </row>
    <row r="674" spans="1:27" ht="15.75" customHeight="1" x14ac:dyDescent="0.2">
      <c r="A674" s="216"/>
      <c r="B674" s="216"/>
      <c r="C674" s="216"/>
      <c r="D674" s="216"/>
      <c r="E674" s="216"/>
      <c r="F674" s="216"/>
      <c r="G674" s="216"/>
      <c r="H674" s="216"/>
      <c r="I674" s="216"/>
      <c r="J674" s="216"/>
      <c r="K674" s="216"/>
      <c r="L674" s="216"/>
      <c r="M674" s="216"/>
      <c r="N674" s="216"/>
      <c r="O674" s="216"/>
      <c r="P674" s="216"/>
      <c r="Q674" s="216"/>
      <c r="R674" s="216"/>
      <c r="S674" s="216"/>
      <c r="T674" s="216"/>
      <c r="U674" s="216"/>
      <c r="V674" s="216"/>
      <c r="W674" s="216"/>
      <c r="X674" s="216"/>
      <c r="Y674" s="216"/>
      <c r="Z674" s="216"/>
      <c r="AA674" s="216"/>
    </row>
    <row r="675" spans="1:27" ht="15.75" customHeight="1" x14ac:dyDescent="0.2">
      <c r="A675" s="216"/>
      <c r="B675" s="216"/>
      <c r="C675" s="216"/>
      <c r="D675" s="216"/>
      <c r="E675" s="216"/>
      <c r="F675" s="216"/>
      <c r="G675" s="216"/>
      <c r="H675" s="216"/>
      <c r="I675" s="216"/>
      <c r="J675" s="216"/>
      <c r="K675" s="216"/>
      <c r="L675" s="216"/>
      <c r="M675" s="216"/>
      <c r="N675" s="216"/>
      <c r="O675" s="216"/>
      <c r="P675" s="216"/>
      <c r="Q675" s="216"/>
      <c r="R675" s="216"/>
      <c r="S675" s="216"/>
      <c r="T675" s="216"/>
      <c r="U675" s="216"/>
      <c r="V675" s="216"/>
      <c r="W675" s="216"/>
      <c r="X675" s="216"/>
      <c r="Y675" s="216"/>
      <c r="Z675" s="216"/>
      <c r="AA675" s="216"/>
    </row>
    <row r="676" spans="1:27" ht="15.75" customHeight="1" x14ac:dyDescent="0.2">
      <c r="A676" s="216"/>
      <c r="B676" s="216"/>
      <c r="C676" s="216"/>
      <c r="D676" s="216"/>
      <c r="E676" s="216"/>
      <c r="F676" s="216"/>
      <c r="G676" s="216"/>
      <c r="H676" s="216"/>
      <c r="I676" s="216"/>
      <c r="J676" s="216"/>
      <c r="K676" s="216"/>
      <c r="L676" s="216"/>
      <c r="M676" s="216"/>
      <c r="N676" s="216"/>
      <c r="O676" s="216"/>
      <c r="P676" s="216"/>
      <c r="Q676" s="216"/>
      <c r="R676" s="216"/>
      <c r="S676" s="216"/>
      <c r="T676" s="216"/>
      <c r="U676" s="216"/>
      <c r="V676" s="216"/>
      <c r="W676" s="216"/>
      <c r="X676" s="216"/>
      <c r="Y676" s="216"/>
      <c r="Z676" s="216"/>
      <c r="AA676" s="216"/>
    </row>
    <row r="677" spans="1:27" ht="15.75" customHeight="1" x14ac:dyDescent="0.2">
      <c r="A677" s="216"/>
      <c r="B677" s="216"/>
      <c r="C677" s="216"/>
      <c r="D677" s="216"/>
      <c r="E677" s="216"/>
      <c r="F677" s="216"/>
      <c r="G677" s="216"/>
      <c r="H677" s="216"/>
      <c r="I677" s="216"/>
      <c r="J677" s="216"/>
      <c r="K677" s="216"/>
      <c r="L677" s="216"/>
      <c r="M677" s="216"/>
      <c r="N677" s="216"/>
      <c r="O677" s="216"/>
      <c r="P677" s="216"/>
      <c r="Q677" s="216"/>
      <c r="R677" s="216"/>
      <c r="S677" s="216"/>
      <c r="T677" s="216"/>
      <c r="U677" s="216"/>
      <c r="V677" s="216"/>
      <c r="W677" s="216"/>
      <c r="X677" s="216"/>
      <c r="Y677" s="216"/>
      <c r="Z677" s="216"/>
      <c r="AA677" s="216"/>
    </row>
    <row r="678" spans="1:27" ht="15.75" customHeight="1" x14ac:dyDescent="0.2">
      <c r="A678" s="216"/>
      <c r="B678" s="216"/>
      <c r="C678" s="216"/>
      <c r="D678" s="216"/>
      <c r="E678" s="216"/>
      <c r="F678" s="216"/>
      <c r="G678" s="216"/>
      <c r="H678" s="216"/>
      <c r="I678" s="216"/>
      <c r="J678" s="216"/>
      <c r="K678" s="216"/>
      <c r="L678" s="216"/>
      <c r="M678" s="216"/>
      <c r="N678" s="216"/>
      <c r="O678" s="216"/>
      <c r="P678" s="216"/>
      <c r="Q678" s="216"/>
      <c r="R678" s="216"/>
      <c r="S678" s="216"/>
      <c r="T678" s="216"/>
      <c r="U678" s="216"/>
      <c r="V678" s="216"/>
      <c r="W678" s="216"/>
      <c r="X678" s="216"/>
      <c r="Y678" s="216"/>
      <c r="Z678" s="216"/>
      <c r="AA678" s="216"/>
    </row>
    <row r="679" spans="1:27" ht="15.75" customHeight="1" x14ac:dyDescent="0.2">
      <c r="A679" s="216"/>
      <c r="B679" s="216"/>
      <c r="C679" s="216"/>
      <c r="D679" s="216"/>
      <c r="E679" s="216"/>
      <c r="F679" s="216"/>
      <c r="G679" s="216"/>
      <c r="H679" s="216"/>
      <c r="I679" s="216"/>
      <c r="J679" s="216"/>
      <c r="K679" s="216"/>
      <c r="L679" s="216"/>
      <c r="M679" s="216"/>
      <c r="N679" s="216"/>
      <c r="O679" s="216"/>
      <c r="P679" s="216"/>
      <c r="Q679" s="216"/>
      <c r="R679" s="216"/>
      <c r="S679" s="216"/>
      <c r="T679" s="216"/>
      <c r="U679" s="216"/>
      <c r="V679" s="216"/>
      <c r="W679" s="216"/>
      <c r="X679" s="216"/>
      <c r="Y679" s="216"/>
      <c r="Z679" s="216"/>
      <c r="AA679" s="216"/>
    </row>
    <row r="680" spans="1:27" ht="15.75" customHeight="1" x14ac:dyDescent="0.2">
      <c r="A680" s="216"/>
      <c r="B680" s="216"/>
      <c r="C680" s="216"/>
      <c r="D680" s="216"/>
      <c r="E680" s="216"/>
      <c r="F680" s="216"/>
      <c r="G680" s="216"/>
      <c r="H680" s="216"/>
      <c r="I680" s="216"/>
      <c r="J680" s="216"/>
      <c r="K680" s="216"/>
      <c r="L680" s="216"/>
      <c r="M680" s="216"/>
      <c r="N680" s="216"/>
      <c r="O680" s="216"/>
      <c r="P680" s="216"/>
      <c r="Q680" s="216"/>
      <c r="R680" s="216"/>
      <c r="S680" s="216"/>
      <c r="T680" s="216"/>
      <c r="U680" s="216"/>
      <c r="V680" s="216"/>
      <c r="W680" s="216"/>
      <c r="X680" s="216"/>
      <c r="Y680" s="216"/>
      <c r="Z680" s="216"/>
      <c r="AA680" s="216"/>
    </row>
    <row r="681" spans="1:27" ht="15.75" customHeight="1" x14ac:dyDescent="0.2">
      <c r="A681" s="216"/>
      <c r="B681" s="216"/>
      <c r="C681" s="216"/>
      <c r="D681" s="216"/>
      <c r="E681" s="216"/>
      <c r="F681" s="216"/>
      <c r="G681" s="216"/>
      <c r="H681" s="216"/>
      <c r="I681" s="216"/>
      <c r="J681" s="216"/>
      <c r="K681" s="216"/>
      <c r="L681" s="216"/>
      <c r="M681" s="216"/>
      <c r="N681" s="216"/>
      <c r="O681" s="216"/>
      <c r="P681" s="216"/>
      <c r="Q681" s="216"/>
      <c r="R681" s="216"/>
      <c r="S681" s="216"/>
      <c r="T681" s="216"/>
      <c r="U681" s="216"/>
      <c r="V681" s="216"/>
      <c r="W681" s="216"/>
      <c r="X681" s="216"/>
      <c r="Y681" s="216"/>
      <c r="Z681" s="216"/>
      <c r="AA681" s="216"/>
    </row>
    <row r="682" spans="1:27" ht="15.75" customHeight="1" x14ac:dyDescent="0.2">
      <c r="A682" s="216"/>
      <c r="B682" s="216"/>
      <c r="C682" s="216"/>
      <c r="D682" s="216"/>
      <c r="E682" s="216"/>
      <c r="F682" s="216"/>
      <c r="G682" s="216"/>
      <c r="H682" s="216"/>
      <c r="I682" s="216"/>
      <c r="J682" s="216"/>
      <c r="K682" s="216"/>
      <c r="L682" s="216"/>
      <c r="M682" s="216"/>
      <c r="N682" s="216"/>
      <c r="O682" s="216"/>
      <c r="P682" s="216"/>
      <c r="Q682" s="216"/>
      <c r="R682" s="216"/>
      <c r="S682" s="216"/>
      <c r="T682" s="216"/>
      <c r="U682" s="216"/>
      <c r="V682" s="216"/>
      <c r="W682" s="216"/>
      <c r="X682" s="216"/>
      <c r="Y682" s="216"/>
      <c r="Z682" s="216"/>
      <c r="AA682" s="216"/>
    </row>
    <row r="683" spans="1:27" ht="15.75" customHeight="1" x14ac:dyDescent="0.2">
      <c r="A683" s="216"/>
      <c r="B683" s="216"/>
      <c r="C683" s="216"/>
      <c r="D683" s="216"/>
      <c r="E683" s="216"/>
      <c r="F683" s="216"/>
      <c r="G683" s="216"/>
      <c r="H683" s="216"/>
      <c r="I683" s="216"/>
      <c r="J683" s="216"/>
      <c r="K683" s="216"/>
      <c r="L683" s="216"/>
      <c r="M683" s="216"/>
      <c r="N683" s="216"/>
      <c r="O683" s="216"/>
      <c r="P683" s="216"/>
      <c r="Q683" s="216"/>
      <c r="R683" s="216"/>
      <c r="S683" s="216"/>
      <c r="T683" s="216"/>
      <c r="U683" s="216"/>
      <c r="V683" s="216"/>
      <c r="W683" s="216"/>
      <c r="X683" s="216"/>
      <c r="Y683" s="216"/>
      <c r="Z683" s="216"/>
      <c r="AA683" s="216"/>
    </row>
    <row r="684" spans="1:27" ht="15.75" customHeight="1" x14ac:dyDescent="0.2">
      <c r="A684" s="216"/>
      <c r="B684" s="216"/>
      <c r="C684" s="216"/>
      <c r="D684" s="216"/>
      <c r="E684" s="216"/>
      <c r="F684" s="216"/>
      <c r="G684" s="216"/>
      <c r="H684" s="216"/>
      <c r="I684" s="216"/>
      <c r="J684" s="216"/>
      <c r="K684" s="216"/>
      <c r="L684" s="216"/>
      <c r="M684" s="216"/>
      <c r="N684" s="216"/>
      <c r="O684" s="216"/>
      <c r="P684" s="216"/>
      <c r="Q684" s="216"/>
      <c r="R684" s="216"/>
      <c r="S684" s="216"/>
      <c r="T684" s="216"/>
      <c r="U684" s="216"/>
      <c r="V684" s="216"/>
      <c r="W684" s="216"/>
      <c r="X684" s="216"/>
      <c r="Y684" s="216"/>
      <c r="Z684" s="216"/>
      <c r="AA684" s="216"/>
    </row>
    <row r="685" spans="1:27" ht="15.75" customHeight="1" x14ac:dyDescent="0.2">
      <c r="A685" s="216"/>
      <c r="B685" s="216"/>
      <c r="C685" s="216"/>
      <c r="D685" s="216"/>
      <c r="E685" s="216"/>
      <c r="F685" s="216"/>
      <c r="G685" s="216"/>
      <c r="H685" s="216"/>
      <c r="I685" s="216"/>
      <c r="J685" s="216"/>
      <c r="K685" s="216"/>
      <c r="L685" s="216"/>
      <c r="M685" s="216"/>
      <c r="N685" s="216"/>
      <c r="O685" s="216"/>
      <c r="P685" s="216"/>
      <c r="Q685" s="216"/>
      <c r="R685" s="216"/>
      <c r="S685" s="216"/>
      <c r="T685" s="216"/>
      <c r="U685" s="216"/>
      <c r="V685" s="216"/>
      <c r="W685" s="216"/>
      <c r="X685" s="216"/>
      <c r="Y685" s="216"/>
      <c r="Z685" s="216"/>
      <c r="AA685" s="216"/>
    </row>
    <row r="686" spans="1:27" ht="15.75" customHeight="1" x14ac:dyDescent="0.2">
      <c r="A686" s="216"/>
      <c r="B686" s="216"/>
      <c r="C686" s="216"/>
      <c r="D686" s="216"/>
      <c r="E686" s="216"/>
      <c r="F686" s="216"/>
      <c r="G686" s="216"/>
      <c r="H686" s="216"/>
      <c r="I686" s="216"/>
      <c r="J686" s="216"/>
      <c r="K686" s="216"/>
      <c r="L686" s="216"/>
      <c r="M686" s="216"/>
      <c r="N686" s="216"/>
      <c r="O686" s="216"/>
      <c r="P686" s="216"/>
      <c r="Q686" s="216"/>
      <c r="R686" s="216"/>
      <c r="S686" s="216"/>
      <c r="T686" s="216"/>
      <c r="U686" s="216"/>
      <c r="V686" s="216"/>
      <c r="W686" s="216"/>
      <c r="X686" s="216"/>
      <c r="Y686" s="216"/>
      <c r="Z686" s="216"/>
      <c r="AA686" s="216"/>
    </row>
    <row r="687" spans="1:27" ht="15.75" customHeight="1" x14ac:dyDescent="0.2">
      <c r="A687" s="216"/>
      <c r="B687" s="216"/>
      <c r="C687" s="216"/>
      <c r="D687" s="216"/>
      <c r="E687" s="216"/>
      <c r="F687" s="216"/>
      <c r="G687" s="216"/>
      <c r="H687" s="216"/>
      <c r="I687" s="216"/>
      <c r="J687" s="216"/>
      <c r="K687" s="216"/>
      <c r="L687" s="216"/>
      <c r="M687" s="216"/>
      <c r="N687" s="216"/>
      <c r="O687" s="216"/>
      <c r="P687" s="216"/>
      <c r="Q687" s="216"/>
      <c r="R687" s="216"/>
      <c r="S687" s="216"/>
      <c r="T687" s="216"/>
      <c r="U687" s="216"/>
      <c r="V687" s="216"/>
      <c r="W687" s="216"/>
      <c r="X687" s="216"/>
      <c r="Y687" s="216"/>
      <c r="Z687" s="216"/>
      <c r="AA687" s="216"/>
    </row>
    <row r="688" spans="1:27" ht="15.75" customHeight="1" x14ac:dyDescent="0.2">
      <c r="A688" s="216"/>
      <c r="B688" s="216"/>
      <c r="C688" s="216"/>
      <c r="D688" s="216"/>
      <c r="E688" s="216"/>
      <c r="F688" s="216"/>
      <c r="G688" s="216"/>
      <c r="H688" s="216"/>
      <c r="I688" s="216"/>
      <c r="J688" s="216"/>
      <c r="K688" s="216"/>
      <c r="L688" s="216"/>
      <c r="M688" s="216"/>
      <c r="N688" s="216"/>
      <c r="O688" s="216"/>
      <c r="P688" s="216"/>
      <c r="Q688" s="216"/>
      <c r="R688" s="216"/>
      <c r="S688" s="216"/>
      <c r="T688" s="216"/>
      <c r="U688" s="216"/>
      <c r="V688" s="216"/>
      <c r="W688" s="216"/>
      <c r="X688" s="216"/>
      <c r="Y688" s="216"/>
      <c r="Z688" s="216"/>
      <c r="AA688" s="216"/>
    </row>
    <row r="689" spans="1:27" ht="15.75" customHeight="1" x14ac:dyDescent="0.2">
      <c r="A689" s="216"/>
      <c r="B689" s="216"/>
      <c r="C689" s="216"/>
      <c r="D689" s="216"/>
      <c r="E689" s="216"/>
      <c r="F689" s="216"/>
      <c r="G689" s="216"/>
      <c r="H689" s="216"/>
      <c r="I689" s="216"/>
      <c r="J689" s="216"/>
      <c r="K689" s="216"/>
      <c r="L689" s="216"/>
      <c r="M689" s="216"/>
      <c r="N689" s="216"/>
      <c r="O689" s="216"/>
      <c r="P689" s="216"/>
      <c r="Q689" s="216"/>
      <c r="R689" s="216"/>
      <c r="S689" s="216"/>
      <c r="T689" s="216"/>
      <c r="U689" s="216"/>
      <c r="V689" s="216"/>
      <c r="W689" s="216"/>
      <c r="X689" s="216"/>
      <c r="Y689" s="216"/>
      <c r="Z689" s="216"/>
      <c r="AA689" s="216"/>
    </row>
    <row r="690" spans="1:27" ht="15.75" customHeight="1" x14ac:dyDescent="0.2">
      <c r="A690" s="216"/>
      <c r="B690" s="216"/>
      <c r="C690" s="216"/>
      <c r="D690" s="216"/>
      <c r="E690" s="216"/>
      <c r="F690" s="216"/>
      <c r="G690" s="216"/>
      <c r="H690" s="216"/>
      <c r="I690" s="216"/>
      <c r="J690" s="216"/>
      <c r="K690" s="216"/>
      <c r="L690" s="216"/>
      <c r="M690" s="216"/>
      <c r="N690" s="216"/>
      <c r="O690" s="216"/>
      <c r="P690" s="216"/>
      <c r="Q690" s="216"/>
      <c r="R690" s="216"/>
      <c r="S690" s="216"/>
      <c r="T690" s="216"/>
      <c r="U690" s="216"/>
      <c r="V690" s="216"/>
      <c r="W690" s="216"/>
      <c r="X690" s="216"/>
      <c r="Y690" s="216"/>
      <c r="Z690" s="216"/>
      <c r="AA690" s="216"/>
    </row>
    <row r="691" spans="1:27" ht="15.75" customHeight="1" x14ac:dyDescent="0.2">
      <c r="A691" s="216"/>
      <c r="B691" s="216"/>
      <c r="C691" s="216"/>
      <c r="D691" s="216"/>
      <c r="E691" s="216"/>
      <c r="F691" s="216"/>
      <c r="G691" s="216"/>
      <c r="H691" s="216"/>
      <c r="I691" s="216"/>
      <c r="J691" s="216"/>
      <c r="K691" s="216"/>
      <c r="L691" s="216"/>
      <c r="M691" s="216"/>
      <c r="N691" s="216"/>
      <c r="O691" s="216"/>
      <c r="P691" s="216"/>
      <c r="Q691" s="216"/>
      <c r="R691" s="216"/>
      <c r="S691" s="216"/>
      <c r="T691" s="216"/>
      <c r="U691" s="216"/>
      <c r="V691" s="216"/>
      <c r="W691" s="216"/>
      <c r="X691" s="216"/>
      <c r="Y691" s="216"/>
      <c r="Z691" s="216"/>
      <c r="AA691" s="216"/>
    </row>
    <row r="692" spans="1:27" ht="15.75" customHeight="1" x14ac:dyDescent="0.2">
      <c r="A692" s="216"/>
      <c r="B692" s="216"/>
      <c r="C692" s="216"/>
      <c r="D692" s="216"/>
      <c r="E692" s="216"/>
      <c r="F692" s="216"/>
      <c r="G692" s="216"/>
      <c r="H692" s="216"/>
      <c r="I692" s="216"/>
      <c r="J692" s="216"/>
      <c r="K692" s="216"/>
      <c r="L692" s="216"/>
      <c r="M692" s="216"/>
      <c r="N692" s="216"/>
      <c r="O692" s="216"/>
      <c r="P692" s="216"/>
      <c r="Q692" s="216"/>
      <c r="R692" s="216"/>
      <c r="S692" s="216"/>
      <c r="T692" s="216"/>
      <c r="U692" s="216"/>
      <c r="V692" s="216"/>
      <c r="W692" s="216"/>
      <c r="X692" s="216"/>
      <c r="Y692" s="216"/>
      <c r="Z692" s="216"/>
      <c r="AA692" s="216"/>
    </row>
    <row r="693" spans="1:27" ht="15.75" customHeight="1" x14ac:dyDescent="0.2">
      <c r="A693" s="216"/>
      <c r="B693" s="216"/>
      <c r="C693" s="216"/>
      <c r="D693" s="216"/>
      <c r="E693" s="216"/>
      <c r="F693" s="216"/>
      <c r="G693" s="216"/>
      <c r="H693" s="216"/>
      <c r="I693" s="216"/>
      <c r="J693" s="216"/>
      <c r="K693" s="216"/>
      <c r="L693" s="216"/>
      <c r="M693" s="216"/>
      <c r="N693" s="216"/>
      <c r="O693" s="216"/>
      <c r="P693" s="216"/>
      <c r="Q693" s="216"/>
      <c r="R693" s="216"/>
      <c r="S693" s="216"/>
      <c r="T693" s="216"/>
      <c r="U693" s="216"/>
      <c r="V693" s="216"/>
      <c r="W693" s="216"/>
      <c r="X693" s="216"/>
      <c r="Y693" s="216"/>
      <c r="Z693" s="216"/>
      <c r="AA693" s="216"/>
    </row>
    <row r="694" spans="1:27" ht="15.75" customHeight="1" x14ac:dyDescent="0.2">
      <c r="A694" s="216"/>
      <c r="B694" s="216"/>
      <c r="C694" s="216"/>
      <c r="D694" s="216"/>
      <c r="E694" s="216"/>
      <c r="F694" s="216"/>
      <c r="G694" s="216"/>
      <c r="H694" s="216"/>
      <c r="I694" s="216"/>
      <c r="J694" s="216"/>
      <c r="K694" s="216"/>
      <c r="L694" s="216"/>
      <c r="M694" s="216"/>
      <c r="N694" s="216"/>
      <c r="O694" s="216"/>
      <c r="P694" s="216"/>
      <c r="Q694" s="216"/>
      <c r="R694" s="216"/>
      <c r="S694" s="216"/>
      <c r="T694" s="216"/>
      <c r="U694" s="216"/>
      <c r="V694" s="216"/>
      <c r="W694" s="216"/>
      <c r="X694" s="216"/>
      <c r="Y694" s="216"/>
      <c r="Z694" s="216"/>
      <c r="AA694" s="216"/>
    </row>
    <row r="695" spans="1:27" ht="15.75" customHeight="1" x14ac:dyDescent="0.2">
      <c r="A695" s="216"/>
      <c r="B695" s="216"/>
      <c r="C695" s="216"/>
      <c r="D695" s="216"/>
      <c r="E695" s="216"/>
      <c r="F695" s="216"/>
      <c r="G695" s="216"/>
      <c r="H695" s="216"/>
      <c r="I695" s="216"/>
      <c r="J695" s="216"/>
      <c r="K695" s="216"/>
      <c r="L695" s="216"/>
      <c r="M695" s="216"/>
      <c r="N695" s="216"/>
      <c r="O695" s="216"/>
      <c r="P695" s="216"/>
      <c r="Q695" s="216"/>
      <c r="R695" s="216"/>
      <c r="S695" s="216"/>
      <c r="T695" s="216"/>
      <c r="U695" s="216"/>
      <c r="V695" s="216"/>
      <c r="W695" s="216"/>
      <c r="X695" s="216"/>
      <c r="Y695" s="216"/>
      <c r="Z695" s="216"/>
      <c r="AA695" s="216"/>
    </row>
    <row r="696" spans="1:27" ht="15.75" customHeight="1" x14ac:dyDescent="0.2">
      <c r="A696" s="216"/>
      <c r="B696" s="216"/>
      <c r="C696" s="216"/>
      <c r="D696" s="216"/>
      <c r="E696" s="216"/>
      <c r="F696" s="216"/>
      <c r="G696" s="216"/>
      <c r="H696" s="216"/>
      <c r="I696" s="216"/>
      <c r="J696" s="216"/>
      <c r="K696" s="216"/>
      <c r="L696" s="216"/>
      <c r="M696" s="216"/>
      <c r="N696" s="216"/>
      <c r="O696" s="216"/>
      <c r="P696" s="216"/>
      <c r="Q696" s="216"/>
      <c r="R696" s="216"/>
      <c r="S696" s="216"/>
      <c r="T696" s="216"/>
      <c r="U696" s="216"/>
      <c r="V696" s="216"/>
      <c r="W696" s="216"/>
      <c r="X696" s="216"/>
      <c r="Y696" s="216"/>
      <c r="Z696" s="216"/>
      <c r="AA696" s="216"/>
    </row>
    <row r="697" spans="1:27" ht="15.75" customHeight="1" x14ac:dyDescent="0.2">
      <c r="A697" s="216"/>
      <c r="B697" s="216"/>
      <c r="C697" s="216"/>
      <c r="D697" s="216"/>
      <c r="E697" s="216"/>
      <c r="F697" s="216"/>
      <c r="G697" s="216"/>
      <c r="H697" s="216"/>
      <c r="I697" s="216"/>
      <c r="J697" s="216"/>
      <c r="K697" s="216"/>
      <c r="L697" s="216"/>
      <c r="M697" s="216"/>
      <c r="N697" s="216"/>
      <c r="O697" s="216"/>
      <c r="P697" s="216"/>
      <c r="Q697" s="216"/>
      <c r="R697" s="216"/>
      <c r="S697" s="216"/>
      <c r="T697" s="216"/>
      <c r="U697" s="216"/>
      <c r="V697" s="216"/>
      <c r="W697" s="216"/>
      <c r="X697" s="216"/>
      <c r="Y697" s="216"/>
      <c r="Z697" s="216"/>
      <c r="AA697" s="216"/>
    </row>
    <row r="698" spans="1:27" ht="15.75" customHeight="1" x14ac:dyDescent="0.2">
      <c r="A698" s="216"/>
      <c r="B698" s="216"/>
      <c r="C698" s="216"/>
      <c r="D698" s="216"/>
      <c r="E698" s="216"/>
      <c r="F698" s="216"/>
      <c r="G698" s="216"/>
      <c r="H698" s="216"/>
      <c r="I698" s="216"/>
      <c r="J698" s="216"/>
      <c r="K698" s="216"/>
      <c r="L698" s="216"/>
      <c r="M698" s="216"/>
      <c r="N698" s="216"/>
      <c r="O698" s="216"/>
      <c r="P698" s="216"/>
      <c r="Q698" s="216"/>
      <c r="R698" s="216"/>
      <c r="S698" s="216"/>
      <c r="T698" s="216"/>
      <c r="U698" s="216"/>
      <c r="V698" s="216"/>
      <c r="W698" s="216"/>
      <c r="X698" s="216"/>
      <c r="Y698" s="216"/>
      <c r="Z698" s="216"/>
      <c r="AA698" s="216"/>
    </row>
    <row r="699" spans="1:27" ht="15.75" customHeight="1" x14ac:dyDescent="0.2">
      <c r="A699" s="216"/>
      <c r="B699" s="216"/>
      <c r="C699" s="216"/>
      <c r="D699" s="216"/>
      <c r="E699" s="216"/>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row>
    <row r="700" spans="1:27" ht="15.75" customHeight="1" x14ac:dyDescent="0.2">
      <c r="A700" s="216"/>
      <c r="B700" s="216"/>
      <c r="C700" s="216"/>
      <c r="D700" s="216"/>
      <c r="E700" s="216"/>
      <c r="F700" s="216"/>
      <c r="G700" s="216"/>
      <c r="H700" s="216"/>
      <c r="I700" s="216"/>
      <c r="J700" s="216"/>
      <c r="K700" s="216"/>
      <c r="L700" s="216"/>
      <c r="M700" s="216"/>
      <c r="N700" s="216"/>
      <c r="O700" s="216"/>
      <c r="P700" s="216"/>
      <c r="Q700" s="216"/>
      <c r="R700" s="216"/>
      <c r="S700" s="216"/>
      <c r="T700" s="216"/>
      <c r="U700" s="216"/>
      <c r="V700" s="216"/>
      <c r="W700" s="216"/>
      <c r="X700" s="216"/>
      <c r="Y700" s="216"/>
      <c r="Z700" s="216"/>
      <c r="AA700" s="216"/>
    </row>
    <row r="701" spans="1:27" ht="15.75" customHeight="1" x14ac:dyDescent="0.2">
      <c r="A701" s="216"/>
      <c r="B701" s="216"/>
      <c r="C701" s="216"/>
      <c r="D701" s="216"/>
      <c r="E701" s="216"/>
      <c r="F701" s="216"/>
      <c r="G701" s="216"/>
      <c r="H701" s="216"/>
      <c r="I701" s="216"/>
      <c r="J701" s="216"/>
      <c r="K701" s="216"/>
      <c r="L701" s="216"/>
      <c r="M701" s="216"/>
      <c r="N701" s="216"/>
      <c r="O701" s="216"/>
      <c r="P701" s="216"/>
      <c r="Q701" s="216"/>
      <c r="R701" s="216"/>
      <c r="S701" s="216"/>
      <c r="T701" s="216"/>
      <c r="U701" s="216"/>
      <c r="V701" s="216"/>
      <c r="W701" s="216"/>
      <c r="X701" s="216"/>
      <c r="Y701" s="216"/>
      <c r="Z701" s="216"/>
      <c r="AA701" s="216"/>
    </row>
    <row r="702" spans="1:27" ht="15.75" customHeight="1" x14ac:dyDescent="0.2">
      <c r="A702" s="216"/>
      <c r="B702" s="216"/>
      <c r="C702" s="216"/>
      <c r="D702" s="216"/>
      <c r="E702" s="216"/>
      <c r="F702" s="216"/>
      <c r="G702" s="216"/>
      <c r="H702" s="216"/>
      <c r="I702" s="216"/>
      <c r="J702" s="216"/>
      <c r="K702" s="216"/>
      <c r="L702" s="216"/>
      <c r="M702" s="216"/>
      <c r="N702" s="216"/>
      <c r="O702" s="216"/>
      <c r="P702" s="216"/>
      <c r="Q702" s="216"/>
      <c r="R702" s="216"/>
      <c r="S702" s="216"/>
      <c r="T702" s="216"/>
      <c r="U702" s="216"/>
      <c r="V702" s="216"/>
      <c r="W702" s="216"/>
      <c r="X702" s="216"/>
      <c r="Y702" s="216"/>
      <c r="Z702" s="216"/>
      <c r="AA702" s="216"/>
    </row>
    <row r="703" spans="1:27" ht="15.75" customHeight="1" x14ac:dyDescent="0.2">
      <c r="A703" s="216"/>
      <c r="B703" s="216"/>
      <c r="C703" s="216"/>
      <c r="D703" s="216"/>
      <c r="E703" s="216"/>
      <c r="F703" s="216"/>
      <c r="G703" s="216"/>
      <c r="H703" s="216"/>
      <c r="I703" s="216"/>
      <c r="J703" s="216"/>
      <c r="K703" s="216"/>
      <c r="L703" s="216"/>
      <c r="M703" s="216"/>
      <c r="N703" s="216"/>
      <c r="O703" s="216"/>
      <c r="P703" s="216"/>
      <c r="Q703" s="216"/>
      <c r="R703" s="216"/>
      <c r="S703" s="216"/>
      <c r="T703" s="216"/>
      <c r="U703" s="216"/>
      <c r="V703" s="216"/>
      <c r="W703" s="216"/>
      <c r="X703" s="216"/>
      <c r="Y703" s="216"/>
      <c r="Z703" s="216"/>
      <c r="AA703" s="216"/>
    </row>
    <row r="704" spans="1:27" ht="15.75" customHeight="1" x14ac:dyDescent="0.2">
      <c r="A704" s="216"/>
      <c r="B704" s="216"/>
      <c r="C704" s="216"/>
      <c r="D704" s="216"/>
      <c r="E704" s="216"/>
      <c r="F704" s="216"/>
      <c r="G704" s="216"/>
      <c r="H704" s="216"/>
      <c r="I704" s="216"/>
      <c r="J704" s="216"/>
      <c r="K704" s="216"/>
      <c r="L704" s="216"/>
      <c r="M704" s="216"/>
      <c r="N704" s="216"/>
      <c r="O704" s="216"/>
      <c r="P704" s="216"/>
      <c r="Q704" s="216"/>
      <c r="R704" s="216"/>
      <c r="S704" s="216"/>
      <c r="T704" s="216"/>
      <c r="U704" s="216"/>
      <c r="V704" s="216"/>
      <c r="W704" s="216"/>
      <c r="X704" s="216"/>
      <c r="Y704" s="216"/>
      <c r="Z704" s="216"/>
      <c r="AA704" s="216"/>
    </row>
    <row r="705" spans="1:27" ht="15.75" customHeight="1" x14ac:dyDescent="0.2">
      <c r="A705" s="216"/>
      <c r="B705" s="216"/>
      <c r="C705" s="216"/>
      <c r="D705" s="216"/>
      <c r="E705" s="216"/>
      <c r="F705" s="216"/>
      <c r="G705" s="216"/>
      <c r="H705" s="216"/>
      <c r="I705" s="216"/>
      <c r="J705" s="216"/>
      <c r="K705" s="216"/>
      <c r="L705" s="216"/>
      <c r="M705" s="216"/>
      <c r="N705" s="216"/>
      <c r="O705" s="216"/>
      <c r="P705" s="216"/>
      <c r="Q705" s="216"/>
      <c r="R705" s="216"/>
      <c r="S705" s="216"/>
      <c r="T705" s="216"/>
      <c r="U705" s="216"/>
      <c r="V705" s="216"/>
      <c r="W705" s="216"/>
      <c r="X705" s="216"/>
      <c r="Y705" s="216"/>
      <c r="Z705" s="216"/>
      <c r="AA705" s="216"/>
    </row>
    <row r="706" spans="1:27" ht="15.75" customHeight="1" x14ac:dyDescent="0.2">
      <c r="A706" s="216"/>
      <c r="B706" s="216"/>
      <c r="C706" s="216"/>
      <c r="D706" s="216"/>
      <c r="E706" s="216"/>
      <c r="F706" s="216"/>
      <c r="G706" s="216"/>
      <c r="H706" s="216"/>
      <c r="I706" s="216"/>
      <c r="J706" s="216"/>
      <c r="K706" s="216"/>
      <c r="L706" s="216"/>
      <c r="M706" s="216"/>
      <c r="N706" s="216"/>
      <c r="O706" s="216"/>
      <c r="P706" s="216"/>
      <c r="Q706" s="216"/>
      <c r="R706" s="216"/>
      <c r="S706" s="216"/>
      <c r="T706" s="216"/>
      <c r="U706" s="216"/>
      <c r="V706" s="216"/>
      <c r="W706" s="216"/>
      <c r="X706" s="216"/>
      <c r="Y706" s="216"/>
      <c r="Z706" s="216"/>
      <c r="AA706" s="216"/>
    </row>
    <row r="707" spans="1:27" ht="15.75" customHeight="1" x14ac:dyDescent="0.2">
      <c r="A707" s="216"/>
      <c r="B707" s="216"/>
      <c r="C707" s="216"/>
      <c r="D707" s="216"/>
      <c r="E707" s="216"/>
      <c r="F707" s="216"/>
      <c r="G707" s="216"/>
      <c r="H707" s="216"/>
      <c r="I707" s="216"/>
      <c r="J707" s="216"/>
      <c r="K707" s="216"/>
      <c r="L707" s="216"/>
      <c r="M707" s="216"/>
      <c r="N707" s="216"/>
      <c r="O707" s="216"/>
      <c r="P707" s="216"/>
      <c r="Q707" s="216"/>
      <c r="R707" s="216"/>
      <c r="S707" s="216"/>
      <c r="T707" s="216"/>
      <c r="U707" s="216"/>
      <c r="V707" s="216"/>
      <c r="W707" s="216"/>
      <c r="X707" s="216"/>
      <c r="Y707" s="216"/>
      <c r="Z707" s="216"/>
      <c r="AA707" s="216"/>
    </row>
    <row r="708" spans="1:27" ht="15.75" customHeight="1" x14ac:dyDescent="0.2">
      <c r="A708" s="216"/>
      <c r="B708" s="216"/>
      <c r="C708" s="216"/>
      <c r="D708" s="216"/>
      <c r="E708" s="216"/>
      <c r="F708" s="216"/>
      <c r="G708" s="216"/>
      <c r="H708" s="216"/>
      <c r="I708" s="216"/>
      <c r="J708" s="216"/>
      <c r="K708" s="216"/>
      <c r="L708" s="216"/>
      <c r="M708" s="216"/>
      <c r="N708" s="216"/>
      <c r="O708" s="216"/>
      <c r="P708" s="216"/>
      <c r="Q708" s="216"/>
      <c r="R708" s="216"/>
      <c r="S708" s="216"/>
      <c r="T708" s="216"/>
      <c r="U708" s="216"/>
      <c r="V708" s="216"/>
      <c r="W708" s="216"/>
      <c r="X708" s="216"/>
      <c r="Y708" s="216"/>
      <c r="Z708" s="216"/>
      <c r="AA708" s="216"/>
    </row>
    <row r="709" spans="1:27" ht="15.75" customHeight="1" x14ac:dyDescent="0.2">
      <c r="A709" s="216"/>
      <c r="B709" s="216"/>
      <c r="C709" s="216"/>
      <c r="D709" s="216"/>
      <c r="E709" s="216"/>
      <c r="F709" s="216"/>
      <c r="G709" s="216"/>
      <c r="H709" s="216"/>
      <c r="I709" s="216"/>
      <c r="J709" s="216"/>
      <c r="K709" s="216"/>
      <c r="L709" s="216"/>
      <c r="M709" s="216"/>
      <c r="N709" s="216"/>
      <c r="O709" s="216"/>
      <c r="P709" s="216"/>
      <c r="Q709" s="216"/>
      <c r="R709" s="216"/>
      <c r="S709" s="216"/>
      <c r="T709" s="216"/>
      <c r="U709" s="216"/>
      <c r="V709" s="216"/>
      <c r="W709" s="216"/>
      <c r="X709" s="216"/>
      <c r="Y709" s="216"/>
      <c r="Z709" s="216"/>
      <c r="AA709" s="216"/>
    </row>
    <row r="710" spans="1:27" ht="15.75" customHeight="1" x14ac:dyDescent="0.2">
      <c r="A710" s="216"/>
      <c r="B710" s="216"/>
      <c r="C710" s="216"/>
      <c r="D710" s="216"/>
      <c r="E710" s="216"/>
      <c r="F710" s="216"/>
      <c r="G710" s="216"/>
      <c r="H710" s="216"/>
      <c r="I710" s="216"/>
      <c r="J710" s="216"/>
      <c r="K710" s="216"/>
      <c r="L710" s="216"/>
      <c r="M710" s="216"/>
      <c r="N710" s="216"/>
      <c r="O710" s="216"/>
      <c r="P710" s="216"/>
      <c r="Q710" s="216"/>
      <c r="R710" s="216"/>
      <c r="S710" s="216"/>
      <c r="T710" s="216"/>
      <c r="U710" s="216"/>
      <c r="V710" s="216"/>
      <c r="W710" s="216"/>
      <c r="X710" s="216"/>
      <c r="Y710" s="216"/>
      <c r="Z710" s="216"/>
      <c r="AA710" s="216"/>
    </row>
    <row r="711" spans="1:27" ht="15.75" customHeight="1" x14ac:dyDescent="0.2">
      <c r="A711" s="216"/>
      <c r="B711" s="216"/>
      <c r="C711" s="216"/>
      <c r="D711" s="216"/>
      <c r="E711" s="216"/>
      <c r="F711" s="216"/>
      <c r="G711" s="216"/>
      <c r="H711" s="216"/>
      <c r="I711" s="216"/>
      <c r="J711" s="216"/>
      <c r="K711" s="216"/>
      <c r="L711" s="216"/>
      <c r="M711" s="216"/>
      <c r="N711" s="216"/>
      <c r="O711" s="216"/>
      <c r="P711" s="216"/>
      <c r="Q711" s="216"/>
      <c r="R711" s="216"/>
      <c r="S711" s="216"/>
      <c r="T711" s="216"/>
      <c r="U711" s="216"/>
      <c r="V711" s="216"/>
      <c r="W711" s="216"/>
      <c r="X711" s="216"/>
      <c r="Y711" s="216"/>
      <c r="Z711" s="216"/>
      <c r="AA711" s="216"/>
    </row>
    <row r="712" spans="1:27" ht="15.75" customHeight="1" x14ac:dyDescent="0.2">
      <c r="A712" s="216"/>
      <c r="B712" s="216"/>
      <c r="C712" s="216"/>
      <c r="D712" s="216"/>
      <c r="E712" s="216"/>
      <c r="F712" s="216"/>
      <c r="G712" s="216"/>
      <c r="H712" s="216"/>
      <c r="I712" s="216"/>
      <c r="J712" s="216"/>
      <c r="K712" s="216"/>
      <c r="L712" s="216"/>
      <c r="M712" s="216"/>
      <c r="N712" s="216"/>
      <c r="O712" s="216"/>
      <c r="P712" s="216"/>
      <c r="Q712" s="216"/>
      <c r="R712" s="216"/>
      <c r="S712" s="216"/>
      <c r="T712" s="216"/>
      <c r="U712" s="216"/>
      <c r="V712" s="216"/>
      <c r="W712" s="216"/>
      <c r="X712" s="216"/>
      <c r="Y712" s="216"/>
      <c r="Z712" s="216"/>
      <c r="AA712" s="216"/>
    </row>
    <row r="713" spans="1:27" ht="15.75" customHeight="1" x14ac:dyDescent="0.2">
      <c r="A713" s="216"/>
      <c r="B713" s="216"/>
      <c r="C713" s="216"/>
      <c r="D713" s="216"/>
      <c r="E713" s="216"/>
      <c r="F713" s="216"/>
      <c r="G713" s="216"/>
      <c r="H713" s="216"/>
      <c r="I713" s="216"/>
      <c r="J713" s="216"/>
      <c r="K713" s="216"/>
      <c r="L713" s="216"/>
      <c r="M713" s="216"/>
      <c r="N713" s="216"/>
      <c r="O713" s="216"/>
      <c r="P713" s="216"/>
      <c r="Q713" s="216"/>
      <c r="R713" s="216"/>
      <c r="S713" s="216"/>
      <c r="T713" s="216"/>
      <c r="U713" s="216"/>
      <c r="V713" s="216"/>
      <c r="W713" s="216"/>
      <c r="X713" s="216"/>
      <c r="Y713" s="216"/>
      <c r="Z713" s="216"/>
      <c r="AA713" s="216"/>
    </row>
    <row r="714" spans="1:27" ht="15.75" customHeight="1" x14ac:dyDescent="0.2">
      <c r="A714" s="216"/>
      <c r="B714" s="216"/>
      <c r="C714" s="216"/>
      <c r="D714" s="216"/>
      <c r="E714" s="216"/>
      <c r="F714" s="216"/>
      <c r="G714" s="216"/>
      <c r="H714" s="216"/>
      <c r="I714" s="216"/>
      <c r="J714" s="216"/>
      <c r="K714" s="216"/>
      <c r="L714" s="216"/>
      <c r="M714" s="216"/>
      <c r="N714" s="216"/>
      <c r="O714" s="216"/>
      <c r="P714" s="216"/>
      <c r="Q714" s="216"/>
      <c r="R714" s="216"/>
      <c r="S714" s="216"/>
      <c r="T714" s="216"/>
      <c r="U714" s="216"/>
      <c r="V714" s="216"/>
      <c r="W714" s="216"/>
      <c r="X714" s="216"/>
      <c r="Y714" s="216"/>
      <c r="Z714" s="216"/>
      <c r="AA714" s="216"/>
    </row>
    <row r="715" spans="1:27" ht="15.75" customHeight="1" x14ac:dyDescent="0.2">
      <c r="A715" s="216"/>
      <c r="B715" s="216"/>
      <c r="C715" s="216"/>
      <c r="D715" s="216"/>
      <c r="E715" s="216"/>
      <c r="F715" s="216"/>
      <c r="G715" s="216"/>
      <c r="H715" s="216"/>
      <c r="I715" s="216"/>
      <c r="J715" s="216"/>
      <c r="K715" s="216"/>
      <c r="L715" s="216"/>
      <c r="M715" s="216"/>
      <c r="N715" s="216"/>
      <c r="O715" s="216"/>
      <c r="P715" s="216"/>
      <c r="Q715" s="216"/>
      <c r="R715" s="216"/>
      <c r="S715" s="216"/>
      <c r="T715" s="216"/>
      <c r="U715" s="216"/>
      <c r="V715" s="216"/>
      <c r="W715" s="216"/>
      <c r="X715" s="216"/>
      <c r="Y715" s="216"/>
      <c r="Z715" s="216"/>
      <c r="AA715" s="216"/>
    </row>
    <row r="716" spans="1:27" ht="15.75" customHeight="1" x14ac:dyDescent="0.2">
      <c r="A716" s="216"/>
      <c r="B716" s="216"/>
      <c r="C716" s="216"/>
      <c r="D716" s="216"/>
      <c r="E716" s="216"/>
      <c r="F716" s="216"/>
      <c r="G716" s="216"/>
      <c r="H716" s="216"/>
      <c r="I716" s="216"/>
      <c r="J716" s="216"/>
      <c r="K716" s="216"/>
      <c r="L716" s="216"/>
      <c r="M716" s="216"/>
      <c r="N716" s="216"/>
      <c r="O716" s="216"/>
      <c r="P716" s="216"/>
      <c r="Q716" s="216"/>
      <c r="R716" s="216"/>
      <c r="S716" s="216"/>
      <c r="T716" s="216"/>
      <c r="U716" s="216"/>
      <c r="V716" s="216"/>
      <c r="W716" s="216"/>
      <c r="X716" s="216"/>
      <c r="Y716" s="216"/>
      <c r="Z716" s="216"/>
      <c r="AA716" s="216"/>
    </row>
    <row r="717" spans="1:27" ht="15.75" customHeight="1" x14ac:dyDescent="0.2">
      <c r="A717" s="216"/>
      <c r="B717" s="216"/>
      <c r="C717" s="216"/>
      <c r="D717" s="216"/>
      <c r="E717" s="216"/>
      <c r="F717" s="216"/>
      <c r="G717" s="216"/>
      <c r="H717" s="216"/>
      <c r="I717" s="216"/>
      <c r="J717" s="216"/>
      <c r="K717" s="216"/>
      <c r="L717" s="216"/>
      <c r="M717" s="216"/>
      <c r="N717" s="216"/>
      <c r="O717" s="216"/>
      <c r="P717" s="216"/>
      <c r="Q717" s="216"/>
      <c r="R717" s="216"/>
      <c r="S717" s="216"/>
      <c r="T717" s="216"/>
      <c r="U717" s="216"/>
      <c r="V717" s="216"/>
      <c r="W717" s="216"/>
      <c r="X717" s="216"/>
      <c r="Y717" s="216"/>
      <c r="Z717" s="216"/>
      <c r="AA717" s="216"/>
    </row>
    <row r="718" spans="1:27" ht="15.75" customHeight="1" x14ac:dyDescent="0.2">
      <c r="A718" s="216"/>
      <c r="B718" s="216"/>
      <c r="C718" s="216"/>
      <c r="D718" s="216"/>
      <c r="E718" s="216"/>
      <c r="F718" s="216"/>
      <c r="G718" s="216"/>
      <c r="H718" s="216"/>
      <c r="I718" s="216"/>
      <c r="J718" s="216"/>
      <c r="K718" s="216"/>
      <c r="L718" s="216"/>
      <c r="M718" s="216"/>
      <c r="N718" s="216"/>
      <c r="O718" s="216"/>
      <c r="P718" s="216"/>
      <c r="Q718" s="216"/>
      <c r="R718" s="216"/>
      <c r="S718" s="216"/>
      <c r="T718" s="216"/>
      <c r="U718" s="216"/>
      <c r="V718" s="216"/>
      <c r="W718" s="216"/>
      <c r="X718" s="216"/>
      <c r="Y718" s="216"/>
      <c r="Z718" s="216"/>
      <c r="AA718" s="216"/>
    </row>
    <row r="719" spans="1:27" ht="15.75" customHeight="1" x14ac:dyDescent="0.2">
      <c r="A719" s="216"/>
      <c r="B719" s="216"/>
      <c r="C719" s="216"/>
      <c r="D719" s="216"/>
      <c r="E719" s="216"/>
      <c r="F719" s="216"/>
      <c r="G719" s="216"/>
      <c r="H719" s="216"/>
      <c r="I719" s="216"/>
      <c r="J719" s="216"/>
      <c r="K719" s="216"/>
      <c r="L719" s="216"/>
      <c r="M719" s="216"/>
      <c r="N719" s="216"/>
      <c r="O719" s="216"/>
      <c r="P719" s="216"/>
      <c r="Q719" s="216"/>
      <c r="R719" s="216"/>
      <c r="S719" s="216"/>
      <c r="T719" s="216"/>
      <c r="U719" s="216"/>
      <c r="V719" s="216"/>
      <c r="W719" s="216"/>
      <c r="X719" s="216"/>
      <c r="Y719" s="216"/>
      <c r="Z719" s="216"/>
      <c r="AA719" s="216"/>
    </row>
    <row r="720" spans="1:27" ht="15.75" customHeight="1" x14ac:dyDescent="0.2">
      <c r="A720" s="216"/>
      <c r="B720" s="216"/>
      <c r="C720" s="216"/>
      <c r="D720" s="216"/>
      <c r="E720" s="216"/>
      <c r="F720" s="216"/>
      <c r="G720" s="216"/>
      <c r="H720" s="216"/>
      <c r="I720" s="216"/>
      <c r="J720" s="216"/>
      <c r="K720" s="216"/>
      <c r="L720" s="216"/>
      <c r="M720" s="216"/>
      <c r="N720" s="216"/>
      <c r="O720" s="216"/>
      <c r="P720" s="216"/>
      <c r="Q720" s="216"/>
      <c r="R720" s="216"/>
      <c r="S720" s="216"/>
      <c r="T720" s="216"/>
      <c r="U720" s="216"/>
      <c r="V720" s="216"/>
      <c r="W720" s="216"/>
      <c r="X720" s="216"/>
      <c r="Y720" s="216"/>
      <c r="Z720" s="216"/>
      <c r="AA720" s="216"/>
    </row>
    <row r="721" spans="1:27" ht="15.75" customHeight="1" x14ac:dyDescent="0.2">
      <c r="A721" s="216"/>
      <c r="B721" s="216"/>
      <c r="C721" s="216"/>
      <c r="D721" s="216"/>
      <c r="E721" s="216"/>
      <c r="F721" s="216"/>
      <c r="G721" s="216"/>
      <c r="H721" s="216"/>
      <c r="I721" s="216"/>
      <c r="J721" s="216"/>
      <c r="K721" s="216"/>
      <c r="L721" s="216"/>
      <c r="M721" s="216"/>
      <c r="N721" s="216"/>
      <c r="O721" s="216"/>
      <c r="P721" s="216"/>
      <c r="Q721" s="216"/>
      <c r="R721" s="216"/>
      <c r="S721" s="216"/>
      <c r="T721" s="216"/>
      <c r="U721" s="216"/>
      <c r="V721" s="216"/>
      <c r="W721" s="216"/>
      <c r="X721" s="216"/>
      <c r="Y721" s="216"/>
      <c r="Z721" s="216"/>
      <c r="AA721" s="216"/>
    </row>
    <row r="722" spans="1:27" ht="15.75" customHeight="1" x14ac:dyDescent="0.2">
      <c r="A722" s="216"/>
      <c r="B722" s="216"/>
      <c r="C722" s="216"/>
      <c r="D722" s="216"/>
      <c r="E722" s="216"/>
      <c r="F722" s="216"/>
      <c r="G722" s="216"/>
      <c r="H722" s="216"/>
      <c r="I722" s="216"/>
      <c r="J722" s="216"/>
      <c r="K722" s="216"/>
      <c r="L722" s="216"/>
      <c r="M722" s="216"/>
      <c r="N722" s="216"/>
      <c r="O722" s="216"/>
      <c r="P722" s="216"/>
      <c r="Q722" s="216"/>
      <c r="R722" s="216"/>
      <c r="S722" s="216"/>
      <c r="T722" s="216"/>
      <c r="U722" s="216"/>
      <c r="V722" s="216"/>
      <c r="W722" s="216"/>
      <c r="X722" s="216"/>
      <c r="Y722" s="216"/>
      <c r="Z722" s="216"/>
      <c r="AA722" s="216"/>
    </row>
    <row r="723" spans="1:27" ht="15.75" customHeight="1" x14ac:dyDescent="0.2">
      <c r="A723" s="216"/>
      <c r="B723" s="216"/>
      <c r="C723" s="216"/>
      <c r="D723" s="216"/>
      <c r="E723" s="216"/>
      <c r="F723" s="216"/>
      <c r="G723" s="216"/>
      <c r="H723" s="216"/>
      <c r="I723" s="216"/>
      <c r="J723" s="216"/>
      <c r="K723" s="216"/>
      <c r="L723" s="216"/>
      <c r="M723" s="216"/>
      <c r="N723" s="216"/>
      <c r="O723" s="216"/>
      <c r="P723" s="216"/>
      <c r="Q723" s="216"/>
      <c r="R723" s="216"/>
      <c r="S723" s="216"/>
      <c r="T723" s="216"/>
      <c r="U723" s="216"/>
      <c r="V723" s="216"/>
      <c r="W723" s="216"/>
      <c r="X723" s="216"/>
      <c r="Y723" s="216"/>
      <c r="Z723" s="216"/>
      <c r="AA723" s="216"/>
    </row>
    <row r="724" spans="1:27" ht="15.75" customHeight="1" x14ac:dyDescent="0.2">
      <c r="A724" s="216"/>
      <c r="B724" s="216"/>
      <c r="C724" s="216"/>
      <c r="D724" s="216"/>
      <c r="E724" s="216"/>
      <c r="F724" s="216"/>
      <c r="G724" s="216"/>
      <c r="H724" s="216"/>
      <c r="I724" s="216"/>
      <c r="J724" s="216"/>
      <c r="K724" s="216"/>
      <c r="L724" s="216"/>
      <c r="M724" s="216"/>
      <c r="N724" s="216"/>
      <c r="O724" s="216"/>
      <c r="P724" s="216"/>
      <c r="Q724" s="216"/>
      <c r="R724" s="216"/>
      <c r="S724" s="216"/>
      <c r="T724" s="216"/>
      <c r="U724" s="216"/>
      <c r="V724" s="216"/>
      <c r="W724" s="216"/>
      <c r="X724" s="216"/>
      <c r="Y724" s="216"/>
      <c r="Z724" s="216"/>
      <c r="AA724" s="216"/>
    </row>
    <row r="725" spans="1:27" ht="15.75" customHeight="1" x14ac:dyDescent="0.2">
      <c r="A725" s="216"/>
      <c r="B725" s="216"/>
      <c r="C725" s="216"/>
      <c r="D725" s="216"/>
      <c r="E725" s="216"/>
      <c r="F725" s="216"/>
      <c r="G725" s="216"/>
      <c r="H725" s="216"/>
      <c r="I725" s="216"/>
      <c r="J725" s="216"/>
      <c r="K725" s="216"/>
      <c r="L725" s="216"/>
      <c r="M725" s="216"/>
      <c r="N725" s="216"/>
      <c r="O725" s="216"/>
      <c r="P725" s="216"/>
      <c r="Q725" s="216"/>
      <c r="R725" s="216"/>
      <c r="S725" s="216"/>
      <c r="T725" s="216"/>
      <c r="U725" s="216"/>
      <c r="V725" s="216"/>
      <c r="W725" s="216"/>
      <c r="X725" s="216"/>
      <c r="Y725" s="216"/>
      <c r="Z725" s="216"/>
      <c r="AA725" s="216"/>
    </row>
    <row r="726" spans="1:27" ht="15.75" customHeight="1" x14ac:dyDescent="0.2">
      <c r="A726" s="216"/>
      <c r="B726" s="216"/>
      <c r="C726" s="216"/>
      <c r="D726" s="216"/>
      <c r="E726" s="216"/>
      <c r="F726" s="216"/>
      <c r="G726" s="216"/>
      <c r="H726" s="216"/>
      <c r="I726" s="216"/>
      <c r="J726" s="216"/>
      <c r="K726" s="216"/>
      <c r="L726" s="216"/>
      <c r="M726" s="216"/>
      <c r="N726" s="216"/>
      <c r="O726" s="216"/>
      <c r="P726" s="216"/>
      <c r="Q726" s="216"/>
      <c r="R726" s="216"/>
      <c r="S726" s="216"/>
      <c r="T726" s="216"/>
      <c r="U726" s="216"/>
      <c r="V726" s="216"/>
      <c r="W726" s="216"/>
      <c r="X726" s="216"/>
      <c r="Y726" s="216"/>
      <c r="Z726" s="216"/>
      <c r="AA726" s="216"/>
    </row>
    <row r="727" spans="1:27" ht="15.75" customHeight="1" x14ac:dyDescent="0.2">
      <c r="A727" s="216"/>
      <c r="B727" s="216"/>
      <c r="C727" s="216"/>
      <c r="D727" s="216"/>
      <c r="E727" s="216"/>
      <c r="F727" s="216"/>
      <c r="G727" s="216"/>
      <c r="H727" s="216"/>
      <c r="I727" s="216"/>
      <c r="J727" s="216"/>
      <c r="K727" s="216"/>
      <c r="L727" s="216"/>
      <c r="M727" s="216"/>
      <c r="N727" s="216"/>
      <c r="O727" s="216"/>
      <c r="P727" s="216"/>
      <c r="Q727" s="216"/>
      <c r="R727" s="216"/>
      <c r="S727" s="216"/>
      <c r="T727" s="216"/>
      <c r="U727" s="216"/>
      <c r="V727" s="216"/>
      <c r="W727" s="216"/>
      <c r="X727" s="216"/>
      <c r="Y727" s="216"/>
      <c r="Z727" s="216"/>
      <c r="AA727" s="216"/>
    </row>
    <row r="728" spans="1:27" ht="15.75" customHeight="1" x14ac:dyDescent="0.2">
      <c r="A728" s="216"/>
      <c r="B728" s="216"/>
      <c r="C728" s="216"/>
      <c r="D728" s="216"/>
      <c r="E728" s="216"/>
      <c r="F728" s="216"/>
      <c r="G728" s="216"/>
      <c r="H728" s="216"/>
      <c r="I728" s="216"/>
      <c r="J728" s="216"/>
      <c r="K728" s="216"/>
      <c r="L728" s="216"/>
      <c r="M728" s="216"/>
      <c r="N728" s="216"/>
      <c r="O728" s="216"/>
      <c r="P728" s="216"/>
      <c r="Q728" s="216"/>
      <c r="R728" s="216"/>
      <c r="S728" s="216"/>
      <c r="T728" s="216"/>
      <c r="U728" s="216"/>
      <c r="V728" s="216"/>
      <c r="W728" s="216"/>
      <c r="X728" s="216"/>
      <c r="Y728" s="216"/>
      <c r="Z728" s="216"/>
      <c r="AA728" s="216"/>
    </row>
    <row r="729" spans="1:27" ht="15.75" customHeight="1" x14ac:dyDescent="0.2">
      <c r="A729" s="216"/>
      <c r="B729" s="216"/>
      <c r="C729" s="216"/>
      <c r="D729" s="216"/>
      <c r="E729" s="216"/>
      <c r="F729" s="216"/>
      <c r="G729" s="216"/>
      <c r="H729" s="216"/>
      <c r="I729" s="216"/>
      <c r="J729" s="216"/>
      <c r="K729" s="216"/>
      <c r="L729" s="216"/>
      <c r="M729" s="216"/>
      <c r="N729" s="216"/>
      <c r="O729" s="216"/>
      <c r="P729" s="216"/>
      <c r="Q729" s="216"/>
      <c r="R729" s="216"/>
      <c r="S729" s="216"/>
      <c r="T729" s="216"/>
      <c r="U729" s="216"/>
      <c r="V729" s="216"/>
      <c r="W729" s="216"/>
      <c r="X729" s="216"/>
      <c r="Y729" s="216"/>
      <c r="Z729" s="216"/>
      <c r="AA729" s="216"/>
    </row>
    <row r="730" spans="1:27" ht="15.75" customHeight="1" x14ac:dyDescent="0.2">
      <c r="A730" s="216"/>
      <c r="B730" s="216"/>
      <c r="C730" s="216"/>
      <c r="D730" s="216"/>
      <c r="E730" s="216"/>
      <c r="F730" s="216"/>
      <c r="G730" s="216"/>
      <c r="H730" s="216"/>
      <c r="I730" s="216"/>
      <c r="J730" s="216"/>
      <c r="K730" s="216"/>
      <c r="L730" s="216"/>
      <c r="M730" s="216"/>
      <c r="N730" s="216"/>
      <c r="O730" s="216"/>
      <c r="P730" s="216"/>
      <c r="Q730" s="216"/>
      <c r="R730" s="216"/>
      <c r="S730" s="216"/>
      <c r="T730" s="216"/>
      <c r="U730" s="216"/>
      <c r="V730" s="216"/>
      <c r="W730" s="216"/>
      <c r="X730" s="216"/>
      <c r="Y730" s="216"/>
      <c r="Z730" s="216"/>
      <c r="AA730" s="216"/>
    </row>
    <row r="731" spans="1:27" ht="15.75" customHeight="1" x14ac:dyDescent="0.2">
      <c r="A731" s="216"/>
      <c r="B731" s="216"/>
      <c r="C731" s="216"/>
      <c r="D731" s="216"/>
      <c r="E731" s="216"/>
      <c r="F731" s="216"/>
      <c r="G731" s="216"/>
      <c r="H731" s="216"/>
      <c r="I731" s="216"/>
      <c r="J731" s="216"/>
      <c r="K731" s="216"/>
      <c r="L731" s="216"/>
      <c r="M731" s="216"/>
      <c r="N731" s="216"/>
      <c r="O731" s="216"/>
      <c r="P731" s="216"/>
      <c r="Q731" s="216"/>
      <c r="R731" s="216"/>
      <c r="S731" s="216"/>
      <c r="T731" s="216"/>
      <c r="U731" s="216"/>
      <c r="V731" s="216"/>
      <c r="W731" s="216"/>
      <c r="X731" s="216"/>
      <c r="Y731" s="216"/>
      <c r="Z731" s="216"/>
      <c r="AA731" s="216"/>
    </row>
    <row r="732" spans="1:27" ht="15.75" customHeight="1" x14ac:dyDescent="0.2">
      <c r="A732" s="216"/>
      <c r="B732" s="216"/>
      <c r="C732" s="216"/>
      <c r="D732" s="216"/>
      <c r="E732" s="216"/>
      <c r="F732" s="216"/>
      <c r="G732" s="216"/>
      <c r="H732" s="216"/>
      <c r="I732" s="216"/>
      <c r="J732" s="216"/>
      <c r="K732" s="216"/>
      <c r="L732" s="216"/>
      <c r="M732" s="216"/>
      <c r="N732" s="216"/>
      <c r="O732" s="216"/>
      <c r="P732" s="216"/>
      <c r="Q732" s="216"/>
      <c r="R732" s="216"/>
      <c r="S732" s="216"/>
      <c r="T732" s="216"/>
      <c r="U732" s="216"/>
      <c r="V732" s="216"/>
      <c r="W732" s="216"/>
      <c r="X732" s="216"/>
      <c r="Y732" s="216"/>
      <c r="Z732" s="216"/>
      <c r="AA732" s="216"/>
    </row>
    <row r="733" spans="1:27" ht="15.75" customHeight="1" x14ac:dyDescent="0.2">
      <c r="A733" s="216"/>
      <c r="B733" s="216"/>
      <c r="C733" s="216"/>
      <c r="D733" s="216"/>
      <c r="E733" s="216"/>
      <c r="F733" s="216"/>
      <c r="G733" s="216"/>
      <c r="H733" s="216"/>
      <c r="I733" s="216"/>
      <c r="J733" s="216"/>
      <c r="K733" s="216"/>
      <c r="L733" s="216"/>
      <c r="M733" s="216"/>
      <c r="N733" s="216"/>
      <c r="O733" s="216"/>
      <c r="P733" s="216"/>
      <c r="Q733" s="216"/>
      <c r="R733" s="216"/>
      <c r="S733" s="216"/>
      <c r="T733" s="216"/>
      <c r="U733" s="216"/>
      <c r="V733" s="216"/>
      <c r="W733" s="216"/>
      <c r="X733" s="216"/>
      <c r="Y733" s="216"/>
      <c r="Z733" s="216"/>
      <c r="AA733" s="216"/>
    </row>
    <row r="734" spans="1:27" ht="15.75" customHeight="1" x14ac:dyDescent="0.2">
      <c r="A734" s="216"/>
      <c r="B734" s="216"/>
      <c r="C734" s="216"/>
      <c r="D734" s="216"/>
      <c r="E734" s="216"/>
      <c r="F734" s="216"/>
      <c r="G734" s="216"/>
      <c r="H734" s="216"/>
      <c r="I734" s="216"/>
      <c r="J734" s="216"/>
      <c r="K734" s="216"/>
      <c r="L734" s="216"/>
      <c r="M734" s="216"/>
      <c r="N734" s="216"/>
      <c r="O734" s="216"/>
      <c r="P734" s="216"/>
      <c r="Q734" s="216"/>
      <c r="R734" s="216"/>
      <c r="S734" s="216"/>
      <c r="T734" s="216"/>
      <c r="U734" s="216"/>
      <c r="V734" s="216"/>
      <c r="W734" s="216"/>
      <c r="X734" s="216"/>
      <c r="Y734" s="216"/>
      <c r="Z734" s="216"/>
      <c r="AA734" s="216"/>
    </row>
    <row r="735" spans="1:27" ht="15.75" customHeight="1" x14ac:dyDescent="0.2">
      <c r="A735" s="216"/>
      <c r="B735" s="216"/>
      <c r="C735" s="216"/>
      <c r="D735" s="216"/>
      <c r="E735" s="216"/>
      <c r="F735" s="216"/>
      <c r="G735" s="216"/>
      <c r="H735" s="216"/>
      <c r="I735" s="216"/>
      <c r="J735" s="216"/>
      <c r="K735" s="216"/>
      <c r="L735" s="216"/>
      <c r="M735" s="216"/>
      <c r="N735" s="216"/>
      <c r="O735" s="216"/>
      <c r="P735" s="216"/>
      <c r="Q735" s="216"/>
      <c r="R735" s="216"/>
      <c r="S735" s="216"/>
      <c r="T735" s="216"/>
      <c r="U735" s="216"/>
      <c r="V735" s="216"/>
      <c r="W735" s="216"/>
      <c r="X735" s="216"/>
      <c r="Y735" s="216"/>
      <c r="Z735" s="216"/>
      <c r="AA735" s="216"/>
    </row>
    <row r="736" spans="1:27" ht="15.75" customHeight="1" x14ac:dyDescent="0.2">
      <c r="A736" s="216"/>
      <c r="B736" s="216"/>
      <c r="C736" s="216"/>
      <c r="D736" s="216"/>
      <c r="E736" s="216"/>
      <c r="F736" s="216"/>
      <c r="G736" s="216"/>
      <c r="H736" s="216"/>
      <c r="I736" s="216"/>
      <c r="J736" s="216"/>
      <c r="K736" s="216"/>
      <c r="L736" s="216"/>
      <c r="M736" s="216"/>
      <c r="N736" s="216"/>
      <c r="O736" s="216"/>
      <c r="P736" s="216"/>
      <c r="Q736" s="216"/>
      <c r="R736" s="216"/>
      <c r="S736" s="216"/>
      <c r="T736" s="216"/>
      <c r="U736" s="216"/>
      <c r="V736" s="216"/>
      <c r="W736" s="216"/>
      <c r="X736" s="216"/>
      <c r="Y736" s="216"/>
      <c r="Z736" s="216"/>
      <c r="AA736" s="216"/>
    </row>
    <row r="737" spans="1:27" ht="15.75" customHeight="1" x14ac:dyDescent="0.2">
      <c r="A737" s="216"/>
      <c r="B737" s="216"/>
      <c r="C737" s="216"/>
      <c r="D737" s="216"/>
      <c r="E737" s="216"/>
      <c r="F737" s="216"/>
      <c r="G737" s="216"/>
      <c r="H737" s="216"/>
      <c r="I737" s="216"/>
      <c r="J737" s="216"/>
      <c r="K737" s="216"/>
      <c r="L737" s="216"/>
      <c r="M737" s="216"/>
      <c r="N737" s="216"/>
      <c r="O737" s="216"/>
      <c r="P737" s="216"/>
      <c r="Q737" s="216"/>
      <c r="R737" s="216"/>
      <c r="S737" s="216"/>
      <c r="T737" s="216"/>
      <c r="U737" s="216"/>
      <c r="V737" s="216"/>
      <c r="W737" s="216"/>
      <c r="X737" s="216"/>
      <c r="Y737" s="216"/>
      <c r="Z737" s="216"/>
      <c r="AA737" s="216"/>
    </row>
    <row r="738" spans="1:27" ht="15.75" customHeight="1" x14ac:dyDescent="0.2">
      <c r="A738" s="216"/>
      <c r="B738" s="216"/>
      <c r="C738" s="216"/>
      <c r="D738" s="216"/>
      <c r="E738" s="216"/>
      <c r="F738" s="216"/>
      <c r="G738" s="216"/>
      <c r="H738" s="216"/>
      <c r="I738" s="216"/>
      <c r="J738" s="216"/>
      <c r="K738" s="216"/>
      <c r="L738" s="216"/>
      <c r="M738" s="216"/>
      <c r="N738" s="216"/>
      <c r="O738" s="216"/>
      <c r="P738" s="216"/>
      <c r="Q738" s="216"/>
      <c r="R738" s="216"/>
      <c r="S738" s="216"/>
      <c r="T738" s="216"/>
      <c r="U738" s="216"/>
      <c r="V738" s="216"/>
      <c r="W738" s="216"/>
      <c r="X738" s="216"/>
      <c r="Y738" s="216"/>
      <c r="Z738" s="216"/>
      <c r="AA738" s="216"/>
    </row>
    <row r="739" spans="1:27" ht="15.75" customHeight="1" x14ac:dyDescent="0.2">
      <c r="A739" s="216"/>
      <c r="B739" s="216"/>
      <c r="C739" s="216"/>
      <c r="D739" s="216"/>
      <c r="E739" s="216"/>
      <c r="F739" s="216"/>
      <c r="G739" s="216"/>
      <c r="H739" s="216"/>
      <c r="I739" s="216"/>
      <c r="J739" s="216"/>
      <c r="K739" s="216"/>
      <c r="L739" s="216"/>
      <c r="M739" s="216"/>
      <c r="N739" s="216"/>
      <c r="O739" s="216"/>
      <c r="P739" s="216"/>
      <c r="Q739" s="216"/>
      <c r="R739" s="216"/>
      <c r="S739" s="216"/>
      <c r="T739" s="216"/>
      <c r="U739" s="216"/>
      <c r="V739" s="216"/>
      <c r="W739" s="216"/>
      <c r="X739" s="216"/>
      <c r="Y739" s="216"/>
      <c r="Z739" s="216"/>
      <c r="AA739" s="216"/>
    </row>
    <row r="740" spans="1:27" ht="15.75" customHeight="1" x14ac:dyDescent="0.2">
      <c r="A740" s="216"/>
      <c r="B740" s="216"/>
      <c r="C740" s="216"/>
      <c r="D740" s="216"/>
      <c r="E740" s="216"/>
      <c r="F740" s="216"/>
      <c r="G740" s="216"/>
      <c r="H740" s="216"/>
      <c r="I740" s="216"/>
      <c r="J740" s="216"/>
      <c r="K740" s="216"/>
      <c r="L740" s="216"/>
      <c r="M740" s="216"/>
      <c r="N740" s="216"/>
      <c r="O740" s="216"/>
      <c r="P740" s="216"/>
      <c r="Q740" s="216"/>
      <c r="R740" s="216"/>
      <c r="S740" s="216"/>
      <c r="T740" s="216"/>
      <c r="U740" s="216"/>
      <c r="V740" s="216"/>
      <c r="W740" s="216"/>
      <c r="X740" s="216"/>
      <c r="Y740" s="216"/>
      <c r="Z740" s="216"/>
      <c r="AA740" s="216"/>
    </row>
    <row r="741" spans="1:27" ht="15.75" customHeight="1" x14ac:dyDescent="0.2">
      <c r="A741" s="216"/>
      <c r="B741" s="216"/>
      <c r="C741" s="216"/>
      <c r="D741" s="216"/>
      <c r="E741" s="216"/>
      <c r="F741" s="216"/>
      <c r="G741" s="216"/>
      <c r="H741" s="216"/>
      <c r="I741" s="216"/>
      <c r="J741" s="216"/>
      <c r="K741" s="216"/>
      <c r="L741" s="216"/>
      <c r="M741" s="216"/>
      <c r="N741" s="216"/>
      <c r="O741" s="216"/>
      <c r="P741" s="216"/>
      <c r="Q741" s="216"/>
      <c r="R741" s="216"/>
      <c r="S741" s="216"/>
      <c r="T741" s="216"/>
      <c r="U741" s="216"/>
      <c r="V741" s="216"/>
      <c r="W741" s="216"/>
      <c r="X741" s="216"/>
      <c r="Y741" s="216"/>
      <c r="Z741" s="216"/>
      <c r="AA741" s="216"/>
    </row>
    <row r="742" spans="1:27" ht="15.75" customHeight="1" x14ac:dyDescent="0.2">
      <c r="A742" s="216"/>
      <c r="B742" s="216"/>
      <c r="C742" s="216"/>
      <c r="D742" s="216"/>
      <c r="E742" s="216"/>
      <c r="F742" s="216"/>
      <c r="G742" s="216"/>
      <c r="H742" s="216"/>
      <c r="I742" s="216"/>
      <c r="J742" s="216"/>
      <c r="K742" s="216"/>
      <c r="L742" s="216"/>
      <c r="M742" s="216"/>
      <c r="N742" s="216"/>
      <c r="O742" s="216"/>
      <c r="P742" s="216"/>
      <c r="Q742" s="216"/>
      <c r="R742" s="216"/>
      <c r="S742" s="216"/>
      <c r="T742" s="216"/>
      <c r="U742" s="216"/>
      <c r="V742" s="216"/>
      <c r="W742" s="216"/>
      <c r="X742" s="216"/>
      <c r="Y742" s="216"/>
      <c r="Z742" s="216"/>
      <c r="AA742" s="216"/>
    </row>
    <row r="743" spans="1:27" ht="15.75" customHeight="1" x14ac:dyDescent="0.2">
      <c r="A743" s="216"/>
      <c r="B743" s="216"/>
      <c r="C743" s="216"/>
      <c r="D743" s="216"/>
      <c r="E743" s="216"/>
      <c r="F743" s="216"/>
      <c r="G743" s="216"/>
      <c r="H743" s="216"/>
      <c r="I743" s="216"/>
      <c r="J743" s="216"/>
      <c r="K743" s="216"/>
      <c r="L743" s="216"/>
      <c r="M743" s="216"/>
      <c r="N743" s="216"/>
      <c r="O743" s="216"/>
      <c r="P743" s="216"/>
      <c r="Q743" s="216"/>
      <c r="R743" s="216"/>
      <c r="S743" s="216"/>
      <c r="T743" s="216"/>
      <c r="U743" s="216"/>
      <c r="V743" s="216"/>
      <c r="W743" s="216"/>
      <c r="X743" s="216"/>
      <c r="Y743" s="216"/>
      <c r="Z743" s="216"/>
      <c r="AA743" s="216"/>
    </row>
    <row r="744" spans="1:27" ht="15.75" customHeight="1" x14ac:dyDescent="0.2">
      <c r="A744" s="216"/>
      <c r="B744" s="216"/>
      <c r="C744" s="216"/>
      <c r="D744" s="216"/>
      <c r="E744" s="216"/>
      <c r="F744" s="216"/>
      <c r="G744" s="216"/>
      <c r="H744" s="216"/>
      <c r="I744" s="216"/>
      <c r="J744" s="216"/>
      <c r="K744" s="216"/>
      <c r="L744" s="216"/>
      <c r="M744" s="216"/>
      <c r="N744" s="216"/>
      <c r="O744" s="216"/>
      <c r="P744" s="216"/>
      <c r="Q744" s="216"/>
      <c r="R744" s="216"/>
      <c r="S744" s="216"/>
      <c r="T744" s="216"/>
      <c r="U744" s="216"/>
      <c r="V744" s="216"/>
      <c r="W744" s="216"/>
      <c r="X744" s="216"/>
      <c r="Y744" s="216"/>
      <c r="Z744" s="216"/>
      <c r="AA744" s="216"/>
    </row>
    <row r="745" spans="1:27" ht="15.75" customHeight="1" x14ac:dyDescent="0.2">
      <c r="A745" s="216"/>
      <c r="B745" s="216"/>
      <c r="C745" s="216"/>
      <c r="D745" s="216"/>
      <c r="E745" s="216"/>
      <c r="F745" s="216"/>
      <c r="G745" s="216"/>
      <c r="H745" s="216"/>
      <c r="I745" s="216"/>
      <c r="J745" s="216"/>
      <c r="K745" s="216"/>
      <c r="L745" s="216"/>
      <c r="M745" s="216"/>
      <c r="N745" s="216"/>
      <c r="O745" s="216"/>
      <c r="P745" s="216"/>
      <c r="Q745" s="216"/>
      <c r="R745" s="216"/>
      <c r="S745" s="216"/>
      <c r="T745" s="216"/>
      <c r="U745" s="216"/>
      <c r="V745" s="216"/>
      <c r="W745" s="216"/>
      <c r="X745" s="216"/>
      <c r="Y745" s="216"/>
      <c r="Z745" s="216"/>
      <c r="AA745" s="216"/>
    </row>
    <row r="746" spans="1:27" ht="15.75" customHeight="1" x14ac:dyDescent="0.2">
      <c r="A746" s="216"/>
      <c r="B746" s="216"/>
      <c r="C746" s="216"/>
      <c r="D746" s="216"/>
      <c r="E746" s="216"/>
      <c r="F746" s="216"/>
      <c r="G746" s="216"/>
      <c r="H746" s="216"/>
      <c r="I746" s="216"/>
      <c r="J746" s="216"/>
      <c r="K746" s="216"/>
      <c r="L746" s="216"/>
      <c r="M746" s="216"/>
      <c r="N746" s="216"/>
      <c r="O746" s="216"/>
      <c r="P746" s="216"/>
      <c r="Q746" s="216"/>
      <c r="R746" s="216"/>
      <c r="S746" s="216"/>
      <c r="T746" s="216"/>
      <c r="U746" s="216"/>
      <c r="V746" s="216"/>
      <c r="W746" s="216"/>
      <c r="X746" s="216"/>
      <c r="Y746" s="216"/>
      <c r="Z746" s="216"/>
      <c r="AA746" s="216"/>
    </row>
    <row r="747" spans="1:27" ht="15.75" customHeight="1" x14ac:dyDescent="0.2">
      <c r="A747" s="216"/>
      <c r="B747" s="216"/>
      <c r="C747" s="216"/>
      <c r="D747" s="216"/>
      <c r="E747" s="216"/>
      <c r="F747" s="216"/>
      <c r="G747" s="216"/>
      <c r="H747" s="216"/>
      <c r="I747" s="216"/>
      <c r="J747" s="216"/>
      <c r="K747" s="216"/>
      <c r="L747" s="216"/>
      <c r="M747" s="216"/>
      <c r="N747" s="216"/>
      <c r="O747" s="216"/>
      <c r="P747" s="216"/>
      <c r="Q747" s="216"/>
      <c r="R747" s="216"/>
      <c r="S747" s="216"/>
      <c r="T747" s="216"/>
      <c r="U747" s="216"/>
      <c r="V747" s="216"/>
      <c r="W747" s="216"/>
      <c r="X747" s="216"/>
      <c r="Y747" s="216"/>
      <c r="Z747" s="216"/>
      <c r="AA747" s="216"/>
    </row>
    <row r="748" spans="1:27" ht="15.75" customHeight="1" x14ac:dyDescent="0.2">
      <c r="A748" s="216"/>
      <c r="B748" s="216"/>
      <c r="C748" s="216"/>
      <c r="D748" s="216"/>
      <c r="E748" s="216"/>
      <c r="F748" s="216"/>
      <c r="G748" s="216"/>
      <c r="H748" s="216"/>
      <c r="I748" s="216"/>
      <c r="J748" s="216"/>
      <c r="K748" s="216"/>
      <c r="L748" s="216"/>
      <c r="M748" s="216"/>
      <c r="N748" s="216"/>
      <c r="O748" s="216"/>
      <c r="P748" s="216"/>
      <c r="Q748" s="216"/>
      <c r="R748" s="216"/>
      <c r="S748" s="216"/>
      <c r="T748" s="216"/>
      <c r="U748" s="216"/>
      <c r="V748" s="216"/>
      <c r="W748" s="216"/>
      <c r="X748" s="216"/>
      <c r="Y748" s="216"/>
      <c r="Z748" s="216"/>
      <c r="AA748" s="216"/>
    </row>
    <row r="749" spans="1:27" ht="15.75" customHeight="1" x14ac:dyDescent="0.2">
      <c r="A749" s="216"/>
      <c r="B749" s="216"/>
      <c r="C749" s="216"/>
      <c r="D749" s="216"/>
      <c r="E749" s="216"/>
      <c r="F749" s="216"/>
      <c r="G749" s="216"/>
      <c r="H749" s="216"/>
      <c r="I749" s="216"/>
      <c r="J749" s="216"/>
      <c r="K749" s="216"/>
      <c r="L749" s="216"/>
      <c r="M749" s="216"/>
      <c r="N749" s="216"/>
      <c r="O749" s="216"/>
      <c r="P749" s="216"/>
      <c r="Q749" s="216"/>
      <c r="R749" s="216"/>
      <c r="S749" s="216"/>
      <c r="T749" s="216"/>
      <c r="U749" s="216"/>
      <c r="V749" s="216"/>
      <c r="W749" s="216"/>
      <c r="X749" s="216"/>
      <c r="Y749" s="216"/>
      <c r="Z749" s="216"/>
      <c r="AA749" s="216"/>
    </row>
    <row r="750" spans="1:27" ht="15.75" customHeight="1" x14ac:dyDescent="0.2">
      <c r="A750" s="216"/>
      <c r="B750" s="216"/>
      <c r="C750" s="216"/>
      <c r="D750" s="216"/>
      <c r="E750" s="216"/>
      <c r="F750" s="216"/>
      <c r="G750" s="216"/>
      <c r="H750" s="216"/>
      <c r="I750" s="216"/>
      <c r="J750" s="216"/>
      <c r="K750" s="216"/>
      <c r="L750" s="216"/>
      <c r="M750" s="216"/>
      <c r="N750" s="216"/>
      <c r="O750" s="216"/>
      <c r="P750" s="216"/>
      <c r="Q750" s="216"/>
      <c r="R750" s="216"/>
      <c r="S750" s="216"/>
      <c r="T750" s="216"/>
      <c r="U750" s="216"/>
      <c r="V750" s="216"/>
      <c r="W750" s="216"/>
      <c r="X750" s="216"/>
      <c r="Y750" s="216"/>
      <c r="Z750" s="216"/>
      <c r="AA750" s="216"/>
    </row>
    <row r="751" spans="1:27" ht="15.75" customHeight="1" x14ac:dyDescent="0.2">
      <c r="A751" s="216"/>
      <c r="B751" s="216"/>
      <c r="C751" s="216"/>
      <c r="D751" s="216"/>
      <c r="E751" s="216"/>
      <c r="F751" s="216"/>
      <c r="G751" s="216"/>
      <c r="H751" s="216"/>
      <c r="I751" s="216"/>
      <c r="J751" s="216"/>
      <c r="K751" s="216"/>
      <c r="L751" s="216"/>
      <c r="M751" s="216"/>
      <c r="N751" s="216"/>
      <c r="O751" s="216"/>
      <c r="P751" s="216"/>
      <c r="Q751" s="216"/>
      <c r="R751" s="216"/>
      <c r="S751" s="216"/>
      <c r="T751" s="216"/>
      <c r="U751" s="216"/>
      <c r="V751" s="216"/>
      <c r="W751" s="216"/>
      <c r="X751" s="216"/>
      <c r="Y751" s="216"/>
      <c r="Z751" s="216"/>
      <c r="AA751" s="216"/>
    </row>
    <row r="752" spans="1:27" ht="15.75" customHeight="1" x14ac:dyDescent="0.2">
      <c r="A752" s="216"/>
      <c r="B752" s="216"/>
      <c r="C752" s="216"/>
      <c r="D752" s="216"/>
      <c r="E752" s="216"/>
      <c r="F752" s="216"/>
      <c r="G752" s="216"/>
      <c r="H752" s="216"/>
      <c r="I752" s="216"/>
      <c r="J752" s="216"/>
      <c r="K752" s="216"/>
      <c r="L752" s="216"/>
      <c r="M752" s="216"/>
      <c r="N752" s="216"/>
      <c r="O752" s="216"/>
      <c r="P752" s="216"/>
      <c r="Q752" s="216"/>
      <c r="R752" s="216"/>
      <c r="S752" s="216"/>
      <c r="T752" s="216"/>
      <c r="U752" s="216"/>
      <c r="V752" s="216"/>
      <c r="W752" s="216"/>
      <c r="X752" s="216"/>
      <c r="Y752" s="216"/>
      <c r="Z752" s="216"/>
      <c r="AA752" s="216"/>
    </row>
    <row r="753" spans="1:27" ht="15.75" customHeight="1" x14ac:dyDescent="0.2">
      <c r="A753" s="216"/>
      <c r="B753" s="216"/>
      <c r="C753" s="216"/>
      <c r="D753" s="216"/>
      <c r="E753" s="216"/>
      <c r="F753" s="216"/>
      <c r="G753" s="216"/>
      <c r="H753" s="216"/>
      <c r="I753" s="216"/>
      <c r="J753" s="216"/>
      <c r="K753" s="216"/>
      <c r="L753" s="216"/>
      <c r="M753" s="216"/>
      <c r="N753" s="216"/>
      <c r="O753" s="216"/>
      <c r="P753" s="216"/>
      <c r="Q753" s="216"/>
      <c r="R753" s="216"/>
      <c r="S753" s="216"/>
      <c r="T753" s="216"/>
      <c r="U753" s="216"/>
      <c r="V753" s="216"/>
      <c r="W753" s="216"/>
      <c r="X753" s="216"/>
      <c r="Y753" s="216"/>
      <c r="Z753" s="216"/>
      <c r="AA753" s="216"/>
    </row>
    <row r="754" spans="1:27" ht="15.75" customHeight="1" x14ac:dyDescent="0.2">
      <c r="A754" s="216"/>
      <c r="B754" s="216"/>
      <c r="C754" s="216"/>
      <c r="D754" s="216"/>
      <c r="E754" s="216"/>
      <c r="F754" s="216"/>
      <c r="G754" s="216"/>
      <c r="H754" s="216"/>
      <c r="I754" s="216"/>
      <c r="J754" s="216"/>
      <c r="K754" s="216"/>
      <c r="L754" s="216"/>
      <c r="M754" s="216"/>
      <c r="N754" s="216"/>
      <c r="O754" s="216"/>
      <c r="P754" s="216"/>
      <c r="Q754" s="216"/>
      <c r="R754" s="216"/>
      <c r="S754" s="216"/>
      <c r="T754" s="216"/>
      <c r="U754" s="216"/>
      <c r="V754" s="216"/>
      <c r="W754" s="216"/>
      <c r="X754" s="216"/>
      <c r="Y754" s="216"/>
      <c r="Z754" s="216"/>
      <c r="AA754" s="216"/>
    </row>
    <row r="755" spans="1:27" ht="15.75" customHeight="1" x14ac:dyDescent="0.2">
      <c r="A755" s="216"/>
      <c r="B755" s="216"/>
      <c r="C755" s="216"/>
      <c r="D755" s="216"/>
      <c r="E755" s="216"/>
      <c r="F755" s="216"/>
      <c r="G755" s="216"/>
      <c r="H755" s="216"/>
      <c r="I755" s="216"/>
      <c r="J755" s="216"/>
      <c r="K755" s="216"/>
      <c r="L755" s="216"/>
      <c r="M755" s="216"/>
      <c r="N755" s="216"/>
      <c r="O755" s="216"/>
      <c r="P755" s="216"/>
      <c r="Q755" s="216"/>
      <c r="R755" s="216"/>
      <c r="S755" s="216"/>
      <c r="T755" s="216"/>
      <c r="U755" s="216"/>
      <c r="V755" s="216"/>
      <c r="W755" s="216"/>
      <c r="X755" s="216"/>
      <c r="Y755" s="216"/>
      <c r="Z755" s="216"/>
      <c r="AA755" s="216"/>
    </row>
    <row r="756" spans="1:27" ht="15.75" customHeight="1" x14ac:dyDescent="0.2">
      <c r="A756" s="216"/>
      <c r="B756" s="216"/>
      <c r="C756" s="216"/>
      <c r="D756" s="216"/>
      <c r="E756" s="216"/>
      <c r="F756" s="216"/>
      <c r="G756" s="216"/>
      <c r="H756" s="216"/>
      <c r="I756" s="216"/>
      <c r="J756" s="216"/>
      <c r="K756" s="216"/>
      <c r="L756" s="216"/>
      <c r="M756" s="216"/>
      <c r="N756" s="216"/>
      <c r="O756" s="216"/>
      <c r="P756" s="216"/>
      <c r="Q756" s="216"/>
      <c r="R756" s="216"/>
      <c r="S756" s="216"/>
      <c r="T756" s="216"/>
      <c r="U756" s="216"/>
      <c r="V756" s="216"/>
      <c r="W756" s="216"/>
      <c r="X756" s="216"/>
      <c r="Y756" s="216"/>
      <c r="Z756" s="216"/>
      <c r="AA756" s="216"/>
    </row>
    <row r="757" spans="1:27" ht="15.75" customHeight="1" x14ac:dyDescent="0.2">
      <c r="A757" s="216"/>
      <c r="B757" s="216"/>
      <c r="C757" s="216"/>
      <c r="D757" s="216"/>
      <c r="E757" s="216"/>
      <c r="F757" s="216"/>
      <c r="G757" s="216"/>
      <c r="H757" s="216"/>
      <c r="I757" s="216"/>
      <c r="J757" s="216"/>
      <c r="K757" s="216"/>
      <c r="L757" s="216"/>
      <c r="M757" s="216"/>
      <c r="N757" s="216"/>
      <c r="O757" s="216"/>
      <c r="P757" s="216"/>
      <c r="Q757" s="216"/>
      <c r="R757" s="216"/>
      <c r="S757" s="216"/>
      <c r="T757" s="216"/>
      <c r="U757" s="216"/>
      <c r="V757" s="216"/>
      <c r="W757" s="216"/>
      <c r="X757" s="216"/>
      <c r="Y757" s="216"/>
      <c r="Z757" s="216"/>
      <c r="AA757" s="216"/>
    </row>
    <row r="758" spans="1:27" ht="15.75" customHeight="1" x14ac:dyDescent="0.2">
      <c r="A758" s="216"/>
      <c r="B758" s="216"/>
      <c r="C758" s="216"/>
      <c r="D758" s="216"/>
      <c r="E758" s="216"/>
      <c r="F758" s="216"/>
      <c r="G758" s="216"/>
      <c r="H758" s="216"/>
      <c r="I758" s="216"/>
      <c r="J758" s="216"/>
      <c r="K758" s="216"/>
      <c r="L758" s="216"/>
      <c r="M758" s="216"/>
      <c r="N758" s="216"/>
      <c r="O758" s="216"/>
      <c r="P758" s="216"/>
      <c r="Q758" s="216"/>
      <c r="R758" s="216"/>
      <c r="S758" s="216"/>
      <c r="T758" s="216"/>
      <c r="U758" s="216"/>
      <c r="V758" s="216"/>
      <c r="W758" s="216"/>
      <c r="X758" s="216"/>
      <c r="Y758" s="216"/>
      <c r="Z758" s="216"/>
      <c r="AA758" s="216"/>
    </row>
    <row r="759" spans="1:27" ht="15.75" customHeight="1" x14ac:dyDescent="0.2">
      <c r="A759" s="216"/>
      <c r="B759" s="216"/>
      <c r="C759" s="216"/>
      <c r="D759" s="216"/>
      <c r="E759" s="216"/>
      <c r="F759" s="216"/>
      <c r="G759" s="216"/>
      <c r="H759" s="216"/>
      <c r="I759" s="216"/>
      <c r="J759" s="216"/>
      <c r="K759" s="216"/>
      <c r="L759" s="216"/>
      <c r="M759" s="216"/>
      <c r="N759" s="216"/>
      <c r="O759" s="216"/>
      <c r="P759" s="216"/>
      <c r="Q759" s="216"/>
      <c r="R759" s="216"/>
      <c r="S759" s="216"/>
      <c r="T759" s="216"/>
      <c r="U759" s="216"/>
      <c r="V759" s="216"/>
      <c r="W759" s="216"/>
      <c r="X759" s="216"/>
      <c r="Y759" s="216"/>
      <c r="Z759" s="216"/>
      <c r="AA759" s="216"/>
    </row>
    <row r="760" spans="1:27" ht="15.75" customHeight="1" x14ac:dyDescent="0.2">
      <c r="A760" s="216"/>
      <c r="B760" s="216"/>
      <c r="C760" s="216"/>
      <c r="D760" s="216"/>
      <c r="E760" s="216"/>
      <c r="F760" s="216"/>
      <c r="G760" s="216"/>
      <c r="H760" s="216"/>
      <c r="I760" s="216"/>
      <c r="J760" s="216"/>
      <c r="K760" s="216"/>
      <c r="L760" s="216"/>
      <c r="M760" s="216"/>
      <c r="N760" s="216"/>
      <c r="O760" s="216"/>
      <c r="P760" s="216"/>
      <c r="Q760" s="216"/>
      <c r="R760" s="216"/>
      <c r="S760" s="216"/>
      <c r="T760" s="216"/>
      <c r="U760" s="216"/>
      <c r="V760" s="216"/>
      <c r="W760" s="216"/>
      <c r="X760" s="216"/>
      <c r="Y760" s="216"/>
      <c r="Z760" s="216"/>
      <c r="AA760" s="216"/>
    </row>
    <row r="761" spans="1:27" ht="15.75" customHeight="1" x14ac:dyDescent="0.2">
      <c r="A761" s="216"/>
      <c r="B761" s="216"/>
      <c r="C761" s="216"/>
      <c r="D761" s="216"/>
      <c r="E761" s="216"/>
      <c r="F761" s="216"/>
      <c r="G761" s="216"/>
      <c r="H761" s="216"/>
      <c r="I761" s="216"/>
      <c r="J761" s="216"/>
      <c r="K761" s="216"/>
      <c r="L761" s="216"/>
      <c r="M761" s="216"/>
      <c r="N761" s="216"/>
      <c r="O761" s="216"/>
      <c r="P761" s="216"/>
      <c r="Q761" s="216"/>
      <c r="R761" s="216"/>
      <c r="S761" s="216"/>
      <c r="T761" s="216"/>
      <c r="U761" s="216"/>
      <c r="V761" s="216"/>
      <c r="W761" s="216"/>
      <c r="X761" s="216"/>
      <c r="Y761" s="216"/>
      <c r="Z761" s="216"/>
      <c r="AA761" s="216"/>
    </row>
    <row r="762" spans="1:27" ht="15.75" customHeight="1" x14ac:dyDescent="0.2">
      <c r="A762" s="216"/>
      <c r="B762" s="216"/>
      <c r="C762" s="216"/>
      <c r="D762" s="216"/>
      <c r="E762" s="216"/>
      <c r="F762" s="216"/>
      <c r="G762" s="216"/>
      <c r="H762" s="216"/>
      <c r="I762" s="216"/>
      <c r="J762" s="216"/>
      <c r="K762" s="216"/>
      <c r="L762" s="216"/>
      <c r="M762" s="216"/>
      <c r="N762" s="216"/>
      <c r="O762" s="216"/>
      <c r="P762" s="216"/>
      <c r="Q762" s="216"/>
      <c r="R762" s="216"/>
      <c r="S762" s="216"/>
      <c r="T762" s="216"/>
      <c r="U762" s="216"/>
      <c r="V762" s="216"/>
      <c r="W762" s="216"/>
      <c r="X762" s="216"/>
      <c r="Y762" s="216"/>
      <c r="Z762" s="216"/>
      <c r="AA762" s="216"/>
    </row>
    <row r="763" spans="1:27" ht="15.75" customHeight="1" x14ac:dyDescent="0.2">
      <c r="A763" s="216"/>
      <c r="B763" s="216"/>
      <c r="C763" s="216"/>
      <c r="D763" s="216"/>
      <c r="E763" s="216"/>
      <c r="F763" s="216"/>
      <c r="G763" s="216"/>
      <c r="H763" s="216"/>
      <c r="I763" s="216"/>
      <c r="J763" s="216"/>
      <c r="K763" s="216"/>
      <c r="L763" s="216"/>
      <c r="M763" s="216"/>
      <c r="N763" s="216"/>
      <c r="O763" s="216"/>
      <c r="P763" s="216"/>
      <c r="Q763" s="216"/>
      <c r="R763" s="216"/>
      <c r="S763" s="216"/>
      <c r="T763" s="216"/>
      <c r="U763" s="216"/>
      <c r="V763" s="216"/>
      <c r="W763" s="216"/>
      <c r="X763" s="216"/>
      <c r="Y763" s="216"/>
      <c r="Z763" s="216"/>
      <c r="AA763" s="216"/>
    </row>
    <row r="764" spans="1:27" ht="15.75" customHeight="1" x14ac:dyDescent="0.2">
      <c r="A764" s="216"/>
      <c r="B764" s="216"/>
      <c r="C764" s="216"/>
      <c r="D764" s="216"/>
      <c r="E764" s="216"/>
      <c r="F764" s="216"/>
      <c r="G764" s="216"/>
      <c r="H764" s="216"/>
      <c r="I764" s="216"/>
      <c r="J764" s="216"/>
      <c r="K764" s="216"/>
      <c r="L764" s="216"/>
      <c r="M764" s="216"/>
      <c r="N764" s="216"/>
      <c r="O764" s="216"/>
      <c r="P764" s="216"/>
      <c r="Q764" s="216"/>
      <c r="R764" s="216"/>
      <c r="S764" s="216"/>
      <c r="T764" s="216"/>
      <c r="U764" s="216"/>
      <c r="V764" s="216"/>
      <c r="W764" s="216"/>
      <c r="X764" s="216"/>
      <c r="Y764" s="216"/>
      <c r="Z764" s="216"/>
      <c r="AA764" s="216"/>
    </row>
    <row r="765" spans="1:27" ht="15.75" customHeight="1" x14ac:dyDescent="0.2">
      <c r="A765" s="216"/>
      <c r="B765" s="216"/>
      <c r="C765" s="216"/>
      <c r="D765" s="216"/>
      <c r="E765" s="216"/>
      <c r="F765" s="216"/>
      <c r="G765" s="216"/>
      <c r="H765" s="216"/>
      <c r="I765" s="216"/>
      <c r="J765" s="216"/>
      <c r="K765" s="216"/>
      <c r="L765" s="216"/>
      <c r="M765" s="216"/>
      <c r="N765" s="216"/>
      <c r="O765" s="216"/>
      <c r="P765" s="216"/>
      <c r="Q765" s="216"/>
      <c r="R765" s="216"/>
      <c r="S765" s="216"/>
      <c r="T765" s="216"/>
      <c r="U765" s="216"/>
      <c r="V765" s="216"/>
      <c r="W765" s="216"/>
      <c r="X765" s="216"/>
      <c r="Y765" s="216"/>
      <c r="Z765" s="216"/>
      <c r="AA765" s="216"/>
    </row>
    <row r="766" spans="1:27" ht="15.75" customHeight="1" x14ac:dyDescent="0.2">
      <c r="A766" s="216"/>
      <c r="B766" s="216"/>
      <c r="C766" s="216"/>
      <c r="D766" s="216"/>
      <c r="E766" s="216"/>
      <c r="F766" s="216"/>
      <c r="G766" s="216"/>
      <c r="H766" s="216"/>
      <c r="I766" s="216"/>
      <c r="J766" s="216"/>
      <c r="K766" s="216"/>
      <c r="L766" s="216"/>
      <c r="M766" s="216"/>
      <c r="N766" s="216"/>
      <c r="O766" s="216"/>
      <c r="P766" s="216"/>
      <c r="Q766" s="216"/>
      <c r="R766" s="216"/>
      <c r="S766" s="216"/>
      <c r="T766" s="216"/>
      <c r="U766" s="216"/>
      <c r="V766" s="216"/>
      <c r="W766" s="216"/>
      <c r="X766" s="216"/>
      <c r="Y766" s="216"/>
      <c r="Z766" s="216"/>
      <c r="AA766" s="216"/>
    </row>
    <row r="767" spans="1:27" ht="15.75" customHeight="1" x14ac:dyDescent="0.2">
      <c r="A767" s="216"/>
      <c r="B767" s="216"/>
      <c r="C767" s="216"/>
      <c r="D767" s="216"/>
      <c r="E767" s="216"/>
      <c r="F767" s="216"/>
      <c r="G767" s="216"/>
      <c r="H767" s="216"/>
      <c r="I767" s="216"/>
      <c r="J767" s="216"/>
      <c r="K767" s="216"/>
      <c r="L767" s="216"/>
      <c r="M767" s="216"/>
      <c r="N767" s="216"/>
      <c r="O767" s="216"/>
      <c r="P767" s="216"/>
      <c r="Q767" s="216"/>
      <c r="R767" s="216"/>
      <c r="S767" s="216"/>
      <c r="T767" s="216"/>
      <c r="U767" s="216"/>
      <c r="V767" s="216"/>
      <c r="W767" s="216"/>
      <c r="X767" s="216"/>
      <c r="Y767" s="216"/>
      <c r="Z767" s="216"/>
      <c r="AA767" s="216"/>
    </row>
    <row r="768" spans="1:27" ht="15.75" customHeight="1" x14ac:dyDescent="0.2">
      <c r="A768" s="216"/>
      <c r="B768" s="216"/>
      <c r="C768" s="216"/>
      <c r="D768" s="216"/>
      <c r="E768" s="216"/>
      <c r="F768" s="216"/>
      <c r="G768" s="216"/>
      <c r="H768" s="216"/>
      <c r="I768" s="216"/>
      <c r="J768" s="216"/>
      <c r="K768" s="216"/>
      <c r="L768" s="216"/>
      <c r="M768" s="216"/>
      <c r="N768" s="216"/>
      <c r="O768" s="216"/>
      <c r="P768" s="216"/>
      <c r="Q768" s="216"/>
      <c r="R768" s="216"/>
      <c r="S768" s="216"/>
      <c r="T768" s="216"/>
      <c r="U768" s="216"/>
      <c r="V768" s="216"/>
      <c r="W768" s="216"/>
      <c r="X768" s="216"/>
      <c r="Y768" s="216"/>
      <c r="Z768" s="216"/>
      <c r="AA768" s="216"/>
    </row>
    <row r="769" spans="1:27" ht="15.75" customHeight="1" x14ac:dyDescent="0.2">
      <c r="A769" s="216"/>
      <c r="B769" s="216"/>
      <c r="C769" s="216"/>
      <c r="D769" s="216"/>
      <c r="E769" s="216"/>
      <c r="F769" s="216"/>
      <c r="G769" s="216"/>
      <c r="H769" s="216"/>
      <c r="I769" s="216"/>
      <c r="J769" s="216"/>
      <c r="K769" s="216"/>
      <c r="L769" s="216"/>
      <c r="M769" s="216"/>
      <c r="N769" s="216"/>
      <c r="O769" s="216"/>
      <c r="P769" s="216"/>
      <c r="Q769" s="216"/>
      <c r="R769" s="216"/>
      <c r="S769" s="216"/>
      <c r="T769" s="216"/>
      <c r="U769" s="216"/>
      <c r="V769" s="216"/>
      <c r="W769" s="216"/>
      <c r="X769" s="216"/>
      <c r="Y769" s="216"/>
      <c r="Z769" s="216"/>
      <c r="AA769" s="216"/>
    </row>
    <row r="770" spans="1:27" ht="15.75" customHeight="1" x14ac:dyDescent="0.2">
      <c r="A770" s="216"/>
      <c r="B770" s="216"/>
      <c r="C770" s="216"/>
      <c r="D770" s="216"/>
      <c r="E770" s="216"/>
      <c r="F770" s="216"/>
      <c r="G770" s="216"/>
      <c r="H770" s="216"/>
      <c r="I770" s="216"/>
      <c r="J770" s="216"/>
      <c r="K770" s="216"/>
      <c r="L770" s="216"/>
      <c r="M770" s="216"/>
      <c r="N770" s="216"/>
      <c r="O770" s="216"/>
      <c r="P770" s="216"/>
      <c r="Q770" s="216"/>
      <c r="R770" s="216"/>
      <c r="S770" s="216"/>
      <c r="T770" s="216"/>
      <c r="U770" s="216"/>
      <c r="V770" s="216"/>
      <c r="W770" s="216"/>
      <c r="X770" s="216"/>
      <c r="Y770" s="216"/>
      <c r="Z770" s="216"/>
      <c r="AA770" s="216"/>
    </row>
    <row r="771" spans="1:27" ht="15.75" customHeight="1" x14ac:dyDescent="0.2">
      <c r="A771" s="216"/>
      <c r="B771" s="216"/>
      <c r="C771" s="216"/>
      <c r="D771" s="216"/>
      <c r="E771" s="216"/>
      <c r="F771" s="216"/>
      <c r="G771" s="216"/>
      <c r="H771" s="216"/>
      <c r="I771" s="216"/>
      <c r="J771" s="216"/>
      <c r="K771" s="216"/>
      <c r="L771" s="216"/>
      <c r="M771" s="216"/>
      <c r="N771" s="216"/>
      <c r="O771" s="216"/>
      <c r="P771" s="216"/>
      <c r="Q771" s="216"/>
      <c r="R771" s="216"/>
      <c r="S771" s="216"/>
      <c r="T771" s="216"/>
      <c r="U771" s="216"/>
      <c r="V771" s="216"/>
      <c r="W771" s="216"/>
      <c r="X771" s="216"/>
      <c r="Y771" s="216"/>
      <c r="Z771" s="216"/>
      <c r="AA771" s="216"/>
    </row>
    <row r="772" spans="1:27" ht="15.75" customHeight="1" x14ac:dyDescent="0.2">
      <c r="A772" s="216"/>
      <c r="B772" s="216"/>
      <c r="C772" s="216"/>
      <c r="D772" s="216"/>
      <c r="E772" s="216"/>
      <c r="F772" s="216"/>
      <c r="G772" s="216"/>
      <c r="H772" s="216"/>
      <c r="I772" s="216"/>
      <c r="J772" s="216"/>
      <c r="K772" s="216"/>
      <c r="L772" s="216"/>
      <c r="M772" s="216"/>
      <c r="N772" s="216"/>
      <c r="O772" s="216"/>
      <c r="P772" s="216"/>
      <c r="Q772" s="216"/>
      <c r="R772" s="216"/>
      <c r="S772" s="216"/>
      <c r="T772" s="216"/>
      <c r="U772" s="216"/>
      <c r="V772" s="216"/>
      <c r="W772" s="216"/>
      <c r="X772" s="216"/>
      <c r="Y772" s="216"/>
      <c r="Z772" s="216"/>
      <c r="AA772" s="216"/>
    </row>
    <row r="773" spans="1:27" ht="15.75" customHeight="1" x14ac:dyDescent="0.2">
      <c r="A773" s="216"/>
      <c r="B773" s="216"/>
      <c r="C773" s="216"/>
      <c r="D773" s="216"/>
      <c r="E773" s="216"/>
      <c r="F773" s="216"/>
      <c r="G773" s="216"/>
      <c r="H773" s="216"/>
      <c r="I773" s="216"/>
      <c r="J773" s="216"/>
      <c r="K773" s="216"/>
      <c r="L773" s="216"/>
      <c r="M773" s="216"/>
      <c r="N773" s="216"/>
      <c r="O773" s="216"/>
      <c r="P773" s="216"/>
      <c r="Q773" s="216"/>
      <c r="R773" s="216"/>
      <c r="S773" s="216"/>
      <c r="T773" s="216"/>
      <c r="U773" s="216"/>
      <c r="V773" s="216"/>
      <c r="W773" s="216"/>
      <c r="X773" s="216"/>
      <c r="Y773" s="216"/>
      <c r="Z773" s="216"/>
      <c r="AA773" s="216"/>
    </row>
    <row r="774" spans="1:27" ht="15.75" customHeight="1" x14ac:dyDescent="0.2">
      <c r="A774" s="216"/>
      <c r="B774" s="216"/>
      <c r="C774" s="216"/>
      <c r="D774" s="216"/>
      <c r="E774" s="216"/>
      <c r="F774" s="216"/>
      <c r="G774" s="216"/>
      <c r="H774" s="216"/>
      <c r="I774" s="216"/>
      <c r="J774" s="216"/>
      <c r="K774" s="216"/>
      <c r="L774" s="216"/>
      <c r="M774" s="216"/>
      <c r="N774" s="216"/>
      <c r="O774" s="216"/>
      <c r="P774" s="216"/>
      <c r="Q774" s="216"/>
      <c r="R774" s="216"/>
      <c r="S774" s="216"/>
      <c r="T774" s="216"/>
      <c r="U774" s="216"/>
      <c r="V774" s="216"/>
      <c r="W774" s="216"/>
      <c r="X774" s="216"/>
      <c r="Y774" s="216"/>
      <c r="Z774" s="216"/>
      <c r="AA774" s="216"/>
    </row>
    <row r="775" spans="1:27" ht="15.75" customHeight="1" x14ac:dyDescent="0.2">
      <c r="A775" s="216"/>
      <c r="B775" s="216"/>
      <c r="C775" s="216"/>
      <c r="D775" s="216"/>
      <c r="E775" s="216"/>
      <c r="F775" s="216"/>
      <c r="G775" s="216"/>
      <c r="H775" s="216"/>
      <c r="I775" s="216"/>
      <c r="J775" s="216"/>
      <c r="K775" s="216"/>
      <c r="L775" s="216"/>
      <c r="M775" s="216"/>
      <c r="N775" s="216"/>
      <c r="O775" s="216"/>
      <c r="P775" s="216"/>
      <c r="Q775" s="216"/>
      <c r="R775" s="216"/>
      <c r="S775" s="216"/>
      <c r="T775" s="216"/>
      <c r="U775" s="216"/>
      <c r="V775" s="216"/>
      <c r="W775" s="216"/>
      <c r="X775" s="216"/>
      <c r="Y775" s="216"/>
      <c r="Z775" s="216"/>
      <c r="AA775" s="216"/>
    </row>
    <row r="776" spans="1:27" ht="15.75" customHeight="1" x14ac:dyDescent="0.2">
      <c r="A776" s="216"/>
      <c r="B776" s="216"/>
      <c r="C776" s="216"/>
      <c r="D776" s="216"/>
      <c r="E776" s="216"/>
      <c r="F776" s="216"/>
      <c r="G776" s="216"/>
      <c r="H776" s="216"/>
      <c r="I776" s="216"/>
      <c r="J776" s="216"/>
      <c r="K776" s="216"/>
      <c r="L776" s="216"/>
      <c r="M776" s="216"/>
      <c r="N776" s="216"/>
      <c r="O776" s="216"/>
      <c r="P776" s="216"/>
      <c r="Q776" s="216"/>
      <c r="R776" s="216"/>
      <c r="S776" s="216"/>
      <c r="T776" s="216"/>
      <c r="U776" s="216"/>
      <c r="V776" s="216"/>
      <c r="W776" s="216"/>
      <c r="X776" s="216"/>
      <c r="Y776" s="216"/>
      <c r="Z776" s="216"/>
      <c r="AA776" s="216"/>
    </row>
    <row r="777" spans="1:27" ht="15.75" customHeight="1" x14ac:dyDescent="0.2">
      <c r="A777" s="216"/>
      <c r="B777" s="216"/>
      <c r="C777" s="216"/>
      <c r="D777" s="216"/>
      <c r="E777" s="216"/>
      <c r="F777" s="216"/>
      <c r="G777" s="216"/>
      <c r="H777" s="216"/>
      <c r="I777" s="216"/>
      <c r="J777" s="216"/>
      <c r="K777" s="216"/>
      <c r="L777" s="216"/>
      <c r="M777" s="216"/>
      <c r="N777" s="216"/>
      <c r="O777" s="216"/>
      <c r="P777" s="216"/>
      <c r="Q777" s="216"/>
      <c r="R777" s="216"/>
      <c r="S777" s="216"/>
      <c r="T777" s="216"/>
      <c r="U777" s="216"/>
      <c r="V777" s="216"/>
      <c r="W777" s="216"/>
      <c r="X777" s="216"/>
      <c r="Y777" s="216"/>
      <c r="Z777" s="216"/>
      <c r="AA777" s="216"/>
    </row>
    <row r="778" spans="1:27" ht="15.75" customHeight="1" x14ac:dyDescent="0.2">
      <c r="A778" s="216"/>
      <c r="B778" s="216"/>
      <c r="C778" s="216"/>
      <c r="D778" s="216"/>
      <c r="E778" s="216"/>
      <c r="F778" s="216"/>
      <c r="G778" s="216"/>
      <c r="H778" s="216"/>
      <c r="I778" s="216"/>
      <c r="J778" s="216"/>
      <c r="K778" s="216"/>
      <c r="L778" s="216"/>
      <c r="M778" s="216"/>
      <c r="N778" s="216"/>
      <c r="O778" s="216"/>
      <c r="P778" s="216"/>
      <c r="Q778" s="216"/>
      <c r="R778" s="216"/>
      <c r="S778" s="216"/>
      <c r="T778" s="216"/>
      <c r="U778" s="216"/>
      <c r="V778" s="216"/>
      <c r="W778" s="216"/>
      <c r="X778" s="216"/>
      <c r="Y778" s="216"/>
      <c r="Z778" s="216"/>
      <c r="AA778" s="216"/>
    </row>
    <row r="779" spans="1:27" ht="15.75" customHeight="1" x14ac:dyDescent="0.2">
      <c r="A779" s="216"/>
      <c r="B779" s="216"/>
      <c r="C779" s="216"/>
      <c r="D779" s="216"/>
      <c r="E779" s="216"/>
      <c r="F779" s="216"/>
      <c r="G779" s="216"/>
      <c r="H779" s="216"/>
      <c r="I779" s="216"/>
      <c r="J779" s="216"/>
      <c r="K779" s="216"/>
      <c r="L779" s="216"/>
      <c r="M779" s="216"/>
      <c r="N779" s="216"/>
      <c r="O779" s="216"/>
      <c r="P779" s="216"/>
      <c r="Q779" s="216"/>
      <c r="R779" s="216"/>
      <c r="S779" s="216"/>
      <c r="T779" s="216"/>
      <c r="U779" s="216"/>
      <c r="V779" s="216"/>
      <c r="W779" s="216"/>
      <c r="X779" s="216"/>
      <c r="Y779" s="216"/>
      <c r="Z779" s="216"/>
      <c r="AA779" s="216"/>
    </row>
    <row r="780" spans="1:27" ht="15.75" customHeight="1" x14ac:dyDescent="0.2">
      <c r="A780" s="216"/>
      <c r="B780" s="216"/>
      <c r="C780" s="216"/>
      <c r="D780" s="216"/>
      <c r="E780" s="216"/>
      <c r="F780" s="216"/>
      <c r="G780" s="216"/>
      <c r="H780" s="216"/>
      <c r="I780" s="216"/>
      <c r="J780" s="216"/>
      <c r="K780" s="216"/>
      <c r="L780" s="216"/>
      <c r="M780" s="216"/>
      <c r="N780" s="216"/>
      <c r="O780" s="216"/>
      <c r="P780" s="216"/>
      <c r="Q780" s="216"/>
      <c r="R780" s="216"/>
      <c r="S780" s="216"/>
      <c r="T780" s="216"/>
      <c r="U780" s="216"/>
      <c r="V780" s="216"/>
      <c r="W780" s="216"/>
      <c r="X780" s="216"/>
      <c r="Y780" s="216"/>
      <c r="Z780" s="216"/>
      <c r="AA780" s="216"/>
    </row>
    <row r="781" spans="1:27" ht="15.75" customHeight="1" x14ac:dyDescent="0.2">
      <c r="A781" s="216"/>
      <c r="B781" s="216"/>
      <c r="C781" s="216"/>
      <c r="D781" s="216"/>
      <c r="E781" s="216"/>
      <c r="F781" s="216"/>
      <c r="G781" s="216"/>
      <c r="H781" s="216"/>
      <c r="I781" s="216"/>
      <c r="J781" s="216"/>
      <c r="K781" s="216"/>
      <c r="L781" s="216"/>
      <c r="M781" s="216"/>
      <c r="N781" s="216"/>
      <c r="O781" s="216"/>
      <c r="P781" s="216"/>
      <c r="Q781" s="216"/>
      <c r="R781" s="216"/>
      <c r="S781" s="216"/>
      <c r="T781" s="216"/>
      <c r="U781" s="216"/>
      <c r="V781" s="216"/>
      <c r="W781" s="216"/>
      <c r="X781" s="216"/>
      <c r="Y781" s="216"/>
      <c r="Z781" s="216"/>
      <c r="AA781" s="216"/>
    </row>
    <row r="782" spans="1:27" ht="15.75" customHeight="1" x14ac:dyDescent="0.2">
      <c r="A782" s="216"/>
      <c r="B782" s="216"/>
      <c r="C782" s="216"/>
      <c r="D782" s="216"/>
      <c r="E782" s="216"/>
      <c r="F782" s="216"/>
      <c r="G782" s="216"/>
      <c r="H782" s="216"/>
      <c r="I782" s="216"/>
      <c r="J782" s="216"/>
      <c r="K782" s="216"/>
      <c r="L782" s="216"/>
      <c r="M782" s="216"/>
      <c r="N782" s="216"/>
      <c r="O782" s="216"/>
      <c r="P782" s="216"/>
      <c r="Q782" s="216"/>
      <c r="R782" s="216"/>
      <c r="S782" s="216"/>
      <c r="T782" s="216"/>
      <c r="U782" s="216"/>
      <c r="V782" s="216"/>
      <c r="W782" s="216"/>
      <c r="X782" s="216"/>
      <c r="Y782" s="216"/>
      <c r="Z782" s="216"/>
      <c r="AA782" s="216"/>
    </row>
    <row r="783" spans="1:27" ht="15.75" customHeight="1" x14ac:dyDescent="0.2">
      <c r="A783" s="216"/>
      <c r="B783" s="216"/>
      <c r="C783" s="216"/>
      <c r="D783" s="216"/>
      <c r="E783" s="216"/>
      <c r="F783" s="216"/>
      <c r="G783" s="216"/>
      <c r="H783" s="216"/>
      <c r="I783" s="216"/>
      <c r="J783" s="216"/>
      <c r="K783" s="216"/>
      <c r="L783" s="216"/>
      <c r="M783" s="216"/>
      <c r="N783" s="216"/>
      <c r="O783" s="216"/>
      <c r="P783" s="216"/>
      <c r="Q783" s="216"/>
      <c r="R783" s="216"/>
      <c r="S783" s="216"/>
      <c r="T783" s="216"/>
      <c r="U783" s="216"/>
      <c r="V783" s="216"/>
      <c r="W783" s="216"/>
      <c r="X783" s="216"/>
      <c r="Y783" s="216"/>
      <c r="Z783" s="216"/>
      <c r="AA783" s="216"/>
    </row>
    <row r="784" spans="1:27" ht="15.75" customHeight="1" x14ac:dyDescent="0.2">
      <c r="A784" s="216"/>
      <c r="B784" s="216"/>
      <c r="C784" s="216"/>
      <c r="D784" s="216"/>
      <c r="E784" s="216"/>
      <c r="F784" s="216"/>
      <c r="G784" s="216"/>
      <c r="H784" s="216"/>
      <c r="I784" s="216"/>
      <c r="J784" s="216"/>
      <c r="K784" s="216"/>
      <c r="L784" s="216"/>
      <c r="M784" s="216"/>
      <c r="N784" s="216"/>
      <c r="O784" s="216"/>
      <c r="P784" s="216"/>
      <c r="Q784" s="216"/>
      <c r="R784" s="216"/>
      <c r="S784" s="216"/>
      <c r="T784" s="216"/>
      <c r="U784" s="216"/>
      <c r="V784" s="216"/>
      <c r="W784" s="216"/>
      <c r="X784" s="216"/>
      <c r="Y784" s="216"/>
      <c r="Z784" s="216"/>
      <c r="AA784" s="216"/>
    </row>
    <row r="785" spans="1:27" ht="15.75" customHeight="1" x14ac:dyDescent="0.2">
      <c r="A785" s="216"/>
      <c r="B785" s="216"/>
      <c r="C785" s="216"/>
      <c r="D785" s="216"/>
      <c r="E785" s="216"/>
      <c r="F785" s="216"/>
      <c r="G785" s="216"/>
      <c r="H785" s="216"/>
      <c r="I785" s="216"/>
      <c r="J785" s="216"/>
      <c r="K785" s="216"/>
      <c r="L785" s="216"/>
      <c r="M785" s="216"/>
      <c r="N785" s="216"/>
      <c r="O785" s="216"/>
      <c r="P785" s="216"/>
      <c r="Q785" s="216"/>
      <c r="R785" s="216"/>
      <c r="S785" s="216"/>
      <c r="T785" s="216"/>
      <c r="U785" s="216"/>
      <c r="V785" s="216"/>
      <c r="W785" s="216"/>
      <c r="X785" s="216"/>
      <c r="Y785" s="216"/>
      <c r="Z785" s="216"/>
      <c r="AA785" s="216"/>
    </row>
    <row r="786" spans="1:27" ht="15.75" customHeight="1" x14ac:dyDescent="0.2">
      <c r="A786" s="216"/>
      <c r="B786" s="216"/>
      <c r="C786" s="216"/>
      <c r="D786" s="216"/>
      <c r="E786" s="216"/>
      <c r="F786" s="216"/>
      <c r="G786" s="216"/>
      <c r="H786" s="216"/>
      <c r="I786" s="216"/>
      <c r="J786" s="216"/>
      <c r="K786" s="216"/>
      <c r="L786" s="216"/>
      <c r="M786" s="216"/>
      <c r="N786" s="216"/>
      <c r="O786" s="216"/>
      <c r="P786" s="216"/>
      <c r="Q786" s="216"/>
      <c r="R786" s="216"/>
      <c r="S786" s="216"/>
      <c r="T786" s="216"/>
      <c r="U786" s="216"/>
      <c r="V786" s="216"/>
      <c r="W786" s="216"/>
      <c r="X786" s="216"/>
      <c r="Y786" s="216"/>
      <c r="Z786" s="216"/>
      <c r="AA786" s="216"/>
    </row>
    <row r="787" spans="1:27" ht="15.75" customHeight="1" x14ac:dyDescent="0.2">
      <c r="A787" s="216"/>
      <c r="B787" s="216"/>
      <c r="C787" s="216"/>
      <c r="D787" s="216"/>
      <c r="E787" s="216"/>
      <c r="F787" s="216"/>
      <c r="G787" s="216"/>
      <c r="H787" s="216"/>
      <c r="I787" s="216"/>
      <c r="J787" s="216"/>
      <c r="K787" s="216"/>
      <c r="L787" s="216"/>
      <c r="M787" s="216"/>
      <c r="N787" s="216"/>
      <c r="O787" s="216"/>
      <c r="P787" s="216"/>
      <c r="Q787" s="216"/>
      <c r="R787" s="216"/>
      <c r="S787" s="216"/>
      <c r="T787" s="216"/>
      <c r="U787" s="216"/>
      <c r="V787" s="216"/>
      <c r="W787" s="216"/>
      <c r="X787" s="216"/>
      <c r="Y787" s="216"/>
      <c r="Z787" s="216"/>
      <c r="AA787" s="216"/>
    </row>
    <row r="788" spans="1:27" ht="15.75" customHeight="1" x14ac:dyDescent="0.2">
      <c r="A788" s="216"/>
      <c r="B788" s="216"/>
      <c r="C788" s="216"/>
      <c r="D788" s="216"/>
      <c r="E788" s="216"/>
      <c r="F788" s="216"/>
      <c r="G788" s="216"/>
      <c r="H788" s="216"/>
      <c r="I788" s="216"/>
      <c r="J788" s="216"/>
      <c r="K788" s="216"/>
      <c r="L788" s="216"/>
      <c r="M788" s="216"/>
      <c r="N788" s="216"/>
      <c r="O788" s="216"/>
      <c r="P788" s="216"/>
      <c r="Q788" s="216"/>
      <c r="R788" s="216"/>
      <c r="S788" s="216"/>
      <c r="T788" s="216"/>
      <c r="U788" s="216"/>
      <c r="V788" s="216"/>
      <c r="W788" s="216"/>
      <c r="X788" s="216"/>
      <c r="Y788" s="216"/>
      <c r="Z788" s="216"/>
      <c r="AA788" s="216"/>
    </row>
    <row r="789" spans="1:27" ht="15.75" customHeight="1" x14ac:dyDescent="0.2">
      <c r="A789" s="216"/>
      <c r="B789" s="216"/>
      <c r="C789" s="216"/>
      <c r="D789" s="216"/>
      <c r="E789" s="216"/>
      <c r="F789" s="216"/>
      <c r="G789" s="216"/>
      <c r="H789" s="216"/>
      <c r="I789" s="216"/>
      <c r="J789" s="216"/>
      <c r="K789" s="216"/>
      <c r="L789" s="216"/>
      <c r="M789" s="216"/>
      <c r="N789" s="216"/>
      <c r="O789" s="216"/>
      <c r="P789" s="216"/>
      <c r="Q789" s="216"/>
      <c r="R789" s="216"/>
      <c r="S789" s="216"/>
      <c r="T789" s="216"/>
      <c r="U789" s="216"/>
      <c r="V789" s="216"/>
      <c r="W789" s="216"/>
      <c r="X789" s="216"/>
      <c r="Y789" s="216"/>
      <c r="Z789" s="216"/>
      <c r="AA789" s="216"/>
    </row>
    <row r="790" spans="1:27" ht="15.75" customHeight="1" x14ac:dyDescent="0.2">
      <c r="A790" s="216"/>
      <c r="B790" s="216"/>
      <c r="C790" s="216"/>
      <c r="D790" s="216"/>
      <c r="E790" s="216"/>
      <c r="F790" s="216"/>
      <c r="G790" s="216"/>
      <c r="H790" s="216"/>
      <c r="I790" s="216"/>
      <c r="J790" s="216"/>
      <c r="K790" s="216"/>
      <c r="L790" s="216"/>
      <c r="M790" s="216"/>
      <c r="N790" s="216"/>
      <c r="O790" s="216"/>
      <c r="P790" s="216"/>
      <c r="Q790" s="216"/>
      <c r="R790" s="216"/>
      <c r="S790" s="216"/>
      <c r="T790" s="216"/>
      <c r="U790" s="216"/>
      <c r="V790" s="216"/>
      <c r="W790" s="216"/>
      <c r="X790" s="216"/>
      <c r="Y790" s="216"/>
      <c r="Z790" s="216"/>
      <c r="AA790" s="216"/>
    </row>
    <row r="791" spans="1:27" ht="15.75" customHeight="1" x14ac:dyDescent="0.2">
      <c r="A791" s="216"/>
      <c r="B791" s="216"/>
      <c r="C791" s="216"/>
      <c r="D791" s="216"/>
      <c r="E791" s="216"/>
      <c r="F791" s="216"/>
      <c r="G791" s="216"/>
      <c r="H791" s="216"/>
      <c r="I791" s="216"/>
      <c r="J791" s="216"/>
      <c r="K791" s="216"/>
      <c r="L791" s="216"/>
      <c r="M791" s="216"/>
      <c r="N791" s="216"/>
      <c r="O791" s="216"/>
      <c r="P791" s="216"/>
      <c r="Q791" s="216"/>
      <c r="R791" s="216"/>
      <c r="S791" s="216"/>
      <c r="T791" s="216"/>
      <c r="U791" s="216"/>
      <c r="V791" s="216"/>
      <c r="W791" s="216"/>
      <c r="X791" s="216"/>
      <c r="Y791" s="216"/>
      <c r="Z791" s="216"/>
      <c r="AA791" s="216"/>
    </row>
    <row r="792" spans="1:27" ht="15.75" customHeight="1" x14ac:dyDescent="0.2">
      <c r="A792" s="216"/>
      <c r="B792" s="216"/>
      <c r="C792" s="216"/>
      <c r="D792" s="216"/>
      <c r="E792" s="216"/>
      <c r="F792" s="216"/>
      <c r="G792" s="216"/>
      <c r="H792" s="216"/>
      <c r="I792" s="216"/>
      <c r="J792" s="216"/>
      <c r="K792" s="216"/>
      <c r="L792" s="216"/>
      <c r="M792" s="216"/>
      <c r="N792" s="216"/>
      <c r="O792" s="216"/>
      <c r="P792" s="216"/>
      <c r="Q792" s="216"/>
      <c r="R792" s="216"/>
      <c r="S792" s="216"/>
      <c r="T792" s="216"/>
      <c r="U792" s="216"/>
      <c r="V792" s="216"/>
      <c r="W792" s="216"/>
      <c r="X792" s="216"/>
      <c r="Y792" s="216"/>
      <c r="Z792" s="216"/>
      <c r="AA792" s="216"/>
    </row>
    <row r="793" spans="1:27" ht="15.75" customHeight="1" x14ac:dyDescent="0.2">
      <c r="A793" s="216"/>
      <c r="B793" s="216"/>
      <c r="C793" s="216"/>
      <c r="D793" s="216"/>
      <c r="E793" s="216"/>
      <c r="F793" s="216"/>
      <c r="G793" s="216"/>
      <c r="H793" s="216"/>
      <c r="I793" s="216"/>
      <c r="J793" s="216"/>
      <c r="K793" s="216"/>
      <c r="L793" s="216"/>
      <c r="M793" s="216"/>
      <c r="N793" s="216"/>
      <c r="O793" s="216"/>
      <c r="P793" s="216"/>
      <c r="Q793" s="216"/>
      <c r="R793" s="216"/>
      <c r="S793" s="216"/>
      <c r="T793" s="216"/>
      <c r="U793" s="216"/>
      <c r="V793" s="216"/>
      <c r="W793" s="216"/>
      <c r="X793" s="216"/>
      <c r="Y793" s="216"/>
      <c r="Z793" s="216"/>
      <c r="AA793" s="216"/>
    </row>
    <row r="794" spans="1:27" ht="15.75" customHeight="1" x14ac:dyDescent="0.2">
      <c r="A794" s="216"/>
      <c r="B794" s="216"/>
      <c r="C794" s="216"/>
      <c r="D794" s="216"/>
      <c r="E794" s="216"/>
      <c r="F794" s="216"/>
      <c r="G794" s="216"/>
      <c r="H794" s="216"/>
      <c r="I794" s="216"/>
      <c r="J794" s="216"/>
      <c r="K794" s="216"/>
      <c r="L794" s="216"/>
      <c r="M794" s="216"/>
      <c r="N794" s="216"/>
      <c r="O794" s="216"/>
      <c r="P794" s="216"/>
      <c r="Q794" s="216"/>
      <c r="R794" s="216"/>
      <c r="S794" s="216"/>
      <c r="T794" s="216"/>
      <c r="U794" s="216"/>
      <c r="V794" s="216"/>
      <c r="W794" s="216"/>
      <c r="X794" s="216"/>
      <c r="Y794" s="216"/>
      <c r="Z794" s="216"/>
      <c r="AA794" s="216"/>
    </row>
    <row r="795" spans="1:27" ht="15.75" customHeight="1" x14ac:dyDescent="0.2">
      <c r="A795" s="216"/>
      <c r="B795" s="216"/>
      <c r="C795" s="216"/>
      <c r="D795" s="216"/>
      <c r="E795" s="216"/>
      <c r="F795" s="216"/>
      <c r="G795" s="216"/>
      <c r="H795" s="216"/>
      <c r="I795" s="216"/>
      <c r="J795" s="216"/>
      <c r="K795" s="216"/>
      <c r="L795" s="216"/>
      <c r="M795" s="216"/>
      <c r="N795" s="216"/>
      <c r="O795" s="216"/>
      <c r="P795" s="216"/>
      <c r="Q795" s="216"/>
      <c r="R795" s="216"/>
      <c r="S795" s="216"/>
      <c r="T795" s="216"/>
      <c r="U795" s="216"/>
      <c r="V795" s="216"/>
      <c r="W795" s="216"/>
      <c r="X795" s="216"/>
      <c r="Y795" s="216"/>
      <c r="Z795" s="216"/>
      <c r="AA795" s="216"/>
    </row>
    <row r="796" spans="1:27" ht="15.75" customHeight="1" x14ac:dyDescent="0.2">
      <c r="A796" s="216"/>
      <c r="B796" s="216"/>
      <c r="C796" s="216"/>
      <c r="D796" s="216"/>
      <c r="E796" s="216"/>
      <c r="F796" s="216"/>
      <c r="G796" s="216"/>
      <c r="H796" s="216"/>
      <c r="I796" s="216"/>
      <c r="J796" s="216"/>
      <c r="K796" s="216"/>
      <c r="L796" s="216"/>
      <c r="M796" s="216"/>
      <c r="N796" s="216"/>
      <c r="O796" s="216"/>
      <c r="P796" s="216"/>
      <c r="Q796" s="216"/>
      <c r="R796" s="216"/>
      <c r="S796" s="216"/>
      <c r="T796" s="216"/>
      <c r="U796" s="216"/>
      <c r="V796" s="216"/>
      <c r="W796" s="216"/>
      <c r="X796" s="216"/>
      <c r="Y796" s="216"/>
      <c r="Z796" s="216"/>
      <c r="AA796" s="216"/>
    </row>
    <row r="797" spans="1:27" ht="15.75" customHeight="1" x14ac:dyDescent="0.2">
      <c r="A797" s="216"/>
      <c r="B797" s="216"/>
      <c r="C797" s="216"/>
      <c r="D797" s="216"/>
      <c r="E797" s="216"/>
      <c r="F797" s="216"/>
      <c r="G797" s="216"/>
      <c r="H797" s="216"/>
      <c r="I797" s="216"/>
      <c r="J797" s="216"/>
      <c r="K797" s="216"/>
      <c r="L797" s="216"/>
      <c r="M797" s="216"/>
      <c r="N797" s="216"/>
      <c r="O797" s="216"/>
      <c r="P797" s="216"/>
      <c r="Q797" s="216"/>
      <c r="R797" s="216"/>
      <c r="S797" s="216"/>
      <c r="T797" s="216"/>
      <c r="U797" s="216"/>
      <c r="V797" s="216"/>
      <c r="W797" s="216"/>
      <c r="X797" s="216"/>
      <c r="Y797" s="216"/>
      <c r="Z797" s="216"/>
      <c r="AA797" s="216"/>
    </row>
    <row r="798" spans="1:27" ht="15.75" customHeight="1" x14ac:dyDescent="0.2">
      <c r="A798" s="216"/>
      <c r="B798" s="216"/>
      <c r="C798" s="216"/>
      <c r="D798" s="216"/>
      <c r="E798" s="216"/>
      <c r="F798" s="216"/>
      <c r="G798" s="216"/>
      <c r="H798" s="216"/>
      <c r="I798" s="216"/>
      <c r="J798" s="216"/>
      <c r="K798" s="216"/>
      <c r="L798" s="216"/>
      <c r="M798" s="216"/>
      <c r="N798" s="216"/>
      <c r="O798" s="216"/>
      <c r="P798" s="216"/>
      <c r="Q798" s="216"/>
      <c r="R798" s="216"/>
      <c r="S798" s="216"/>
      <c r="T798" s="216"/>
      <c r="U798" s="216"/>
      <c r="V798" s="216"/>
      <c r="W798" s="216"/>
      <c r="X798" s="216"/>
      <c r="Y798" s="216"/>
      <c r="Z798" s="216"/>
      <c r="AA798" s="216"/>
    </row>
    <row r="799" spans="1:27" ht="15.75" customHeight="1" x14ac:dyDescent="0.2">
      <c r="A799" s="216"/>
      <c r="B799" s="216"/>
      <c r="C799" s="216"/>
      <c r="D799" s="216"/>
      <c r="E799" s="216"/>
      <c r="F799" s="216"/>
      <c r="G799" s="216"/>
      <c r="H799" s="216"/>
      <c r="I799" s="216"/>
      <c r="J799" s="216"/>
      <c r="K799" s="216"/>
      <c r="L799" s="216"/>
      <c r="M799" s="216"/>
      <c r="N799" s="216"/>
      <c r="O799" s="216"/>
      <c r="P799" s="216"/>
      <c r="Q799" s="216"/>
      <c r="R799" s="216"/>
      <c r="S799" s="216"/>
      <c r="T799" s="216"/>
      <c r="U799" s="216"/>
      <c r="V799" s="216"/>
      <c r="W799" s="216"/>
      <c r="X799" s="216"/>
      <c r="Y799" s="216"/>
      <c r="Z799" s="216"/>
      <c r="AA799" s="216"/>
    </row>
    <row r="800" spans="1:27" ht="15.75" customHeight="1" x14ac:dyDescent="0.2">
      <c r="A800" s="216"/>
      <c r="B800" s="216"/>
      <c r="C800" s="216"/>
      <c r="D800" s="216"/>
      <c r="E800" s="216"/>
      <c r="F800" s="216"/>
      <c r="G800" s="216"/>
      <c r="H800" s="216"/>
      <c r="I800" s="216"/>
      <c r="J800" s="216"/>
      <c r="K800" s="216"/>
      <c r="L800" s="216"/>
      <c r="M800" s="216"/>
      <c r="N800" s="216"/>
      <c r="O800" s="216"/>
      <c r="P800" s="216"/>
      <c r="Q800" s="216"/>
      <c r="R800" s="216"/>
      <c r="S800" s="216"/>
      <c r="T800" s="216"/>
      <c r="U800" s="216"/>
      <c r="V800" s="216"/>
      <c r="W800" s="216"/>
      <c r="X800" s="216"/>
      <c r="Y800" s="216"/>
      <c r="Z800" s="216"/>
      <c r="AA800" s="216"/>
    </row>
    <row r="801" spans="1:27" ht="15.75" customHeight="1" x14ac:dyDescent="0.2">
      <c r="A801" s="216"/>
      <c r="B801" s="216"/>
      <c r="C801" s="216"/>
      <c r="D801" s="216"/>
      <c r="E801" s="216"/>
      <c r="F801" s="216"/>
      <c r="G801" s="216"/>
      <c r="H801" s="216"/>
      <c r="I801" s="216"/>
      <c r="J801" s="216"/>
      <c r="K801" s="216"/>
      <c r="L801" s="216"/>
      <c r="M801" s="216"/>
      <c r="N801" s="216"/>
      <c r="O801" s="216"/>
      <c r="P801" s="216"/>
      <c r="Q801" s="216"/>
      <c r="R801" s="216"/>
      <c r="S801" s="216"/>
      <c r="T801" s="216"/>
      <c r="U801" s="216"/>
      <c r="V801" s="216"/>
      <c r="W801" s="216"/>
      <c r="X801" s="216"/>
      <c r="Y801" s="216"/>
      <c r="Z801" s="216"/>
      <c r="AA801" s="216"/>
    </row>
    <row r="802" spans="1:27" ht="15.75" customHeight="1" x14ac:dyDescent="0.2">
      <c r="A802" s="216"/>
      <c r="B802" s="216"/>
      <c r="C802" s="216"/>
      <c r="D802" s="216"/>
      <c r="E802" s="216"/>
      <c r="F802" s="216"/>
      <c r="G802" s="216"/>
      <c r="H802" s="216"/>
      <c r="I802" s="216"/>
      <c r="J802" s="216"/>
      <c r="K802" s="216"/>
      <c r="L802" s="216"/>
      <c r="M802" s="216"/>
      <c r="N802" s="216"/>
      <c r="O802" s="216"/>
      <c r="P802" s="216"/>
      <c r="Q802" s="216"/>
      <c r="R802" s="216"/>
      <c r="S802" s="216"/>
      <c r="T802" s="216"/>
      <c r="U802" s="216"/>
      <c r="V802" s="216"/>
      <c r="W802" s="216"/>
      <c r="X802" s="216"/>
      <c r="Y802" s="216"/>
      <c r="Z802" s="216"/>
      <c r="AA802" s="216"/>
    </row>
    <row r="803" spans="1:27" ht="15.75" customHeight="1" x14ac:dyDescent="0.2">
      <c r="A803" s="216"/>
      <c r="B803" s="216"/>
      <c r="C803" s="216"/>
      <c r="D803" s="216"/>
      <c r="E803" s="216"/>
      <c r="F803" s="216"/>
      <c r="G803" s="216"/>
      <c r="H803" s="216"/>
      <c r="I803" s="216"/>
      <c r="J803" s="216"/>
      <c r="K803" s="216"/>
      <c r="L803" s="216"/>
      <c r="M803" s="216"/>
      <c r="N803" s="216"/>
      <c r="O803" s="216"/>
      <c r="P803" s="216"/>
      <c r="Q803" s="216"/>
      <c r="R803" s="216"/>
      <c r="S803" s="216"/>
      <c r="T803" s="216"/>
      <c r="U803" s="216"/>
      <c r="V803" s="216"/>
      <c r="W803" s="216"/>
      <c r="X803" s="216"/>
      <c r="Y803" s="216"/>
      <c r="Z803" s="216"/>
      <c r="AA803" s="216"/>
    </row>
    <row r="804" spans="1:27" ht="15.75" customHeight="1" x14ac:dyDescent="0.2">
      <c r="A804" s="216"/>
      <c r="B804" s="216"/>
      <c r="C804" s="216"/>
      <c r="D804" s="216"/>
      <c r="E804" s="216"/>
      <c r="F804" s="216"/>
      <c r="G804" s="216"/>
      <c r="H804" s="216"/>
      <c r="I804" s="216"/>
      <c r="J804" s="216"/>
      <c r="K804" s="216"/>
      <c r="L804" s="216"/>
      <c r="M804" s="216"/>
      <c r="N804" s="216"/>
      <c r="O804" s="216"/>
      <c r="P804" s="216"/>
      <c r="Q804" s="216"/>
      <c r="R804" s="216"/>
      <c r="S804" s="216"/>
      <c r="T804" s="216"/>
      <c r="U804" s="216"/>
      <c r="V804" s="216"/>
      <c r="W804" s="216"/>
      <c r="X804" s="216"/>
      <c r="Y804" s="216"/>
      <c r="Z804" s="216"/>
      <c r="AA804" s="216"/>
    </row>
    <row r="805" spans="1:27" ht="15.75" customHeight="1" x14ac:dyDescent="0.2">
      <c r="A805" s="216"/>
      <c r="B805" s="216"/>
      <c r="C805" s="216"/>
      <c r="D805" s="216"/>
      <c r="E805" s="216"/>
      <c r="F805" s="216"/>
      <c r="G805" s="216"/>
      <c r="H805" s="216"/>
      <c r="I805" s="216"/>
      <c r="J805" s="216"/>
      <c r="K805" s="216"/>
      <c r="L805" s="216"/>
      <c r="M805" s="216"/>
      <c r="N805" s="216"/>
      <c r="O805" s="216"/>
      <c r="P805" s="216"/>
      <c r="Q805" s="216"/>
      <c r="R805" s="216"/>
      <c r="S805" s="216"/>
      <c r="T805" s="216"/>
      <c r="U805" s="216"/>
      <c r="V805" s="216"/>
      <c r="W805" s="216"/>
      <c r="X805" s="216"/>
      <c r="Y805" s="216"/>
      <c r="Z805" s="216"/>
      <c r="AA805" s="216"/>
    </row>
    <row r="806" spans="1:27" ht="15.75" customHeight="1" x14ac:dyDescent="0.2">
      <c r="A806" s="216"/>
      <c r="B806" s="216"/>
      <c r="C806" s="216"/>
      <c r="D806" s="216"/>
      <c r="E806" s="216"/>
      <c r="F806" s="216"/>
      <c r="G806" s="216"/>
      <c r="H806" s="216"/>
      <c r="I806" s="216"/>
      <c r="J806" s="216"/>
      <c r="K806" s="216"/>
      <c r="L806" s="216"/>
      <c r="M806" s="216"/>
      <c r="N806" s="216"/>
      <c r="O806" s="216"/>
      <c r="P806" s="216"/>
      <c r="Q806" s="216"/>
      <c r="R806" s="216"/>
      <c r="S806" s="216"/>
      <c r="T806" s="216"/>
      <c r="U806" s="216"/>
      <c r="V806" s="216"/>
      <c r="W806" s="216"/>
      <c r="X806" s="216"/>
      <c r="Y806" s="216"/>
      <c r="Z806" s="216"/>
      <c r="AA806" s="216"/>
    </row>
    <row r="807" spans="1:27" ht="15.75" customHeight="1" x14ac:dyDescent="0.2">
      <c r="A807" s="216"/>
      <c r="B807" s="216"/>
      <c r="C807" s="216"/>
      <c r="D807" s="216"/>
      <c r="E807" s="216"/>
      <c r="F807" s="216"/>
      <c r="G807" s="216"/>
      <c r="H807" s="216"/>
      <c r="I807" s="216"/>
      <c r="J807" s="216"/>
      <c r="K807" s="216"/>
      <c r="L807" s="216"/>
      <c r="M807" s="216"/>
      <c r="N807" s="216"/>
      <c r="O807" s="216"/>
      <c r="P807" s="216"/>
      <c r="Q807" s="216"/>
      <c r="R807" s="216"/>
      <c r="S807" s="216"/>
      <c r="T807" s="216"/>
      <c r="U807" s="216"/>
      <c r="V807" s="216"/>
      <c r="W807" s="216"/>
      <c r="X807" s="216"/>
      <c r="Y807" s="216"/>
      <c r="Z807" s="216"/>
      <c r="AA807" s="216"/>
    </row>
    <row r="808" spans="1:27" ht="15.75" customHeight="1" x14ac:dyDescent="0.2">
      <c r="A808" s="216"/>
      <c r="B808" s="216"/>
      <c r="C808" s="216"/>
      <c r="D808" s="216"/>
      <c r="E808" s="216"/>
      <c r="F808" s="216"/>
      <c r="G808" s="216"/>
      <c r="H808" s="216"/>
      <c r="I808" s="216"/>
      <c r="J808" s="216"/>
      <c r="K808" s="216"/>
      <c r="L808" s="216"/>
      <c r="M808" s="216"/>
      <c r="N808" s="216"/>
      <c r="O808" s="216"/>
      <c r="P808" s="216"/>
      <c r="Q808" s="216"/>
      <c r="R808" s="216"/>
      <c r="S808" s="216"/>
      <c r="T808" s="216"/>
      <c r="U808" s="216"/>
      <c r="V808" s="216"/>
      <c r="W808" s="216"/>
      <c r="X808" s="216"/>
      <c r="Y808" s="216"/>
      <c r="Z808" s="216"/>
      <c r="AA808" s="216"/>
    </row>
    <row r="809" spans="1:27" ht="15.75" customHeight="1" x14ac:dyDescent="0.2">
      <c r="A809" s="216"/>
      <c r="B809" s="216"/>
      <c r="C809" s="216"/>
      <c r="D809" s="216"/>
      <c r="E809" s="216"/>
      <c r="F809" s="216"/>
      <c r="G809" s="216"/>
      <c r="H809" s="216"/>
      <c r="I809" s="216"/>
      <c r="J809" s="216"/>
      <c r="K809" s="216"/>
      <c r="L809" s="216"/>
      <c r="M809" s="216"/>
      <c r="N809" s="216"/>
      <c r="O809" s="216"/>
      <c r="P809" s="216"/>
      <c r="Q809" s="216"/>
      <c r="R809" s="216"/>
      <c r="S809" s="216"/>
      <c r="T809" s="216"/>
      <c r="U809" s="216"/>
      <c r="V809" s="216"/>
      <c r="W809" s="216"/>
      <c r="X809" s="216"/>
      <c r="Y809" s="216"/>
      <c r="Z809" s="216"/>
      <c r="AA809" s="216"/>
    </row>
    <row r="810" spans="1:27" ht="15.75" customHeight="1" x14ac:dyDescent="0.2">
      <c r="A810" s="216"/>
      <c r="B810" s="216"/>
      <c r="C810" s="216"/>
      <c r="D810" s="216"/>
      <c r="E810" s="216"/>
      <c r="F810" s="216"/>
      <c r="G810" s="216"/>
      <c r="H810" s="216"/>
      <c r="I810" s="216"/>
      <c r="J810" s="216"/>
      <c r="K810" s="216"/>
      <c r="L810" s="216"/>
      <c r="M810" s="216"/>
      <c r="N810" s="216"/>
      <c r="O810" s="216"/>
      <c r="P810" s="216"/>
      <c r="Q810" s="216"/>
      <c r="R810" s="216"/>
      <c r="S810" s="216"/>
      <c r="T810" s="216"/>
      <c r="U810" s="216"/>
      <c r="V810" s="216"/>
      <c r="W810" s="216"/>
      <c r="X810" s="216"/>
      <c r="Y810" s="216"/>
      <c r="Z810" s="216"/>
      <c r="AA810" s="216"/>
    </row>
    <row r="811" spans="1:27" ht="15.75" customHeight="1" x14ac:dyDescent="0.2">
      <c r="A811" s="216"/>
      <c r="B811" s="216"/>
      <c r="C811" s="216"/>
      <c r="D811" s="216"/>
      <c r="E811" s="216"/>
      <c r="F811" s="216"/>
      <c r="G811" s="216"/>
      <c r="H811" s="216"/>
      <c r="I811" s="216"/>
      <c r="J811" s="216"/>
      <c r="K811" s="216"/>
      <c r="L811" s="216"/>
      <c r="M811" s="216"/>
      <c r="N811" s="216"/>
      <c r="O811" s="216"/>
      <c r="P811" s="216"/>
      <c r="Q811" s="216"/>
      <c r="R811" s="216"/>
      <c r="S811" s="216"/>
      <c r="T811" s="216"/>
      <c r="U811" s="216"/>
      <c r="V811" s="216"/>
      <c r="W811" s="216"/>
      <c r="X811" s="216"/>
      <c r="Y811" s="216"/>
      <c r="Z811" s="216"/>
      <c r="AA811" s="216"/>
    </row>
    <row r="812" spans="1:27" ht="15.75" customHeight="1" x14ac:dyDescent="0.2">
      <c r="A812" s="216"/>
      <c r="B812" s="216"/>
      <c r="C812" s="216"/>
      <c r="D812" s="216"/>
      <c r="E812" s="216"/>
      <c r="F812" s="216"/>
      <c r="G812" s="216"/>
      <c r="H812" s="216"/>
      <c r="I812" s="216"/>
      <c r="J812" s="216"/>
      <c r="K812" s="216"/>
      <c r="L812" s="216"/>
      <c r="M812" s="216"/>
      <c r="N812" s="216"/>
      <c r="O812" s="216"/>
      <c r="P812" s="216"/>
      <c r="Q812" s="216"/>
      <c r="R812" s="216"/>
      <c r="S812" s="216"/>
      <c r="T812" s="216"/>
      <c r="U812" s="216"/>
      <c r="V812" s="216"/>
      <c r="W812" s="216"/>
      <c r="X812" s="216"/>
      <c r="Y812" s="216"/>
      <c r="Z812" s="216"/>
      <c r="AA812" s="216"/>
    </row>
    <row r="813" spans="1:27" ht="15.75" customHeight="1" x14ac:dyDescent="0.2">
      <c r="A813" s="216"/>
      <c r="B813" s="216"/>
      <c r="C813" s="216"/>
      <c r="D813" s="216"/>
      <c r="E813" s="216"/>
      <c r="F813" s="216"/>
      <c r="G813" s="216"/>
      <c r="H813" s="216"/>
      <c r="I813" s="216"/>
      <c r="J813" s="216"/>
      <c r="K813" s="216"/>
      <c r="L813" s="216"/>
      <c r="M813" s="216"/>
      <c r="N813" s="216"/>
      <c r="O813" s="216"/>
      <c r="P813" s="216"/>
      <c r="Q813" s="216"/>
      <c r="R813" s="216"/>
      <c r="S813" s="216"/>
      <c r="T813" s="216"/>
      <c r="U813" s="216"/>
      <c r="V813" s="216"/>
      <c r="W813" s="216"/>
      <c r="X813" s="216"/>
      <c r="Y813" s="216"/>
      <c r="Z813" s="216"/>
      <c r="AA813" s="216"/>
    </row>
    <row r="814" spans="1:27" ht="15.75" customHeight="1" x14ac:dyDescent="0.2">
      <c r="A814" s="216"/>
      <c r="B814" s="216"/>
      <c r="C814" s="216"/>
      <c r="D814" s="216"/>
      <c r="E814" s="216"/>
      <c r="F814" s="216"/>
      <c r="G814" s="216"/>
      <c r="H814" s="216"/>
      <c r="I814" s="216"/>
      <c r="J814" s="216"/>
      <c r="K814" s="216"/>
      <c r="L814" s="216"/>
      <c r="M814" s="216"/>
      <c r="N814" s="216"/>
      <c r="O814" s="216"/>
      <c r="P814" s="216"/>
      <c r="Q814" s="216"/>
      <c r="R814" s="216"/>
      <c r="S814" s="216"/>
      <c r="T814" s="216"/>
      <c r="U814" s="216"/>
      <c r="V814" s="216"/>
      <c r="W814" s="216"/>
      <c r="X814" s="216"/>
      <c r="Y814" s="216"/>
      <c r="Z814" s="216"/>
      <c r="AA814" s="216"/>
    </row>
    <row r="815" spans="1:27" ht="15.75" customHeight="1" x14ac:dyDescent="0.2">
      <c r="A815" s="216"/>
      <c r="B815" s="216"/>
      <c r="C815" s="216"/>
      <c r="D815" s="216"/>
      <c r="E815" s="216"/>
      <c r="F815" s="216"/>
      <c r="G815" s="216"/>
      <c r="H815" s="216"/>
      <c r="I815" s="216"/>
      <c r="J815" s="216"/>
      <c r="K815" s="216"/>
      <c r="L815" s="216"/>
      <c r="M815" s="216"/>
      <c r="N815" s="216"/>
      <c r="O815" s="216"/>
      <c r="P815" s="216"/>
      <c r="Q815" s="216"/>
      <c r="R815" s="216"/>
      <c r="S815" s="216"/>
      <c r="T815" s="216"/>
      <c r="U815" s="216"/>
      <c r="V815" s="216"/>
      <c r="W815" s="216"/>
      <c r="X815" s="216"/>
      <c r="Y815" s="216"/>
      <c r="Z815" s="216"/>
      <c r="AA815" s="216"/>
    </row>
    <row r="816" spans="1:27" ht="15.75" customHeight="1" x14ac:dyDescent="0.2">
      <c r="A816" s="216"/>
      <c r="B816" s="216"/>
      <c r="C816" s="216"/>
      <c r="D816" s="216"/>
      <c r="E816" s="216"/>
      <c r="F816" s="216"/>
      <c r="G816" s="216"/>
      <c r="H816" s="216"/>
      <c r="I816" s="216"/>
      <c r="J816" s="216"/>
      <c r="K816" s="216"/>
      <c r="L816" s="216"/>
      <c r="M816" s="216"/>
      <c r="N816" s="216"/>
      <c r="O816" s="216"/>
      <c r="P816" s="216"/>
      <c r="Q816" s="216"/>
      <c r="R816" s="216"/>
      <c r="S816" s="216"/>
      <c r="T816" s="216"/>
      <c r="U816" s="216"/>
      <c r="V816" s="216"/>
      <c r="W816" s="216"/>
      <c r="X816" s="216"/>
      <c r="Y816" s="216"/>
      <c r="Z816" s="216"/>
      <c r="AA816" s="216"/>
    </row>
    <row r="817" spans="1:27" ht="15.75" customHeight="1" x14ac:dyDescent="0.2">
      <c r="A817" s="216"/>
      <c r="B817" s="216"/>
      <c r="C817" s="216"/>
      <c r="D817" s="216"/>
      <c r="E817" s="216"/>
      <c r="F817" s="216"/>
      <c r="G817" s="216"/>
      <c r="H817" s="216"/>
      <c r="I817" s="216"/>
      <c r="J817" s="216"/>
      <c r="K817" s="216"/>
      <c r="L817" s="216"/>
      <c r="M817" s="216"/>
      <c r="N817" s="216"/>
      <c r="O817" s="216"/>
      <c r="P817" s="216"/>
      <c r="Q817" s="216"/>
      <c r="R817" s="216"/>
      <c r="S817" s="216"/>
      <c r="T817" s="216"/>
      <c r="U817" s="216"/>
      <c r="V817" s="216"/>
      <c r="W817" s="216"/>
      <c r="X817" s="216"/>
      <c r="Y817" s="216"/>
      <c r="Z817" s="216"/>
      <c r="AA817" s="216"/>
    </row>
    <row r="818" spans="1:27" ht="15.75" customHeight="1" x14ac:dyDescent="0.2">
      <c r="A818" s="216"/>
      <c r="B818" s="216"/>
      <c r="C818" s="216"/>
      <c r="D818" s="216"/>
      <c r="E818" s="216"/>
      <c r="F818" s="216"/>
      <c r="G818" s="216"/>
      <c r="H818" s="216"/>
      <c r="I818" s="216"/>
      <c r="J818" s="216"/>
      <c r="K818" s="216"/>
      <c r="L818" s="216"/>
      <c r="M818" s="216"/>
      <c r="N818" s="216"/>
      <c r="O818" s="216"/>
      <c r="P818" s="216"/>
      <c r="Q818" s="216"/>
      <c r="R818" s="216"/>
      <c r="S818" s="216"/>
      <c r="T818" s="216"/>
      <c r="U818" s="216"/>
      <c r="V818" s="216"/>
      <c r="W818" s="216"/>
      <c r="X818" s="216"/>
      <c r="Y818" s="216"/>
      <c r="Z818" s="216"/>
      <c r="AA818" s="216"/>
    </row>
    <row r="819" spans="1:27" ht="15.75" customHeight="1" x14ac:dyDescent="0.2">
      <c r="A819" s="216"/>
      <c r="B819" s="216"/>
      <c r="C819" s="216"/>
      <c r="D819" s="216"/>
      <c r="E819" s="216"/>
      <c r="F819" s="216"/>
      <c r="G819" s="216"/>
      <c r="H819" s="216"/>
      <c r="I819" s="216"/>
      <c r="J819" s="216"/>
      <c r="K819" s="216"/>
      <c r="L819" s="216"/>
      <c r="M819" s="216"/>
      <c r="N819" s="216"/>
      <c r="O819" s="216"/>
      <c r="P819" s="216"/>
      <c r="Q819" s="216"/>
      <c r="R819" s="216"/>
      <c r="S819" s="216"/>
      <c r="T819" s="216"/>
      <c r="U819" s="216"/>
      <c r="V819" s="216"/>
      <c r="W819" s="216"/>
      <c r="X819" s="216"/>
      <c r="Y819" s="216"/>
      <c r="Z819" s="216"/>
      <c r="AA819" s="216"/>
    </row>
    <row r="820" spans="1:27" ht="15.75" customHeight="1" x14ac:dyDescent="0.2">
      <c r="A820" s="216"/>
      <c r="B820" s="216"/>
      <c r="C820" s="216"/>
      <c r="D820" s="216"/>
      <c r="E820" s="216"/>
      <c r="F820" s="216"/>
      <c r="G820" s="216"/>
      <c r="H820" s="216"/>
      <c r="I820" s="216"/>
      <c r="J820" s="216"/>
      <c r="K820" s="216"/>
      <c r="L820" s="216"/>
      <c r="M820" s="216"/>
      <c r="N820" s="216"/>
      <c r="O820" s="216"/>
      <c r="P820" s="216"/>
      <c r="Q820" s="216"/>
      <c r="R820" s="216"/>
      <c r="S820" s="216"/>
      <c r="T820" s="216"/>
      <c r="U820" s="216"/>
      <c r="V820" s="216"/>
      <c r="W820" s="216"/>
      <c r="X820" s="216"/>
      <c r="Y820" s="216"/>
      <c r="Z820" s="216"/>
      <c r="AA820" s="216"/>
    </row>
    <row r="821" spans="1:27" ht="15.75" customHeight="1" x14ac:dyDescent="0.2">
      <c r="A821" s="216"/>
      <c r="B821" s="216"/>
      <c r="C821" s="216"/>
      <c r="D821" s="216"/>
      <c r="E821" s="216"/>
      <c r="F821" s="216"/>
      <c r="G821" s="216"/>
      <c r="H821" s="216"/>
      <c r="I821" s="216"/>
      <c r="J821" s="216"/>
      <c r="K821" s="216"/>
      <c r="L821" s="216"/>
      <c r="M821" s="216"/>
      <c r="N821" s="216"/>
      <c r="O821" s="216"/>
      <c r="P821" s="216"/>
      <c r="Q821" s="216"/>
      <c r="R821" s="216"/>
      <c r="S821" s="216"/>
      <c r="T821" s="216"/>
      <c r="U821" s="216"/>
      <c r="V821" s="216"/>
      <c r="W821" s="216"/>
      <c r="X821" s="216"/>
      <c r="Y821" s="216"/>
      <c r="Z821" s="216"/>
      <c r="AA821" s="216"/>
    </row>
    <row r="822" spans="1:27" ht="15.75" customHeight="1" x14ac:dyDescent="0.2">
      <c r="A822" s="216"/>
      <c r="B822" s="216"/>
      <c r="C822" s="216"/>
      <c r="D822" s="216"/>
      <c r="E822" s="216"/>
      <c r="F822" s="216"/>
      <c r="G822" s="216"/>
      <c r="H822" s="216"/>
      <c r="I822" s="216"/>
      <c r="J822" s="216"/>
      <c r="K822" s="216"/>
      <c r="L822" s="216"/>
      <c r="M822" s="216"/>
      <c r="N822" s="216"/>
      <c r="O822" s="216"/>
      <c r="P822" s="216"/>
      <c r="Q822" s="216"/>
      <c r="R822" s="216"/>
      <c r="S822" s="216"/>
      <c r="T822" s="216"/>
      <c r="U822" s="216"/>
      <c r="V822" s="216"/>
      <c r="W822" s="216"/>
      <c r="X822" s="216"/>
      <c r="Y822" s="216"/>
      <c r="Z822" s="216"/>
      <c r="AA822" s="216"/>
    </row>
    <row r="823" spans="1:27" ht="15.75" customHeight="1" x14ac:dyDescent="0.2">
      <c r="A823" s="216"/>
      <c r="B823" s="216"/>
      <c r="C823" s="216"/>
      <c r="D823" s="216"/>
      <c r="E823" s="216"/>
      <c r="F823" s="216"/>
      <c r="G823" s="216"/>
      <c r="H823" s="216"/>
      <c r="I823" s="216"/>
      <c r="J823" s="216"/>
      <c r="K823" s="216"/>
      <c r="L823" s="216"/>
      <c r="M823" s="216"/>
      <c r="N823" s="216"/>
      <c r="O823" s="216"/>
      <c r="P823" s="216"/>
      <c r="Q823" s="216"/>
      <c r="R823" s="216"/>
      <c r="S823" s="216"/>
      <c r="T823" s="216"/>
      <c r="U823" s="216"/>
      <c r="V823" s="216"/>
      <c r="W823" s="216"/>
      <c r="X823" s="216"/>
      <c r="Y823" s="216"/>
      <c r="Z823" s="216"/>
      <c r="AA823" s="216"/>
    </row>
    <row r="824" spans="1:27" ht="15.75" customHeight="1" x14ac:dyDescent="0.2">
      <c r="A824" s="216"/>
      <c r="B824" s="216"/>
      <c r="C824" s="216"/>
      <c r="D824" s="216"/>
      <c r="E824" s="216"/>
      <c r="F824" s="216"/>
      <c r="G824" s="216"/>
      <c r="H824" s="216"/>
      <c r="I824" s="216"/>
      <c r="J824" s="216"/>
      <c r="K824" s="216"/>
      <c r="L824" s="216"/>
      <c r="M824" s="216"/>
      <c r="N824" s="216"/>
      <c r="O824" s="216"/>
      <c r="P824" s="216"/>
      <c r="Q824" s="216"/>
      <c r="R824" s="216"/>
      <c r="S824" s="216"/>
      <c r="T824" s="216"/>
      <c r="U824" s="216"/>
      <c r="V824" s="216"/>
      <c r="W824" s="216"/>
      <c r="X824" s="216"/>
      <c r="Y824" s="216"/>
      <c r="Z824" s="216"/>
      <c r="AA824" s="216"/>
    </row>
    <row r="825" spans="1:27" ht="15.75" customHeight="1" x14ac:dyDescent="0.2">
      <c r="A825" s="216"/>
      <c r="B825" s="216"/>
      <c r="C825" s="216"/>
      <c r="D825" s="216"/>
      <c r="E825" s="216"/>
      <c r="F825" s="216"/>
      <c r="G825" s="216"/>
      <c r="H825" s="216"/>
      <c r="I825" s="216"/>
      <c r="J825" s="216"/>
      <c r="K825" s="216"/>
      <c r="L825" s="216"/>
      <c r="M825" s="216"/>
      <c r="N825" s="216"/>
      <c r="O825" s="216"/>
      <c r="P825" s="216"/>
      <c r="Q825" s="216"/>
      <c r="R825" s="216"/>
      <c r="S825" s="216"/>
      <c r="T825" s="216"/>
      <c r="U825" s="216"/>
      <c r="V825" s="216"/>
      <c r="W825" s="216"/>
      <c r="X825" s="216"/>
      <c r="Y825" s="216"/>
      <c r="Z825" s="216"/>
      <c r="AA825" s="216"/>
    </row>
    <row r="826" spans="1:27" ht="15.75" customHeight="1" x14ac:dyDescent="0.2">
      <c r="A826" s="216"/>
      <c r="B826" s="216"/>
      <c r="C826" s="216"/>
      <c r="D826" s="216"/>
      <c r="E826" s="216"/>
      <c r="F826" s="216"/>
      <c r="G826" s="216"/>
      <c r="H826" s="216"/>
      <c r="I826" s="216"/>
      <c r="J826" s="216"/>
      <c r="K826" s="216"/>
      <c r="L826" s="216"/>
      <c r="M826" s="216"/>
      <c r="N826" s="216"/>
      <c r="O826" s="216"/>
      <c r="P826" s="216"/>
      <c r="Q826" s="216"/>
      <c r="R826" s="216"/>
      <c r="S826" s="216"/>
      <c r="T826" s="216"/>
      <c r="U826" s="216"/>
      <c r="V826" s="216"/>
      <c r="W826" s="216"/>
      <c r="X826" s="216"/>
      <c r="Y826" s="216"/>
      <c r="Z826" s="216"/>
      <c r="AA826" s="216"/>
    </row>
    <row r="827" spans="1:27" ht="15.75" customHeight="1" x14ac:dyDescent="0.2">
      <c r="A827" s="216"/>
      <c r="B827" s="216"/>
      <c r="C827" s="216"/>
      <c r="D827" s="216"/>
      <c r="E827" s="216"/>
      <c r="F827" s="216"/>
      <c r="G827" s="216"/>
      <c r="H827" s="216"/>
      <c r="I827" s="216"/>
      <c r="J827" s="216"/>
      <c r="K827" s="216"/>
      <c r="L827" s="216"/>
      <c r="M827" s="216"/>
      <c r="N827" s="216"/>
      <c r="O827" s="216"/>
      <c r="P827" s="216"/>
      <c r="Q827" s="216"/>
      <c r="R827" s="216"/>
      <c r="S827" s="216"/>
      <c r="T827" s="216"/>
      <c r="U827" s="216"/>
      <c r="V827" s="216"/>
      <c r="W827" s="216"/>
      <c r="X827" s="216"/>
      <c r="Y827" s="216"/>
      <c r="Z827" s="216"/>
      <c r="AA827" s="216"/>
    </row>
    <row r="828" spans="1:27" ht="15.75" customHeight="1" x14ac:dyDescent="0.2">
      <c r="A828" s="216"/>
      <c r="B828" s="216"/>
      <c r="C828" s="216"/>
      <c r="D828" s="216"/>
      <c r="E828" s="216"/>
      <c r="F828" s="216"/>
      <c r="G828" s="216"/>
      <c r="H828" s="216"/>
      <c r="I828" s="216"/>
      <c r="J828" s="216"/>
      <c r="K828" s="216"/>
      <c r="L828" s="216"/>
      <c r="M828" s="216"/>
      <c r="N828" s="216"/>
      <c r="O828" s="216"/>
      <c r="P828" s="216"/>
      <c r="Q828" s="216"/>
      <c r="R828" s="216"/>
      <c r="S828" s="216"/>
      <c r="T828" s="216"/>
      <c r="U828" s="216"/>
      <c r="V828" s="216"/>
      <c r="W828" s="216"/>
      <c r="X828" s="216"/>
      <c r="Y828" s="216"/>
      <c r="Z828" s="216"/>
      <c r="AA828" s="216"/>
    </row>
    <row r="829" spans="1:27" ht="15.75" customHeight="1" x14ac:dyDescent="0.2">
      <c r="A829" s="216"/>
      <c r="B829" s="216"/>
      <c r="C829" s="216"/>
      <c r="D829" s="216"/>
      <c r="E829" s="216"/>
      <c r="F829" s="216"/>
      <c r="G829" s="216"/>
      <c r="H829" s="216"/>
      <c r="I829" s="216"/>
      <c r="J829" s="216"/>
      <c r="K829" s="216"/>
      <c r="L829" s="216"/>
      <c r="M829" s="216"/>
      <c r="N829" s="216"/>
      <c r="O829" s="216"/>
      <c r="P829" s="216"/>
      <c r="Q829" s="216"/>
      <c r="R829" s="216"/>
      <c r="S829" s="216"/>
      <c r="T829" s="216"/>
      <c r="U829" s="216"/>
      <c r="V829" s="216"/>
      <c r="W829" s="216"/>
      <c r="X829" s="216"/>
      <c r="Y829" s="216"/>
      <c r="Z829" s="216"/>
      <c r="AA829" s="216"/>
    </row>
    <row r="830" spans="1:27" ht="15.75" customHeight="1" x14ac:dyDescent="0.2">
      <c r="A830" s="216"/>
      <c r="B830" s="216"/>
      <c r="C830" s="216"/>
      <c r="D830" s="216"/>
      <c r="E830" s="216"/>
      <c r="F830" s="216"/>
      <c r="G830" s="216"/>
      <c r="H830" s="216"/>
      <c r="I830" s="216"/>
      <c r="J830" s="216"/>
      <c r="K830" s="216"/>
      <c r="L830" s="216"/>
      <c r="M830" s="216"/>
      <c r="N830" s="216"/>
      <c r="O830" s="216"/>
      <c r="P830" s="216"/>
      <c r="Q830" s="216"/>
      <c r="R830" s="216"/>
      <c r="S830" s="216"/>
      <c r="T830" s="216"/>
      <c r="U830" s="216"/>
      <c r="V830" s="216"/>
      <c r="W830" s="216"/>
      <c r="X830" s="216"/>
      <c r="Y830" s="216"/>
      <c r="Z830" s="216"/>
      <c r="AA830" s="216"/>
    </row>
    <row r="831" spans="1:27" ht="15.75" customHeight="1" x14ac:dyDescent="0.2">
      <c r="A831" s="216"/>
      <c r="B831" s="216"/>
      <c r="C831" s="216"/>
      <c r="D831" s="216"/>
      <c r="E831" s="216"/>
      <c r="F831" s="216"/>
      <c r="G831" s="216"/>
      <c r="H831" s="216"/>
      <c r="I831" s="216"/>
      <c r="J831" s="216"/>
      <c r="K831" s="216"/>
      <c r="L831" s="216"/>
      <c r="M831" s="216"/>
      <c r="N831" s="216"/>
      <c r="O831" s="216"/>
      <c r="P831" s="216"/>
      <c r="Q831" s="216"/>
      <c r="R831" s="216"/>
      <c r="S831" s="216"/>
      <c r="T831" s="216"/>
      <c r="U831" s="216"/>
      <c r="V831" s="216"/>
      <c r="W831" s="216"/>
      <c r="X831" s="216"/>
      <c r="Y831" s="216"/>
      <c r="Z831" s="216"/>
      <c r="AA831" s="216"/>
    </row>
    <row r="832" spans="1:27" ht="15.75" customHeight="1" x14ac:dyDescent="0.2">
      <c r="A832" s="216"/>
      <c r="B832" s="216"/>
      <c r="C832" s="216"/>
      <c r="D832" s="216"/>
      <c r="E832" s="216"/>
      <c r="F832" s="216"/>
      <c r="G832" s="216"/>
      <c r="H832" s="216"/>
      <c r="I832" s="216"/>
      <c r="J832" s="216"/>
      <c r="K832" s="216"/>
      <c r="L832" s="216"/>
      <c r="M832" s="216"/>
      <c r="N832" s="216"/>
      <c r="O832" s="216"/>
      <c r="P832" s="216"/>
      <c r="Q832" s="216"/>
      <c r="R832" s="216"/>
      <c r="S832" s="216"/>
      <c r="T832" s="216"/>
      <c r="U832" s="216"/>
      <c r="V832" s="216"/>
      <c r="W832" s="216"/>
      <c r="X832" s="216"/>
      <c r="Y832" s="216"/>
      <c r="Z832" s="216"/>
      <c r="AA832" s="216"/>
    </row>
    <row r="833" spans="1:27" ht="15.75" customHeight="1" x14ac:dyDescent="0.2">
      <c r="A833" s="216"/>
      <c r="B833" s="216"/>
      <c r="C833" s="216"/>
      <c r="D833" s="216"/>
      <c r="E833" s="216"/>
      <c r="F833" s="216"/>
      <c r="G833" s="216"/>
      <c r="H833" s="216"/>
      <c r="I833" s="216"/>
      <c r="J833" s="216"/>
      <c r="K833" s="216"/>
      <c r="L833" s="216"/>
      <c r="M833" s="216"/>
      <c r="N833" s="216"/>
      <c r="O833" s="216"/>
      <c r="P833" s="216"/>
      <c r="Q833" s="216"/>
      <c r="R833" s="216"/>
      <c r="S833" s="216"/>
      <c r="T833" s="216"/>
      <c r="U833" s="216"/>
      <c r="V833" s="216"/>
      <c r="W833" s="216"/>
      <c r="X833" s="216"/>
      <c r="Y833" s="216"/>
      <c r="Z833" s="216"/>
      <c r="AA833" s="216"/>
    </row>
    <row r="834" spans="1:27" ht="15.75" customHeight="1" x14ac:dyDescent="0.2">
      <c r="A834" s="216"/>
      <c r="B834" s="216"/>
      <c r="C834" s="216"/>
      <c r="D834" s="216"/>
      <c r="E834" s="216"/>
      <c r="F834" s="216"/>
      <c r="G834" s="216"/>
      <c r="H834" s="216"/>
      <c r="I834" s="216"/>
      <c r="J834" s="216"/>
      <c r="K834" s="216"/>
      <c r="L834" s="216"/>
      <c r="M834" s="216"/>
      <c r="N834" s="216"/>
      <c r="O834" s="216"/>
      <c r="P834" s="216"/>
      <c r="Q834" s="216"/>
      <c r="R834" s="216"/>
      <c r="S834" s="216"/>
      <c r="T834" s="216"/>
      <c r="U834" s="216"/>
      <c r="V834" s="216"/>
      <c r="W834" s="216"/>
      <c r="X834" s="216"/>
      <c r="Y834" s="216"/>
      <c r="Z834" s="216"/>
      <c r="AA834" s="216"/>
    </row>
    <row r="835" spans="1:27" ht="15.75" customHeight="1" x14ac:dyDescent="0.2">
      <c r="A835" s="216"/>
      <c r="B835" s="216"/>
      <c r="C835" s="216"/>
      <c r="D835" s="216"/>
      <c r="E835" s="216"/>
      <c r="F835" s="216"/>
      <c r="G835" s="216"/>
      <c r="H835" s="216"/>
      <c r="I835" s="216"/>
      <c r="J835" s="216"/>
      <c r="K835" s="216"/>
      <c r="L835" s="216"/>
      <c r="M835" s="216"/>
      <c r="N835" s="216"/>
      <c r="O835" s="216"/>
      <c r="P835" s="216"/>
      <c r="Q835" s="216"/>
      <c r="R835" s="216"/>
      <c r="S835" s="216"/>
      <c r="T835" s="216"/>
      <c r="U835" s="216"/>
      <c r="V835" s="216"/>
      <c r="W835" s="216"/>
      <c r="X835" s="216"/>
      <c r="Y835" s="216"/>
      <c r="Z835" s="216"/>
      <c r="AA835" s="216"/>
    </row>
    <row r="836" spans="1:27" ht="15.75" customHeight="1" x14ac:dyDescent="0.2">
      <c r="A836" s="216"/>
      <c r="B836" s="216"/>
      <c r="C836" s="216"/>
      <c r="D836" s="216"/>
      <c r="E836" s="216"/>
      <c r="F836" s="216"/>
      <c r="G836" s="216"/>
      <c r="H836" s="216"/>
      <c r="I836" s="216"/>
      <c r="J836" s="216"/>
      <c r="K836" s="216"/>
      <c r="L836" s="216"/>
      <c r="M836" s="216"/>
      <c r="N836" s="216"/>
      <c r="O836" s="216"/>
      <c r="P836" s="216"/>
      <c r="Q836" s="216"/>
      <c r="R836" s="216"/>
      <c r="S836" s="216"/>
      <c r="T836" s="216"/>
      <c r="U836" s="216"/>
      <c r="V836" s="216"/>
      <c r="W836" s="216"/>
      <c r="X836" s="216"/>
      <c r="Y836" s="216"/>
      <c r="Z836" s="216"/>
      <c r="AA836" s="216"/>
    </row>
    <row r="837" spans="1:27" ht="15.75" customHeight="1" x14ac:dyDescent="0.2">
      <c r="A837" s="216"/>
      <c r="B837" s="216"/>
      <c r="C837" s="216"/>
      <c r="D837" s="216"/>
      <c r="E837" s="216"/>
      <c r="F837" s="216"/>
      <c r="G837" s="216"/>
      <c r="H837" s="216"/>
      <c r="I837" s="216"/>
      <c r="J837" s="216"/>
      <c r="K837" s="216"/>
      <c r="L837" s="216"/>
      <c r="M837" s="216"/>
      <c r="N837" s="216"/>
      <c r="O837" s="216"/>
      <c r="P837" s="216"/>
      <c r="Q837" s="216"/>
      <c r="R837" s="216"/>
      <c r="S837" s="216"/>
      <c r="T837" s="216"/>
      <c r="U837" s="216"/>
      <c r="V837" s="216"/>
      <c r="W837" s="216"/>
      <c r="X837" s="216"/>
      <c r="Y837" s="216"/>
      <c r="Z837" s="216"/>
      <c r="AA837" s="216"/>
    </row>
    <row r="838" spans="1:27" ht="15.75" customHeight="1" x14ac:dyDescent="0.2">
      <c r="A838" s="216"/>
      <c r="B838" s="216"/>
      <c r="C838" s="216"/>
      <c r="D838" s="216"/>
      <c r="E838" s="216"/>
      <c r="F838" s="216"/>
      <c r="G838" s="216"/>
      <c r="H838" s="216"/>
      <c r="I838" s="216"/>
      <c r="J838" s="216"/>
      <c r="K838" s="216"/>
      <c r="L838" s="216"/>
      <c r="M838" s="216"/>
      <c r="N838" s="216"/>
      <c r="O838" s="216"/>
      <c r="P838" s="216"/>
      <c r="Q838" s="216"/>
      <c r="R838" s="216"/>
      <c r="S838" s="216"/>
      <c r="T838" s="216"/>
      <c r="U838" s="216"/>
      <c r="V838" s="216"/>
      <c r="W838" s="216"/>
      <c r="X838" s="216"/>
      <c r="Y838" s="216"/>
      <c r="Z838" s="216"/>
      <c r="AA838" s="216"/>
    </row>
    <row r="839" spans="1:27" ht="15.75" customHeight="1" x14ac:dyDescent="0.2">
      <c r="A839" s="216"/>
      <c r="B839" s="216"/>
      <c r="C839" s="216"/>
      <c r="D839" s="216"/>
      <c r="E839" s="216"/>
      <c r="F839" s="216"/>
      <c r="G839" s="216"/>
      <c r="H839" s="216"/>
      <c r="I839" s="216"/>
      <c r="J839" s="216"/>
      <c r="K839" s="216"/>
      <c r="L839" s="216"/>
      <c r="M839" s="216"/>
      <c r="N839" s="216"/>
      <c r="O839" s="216"/>
      <c r="P839" s="216"/>
      <c r="Q839" s="216"/>
      <c r="R839" s="216"/>
      <c r="S839" s="216"/>
      <c r="T839" s="216"/>
      <c r="U839" s="216"/>
      <c r="V839" s="216"/>
      <c r="W839" s="216"/>
      <c r="X839" s="216"/>
      <c r="Y839" s="216"/>
      <c r="Z839" s="216"/>
      <c r="AA839" s="216"/>
    </row>
    <row r="840" spans="1:27" ht="15.75" customHeight="1" x14ac:dyDescent="0.2">
      <c r="A840" s="216"/>
      <c r="B840" s="216"/>
      <c r="C840" s="216"/>
      <c r="D840" s="216"/>
      <c r="E840" s="216"/>
      <c r="F840" s="216"/>
      <c r="G840" s="216"/>
      <c r="H840" s="216"/>
      <c r="I840" s="216"/>
      <c r="J840" s="216"/>
      <c r="K840" s="216"/>
      <c r="L840" s="216"/>
      <c r="M840" s="216"/>
      <c r="N840" s="216"/>
      <c r="O840" s="216"/>
      <c r="P840" s="216"/>
      <c r="Q840" s="216"/>
      <c r="R840" s="216"/>
      <c r="S840" s="216"/>
      <c r="T840" s="216"/>
      <c r="U840" s="216"/>
      <c r="V840" s="216"/>
      <c r="W840" s="216"/>
      <c r="X840" s="216"/>
      <c r="Y840" s="216"/>
      <c r="Z840" s="216"/>
      <c r="AA840" s="216"/>
    </row>
    <row r="841" spans="1:27" ht="15.75" customHeight="1" x14ac:dyDescent="0.2">
      <c r="A841" s="216"/>
      <c r="B841" s="216"/>
      <c r="C841" s="216"/>
      <c r="D841" s="216"/>
      <c r="E841" s="216"/>
      <c r="F841" s="216"/>
      <c r="G841" s="216"/>
      <c r="H841" s="216"/>
      <c r="I841" s="216"/>
      <c r="J841" s="216"/>
      <c r="K841" s="216"/>
      <c r="L841" s="216"/>
      <c r="M841" s="216"/>
      <c r="N841" s="216"/>
      <c r="O841" s="216"/>
      <c r="P841" s="216"/>
      <c r="Q841" s="216"/>
      <c r="R841" s="216"/>
      <c r="S841" s="216"/>
      <c r="T841" s="216"/>
      <c r="U841" s="216"/>
      <c r="V841" s="216"/>
      <c r="W841" s="216"/>
      <c r="X841" s="216"/>
      <c r="Y841" s="216"/>
      <c r="Z841" s="216"/>
      <c r="AA841" s="216"/>
    </row>
    <row r="842" spans="1:27" ht="15.75" customHeight="1" x14ac:dyDescent="0.2">
      <c r="A842" s="216"/>
      <c r="B842" s="216"/>
      <c r="C842" s="216"/>
      <c r="D842" s="216"/>
      <c r="E842" s="216"/>
      <c r="F842" s="216"/>
      <c r="G842" s="216"/>
      <c r="H842" s="216"/>
      <c r="I842" s="216"/>
      <c r="J842" s="216"/>
      <c r="K842" s="216"/>
      <c r="L842" s="216"/>
      <c r="M842" s="216"/>
      <c r="N842" s="216"/>
      <c r="O842" s="216"/>
      <c r="P842" s="216"/>
      <c r="Q842" s="216"/>
      <c r="R842" s="216"/>
      <c r="S842" s="216"/>
      <c r="T842" s="216"/>
      <c r="U842" s="216"/>
      <c r="V842" s="216"/>
      <c r="W842" s="216"/>
      <c r="X842" s="216"/>
      <c r="Y842" s="216"/>
      <c r="Z842" s="216"/>
      <c r="AA842" s="216"/>
    </row>
    <row r="843" spans="1:27" ht="15.75" customHeight="1" x14ac:dyDescent="0.2">
      <c r="A843" s="216"/>
      <c r="B843" s="216"/>
      <c r="C843" s="216"/>
      <c r="D843" s="216"/>
      <c r="E843" s="216"/>
      <c r="F843" s="216"/>
      <c r="G843" s="216"/>
      <c r="H843" s="216"/>
      <c r="I843" s="216"/>
      <c r="J843" s="216"/>
      <c r="K843" s="216"/>
      <c r="L843" s="216"/>
      <c r="M843" s="216"/>
      <c r="N843" s="216"/>
      <c r="O843" s="216"/>
      <c r="P843" s="216"/>
      <c r="Q843" s="216"/>
      <c r="R843" s="216"/>
      <c r="S843" s="216"/>
      <c r="T843" s="216"/>
      <c r="U843" s="216"/>
      <c r="V843" s="216"/>
      <c r="W843" s="216"/>
      <c r="X843" s="216"/>
      <c r="Y843" s="216"/>
      <c r="Z843" s="216"/>
      <c r="AA843" s="216"/>
    </row>
    <row r="844" spans="1:27" ht="15.75" customHeight="1" x14ac:dyDescent="0.2">
      <c r="A844" s="216"/>
      <c r="B844" s="216"/>
      <c r="C844" s="216"/>
      <c r="D844" s="216"/>
      <c r="E844" s="216"/>
      <c r="F844" s="216"/>
      <c r="G844" s="216"/>
      <c r="H844" s="216"/>
      <c r="I844" s="216"/>
      <c r="J844" s="216"/>
      <c r="K844" s="216"/>
      <c r="L844" s="216"/>
      <c r="M844" s="216"/>
      <c r="N844" s="216"/>
      <c r="O844" s="216"/>
      <c r="P844" s="216"/>
      <c r="Q844" s="216"/>
      <c r="R844" s="216"/>
      <c r="S844" s="216"/>
      <c r="T844" s="216"/>
      <c r="U844" s="216"/>
      <c r="V844" s="216"/>
      <c r="W844" s="216"/>
      <c r="X844" s="216"/>
      <c r="Y844" s="216"/>
      <c r="Z844" s="216"/>
      <c r="AA844" s="216"/>
    </row>
    <row r="845" spans="1:27" ht="15.75" customHeight="1" x14ac:dyDescent="0.2">
      <c r="A845" s="216"/>
      <c r="B845" s="216"/>
      <c r="C845" s="216"/>
      <c r="D845" s="216"/>
      <c r="E845" s="216"/>
      <c r="F845" s="216"/>
      <c r="G845" s="216"/>
      <c r="H845" s="216"/>
      <c r="I845" s="216"/>
      <c r="J845" s="216"/>
      <c r="K845" s="216"/>
      <c r="L845" s="216"/>
      <c r="M845" s="216"/>
      <c r="N845" s="216"/>
      <c r="O845" s="216"/>
      <c r="P845" s="216"/>
      <c r="Q845" s="216"/>
      <c r="R845" s="216"/>
      <c r="S845" s="216"/>
      <c r="T845" s="216"/>
      <c r="U845" s="216"/>
      <c r="V845" s="216"/>
      <c r="W845" s="216"/>
      <c r="X845" s="216"/>
      <c r="Y845" s="216"/>
      <c r="Z845" s="216"/>
      <c r="AA845" s="216"/>
    </row>
    <row r="846" spans="1:27" ht="15.75" customHeight="1" x14ac:dyDescent="0.2">
      <c r="A846" s="216"/>
      <c r="B846" s="216"/>
      <c r="C846" s="216"/>
      <c r="D846" s="216"/>
      <c r="E846" s="216"/>
      <c r="F846" s="216"/>
      <c r="G846" s="216"/>
      <c r="H846" s="216"/>
      <c r="I846" s="216"/>
      <c r="J846" s="216"/>
      <c r="K846" s="216"/>
      <c r="L846" s="216"/>
      <c r="M846" s="216"/>
      <c r="N846" s="216"/>
      <c r="O846" s="216"/>
      <c r="P846" s="216"/>
      <c r="Q846" s="216"/>
      <c r="R846" s="216"/>
      <c r="S846" s="216"/>
      <c r="T846" s="216"/>
      <c r="U846" s="216"/>
      <c r="V846" s="216"/>
      <c r="W846" s="216"/>
      <c r="X846" s="216"/>
      <c r="Y846" s="216"/>
      <c r="Z846" s="216"/>
      <c r="AA846" s="216"/>
    </row>
    <row r="847" spans="1:27" ht="15.75" customHeight="1" x14ac:dyDescent="0.2">
      <c r="A847" s="216"/>
      <c r="B847" s="216"/>
      <c r="C847" s="216"/>
      <c r="D847" s="216"/>
      <c r="E847" s="216"/>
      <c r="F847" s="216"/>
      <c r="G847" s="216"/>
      <c r="H847" s="216"/>
      <c r="I847" s="216"/>
      <c r="J847" s="216"/>
      <c r="K847" s="216"/>
      <c r="L847" s="216"/>
      <c r="M847" s="216"/>
      <c r="N847" s="216"/>
      <c r="O847" s="216"/>
      <c r="P847" s="216"/>
      <c r="Q847" s="216"/>
      <c r="R847" s="216"/>
      <c r="S847" s="216"/>
      <c r="T847" s="216"/>
      <c r="U847" s="216"/>
      <c r="V847" s="216"/>
      <c r="W847" s="216"/>
      <c r="X847" s="216"/>
      <c r="Y847" s="216"/>
      <c r="Z847" s="216"/>
      <c r="AA847" s="216"/>
    </row>
    <row r="848" spans="1:27" ht="15.75" customHeight="1" x14ac:dyDescent="0.2">
      <c r="A848" s="216"/>
      <c r="B848" s="216"/>
      <c r="C848" s="216"/>
      <c r="D848" s="216"/>
      <c r="E848" s="216"/>
      <c r="F848" s="216"/>
      <c r="G848" s="216"/>
      <c r="H848" s="216"/>
      <c r="I848" s="216"/>
      <c r="J848" s="216"/>
      <c r="K848" s="216"/>
      <c r="L848" s="216"/>
      <c r="M848" s="216"/>
      <c r="N848" s="216"/>
      <c r="O848" s="216"/>
      <c r="P848" s="216"/>
      <c r="Q848" s="216"/>
      <c r="R848" s="216"/>
      <c r="S848" s="216"/>
      <c r="T848" s="216"/>
      <c r="U848" s="216"/>
      <c r="V848" s="216"/>
      <c r="W848" s="216"/>
      <c r="X848" s="216"/>
      <c r="Y848" s="216"/>
      <c r="Z848" s="216"/>
      <c r="AA848" s="216"/>
    </row>
    <row r="849" spans="1:27" ht="15.75" customHeight="1" x14ac:dyDescent="0.2">
      <c r="A849" s="216"/>
      <c r="B849" s="216"/>
      <c r="C849" s="216"/>
      <c r="D849" s="216"/>
      <c r="E849" s="216"/>
      <c r="F849" s="216"/>
      <c r="G849" s="216"/>
      <c r="H849" s="216"/>
      <c r="I849" s="216"/>
      <c r="J849" s="216"/>
      <c r="K849" s="216"/>
      <c r="L849" s="216"/>
      <c r="M849" s="216"/>
      <c r="N849" s="216"/>
      <c r="O849" s="216"/>
      <c r="P849" s="216"/>
      <c r="Q849" s="216"/>
      <c r="R849" s="216"/>
      <c r="S849" s="216"/>
      <c r="T849" s="216"/>
      <c r="U849" s="216"/>
      <c r="V849" s="216"/>
      <c r="W849" s="216"/>
      <c r="X849" s="216"/>
      <c r="Y849" s="216"/>
      <c r="Z849" s="216"/>
      <c r="AA849" s="216"/>
    </row>
    <row r="850" spans="1:27" ht="15.75" customHeight="1" x14ac:dyDescent="0.2">
      <c r="A850" s="216"/>
      <c r="B850" s="216"/>
      <c r="C850" s="216"/>
      <c r="D850" s="216"/>
      <c r="E850" s="216"/>
      <c r="F850" s="216"/>
      <c r="G850" s="216"/>
      <c r="H850" s="216"/>
      <c r="I850" s="216"/>
      <c r="J850" s="216"/>
      <c r="K850" s="216"/>
      <c r="L850" s="216"/>
      <c r="M850" s="216"/>
      <c r="N850" s="216"/>
      <c r="O850" s="216"/>
      <c r="P850" s="216"/>
      <c r="Q850" s="216"/>
      <c r="R850" s="216"/>
      <c r="S850" s="216"/>
      <c r="T850" s="216"/>
      <c r="U850" s="216"/>
      <c r="V850" s="216"/>
      <c r="W850" s="216"/>
      <c r="X850" s="216"/>
      <c r="Y850" s="216"/>
      <c r="Z850" s="216"/>
      <c r="AA850" s="216"/>
    </row>
    <row r="851" spans="1:27" ht="15.75" customHeight="1" x14ac:dyDescent="0.2">
      <c r="A851" s="216"/>
      <c r="B851" s="216"/>
      <c r="C851" s="216"/>
      <c r="D851" s="216"/>
      <c r="E851" s="216"/>
      <c r="F851" s="216"/>
      <c r="G851" s="216"/>
      <c r="H851" s="216"/>
      <c r="I851" s="216"/>
      <c r="J851" s="216"/>
      <c r="K851" s="216"/>
      <c r="L851" s="216"/>
      <c r="M851" s="216"/>
      <c r="N851" s="216"/>
      <c r="O851" s="216"/>
      <c r="P851" s="216"/>
      <c r="Q851" s="216"/>
      <c r="R851" s="216"/>
      <c r="S851" s="216"/>
      <c r="T851" s="216"/>
      <c r="U851" s="216"/>
      <c r="V851" s="216"/>
      <c r="W851" s="216"/>
      <c r="X851" s="216"/>
      <c r="Y851" s="216"/>
      <c r="Z851" s="216"/>
      <c r="AA851" s="216"/>
    </row>
    <row r="852" spans="1:27" ht="15.75" customHeight="1" x14ac:dyDescent="0.2">
      <c r="A852" s="216"/>
      <c r="B852" s="216"/>
      <c r="C852" s="216"/>
      <c r="D852" s="216"/>
      <c r="E852" s="216"/>
      <c r="F852" s="216"/>
      <c r="G852" s="216"/>
      <c r="H852" s="216"/>
      <c r="I852" s="216"/>
      <c r="J852" s="216"/>
      <c r="K852" s="216"/>
      <c r="L852" s="216"/>
      <c r="M852" s="216"/>
      <c r="N852" s="216"/>
      <c r="O852" s="216"/>
      <c r="P852" s="216"/>
      <c r="Q852" s="216"/>
      <c r="R852" s="216"/>
      <c r="S852" s="216"/>
      <c r="T852" s="216"/>
      <c r="U852" s="216"/>
      <c r="V852" s="216"/>
      <c r="W852" s="216"/>
      <c r="X852" s="216"/>
      <c r="Y852" s="216"/>
      <c r="Z852" s="216"/>
      <c r="AA852" s="216"/>
    </row>
    <row r="853" spans="1:27" ht="15.75" customHeight="1" x14ac:dyDescent="0.2">
      <c r="A853" s="216"/>
      <c r="B853" s="216"/>
      <c r="C853" s="216"/>
      <c r="D853" s="216"/>
      <c r="E853" s="216"/>
      <c r="F853" s="216"/>
      <c r="G853" s="216"/>
      <c r="H853" s="216"/>
      <c r="I853" s="216"/>
      <c r="J853" s="216"/>
      <c r="K853" s="216"/>
      <c r="L853" s="216"/>
      <c r="M853" s="216"/>
      <c r="N853" s="216"/>
      <c r="O853" s="216"/>
      <c r="P853" s="216"/>
      <c r="Q853" s="216"/>
      <c r="R853" s="216"/>
      <c r="S853" s="216"/>
      <c r="T853" s="216"/>
      <c r="U853" s="216"/>
      <c r="V853" s="216"/>
      <c r="W853" s="216"/>
      <c r="X853" s="216"/>
      <c r="Y853" s="216"/>
      <c r="Z853" s="216"/>
      <c r="AA853" s="216"/>
    </row>
    <row r="854" spans="1:27" ht="15.75" customHeight="1" x14ac:dyDescent="0.2">
      <c r="A854" s="216"/>
      <c r="B854" s="216"/>
      <c r="C854" s="216"/>
      <c r="D854" s="216"/>
      <c r="E854" s="216"/>
      <c r="F854" s="216"/>
      <c r="G854" s="216"/>
      <c r="H854" s="216"/>
      <c r="I854" s="216"/>
      <c r="J854" s="216"/>
      <c r="K854" s="216"/>
      <c r="L854" s="216"/>
      <c r="M854" s="216"/>
      <c r="N854" s="216"/>
      <c r="O854" s="216"/>
      <c r="P854" s="216"/>
      <c r="Q854" s="216"/>
      <c r="R854" s="216"/>
      <c r="S854" s="216"/>
      <c r="T854" s="216"/>
      <c r="U854" s="216"/>
      <c r="V854" s="216"/>
      <c r="W854" s="216"/>
      <c r="X854" s="216"/>
      <c r="Y854" s="216"/>
      <c r="Z854" s="216"/>
      <c r="AA854" s="216"/>
    </row>
    <row r="855" spans="1:27" ht="15.75" customHeight="1" x14ac:dyDescent="0.2">
      <c r="A855" s="216"/>
      <c r="B855" s="216"/>
      <c r="C855" s="216"/>
      <c r="D855" s="216"/>
      <c r="E855" s="216"/>
      <c r="F855" s="216"/>
      <c r="G855" s="216"/>
      <c r="H855" s="216"/>
      <c r="I855" s="216"/>
      <c r="J855" s="216"/>
      <c r="K855" s="216"/>
      <c r="L855" s="216"/>
      <c r="M855" s="216"/>
      <c r="N855" s="216"/>
      <c r="O855" s="216"/>
      <c r="P855" s="216"/>
      <c r="Q855" s="216"/>
      <c r="R855" s="216"/>
      <c r="S855" s="216"/>
      <c r="T855" s="216"/>
      <c r="U855" s="216"/>
      <c r="V855" s="216"/>
      <c r="W855" s="216"/>
      <c r="X855" s="216"/>
      <c r="Y855" s="216"/>
      <c r="Z855" s="216"/>
      <c r="AA855" s="216"/>
    </row>
    <row r="856" spans="1:27" ht="15.75" customHeight="1" x14ac:dyDescent="0.2">
      <c r="A856" s="216"/>
      <c r="B856" s="216"/>
      <c r="C856" s="216"/>
      <c r="D856" s="216"/>
      <c r="E856" s="216"/>
      <c r="F856" s="216"/>
      <c r="G856" s="216"/>
      <c r="H856" s="216"/>
      <c r="I856" s="216"/>
      <c r="J856" s="216"/>
      <c r="K856" s="216"/>
      <c r="L856" s="216"/>
      <c r="M856" s="216"/>
      <c r="N856" s="216"/>
      <c r="O856" s="216"/>
      <c r="P856" s="216"/>
      <c r="Q856" s="216"/>
      <c r="R856" s="216"/>
      <c r="S856" s="216"/>
      <c r="T856" s="216"/>
      <c r="U856" s="216"/>
      <c r="V856" s="216"/>
      <c r="W856" s="216"/>
      <c r="X856" s="216"/>
      <c r="Y856" s="216"/>
      <c r="Z856" s="216"/>
      <c r="AA856" s="216"/>
    </row>
    <row r="857" spans="1:27" ht="15.75" customHeight="1" x14ac:dyDescent="0.2">
      <c r="A857" s="216"/>
      <c r="B857" s="216"/>
      <c r="C857" s="216"/>
      <c r="D857" s="216"/>
      <c r="E857" s="216"/>
      <c r="F857" s="216"/>
      <c r="G857" s="216"/>
      <c r="H857" s="216"/>
      <c r="I857" s="216"/>
      <c r="J857" s="216"/>
      <c r="K857" s="216"/>
      <c r="L857" s="216"/>
      <c r="M857" s="216"/>
      <c r="N857" s="216"/>
      <c r="O857" s="216"/>
      <c r="P857" s="216"/>
      <c r="Q857" s="216"/>
      <c r="R857" s="216"/>
      <c r="S857" s="216"/>
      <c r="T857" s="216"/>
      <c r="U857" s="216"/>
      <c r="V857" s="216"/>
      <c r="W857" s="216"/>
      <c r="X857" s="216"/>
      <c r="Y857" s="216"/>
      <c r="Z857" s="216"/>
      <c r="AA857" s="216"/>
    </row>
    <row r="858" spans="1:27" ht="15.75" customHeight="1" x14ac:dyDescent="0.2">
      <c r="A858" s="216"/>
      <c r="B858" s="216"/>
      <c r="C858" s="216"/>
      <c r="D858" s="216"/>
      <c r="E858" s="216"/>
      <c r="F858" s="216"/>
      <c r="G858" s="216"/>
      <c r="H858" s="216"/>
      <c r="I858" s="216"/>
      <c r="J858" s="216"/>
      <c r="K858" s="216"/>
      <c r="L858" s="216"/>
      <c r="M858" s="216"/>
      <c r="N858" s="216"/>
      <c r="O858" s="216"/>
      <c r="P858" s="216"/>
      <c r="Q858" s="216"/>
      <c r="R858" s="216"/>
      <c r="S858" s="216"/>
      <c r="T858" s="216"/>
      <c r="U858" s="216"/>
      <c r="V858" s="216"/>
      <c r="W858" s="216"/>
      <c r="X858" s="216"/>
      <c r="Y858" s="216"/>
      <c r="Z858" s="216"/>
      <c r="AA858" s="216"/>
    </row>
    <row r="859" spans="1:27" ht="15.75" customHeight="1" x14ac:dyDescent="0.2">
      <c r="A859" s="216"/>
      <c r="B859" s="216"/>
      <c r="C859" s="216"/>
      <c r="D859" s="216"/>
      <c r="E859" s="216"/>
      <c r="F859" s="216"/>
      <c r="G859" s="216"/>
      <c r="H859" s="216"/>
      <c r="I859" s="216"/>
      <c r="J859" s="216"/>
      <c r="K859" s="216"/>
      <c r="L859" s="216"/>
      <c r="M859" s="216"/>
      <c r="N859" s="216"/>
      <c r="O859" s="216"/>
      <c r="P859" s="216"/>
      <c r="Q859" s="216"/>
      <c r="R859" s="216"/>
      <c r="S859" s="216"/>
      <c r="T859" s="216"/>
      <c r="U859" s="216"/>
      <c r="V859" s="216"/>
      <c r="W859" s="216"/>
      <c r="X859" s="216"/>
      <c r="Y859" s="216"/>
      <c r="Z859" s="216"/>
      <c r="AA859" s="216"/>
    </row>
    <row r="860" spans="1:27" ht="15.75" customHeight="1" x14ac:dyDescent="0.2">
      <c r="A860" s="216"/>
      <c r="B860" s="216"/>
      <c r="C860" s="216"/>
      <c r="D860" s="216"/>
      <c r="E860" s="216"/>
      <c r="F860" s="216"/>
      <c r="G860" s="216"/>
      <c r="H860" s="216"/>
      <c r="I860" s="216"/>
      <c r="J860" s="216"/>
      <c r="K860" s="216"/>
      <c r="L860" s="216"/>
      <c r="M860" s="216"/>
      <c r="N860" s="216"/>
      <c r="O860" s="216"/>
      <c r="P860" s="216"/>
      <c r="Q860" s="216"/>
      <c r="R860" s="216"/>
      <c r="S860" s="216"/>
      <c r="T860" s="216"/>
      <c r="U860" s="216"/>
      <c r="V860" s="216"/>
      <c r="W860" s="216"/>
      <c r="X860" s="216"/>
      <c r="Y860" s="216"/>
      <c r="Z860" s="216"/>
      <c r="AA860" s="216"/>
    </row>
    <row r="861" spans="1:27" ht="15.75" customHeight="1" x14ac:dyDescent="0.2">
      <c r="A861" s="216"/>
      <c r="B861" s="216"/>
      <c r="C861" s="216"/>
      <c r="D861" s="216"/>
      <c r="E861" s="216"/>
      <c r="F861" s="216"/>
      <c r="G861" s="216"/>
      <c r="H861" s="216"/>
      <c r="I861" s="216"/>
      <c r="J861" s="216"/>
      <c r="K861" s="216"/>
      <c r="L861" s="216"/>
      <c r="M861" s="216"/>
      <c r="N861" s="216"/>
      <c r="O861" s="216"/>
      <c r="P861" s="216"/>
      <c r="Q861" s="216"/>
      <c r="R861" s="216"/>
      <c r="S861" s="216"/>
      <c r="T861" s="216"/>
      <c r="U861" s="216"/>
      <c r="V861" s="216"/>
      <c r="W861" s="216"/>
      <c r="X861" s="216"/>
      <c r="Y861" s="216"/>
      <c r="Z861" s="216"/>
      <c r="AA861" s="216"/>
    </row>
    <row r="862" spans="1:27" ht="15.75" customHeight="1" x14ac:dyDescent="0.2">
      <c r="A862" s="216"/>
      <c r="B862" s="216"/>
      <c r="C862" s="216"/>
      <c r="D862" s="216"/>
      <c r="E862" s="216"/>
      <c r="F862" s="216"/>
      <c r="G862" s="216"/>
      <c r="H862" s="216"/>
      <c r="I862" s="216"/>
      <c r="J862" s="216"/>
      <c r="K862" s="216"/>
      <c r="L862" s="216"/>
      <c r="M862" s="216"/>
      <c r="N862" s="216"/>
      <c r="O862" s="216"/>
      <c r="P862" s="216"/>
      <c r="Q862" s="216"/>
      <c r="R862" s="216"/>
      <c r="S862" s="216"/>
      <c r="T862" s="216"/>
      <c r="U862" s="216"/>
      <c r="V862" s="216"/>
      <c r="W862" s="216"/>
      <c r="X862" s="216"/>
      <c r="Y862" s="216"/>
      <c r="Z862" s="216"/>
      <c r="AA862" s="216"/>
    </row>
    <row r="863" spans="1:27" ht="15.75" customHeight="1" x14ac:dyDescent="0.2">
      <c r="A863" s="216"/>
      <c r="B863" s="216"/>
      <c r="C863" s="216"/>
      <c r="D863" s="216"/>
      <c r="E863" s="216"/>
      <c r="F863" s="216"/>
      <c r="G863" s="216"/>
      <c r="H863" s="216"/>
      <c r="I863" s="216"/>
      <c r="J863" s="216"/>
      <c r="K863" s="216"/>
      <c r="L863" s="216"/>
      <c r="M863" s="216"/>
      <c r="N863" s="216"/>
      <c r="O863" s="216"/>
      <c r="P863" s="216"/>
      <c r="Q863" s="216"/>
      <c r="R863" s="216"/>
      <c r="S863" s="216"/>
      <c r="T863" s="216"/>
      <c r="U863" s="216"/>
      <c r="V863" s="216"/>
      <c r="W863" s="216"/>
      <c r="X863" s="216"/>
      <c r="Y863" s="216"/>
      <c r="Z863" s="216"/>
      <c r="AA863" s="216"/>
    </row>
    <row r="864" spans="1:27" ht="15.75" customHeight="1" x14ac:dyDescent="0.2">
      <c r="A864" s="216"/>
      <c r="B864" s="216"/>
      <c r="C864" s="216"/>
      <c r="D864" s="216"/>
      <c r="E864" s="216"/>
      <c r="F864" s="216"/>
      <c r="G864" s="216"/>
      <c r="H864" s="216"/>
      <c r="I864" s="216"/>
      <c r="J864" s="216"/>
      <c r="K864" s="216"/>
      <c r="L864" s="216"/>
      <c r="M864" s="216"/>
      <c r="N864" s="216"/>
      <c r="O864" s="216"/>
      <c r="P864" s="216"/>
      <c r="Q864" s="216"/>
      <c r="R864" s="216"/>
      <c r="S864" s="216"/>
      <c r="T864" s="216"/>
      <c r="U864" s="216"/>
      <c r="V864" s="216"/>
      <c r="W864" s="216"/>
      <c r="X864" s="216"/>
      <c r="Y864" s="216"/>
      <c r="Z864" s="216"/>
      <c r="AA864" s="216"/>
    </row>
    <row r="865" spans="1:27" ht="15.75" customHeight="1" x14ac:dyDescent="0.2">
      <c r="A865" s="216"/>
      <c r="B865" s="216"/>
      <c r="C865" s="216"/>
      <c r="D865" s="216"/>
      <c r="E865" s="216"/>
      <c r="F865" s="216"/>
      <c r="G865" s="216"/>
      <c r="H865" s="216"/>
      <c r="I865" s="216"/>
      <c r="J865" s="216"/>
      <c r="K865" s="216"/>
      <c r="L865" s="216"/>
      <c r="M865" s="216"/>
      <c r="N865" s="216"/>
      <c r="O865" s="216"/>
      <c r="P865" s="216"/>
      <c r="Q865" s="216"/>
      <c r="R865" s="216"/>
      <c r="S865" s="216"/>
      <c r="T865" s="216"/>
      <c r="U865" s="216"/>
      <c r="V865" s="216"/>
      <c r="W865" s="216"/>
      <c r="X865" s="216"/>
      <c r="Y865" s="216"/>
      <c r="Z865" s="216"/>
      <c r="AA865" s="216"/>
    </row>
    <row r="866" spans="1:27" ht="15.75" customHeight="1" x14ac:dyDescent="0.2">
      <c r="A866" s="216"/>
      <c r="B866" s="216"/>
      <c r="C866" s="216"/>
      <c r="D866" s="216"/>
      <c r="E866" s="216"/>
      <c r="F866" s="216"/>
      <c r="G866" s="216"/>
      <c r="H866" s="216"/>
      <c r="I866" s="216"/>
      <c r="J866" s="216"/>
      <c r="K866" s="216"/>
      <c r="L866" s="216"/>
      <c r="M866" s="216"/>
      <c r="N866" s="216"/>
      <c r="O866" s="216"/>
      <c r="P866" s="216"/>
      <c r="Q866" s="216"/>
      <c r="R866" s="216"/>
      <c r="S866" s="216"/>
      <c r="T866" s="216"/>
      <c r="U866" s="216"/>
      <c r="V866" s="216"/>
      <c r="W866" s="216"/>
      <c r="X866" s="216"/>
      <c r="Y866" s="216"/>
      <c r="Z866" s="216"/>
      <c r="AA866" s="216"/>
    </row>
    <row r="867" spans="1:27" ht="15.75" customHeight="1" x14ac:dyDescent="0.2">
      <c r="A867" s="216"/>
      <c r="B867" s="216"/>
      <c r="C867" s="216"/>
      <c r="D867" s="216"/>
      <c r="E867" s="216"/>
      <c r="F867" s="216"/>
      <c r="G867" s="216"/>
      <c r="H867" s="216"/>
      <c r="I867" s="216"/>
      <c r="J867" s="216"/>
      <c r="K867" s="216"/>
      <c r="L867" s="216"/>
      <c r="M867" s="216"/>
      <c r="N867" s="216"/>
      <c r="O867" s="216"/>
      <c r="P867" s="216"/>
      <c r="Q867" s="216"/>
      <c r="R867" s="216"/>
      <c r="S867" s="216"/>
      <c r="T867" s="216"/>
      <c r="U867" s="216"/>
      <c r="V867" s="216"/>
      <c r="W867" s="216"/>
      <c r="X867" s="216"/>
      <c r="Y867" s="216"/>
      <c r="Z867" s="216"/>
      <c r="AA867" s="216"/>
    </row>
    <row r="868" spans="1:27" ht="15.75" customHeight="1" x14ac:dyDescent="0.2">
      <c r="A868" s="216"/>
      <c r="B868" s="216"/>
      <c r="C868" s="216"/>
      <c r="D868" s="216"/>
      <c r="E868" s="216"/>
      <c r="F868" s="216"/>
      <c r="G868" s="216"/>
      <c r="H868" s="216"/>
      <c r="I868" s="216"/>
      <c r="J868" s="216"/>
      <c r="K868" s="216"/>
      <c r="L868" s="216"/>
      <c r="M868" s="216"/>
      <c r="N868" s="216"/>
      <c r="O868" s="216"/>
      <c r="P868" s="216"/>
      <c r="Q868" s="216"/>
      <c r="R868" s="216"/>
      <c r="S868" s="216"/>
      <c r="T868" s="216"/>
      <c r="U868" s="216"/>
      <c r="V868" s="216"/>
      <c r="W868" s="216"/>
      <c r="X868" s="216"/>
      <c r="Y868" s="216"/>
      <c r="Z868" s="216"/>
      <c r="AA868" s="216"/>
    </row>
    <row r="869" spans="1:27" ht="15.75" customHeight="1" x14ac:dyDescent="0.2">
      <c r="A869" s="216"/>
      <c r="B869" s="216"/>
      <c r="C869" s="216"/>
      <c r="D869" s="216"/>
      <c r="E869" s="216"/>
      <c r="F869" s="216"/>
      <c r="G869" s="216"/>
      <c r="H869" s="216"/>
      <c r="I869" s="216"/>
      <c r="J869" s="216"/>
      <c r="K869" s="216"/>
      <c r="L869" s="216"/>
      <c r="M869" s="216"/>
      <c r="N869" s="216"/>
      <c r="O869" s="216"/>
      <c r="P869" s="216"/>
      <c r="Q869" s="216"/>
      <c r="R869" s="216"/>
      <c r="S869" s="216"/>
      <c r="T869" s="216"/>
      <c r="U869" s="216"/>
      <c r="V869" s="216"/>
      <c r="W869" s="216"/>
      <c r="X869" s="216"/>
      <c r="Y869" s="216"/>
      <c r="Z869" s="216"/>
      <c r="AA869" s="216"/>
    </row>
    <row r="870" spans="1:27" ht="15.75" customHeight="1" x14ac:dyDescent="0.2">
      <c r="A870" s="216"/>
      <c r="B870" s="216"/>
      <c r="C870" s="216"/>
      <c r="D870" s="216"/>
      <c r="E870" s="216"/>
      <c r="F870" s="216"/>
      <c r="G870" s="216"/>
      <c r="H870" s="216"/>
      <c r="I870" s="216"/>
      <c r="J870" s="216"/>
      <c r="K870" s="216"/>
      <c r="L870" s="216"/>
      <c r="M870" s="216"/>
      <c r="N870" s="216"/>
      <c r="O870" s="216"/>
      <c r="P870" s="216"/>
      <c r="Q870" s="216"/>
      <c r="R870" s="216"/>
      <c r="S870" s="216"/>
      <c r="T870" s="216"/>
      <c r="U870" s="216"/>
      <c r="V870" s="216"/>
      <c r="W870" s="216"/>
      <c r="X870" s="216"/>
      <c r="Y870" s="216"/>
      <c r="Z870" s="216"/>
      <c r="AA870" s="216"/>
    </row>
    <row r="871" spans="1:27" ht="15.75" customHeight="1" x14ac:dyDescent="0.2">
      <c r="A871" s="216"/>
      <c r="B871" s="216"/>
      <c r="C871" s="216"/>
      <c r="D871" s="216"/>
      <c r="E871" s="216"/>
      <c r="F871" s="216"/>
      <c r="G871" s="216"/>
      <c r="H871" s="216"/>
      <c r="I871" s="216"/>
      <c r="J871" s="216"/>
      <c r="K871" s="216"/>
      <c r="L871" s="216"/>
      <c r="M871" s="216"/>
      <c r="N871" s="216"/>
      <c r="O871" s="216"/>
      <c r="P871" s="216"/>
      <c r="Q871" s="216"/>
      <c r="R871" s="216"/>
      <c r="S871" s="216"/>
      <c r="T871" s="216"/>
      <c r="U871" s="216"/>
      <c r="V871" s="216"/>
      <c r="W871" s="216"/>
      <c r="X871" s="216"/>
      <c r="Y871" s="216"/>
      <c r="Z871" s="216"/>
      <c r="AA871" s="216"/>
    </row>
    <row r="872" spans="1:27" ht="15.75" customHeight="1" x14ac:dyDescent="0.2">
      <c r="A872" s="216"/>
      <c r="B872" s="216"/>
      <c r="C872" s="216"/>
      <c r="D872" s="216"/>
      <c r="E872" s="216"/>
      <c r="F872" s="216"/>
      <c r="G872" s="216"/>
      <c r="H872" s="216"/>
      <c r="I872" s="216"/>
      <c r="J872" s="216"/>
      <c r="K872" s="216"/>
      <c r="L872" s="216"/>
      <c r="M872" s="216"/>
      <c r="N872" s="216"/>
      <c r="O872" s="216"/>
      <c r="P872" s="216"/>
      <c r="Q872" s="216"/>
      <c r="R872" s="216"/>
      <c r="S872" s="216"/>
      <c r="T872" s="216"/>
      <c r="U872" s="216"/>
      <c r="V872" s="216"/>
      <c r="W872" s="216"/>
      <c r="X872" s="216"/>
      <c r="Y872" s="216"/>
      <c r="Z872" s="216"/>
      <c r="AA872" s="216"/>
    </row>
    <row r="873" spans="1:27" ht="15.75" customHeight="1" x14ac:dyDescent="0.2">
      <c r="A873" s="216"/>
      <c r="B873" s="216"/>
      <c r="C873" s="216"/>
      <c r="D873" s="216"/>
      <c r="E873" s="216"/>
      <c r="F873" s="216"/>
      <c r="G873" s="216"/>
      <c r="H873" s="216"/>
      <c r="I873" s="216"/>
      <c r="J873" s="216"/>
      <c r="K873" s="216"/>
      <c r="L873" s="216"/>
      <c r="M873" s="216"/>
      <c r="N873" s="216"/>
      <c r="O873" s="216"/>
      <c r="P873" s="216"/>
      <c r="Q873" s="216"/>
      <c r="R873" s="216"/>
      <c r="S873" s="216"/>
      <c r="T873" s="216"/>
      <c r="U873" s="216"/>
      <c r="V873" s="216"/>
      <c r="W873" s="216"/>
      <c r="X873" s="216"/>
      <c r="Y873" s="216"/>
      <c r="Z873" s="216"/>
      <c r="AA873" s="216"/>
    </row>
    <row r="874" spans="1:27" ht="15.75" customHeight="1" x14ac:dyDescent="0.2">
      <c r="A874" s="216"/>
      <c r="B874" s="216"/>
      <c r="C874" s="216"/>
      <c r="D874" s="216"/>
      <c r="E874" s="216"/>
      <c r="F874" s="216"/>
      <c r="G874" s="216"/>
      <c r="H874" s="216"/>
      <c r="I874" s="216"/>
      <c r="J874" s="216"/>
      <c r="K874" s="216"/>
      <c r="L874" s="216"/>
      <c r="M874" s="216"/>
      <c r="N874" s="216"/>
      <c r="O874" s="216"/>
      <c r="P874" s="216"/>
      <c r="Q874" s="216"/>
      <c r="R874" s="216"/>
      <c r="S874" s="216"/>
      <c r="T874" s="216"/>
      <c r="U874" s="216"/>
      <c r="V874" s="216"/>
      <c r="W874" s="216"/>
      <c r="X874" s="216"/>
      <c r="Y874" s="216"/>
      <c r="Z874" s="216"/>
      <c r="AA874" s="216"/>
    </row>
    <row r="875" spans="1:27" ht="15.75" customHeight="1" x14ac:dyDescent="0.2">
      <c r="A875" s="216"/>
      <c r="B875" s="216"/>
      <c r="C875" s="216"/>
      <c r="D875" s="216"/>
      <c r="E875" s="216"/>
      <c r="F875" s="216"/>
      <c r="G875" s="216"/>
      <c r="H875" s="216"/>
      <c r="I875" s="216"/>
      <c r="J875" s="216"/>
      <c r="K875" s="216"/>
      <c r="L875" s="216"/>
      <c r="M875" s="216"/>
      <c r="N875" s="216"/>
      <c r="O875" s="216"/>
      <c r="P875" s="216"/>
      <c r="Q875" s="216"/>
      <c r="R875" s="216"/>
      <c r="S875" s="216"/>
      <c r="T875" s="216"/>
      <c r="U875" s="216"/>
      <c r="V875" s="216"/>
      <c r="W875" s="216"/>
      <c r="X875" s="216"/>
      <c r="Y875" s="216"/>
      <c r="Z875" s="216"/>
      <c r="AA875" s="216"/>
    </row>
    <row r="876" spans="1:27" ht="15.75" customHeight="1" x14ac:dyDescent="0.2">
      <c r="A876" s="216"/>
      <c r="B876" s="216"/>
      <c r="C876" s="216"/>
      <c r="D876" s="216"/>
      <c r="E876" s="216"/>
      <c r="F876" s="216"/>
      <c r="G876" s="216"/>
      <c r="H876" s="216"/>
      <c r="I876" s="216"/>
      <c r="J876" s="216"/>
      <c r="K876" s="216"/>
      <c r="L876" s="216"/>
      <c r="M876" s="216"/>
      <c r="N876" s="216"/>
      <c r="O876" s="216"/>
      <c r="P876" s="216"/>
      <c r="Q876" s="216"/>
      <c r="R876" s="216"/>
      <c r="S876" s="216"/>
      <c r="T876" s="216"/>
      <c r="U876" s="216"/>
      <c r="V876" s="216"/>
      <c r="W876" s="216"/>
      <c r="X876" s="216"/>
      <c r="Y876" s="216"/>
      <c r="Z876" s="216"/>
      <c r="AA876" s="216"/>
    </row>
    <row r="877" spans="1:27" ht="15.75" customHeight="1" x14ac:dyDescent="0.2">
      <c r="A877" s="216"/>
      <c r="B877" s="216"/>
      <c r="C877" s="216"/>
      <c r="D877" s="216"/>
      <c r="E877" s="216"/>
      <c r="F877" s="216"/>
      <c r="G877" s="216"/>
      <c r="H877" s="216"/>
      <c r="I877" s="216"/>
      <c r="J877" s="216"/>
      <c r="K877" s="216"/>
      <c r="L877" s="216"/>
      <c r="M877" s="216"/>
      <c r="N877" s="216"/>
      <c r="O877" s="216"/>
      <c r="P877" s="216"/>
      <c r="Q877" s="216"/>
      <c r="R877" s="216"/>
      <c r="S877" s="216"/>
      <c r="T877" s="216"/>
      <c r="U877" s="216"/>
      <c r="V877" s="216"/>
      <c r="W877" s="216"/>
      <c r="X877" s="216"/>
      <c r="Y877" s="216"/>
      <c r="Z877" s="216"/>
      <c r="AA877" s="216"/>
    </row>
    <row r="878" spans="1:27" ht="15.75" customHeight="1" x14ac:dyDescent="0.2">
      <c r="A878" s="216"/>
      <c r="B878" s="216"/>
      <c r="C878" s="216"/>
      <c r="D878" s="216"/>
      <c r="E878" s="216"/>
      <c r="F878" s="216"/>
      <c r="G878" s="216"/>
      <c r="H878" s="216"/>
      <c r="I878" s="216"/>
      <c r="J878" s="216"/>
      <c r="K878" s="216"/>
      <c r="L878" s="216"/>
      <c r="M878" s="216"/>
      <c r="N878" s="216"/>
      <c r="O878" s="216"/>
      <c r="P878" s="216"/>
      <c r="Q878" s="216"/>
      <c r="R878" s="216"/>
      <c r="S878" s="216"/>
      <c r="T878" s="216"/>
      <c r="U878" s="216"/>
      <c r="V878" s="216"/>
      <c r="W878" s="216"/>
      <c r="X878" s="216"/>
      <c r="Y878" s="216"/>
      <c r="Z878" s="216"/>
      <c r="AA878" s="216"/>
    </row>
    <row r="879" spans="1:27" ht="15.75" customHeight="1" x14ac:dyDescent="0.2">
      <c r="A879" s="216"/>
      <c r="B879" s="216"/>
      <c r="C879" s="216"/>
      <c r="D879" s="216"/>
      <c r="E879" s="216"/>
      <c r="F879" s="216"/>
      <c r="G879" s="216"/>
      <c r="H879" s="216"/>
      <c r="I879" s="216"/>
      <c r="J879" s="216"/>
      <c r="K879" s="216"/>
      <c r="L879" s="216"/>
      <c r="M879" s="216"/>
      <c r="N879" s="216"/>
      <c r="O879" s="216"/>
      <c r="P879" s="216"/>
      <c r="Q879" s="216"/>
      <c r="R879" s="216"/>
      <c r="S879" s="216"/>
      <c r="T879" s="216"/>
      <c r="U879" s="216"/>
      <c r="V879" s="216"/>
      <c r="W879" s="216"/>
      <c r="X879" s="216"/>
      <c r="Y879" s="216"/>
      <c r="Z879" s="216"/>
      <c r="AA879" s="216"/>
    </row>
    <row r="880" spans="1:27" ht="15.75" customHeight="1" x14ac:dyDescent="0.2">
      <c r="A880" s="216"/>
      <c r="B880" s="216"/>
      <c r="C880" s="216"/>
      <c r="D880" s="216"/>
      <c r="E880" s="216"/>
      <c r="F880" s="216"/>
      <c r="G880" s="216"/>
      <c r="H880" s="216"/>
      <c r="I880" s="216"/>
      <c r="J880" s="216"/>
      <c r="K880" s="216"/>
      <c r="L880" s="216"/>
      <c r="M880" s="216"/>
      <c r="N880" s="216"/>
      <c r="O880" s="216"/>
      <c r="P880" s="216"/>
      <c r="Q880" s="216"/>
      <c r="R880" s="216"/>
      <c r="S880" s="216"/>
      <c r="T880" s="216"/>
      <c r="U880" s="216"/>
      <c r="V880" s="216"/>
      <c r="W880" s="216"/>
      <c r="X880" s="216"/>
      <c r="Y880" s="216"/>
      <c r="Z880" s="216"/>
      <c r="AA880" s="216"/>
    </row>
    <row r="881" spans="1:27" ht="15.75" customHeight="1" x14ac:dyDescent="0.2">
      <c r="A881" s="216"/>
      <c r="B881" s="216"/>
      <c r="C881" s="216"/>
      <c r="D881" s="216"/>
      <c r="E881" s="216"/>
      <c r="F881" s="216"/>
      <c r="G881" s="216"/>
      <c r="H881" s="216"/>
      <c r="I881" s="216"/>
      <c r="J881" s="216"/>
      <c r="K881" s="216"/>
      <c r="L881" s="216"/>
      <c r="M881" s="216"/>
      <c r="N881" s="216"/>
      <c r="O881" s="216"/>
      <c r="P881" s="216"/>
      <c r="Q881" s="216"/>
      <c r="R881" s="216"/>
      <c r="S881" s="216"/>
      <c r="T881" s="216"/>
      <c r="U881" s="216"/>
      <c r="V881" s="216"/>
      <c r="W881" s="216"/>
      <c r="X881" s="216"/>
      <c r="Y881" s="216"/>
      <c r="Z881" s="216"/>
      <c r="AA881" s="216"/>
    </row>
    <row r="882" spans="1:27" ht="15.75" customHeight="1" x14ac:dyDescent="0.2">
      <c r="A882" s="216"/>
      <c r="B882" s="216"/>
      <c r="C882" s="216"/>
      <c r="D882" s="216"/>
      <c r="E882" s="216"/>
      <c r="F882" s="216"/>
      <c r="G882" s="216"/>
      <c r="H882" s="216"/>
      <c r="I882" s="216"/>
      <c r="J882" s="216"/>
      <c r="K882" s="216"/>
      <c r="L882" s="216"/>
      <c r="M882" s="216"/>
      <c r="N882" s="216"/>
      <c r="O882" s="216"/>
      <c r="P882" s="216"/>
      <c r="Q882" s="216"/>
      <c r="R882" s="216"/>
      <c r="S882" s="216"/>
      <c r="T882" s="216"/>
      <c r="U882" s="216"/>
      <c r="V882" s="216"/>
      <c r="W882" s="216"/>
      <c r="X882" s="216"/>
      <c r="Y882" s="216"/>
      <c r="Z882" s="216"/>
      <c r="AA882" s="216"/>
    </row>
    <row r="883" spans="1:27" ht="15.75" customHeight="1" x14ac:dyDescent="0.2">
      <c r="A883" s="216"/>
      <c r="B883" s="216"/>
      <c r="C883" s="216"/>
      <c r="D883" s="216"/>
      <c r="E883" s="216"/>
      <c r="F883" s="216"/>
      <c r="G883" s="216"/>
      <c r="H883" s="216"/>
      <c r="I883" s="216"/>
      <c r="J883" s="216"/>
      <c r="K883" s="216"/>
      <c r="L883" s="216"/>
      <c r="M883" s="216"/>
      <c r="N883" s="216"/>
      <c r="O883" s="216"/>
      <c r="P883" s="216"/>
      <c r="Q883" s="216"/>
      <c r="R883" s="216"/>
      <c r="S883" s="216"/>
      <c r="T883" s="216"/>
      <c r="U883" s="216"/>
      <c r="V883" s="216"/>
      <c r="W883" s="216"/>
      <c r="X883" s="216"/>
      <c r="Y883" s="216"/>
      <c r="Z883" s="216"/>
      <c r="AA883" s="216"/>
    </row>
    <row r="884" spans="1:27" ht="15.75" customHeight="1" x14ac:dyDescent="0.2">
      <c r="A884" s="216"/>
      <c r="B884" s="216"/>
      <c r="C884" s="216"/>
      <c r="D884" s="216"/>
      <c r="E884" s="216"/>
      <c r="F884" s="216"/>
      <c r="G884" s="216"/>
      <c r="H884" s="216"/>
      <c r="I884" s="216"/>
      <c r="J884" s="216"/>
      <c r="K884" s="216"/>
      <c r="L884" s="216"/>
      <c r="M884" s="216"/>
      <c r="N884" s="216"/>
      <c r="O884" s="216"/>
      <c r="P884" s="216"/>
      <c r="Q884" s="216"/>
      <c r="R884" s="216"/>
      <c r="S884" s="216"/>
      <c r="T884" s="216"/>
      <c r="U884" s="216"/>
      <c r="V884" s="216"/>
      <c r="W884" s="216"/>
      <c r="X884" s="216"/>
      <c r="Y884" s="216"/>
      <c r="Z884" s="216"/>
      <c r="AA884" s="216"/>
    </row>
    <row r="885" spans="1:27" ht="15.75" customHeight="1" x14ac:dyDescent="0.2">
      <c r="A885" s="216"/>
      <c r="B885" s="216"/>
      <c r="C885" s="216"/>
      <c r="D885" s="216"/>
      <c r="E885" s="216"/>
      <c r="F885" s="216"/>
      <c r="G885" s="216"/>
      <c r="H885" s="216"/>
      <c r="I885" s="216"/>
      <c r="J885" s="216"/>
      <c r="K885" s="216"/>
      <c r="L885" s="216"/>
      <c r="M885" s="216"/>
      <c r="N885" s="216"/>
      <c r="O885" s="216"/>
      <c r="P885" s="216"/>
      <c r="Q885" s="216"/>
      <c r="R885" s="216"/>
      <c r="S885" s="216"/>
      <c r="T885" s="216"/>
      <c r="U885" s="216"/>
      <c r="V885" s="216"/>
      <c r="W885" s="216"/>
      <c r="X885" s="216"/>
      <c r="Y885" s="216"/>
      <c r="Z885" s="216"/>
      <c r="AA885" s="216"/>
    </row>
    <row r="886" spans="1:27" ht="15.75" customHeight="1" x14ac:dyDescent="0.2">
      <c r="A886" s="216"/>
      <c r="B886" s="216"/>
      <c r="C886" s="216"/>
      <c r="D886" s="216"/>
      <c r="E886" s="216"/>
      <c r="F886" s="216"/>
      <c r="G886" s="216"/>
      <c r="H886" s="216"/>
      <c r="I886" s="216"/>
      <c r="J886" s="216"/>
      <c r="K886" s="216"/>
      <c r="L886" s="216"/>
      <c r="M886" s="216"/>
      <c r="N886" s="216"/>
      <c r="O886" s="216"/>
      <c r="P886" s="216"/>
      <c r="Q886" s="216"/>
      <c r="R886" s="216"/>
      <c r="S886" s="216"/>
      <c r="T886" s="216"/>
      <c r="U886" s="216"/>
      <c r="V886" s="216"/>
      <c r="W886" s="216"/>
      <c r="X886" s="216"/>
      <c r="Y886" s="216"/>
      <c r="Z886" s="216"/>
      <c r="AA886" s="216"/>
    </row>
    <row r="887" spans="1:27" ht="15.75" customHeight="1" x14ac:dyDescent="0.2">
      <c r="A887" s="216"/>
      <c r="B887" s="216"/>
      <c r="C887" s="216"/>
      <c r="D887" s="216"/>
      <c r="E887" s="216"/>
      <c r="F887" s="216"/>
      <c r="G887" s="216"/>
      <c r="H887" s="216"/>
      <c r="I887" s="216"/>
      <c r="J887" s="216"/>
      <c r="K887" s="216"/>
      <c r="L887" s="216"/>
      <c r="M887" s="216"/>
      <c r="N887" s="216"/>
      <c r="O887" s="216"/>
      <c r="P887" s="216"/>
      <c r="Q887" s="216"/>
      <c r="R887" s="216"/>
      <c r="S887" s="216"/>
      <c r="T887" s="216"/>
      <c r="U887" s="216"/>
      <c r="V887" s="216"/>
      <c r="W887" s="216"/>
      <c r="X887" s="216"/>
      <c r="Y887" s="216"/>
      <c r="Z887" s="216"/>
      <c r="AA887" s="216"/>
    </row>
    <row r="888" spans="1:27" ht="15.75" customHeight="1" x14ac:dyDescent="0.2">
      <c r="A888" s="216"/>
      <c r="B888" s="216"/>
      <c r="C888" s="216"/>
      <c r="D888" s="216"/>
      <c r="E888" s="216"/>
      <c r="F888" s="216"/>
      <c r="G888" s="216"/>
      <c r="H888" s="216"/>
      <c r="I888" s="216"/>
      <c r="J888" s="216"/>
      <c r="K888" s="216"/>
      <c r="L888" s="216"/>
      <c r="M888" s="216"/>
      <c r="N888" s="216"/>
      <c r="O888" s="216"/>
      <c r="P888" s="216"/>
      <c r="Q888" s="216"/>
      <c r="R888" s="216"/>
      <c r="S888" s="216"/>
      <c r="T888" s="216"/>
      <c r="U888" s="216"/>
      <c r="V888" s="216"/>
      <c r="W888" s="216"/>
      <c r="X888" s="216"/>
      <c r="Y888" s="216"/>
      <c r="Z888" s="216"/>
      <c r="AA888" s="216"/>
    </row>
    <row r="889" spans="1:27" ht="15.75" customHeight="1" x14ac:dyDescent="0.2">
      <c r="A889" s="216"/>
      <c r="B889" s="216"/>
      <c r="C889" s="216"/>
      <c r="D889" s="216"/>
      <c r="E889" s="216"/>
      <c r="F889" s="216"/>
      <c r="G889" s="216"/>
      <c r="H889" s="216"/>
      <c r="I889" s="216"/>
      <c r="J889" s="216"/>
      <c r="K889" s="216"/>
      <c r="L889" s="216"/>
      <c r="M889" s="216"/>
      <c r="N889" s="216"/>
      <c r="O889" s="216"/>
      <c r="P889" s="216"/>
      <c r="Q889" s="216"/>
      <c r="R889" s="216"/>
      <c r="S889" s="216"/>
      <c r="T889" s="216"/>
      <c r="U889" s="216"/>
      <c r="V889" s="216"/>
      <c r="W889" s="216"/>
      <c r="X889" s="216"/>
      <c r="Y889" s="216"/>
      <c r="Z889" s="216"/>
      <c r="AA889" s="216"/>
    </row>
    <row r="890" spans="1:27" ht="15.75" customHeight="1" x14ac:dyDescent="0.2">
      <c r="A890" s="216"/>
      <c r="B890" s="216"/>
      <c r="C890" s="216"/>
      <c r="D890" s="216"/>
      <c r="E890" s="216"/>
      <c r="F890" s="216"/>
      <c r="G890" s="216"/>
      <c r="H890" s="216"/>
      <c r="I890" s="216"/>
      <c r="J890" s="216"/>
      <c r="K890" s="216"/>
      <c r="L890" s="216"/>
      <c r="M890" s="216"/>
      <c r="N890" s="216"/>
      <c r="O890" s="216"/>
      <c r="P890" s="216"/>
      <c r="Q890" s="216"/>
      <c r="R890" s="216"/>
      <c r="S890" s="216"/>
      <c r="T890" s="216"/>
      <c r="U890" s="216"/>
      <c r="V890" s="216"/>
      <c r="W890" s="216"/>
      <c r="X890" s="216"/>
      <c r="Y890" s="216"/>
      <c r="Z890" s="216"/>
      <c r="AA890" s="216"/>
    </row>
    <row r="891" spans="1:27" ht="15.75" customHeight="1" x14ac:dyDescent="0.2">
      <c r="A891" s="216"/>
      <c r="B891" s="216"/>
      <c r="C891" s="216"/>
      <c r="D891" s="216"/>
      <c r="E891" s="216"/>
      <c r="F891" s="216"/>
      <c r="G891" s="216"/>
      <c r="H891" s="216"/>
      <c r="I891" s="216"/>
      <c r="J891" s="216"/>
      <c r="K891" s="216"/>
      <c r="L891" s="216"/>
      <c r="M891" s="216"/>
      <c r="N891" s="216"/>
      <c r="O891" s="216"/>
      <c r="P891" s="216"/>
      <c r="Q891" s="216"/>
      <c r="R891" s="216"/>
      <c r="S891" s="216"/>
      <c r="T891" s="216"/>
      <c r="U891" s="216"/>
      <c r="V891" s="216"/>
      <c r="W891" s="216"/>
      <c r="X891" s="216"/>
      <c r="Y891" s="216"/>
      <c r="Z891" s="216"/>
      <c r="AA891" s="216"/>
    </row>
    <row r="892" spans="1:27" ht="15.75" customHeight="1" x14ac:dyDescent="0.2">
      <c r="A892" s="216"/>
      <c r="B892" s="216"/>
      <c r="C892" s="216"/>
      <c r="D892" s="216"/>
      <c r="E892" s="216"/>
      <c r="F892" s="216"/>
      <c r="G892" s="216"/>
      <c r="H892" s="216"/>
      <c r="I892" s="216"/>
      <c r="J892" s="216"/>
      <c r="K892" s="216"/>
      <c r="L892" s="216"/>
      <c r="M892" s="216"/>
      <c r="N892" s="216"/>
      <c r="O892" s="216"/>
      <c r="P892" s="216"/>
      <c r="Q892" s="216"/>
      <c r="R892" s="216"/>
      <c r="S892" s="216"/>
      <c r="T892" s="216"/>
      <c r="U892" s="216"/>
      <c r="V892" s="216"/>
      <c r="W892" s="216"/>
      <c r="X892" s="216"/>
      <c r="Y892" s="216"/>
      <c r="Z892" s="216"/>
      <c r="AA892" s="216"/>
    </row>
    <row r="893" spans="1:27" ht="15.75" customHeight="1" x14ac:dyDescent="0.2">
      <c r="A893" s="216"/>
      <c r="B893" s="216"/>
      <c r="C893" s="216"/>
      <c r="D893" s="216"/>
      <c r="E893" s="216"/>
      <c r="F893" s="216"/>
      <c r="G893" s="216"/>
      <c r="H893" s="216"/>
      <c r="I893" s="216"/>
      <c r="J893" s="216"/>
      <c r="K893" s="216"/>
      <c r="L893" s="216"/>
      <c r="M893" s="216"/>
      <c r="N893" s="216"/>
      <c r="O893" s="216"/>
      <c r="P893" s="216"/>
      <c r="Q893" s="216"/>
      <c r="R893" s="216"/>
      <c r="S893" s="216"/>
      <c r="T893" s="216"/>
      <c r="U893" s="216"/>
      <c r="V893" s="216"/>
      <c r="W893" s="216"/>
      <c r="X893" s="216"/>
      <c r="Y893" s="216"/>
      <c r="Z893" s="216"/>
      <c r="AA893" s="216"/>
    </row>
    <row r="894" spans="1:27" ht="15.75" customHeight="1" x14ac:dyDescent="0.2">
      <c r="A894" s="216"/>
      <c r="B894" s="216"/>
      <c r="C894" s="216"/>
      <c r="D894" s="216"/>
      <c r="E894" s="216"/>
      <c r="F894" s="216"/>
      <c r="G894" s="216"/>
      <c r="H894" s="216"/>
      <c r="I894" s="216"/>
      <c r="J894" s="216"/>
      <c r="K894" s="216"/>
      <c r="L894" s="216"/>
      <c r="M894" s="216"/>
      <c r="N894" s="216"/>
      <c r="O894" s="216"/>
      <c r="P894" s="216"/>
      <c r="Q894" s="216"/>
      <c r="R894" s="216"/>
      <c r="S894" s="216"/>
      <c r="T894" s="216"/>
      <c r="U894" s="216"/>
      <c r="V894" s="216"/>
      <c r="W894" s="216"/>
      <c r="X894" s="216"/>
      <c r="Y894" s="216"/>
      <c r="Z894" s="216"/>
      <c r="AA894" s="216"/>
    </row>
    <row r="895" spans="1:27" ht="15.75" customHeight="1" x14ac:dyDescent="0.2">
      <c r="A895" s="216"/>
      <c r="B895" s="216"/>
      <c r="C895" s="216"/>
      <c r="D895" s="216"/>
      <c r="E895" s="216"/>
      <c r="F895" s="216"/>
      <c r="G895" s="216"/>
      <c r="H895" s="216"/>
      <c r="I895" s="216"/>
      <c r="J895" s="216"/>
      <c r="K895" s="216"/>
      <c r="L895" s="216"/>
      <c r="M895" s="216"/>
      <c r="N895" s="216"/>
      <c r="O895" s="216"/>
      <c r="P895" s="216"/>
      <c r="Q895" s="216"/>
      <c r="R895" s="216"/>
      <c r="S895" s="216"/>
      <c r="T895" s="216"/>
      <c r="U895" s="216"/>
      <c r="V895" s="216"/>
      <c r="W895" s="216"/>
      <c r="X895" s="216"/>
      <c r="Y895" s="216"/>
      <c r="Z895" s="216"/>
      <c r="AA895" s="216"/>
    </row>
    <row r="896" spans="1:27" ht="15.75" customHeight="1" x14ac:dyDescent="0.2">
      <c r="A896" s="216"/>
      <c r="B896" s="216"/>
      <c r="C896" s="216"/>
      <c r="D896" s="216"/>
      <c r="E896" s="216"/>
      <c r="F896" s="216"/>
      <c r="G896" s="216"/>
      <c r="H896" s="216"/>
      <c r="I896" s="216"/>
      <c r="J896" s="216"/>
      <c r="K896" s="216"/>
      <c r="L896" s="216"/>
      <c r="M896" s="216"/>
      <c r="N896" s="216"/>
      <c r="O896" s="216"/>
      <c r="P896" s="216"/>
      <c r="Q896" s="216"/>
      <c r="R896" s="216"/>
      <c r="S896" s="216"/>
      <c r="T896" s="216"/>
      <c r="U896" s="216"/>
      <c r="V896" s="216"/>
      <c r="W896" s="216"/>
      <c r="X896" s="216"/>
      <c r="Y896" s="216"/>
      <c r="Z896" s="216"/>
      <c r="AA896" s="216"/>
    </row>
    <row r="897" spans="1:27" ht="15.75" customHeight="1" x14ac:dyDescent="0.2">
      <c r="A897" s="216"/>
      <c r="B897" s="216"/>
      <c r="C897" s="216"/>
      <c r="D897" s="216"/>
      <c r="E897" s="216"/>
      <c r="F897" s="216"/>
      <c r="G897" s="216"/>
      <c r="H897" s="216"/>
      <c r="I897" s="216"/>
      <c r="J897" s="216"/>
      <c r="K897" s="216"/>
      <c r="L897" s="216"/>
      <c r="M897" s="216"/>
      <c r="N897" s="216"/>
      <c r="O897" s="216"/>
      <c r="P897" s="216"/>
      <c r="Q897" s="216"/>
      <c r="R897" s="216"/>
      <c r="S897" s="216"/>
      <c r="T897" s="216"/>
      <c r="U897" s="216"/>
      <c r="V897" s="216"/>
      <c r="W897" s="216"/>
      <c r="X897" s="216"/>
      <c r="Y897" s="216"/>
      <c r="Z897" s="216"/>
      <c r="AA897" s="216"/>
    </row>
    <row r="898" spans="1:27" ht="15.75" customHeight="1" x14ac:dyDescent="0.2">
      <c r="A898" s="216"/>
      <c r="B898" s="216"/>
      <c r="C898" s="216"/>
      <c r="D898" s="216"/>
      <c r="E898" s="216"/>
      <c r="F898" s="216"/>
      <c r="G898" s="216"/>
      <c r="H898" s="216"/>
      <c r="I898" s="216"/>
      <c r="J898" s="216"/>
      <c r="K898" s="216"/>
      <c r="L898" s="216"/>
      <c r="M898" s="216"/>
      <c r="N898" s="216"/>
      <c r="O898" s="216"/>
      <c r="P898" s="216"/>
      <c r="Q898" s="216"/>
      <c r="R898" s="216"/>
      <c r="S898" s="216"/>
      <c r="T898" s="216"/>
      <c r="U898" s="216"/>
      <c r="V898" s="216"/>
      <c r="W898" s="216"/>
      <c r="X898" s="216"/>
      <c r="Y898" s="216"/>
      <c r="Z898" s="216"/>
      <c r="AA898" s="216"/>
    </row>
    <row r="899" spans="1:27" ht="15.75" customHeight="1" x14ac:dyDescent="0.2">
      <c r="A899" s="216"/>
      <c r="B899" s="216"/>
      <c r="C899" s="216"/>
      <c r="D899" s="216"/>
      <c r="E899" s="216"/>
      <c r="F899" s="216"/>
      <c r="G899" s="216"/>
      <c r="H899" s="216"/>
      <c r="I899" s="216"/>
      <c r="J899" s="216"/>
      <c r="K899" s="216"/>
      <c r="L899" s="216"/>
      <c r="M899" s="216"/>
      <c r="N899" s="216"/>
      <c r="O899" s="216"/>
      <c r="P899" s="216"/>
      <c r="Q899" s="216"/>
      <c r="R899" s="216"/>
      <c r="S899" s="216"/>
      <c r="T899" s="216"/>
      <c r="U899" s="216"/>
      <c r="V899" s="216"/>
      <c r="W899" s="216"/>
      <c r="X899" s="216"/>
      <c r="Y899" s="216"/>
      <c r="Z899" s="216"/>
      <c r="AA899" s="216"/>
    </row>
    <row r="900" spans="1:27" ht="15.75" customHeight="1" x14ac:dyDescent="0.2">
      <c r="A900" s="216"/>
      <c r="B900" s="216"/>
      <c r="C900" s="216"/>
      <c r="D900" s="216"/>
      <c r="E900" s="216"/>
      <c r="F900" s="216"/>
      <c r="G900" s="216"/>
      <c r="H900" s="216"/>
      <c r="I900" s="216"/>
      <c r="J900" s="216"/>
      <c r="K900" s="216"/>
      <c r="L900" s="216"/>
      <c r="M900" s="216"/>
      <c r="N900" s="216"/>
      <c r="O900" s="216"/>
      <c r="P900" s="216"/>
      <c r="Q900" s="216"/>
      <c r="R900" s="216"/>
      <c r="S900" s="216"/>
      <c r="T900" s="216"/>
      <c r="U900" s="216"/>
      <c r="V900" s="216"/>
      <c r="W900" s="216"/>
      <c r="X900" s="216"/>
      <c r="Y900" s="216"/>
      <c r="Z900" s="216"/>
      <c r="AA900" s="216"/>
    </row>
    <row r="901" spans="1:27" ht="15.75" customHeight="1" x14ac:dyDescent="0.2">
      <c r="A901" s="216"/>
      <c r="B901" s="216"/>
      <c r="C901" s="216"/>
      <c r="D901" s="216"/>
      <c r="E901" s="216"/>
      <c r="F901" s="216"/>
      <c r="G901" s="216"/>
      <c r="H901" s="216"/>
      <c r="I901" s="216"/>
      <c r="J901" s="216"/>
      <c r="K901" s="216"/>
      <c r="L901" s="216"/>
      <c r="M901" s="216"/>
      <c r="N901" s="216"/>
      <c r="O901" s="216"/>
      <c r="P901" s="216"/>
      <c r="Q901" s="216"/>
      <c r="R901" s="216"/>
      <c r="S901" s="216"/>
      <c r="T901" s="216"/>
      <c r="U901" s="216"/>
      <c r="V901" s="216"/>
      <c r="W901" s="216"/>
      <c r="X901" s="216"/>
      <c r="Y901" s="216"/>
      <c r="Z901" s="216"/>
      <c r="AA901" s="216"/>
    </row>
    <row r="902" spans="1:27" ht="15.75" customHeight="1" x14ac:dyDescent="0.2">
      <c r="A902" s="216"/>
      <c r="B902" s="216"/>
      <c r="C902" s="216"/>
      <c r="D902" s="216"/>
      <c r="E902" s="216"/>
      <c r="F902" s="216"/>
      <c r="G902" s="216"/>
      <c r="H902" s="216"/>
      <c r="I902" s="216"/>
      <c r="J902" s="216"/>
      <c r="K902" s="216"/>
      <c r="L902" s="216"/>
      <c r="M902" s="216"/>
      <c r="N902" s="216"/>
      <c r="O902" s="216"/>
      <c r="P902" s="216"/>
      <c r="Q902" s="216"/>
      <c r="R902" s="216"/>
      <c r="S902" s="216"/>
      <c r="T902" s="216"/>
      <c r="U902" s="216"/>
      <c r="V902" s="216"/>
      <c r="W902" s="216"/>
      <c r="X902" s="216"/>
      <c r="Y902" s="216"/>
      <c r="Z902" s="216"/>
      <c r="AA902" s="216"/>
    </row>
    <row r="903" spans="1:27" ht="15.75" customHeight="1" x14ac:dyDescent="0.2">
      <c r="A903" s="216"/>
      <c r="B903" s="216"/>
      <c r="C903" s="216"/>
      <c r="D903" s="216"/>
      <c r="E903" s="216"/>
      <c r="F903" s="216"/>
      <c r="G903" s="216"/>
      <c r="H903" s="216"/>
      <c r="I903" s="216"/>
      <c r="J903" s="216"/>
      <c r="K903" s="216"/>
      <c r="L903" s="216"/>
      <c r="M903" s="216"/>
      <c r="N903" s="216"/>
      <c r="O903" s="216"/>
      <c r="P903" s="216"/>
      <c r="Q903" s="216"/>
      <c r="R903" s="216"/>
      <c r="S903" s="216"/>
      <c r="T903" s="216"/>
      <c r="U903" s="216"/>
      <c r="V903" s="216"/>
      <c r="W903" s="216"/>
      <c r="X903" s="216"/>
      <c r="Y903" s="216"/>
      <c r="Z903" s="216"/>
      <c r="AA903" s="216"/>
    </row>
    <row r="904" spans="1:27" ht="15.75" customHeight="1" x14ac:dyDescent="0.2">
      <c r="A904" s="216"/>
      <c r="B904" s="216"/>
      <c r="C904" s="216"/>
      <c r="D904" s="216"/>
      <c r="E904" s="216"/>
      <c r="F904" s="216"/>
      <c r="G904" s="216"/>
      <c r="H904" s="216"/>
      <c r="I904" s="216"/>
      <c r="J904" s="216"/>
      <c r="K904" s="216"/>
      <c r="L904" s="216"/>
      <c r="M904" s="216"/>
      <c r="N904" s="216"/>
      <c r="O904" s="216"/>
      <c r="P904" s="216"/>
      <c r="Q904" s="216"/>
      <c r="R904" s="216"/>
      <c r="S904" s="216"/>
      <c r="T904" s="216"/>
      <c r="U904" s="216"/>
      <c r="V904" s="216"/>
      <c r="W904" s="216"/>
      <c r="X904" s="216"/>
      <c r="Y904" s="216"/>
      <c r="Z904" s="216"/>
      <c r="AA904" s="216"/>
    </row>
    <row r="905" spans="1:27" ht="15.75" customHeight="1" x14ac:dyDescent="0.2">
      <c r="A905" s="216"/>
      <c r="B905" s="216"/>
      <c r="C905" s="216"/>
      <c r="D905" s="216"/>
      <c r="E905" s="216"/>
      <c r="F905" s="216"/>
      <c r="G905" s="216"/>
      <c r="H905" s="216"/>
      <c r="I905" s="216"/>
      <c r="J905" s="216"/>
      <c r="K905" s="216"/>
      <c r="L905" s="216"/>
      <c r="M905" s="216"/>
      <c r="N905" s="216"/>
      <c r="O905" s="216"/>
      <c r="P905" s="216"/>
      <c r="Q905" s="216"/>
      <c r="R905" s="216"/>
      <c r="S905" s="216"/>
      <c r="T905" s="216"/>
      <c r="U905" s="216"/>
      <c r="V905" s="216"/>
      <c r="W905" s="216"/>
      <c r="X905" s="216"/>
      <c r="Y905" s="216"/>
      <c r="Z905" s="216"/>
      <c r="AA905" s="216"/>
    </row>
    <row r="906" spans="1:27" ht="15.75" customHeight="1" x14ac:dyDescent="0.2">
      <c r="A906" s="216"/>
      <c r="B906" s="216"/>
      <c r="C906" s="216"/>
      <c r="D906" s="216"/>
      <c r="E906" s="216"/>
      <c r="F906" s="216"/>
      <c r="G906" s="216"/>
      <c r="H906" s="216"/>
      <c r="I906" s="216"/>
      <c r="J906" s="216"/>
      <c r="K906" s="216"/>
      <c r="L906" s="216"/>
      <c r="M906" s="216"/>
      <c r="N906" s="216"/>
      <c r="O906" s="216"/>
      <c r="P906" s="216"/>
      <c r="Q906" s="216"/>
      <c r="R906" s="216"/>
      <c r="S906" s="216"/>
      <c r="T906" s="216"/>
      <c r="U906" s="216"/>
      <c r="V906" s="216"/>
      <c r="W906" s="216"/>
      <c r="X906" s="216"/>
      <c r="Y906" s="216"/>
      <c r="Z906" s="216"/>
      <c r="AA906" s="216"/>
    </row>
    <row r="907" spans="1:27" ht="15.75" customHeight="1" x14ac:dyDescent="0.2">
      <c r="A907" s="216"/>
      <c r="B907" s="216"/>
      <c r="C907" s="216"/>
      <c r="D907" s="216"/>
      <c r="E907" s="216"/>
      <c r="F907" s="216"/>
      <c r="G907" s="216"/>
      <c r="H907" s="216"/>
      <c r="I907" s="216"/>
      <c r="J907" s="216"/>
      <c r="K907" s="216"/>
      <c r="L907" s="216"/>
      <c r="M907" s="216"/>
      <c r="N907" s="216"/>
      <c r="O907" s="216"/>
      <c r="P907" s="216"/>
      <c r="Q907" s="216"/>
      <c r="R907" s="216"/>
      <c r="S907" s="216"/>
      <c r="T907" s="216"/>
      <c r="U907" s="216"/>
      <c r="V907" s="216"/>
      <c r="W907" s="216"/>
      <c r="X907" s="216"/>
      <c r="Y907" s="216"/>
      <c r="Z907" s="216"/>
      <c r="AA907" s="216"/>
    </row>
    <row r="908" spans="1:27" ht="15.75" customHeight="1" x14ac:dyDescent="0.2">
      <c r="A908" s="216"/>
      <c r="B908" s="216"/>
      <c r="C908" s="216"/>
      <c r="D908" s="216"/>
      <c r="E908" s="216"/>
      <c r="F908" s="216"/>
      <c r="G908" s="216"/>
      <c r="H908" s="216"/>
      <c r="I908" s="216"/>
      <c r="J908" s="216"/>
      <c r="K908" s="216"/>
      <c r="L908" s="216"/>
      <c r="M908" s="216"/>
      <c r="N908" s="216"/>
      <c r="O908" s="216"/>
      <c r="P908" s="216"/>
      <c r="Q908" s="216"/>
      <c r="R908" s="216"/>
      <c r="S908" s="216"/>
      <c r="T908" s="216"/>
      <c r="U908" s="216"/>
      <c r="V908" s="216"/>
      <c r="W908" s="216"/>
      <c r="X908" s="216"/>
      <c r="Y908" s="216"/>
      <c r="Z908" s="216"/>
      <c r="AA908" s="216"/>
    </row>
    <row r="909" spans="1:27" ht="15.75" customHeight="1" x14ac:dyDescent="0.2">
      <c r="A909" s="216"/>
      <c r="B909" s="216"/>
      <c r="C909" s="216"/>
      <c r="D909" s="216"/>
      <c r="E909" s="216"/>
      <c r="F909" s="216"/>
      <c r="G909" s="216"/>
      <c r="H909" s="216"/>
      <c r="I909" s="216"/>
      <c r="J909" s="216"/>
      <c r="K909" s="216"/>
      <c r="L909" s="216"/>
      <c r="M909" s="216"/>
      <c r="N909" s="216"/>
      <c r="O909" s="216"/>
      <c r="P909" s="216"/>
      <c r="Q909" s="216"/>
      <c r="R909" s="216"/>
      <c r="S909" s="216"/>
      <c r="T909" s="216"/>
      <c r="U909" s="216"/>
      <c r="V909" s="216"/>
      <c r="W909" s="216"/>
      <c r="X909" s="216"/>
      <c r="Y909" s="216"/>
      <c r="Z909" s="216"/>
      <c r="AA909" s="216"/>
    </row>
    <row r="910" spans="1:27" ht="15.75" customHeight="1" x14ac:dyDescent="0.2">
      <c r="A910" s="216"/>
      <c r="B910" s="216"/>
      <c r="C910" s="216"/>
      <c r="D910" s="216"/>
      <c r="E910" s="216"/>
      <c r="F910" s="216"/>
      <c r="G910" s="216"/>
      <c r="H910" s="216"/>
      <c r="I910" s="216"/>
      <c r="J910" s="216"/>
      <c r="K910" s="216"/>
      <c r="L910" s="216"/>
      <c r="M910" s="216"/>
      <c r="N910" s="216"/>
      <c r="O910" s="216"/>
      <c r="P910" s="216"/>
      <c r="Q910" s="216"/>
      <c r="R910" s="216"/>
      <c r="S910" s="216"/>
      <c r="T910" s="216"/>
      <c r="U910" s="216"/>
      <c r="V910" s="216"/>
      <c r="W910" s="216"/>
      <c r="X910" s="216"/>
      <c r="Y910" s="216"/>
      <c r="Z910" s="216"/>
      <c r="AA910" s="216"/>
    </row>
    <row r="911" spans="1:27" ht="15.75" customHeight="1" x14ac:dyDescent="0.2">
      <c r="A911" s="216"/>
      <c r="B911" s="216"/>
      <c r="C911" s="216"/>
      <c r="D911" s="216"/>
      <c r="E911" s="216"/>
      <c r="F911" s="216"/>
      <c r="G911" s="216"/>
      <c r="H911" s="216"/>
      <c r="I911" s="216"/>
      <c r="J911" s="216"/>
      <c r="K911" s="216"/>
      <c r="L911" s="216"/>
      <c r="M911" s="216"/>
      <c r="N911" s="216"/>
      <c r="O911" s="216"/>
      <c r="P911" s="216"/>
      <c r="Q911" s="216"/>
      <c r="R911" s="216"/>
      <c r="S911" s="216"/>
      <c r="T911" s="216"/>
      <c r="U911" s="216"/>
      <c r="V911" s="216"/>
      <c r="W911" s="216"/>
      <c r="X911" s="216"/>
      <c r="Y911" s="216"/>
      <c r="Z911" s="216"/>
      <c r="AA911" s="216"/>
    </row>
    <row r="912" spans="1:27" ht="15.75" customHeight="1" x14ac:dyDescent="0.2">
      <c r="A912" s="216"/>
      <c r="B912" s="216"/>
      <c r="C912" s="216"/>
      <c r="D912" s="216"/>
      <c r="E912" s="216"/>
      <c r="F912" s="216"/>
      <c r="G912" s="216"/>
      <c r="H912" s="216"/>
      <c r="I912" s="216"/>
      <c r="J912" s="216"/>
      <c r="K912" s="216"/>
      <c r="L912" s="216"/>
      <c r="M912" s="216"/>
      <c r="N912" s="216"/>
      <c r="O912" s="216"/>
      <c r="P912" s="216"/>
      <c r="Q912" s="216"/>
      <c r="R912" s="216"/>
      <c r="S912" s="216"/>
      <c r="T912" s="216"/>
      <c r="U912" s="216"/>
      <c r="V912" s="216"/>
      <c r="W912" s="216"/>
      <c r="X912" s="216"/>
      <c r="Y912" s="216"/>
      <c r="Z912" s="216"/>
      <c r="AA912" s="216"/>
    </row>
    <row r="913" spans="1:27" ht="15.75" customHeight="1" x14ac:dyDescent="0.2">
      <c r="A913" s="216"/>
      <c r="B913" s="216"/>
      <c r="C913" s="216"/>
      <c r="D913" s="216"/>
      <c r="E913" s="216"/>
      <c r="F913" s="216"/>
      <c r="G913" s="216"/>
      <c r="H913" s="216"/>
      <c r="I913" s="216"/>
      <c r="J913" s="216"/>
      <c r="K913" s="216"/>
      <c r="L913" s="216"/>
      <c r="M913" s="216"/>
      <c r="N913" s="216"/>
      <c r="O913" s="216"/>
      <c r="P913" s="216"/>
      <c r="Q913" s="216"/>
      <c r="R913" s="216"/>
      <c r="S913" s="216"/>
      <c r="T913" s="216"/>
      <c r="U913" s="216"/>
      <c r="V913" s="216"/>
      <c r="W913" s="216"/>
      <c r="X913" s="216"/>
      <c r="Y913" s="216"/>
      <c r="Z913" s="216"/>
      <c r="AA913" s="216"/>
    </row>
    <row r="914" spans="1:27" ht="15.75" customHeight="1" x14ac:dyDescent="0.2">
      <c r="A914" s="216"/>
      <c r="B914" s="216"/>
      <c r="C914" s="216"/>
      <c r="D914" s="216"/>
      <c r="E914" s="216"/>
      <c r="F914" s="216"/>
      <c r="G914" s="216"/>
      <c r="H914" s="216"/>
      <c r="I914" s="216"/>
      <c r="J914" s="216"/>
      <c r="K914" s="216"/>
      <c r="L914" s="216"/>
      <c r="M914" s="216"/>
      <c r="N914" s="216"/>
      <c r="O914" s="216"/>
      <c r="P914" s="216"/>
      <c r="Q914" s="216"/>
      <c r="R914" s="216"/>
      <c r="S914" s="216"/>
      <c r="T914" s="216"/>
      <c r="U914" s="216"/>
      <c r="V914" s="216"/>
      <c r="W914" s="216"/>
      <c r="X914" s="216"/>
      <c r="Y914" s="216"/>
      <c r="Z914" s="216"/>
      <c r="AA914" s="216"/>
    </row>
    <row r="915" spans="1:27" ht="15.75" customHeight="1" x14ac:dyDescent="0.2">
      <c r="A915" s="216"/>
      <c r="B915" s="216"/>
      <c r="C915" s="216"/>
      <c r="D915" s="216"/>
      <c r="E915" s="216"/>
      <c r="F915" s="216"/>
      <c r="G915" s="216"/>
      <c r="H915" s="216"/>
      <c r="I915" s="216"/>
      <c r="J915" s="216"/>
      <c r="K915" s="216"/>
      <c r="L915" s="216"/>
      <c r="M915" s="216"/>
      <c r="N915" s="216"/>
      <c r="O915" s="216"/>
      <c r="P915" s="216"/>
      <c r="Q915" s="216"/>
      <c r="R915" s="216"/>
      <c r="S915" s="216"/>
      <c r="T915" s="216"/>
      <c r="U915" s="216"/>
      <c r="V915" s="216"/>
      <c r="W915" s="216"/>
      <c r="X915" s="216"/>
      <c r="Y915" s="216"/>
      <c r="Z915" s="216"/>
      <c r="AA915" s="216"/>
    </row>
    <row r="916" spans="1:27" ht="15.75" customHeight="1" x14ac:dyDescent="0.2">
      <c r="A916" s="216"/>
      <c r="B916" s="216"/>
      <c r="C916" s="216"/>
      <c r="D916" s="216"/>
      <c r="E916" s="216"/>
      <c r="F916" s="216"/>
      <c r="G916" s="216"/>
      <c r="H916" s="216"/>
      <c r="I916" s="216"/>
      <c r="J916" s="216"/>
      <c r="K916" s="216"/>
      <c r="L916" s="216"/>
      <c r="M916" s="216"/>
      <c r="N916" s="216"/>
      <c r="O916" s="216"/>
      <c r="P916" s="216"/>
      <c r="Q916" s="216"/>
      <c r="R916" s="216"/>
      <c r="S916" s="216"/>
      <c r="T916" s="216"/>
      <c r="U916" s="216"/>
      <c r="V916" s="216"/>
      <c r="W916" s="216"/>
      <c r="X916" s="216"/>
      <c r="Y916" s="216"/>
      <c r="Z916" s="216"/>
      <c r="AA916" s="216"/>
    </row>
    <row r="917" spans="1:27" ht="15.75" customHeight="1" x14ac:dyDescent="0.2">
      <c r="A917" s="216"/>
      <c r="B917" s="216"/>
      <c r="C917" s="216"/>
      <c r="D917" s="216"/>
      <c r="E917" s="216"/>
      <c r="F917" s="216"/>
      <c r="G917" s="216"/>
      <c r="H917" s="216"/>
      <c r="I917" s="216"/>
      <c r="J917" s="216"/>
      <c r="K917" s="216"/>
      <c r="L917" s="216"/>
      <c r="M917" s="216"/>
      <c r="N917" s="216"/>
      <c r="O917" s="216"/>
      <c r="P917" s="216"/>
      <c r="Q917" s="216"/>
      <c r="R917" s="216"/>
      <c r="S917" s="216"/>
      <c r="T917" s="216"/>
      <c r="U917" s="216"/>
      <c r="V917" s="216"/>
      <c r="W917" s="216"/>
      <c r="X917" s="216"/>
      <c r="Y917" s="216"/>
      <c r="Z917" s="216"/>
      <c r="AA917" s="216"/>
    </row>
    <row r="918" spans="1:27" ht="15.75" customHeight="1" x14ac:dyDescent="0.2">
      <c r="A918" s="216"/>
      <c r="B918" s="216"/>
      <c r="C918" s="216"/>
      <c r="D918" s="216"/>
      <c r="E918" s="216"/>
      <c r="F918" s="216"/>
      <c r="G918" s="216"/>
      <c r="H918" s="216"/>
      <c r="I918" s="216"/>
      <c r="J918" s="216"/>
      <c r="K918" s="216"/>
      <c r="L918" s="216"/>
      <c r="M918" s="216"/>
      <c r="N918" s="216"/>
      <c r="O918" s="216"/>
      <c r="P918" s="216"/>
      <c r="Q918" s="216"/>
      <c r="R918" s="216"/>
      <c r="S918" s="216"/>
      <c r="T918" s="216"/>
      <c r="U918" s="216"/>
      <c r="V918" s="216"/>
      <c r="W918" s="216"/>
      <c r="X918" s="216"/>
      <c r="Y918" s="216"/>
      <c r="Z918" s="216"/>
      <c r="AA918" s="216"/>
    </row>
    <row r="919" spans="1:27" ht="15.75" customHeight="1" x14ac:dyDescent="0.2">
      <c r="A919" s="216"/>
      <c r="B919" s="216"/>
      <c r="C919" s="216"/>
      <c r="D919" s="216"/>
      <c r="E919" s="216"/>
      <c r="F919" s="216"/>
      <c r="G919" s="216"/>
      <c r="H919" s="216"/>
      <c r="I919" s="216"/>
      <c r="J919" s="216"/>
      <c r="K919" s="216"/>
      <c r="L919" s="216"/>
      <c r="M919" s="216"/>
      <c r="N919" s="216"/>
      <c r="O919" s="216"/>
      <c r="P919" s="216"/>
      <c r="Q919" s="216"/>
      <c r="R919" s="216"/>
      <c r="S919" s="216"/>
      <c r="T919" s="216"/>
      <c r="U919" s="216"/>
      <c r="V919" s="216"/>
      <c r="W919" s="216"/>
      <c r="X919" s="216"/>
      <c r="Y919" s="216"/>
      <c r="Z919" s="216"/>
      <c r="AA919" s="216"/>
    </row>
    <row r="920" spans="1:27" ht="15.75" customHeight="1" x14ac:dyDescent="0.2">
      <c r="A920" s="216"/>
      <c r="B920" s="216"/>
      <c r="C920" s="216"/>
      <c r="D920" s="216"/>
      <c r="E920" s="216"/>
      <c r="F920" s="216"/>
      <c r="G920" s="216"/>
      <c r="H920" s="216"/>
      <c r="I920" s="216"/>
      <c r="J920" s="216"/>
      <c r="K920" s="216"/>
      <c r="L920" s="216"/>
      <c r="M920" s="216"/>
      <c r="N920" s="216"/>
      <c r="O920" s="216"/>
      <c r="P920" s="216"/>
      <c r="Q920" s="216"/>
      <c r="R920" s="216"/>
      <c r="S920" s="216"/>
      <c r="T920" s="216"/>
      <c r="U920" s="216"/>
      <c r="V920" s="216"/>
      <c r="W920" s="216"/>
      <c r="X920" s="216"/>
      <c r="Y920" s="216"/>
      <c r="Z920" s="216"/>
      <c r="AA920" s="216"/>
    </row>
    <row r="921" spans="1:27" ht="15.75" customHeight="1" x14ac:dyDescent="0.2">
      <c r="A921" s="216"/>
      <c r="B921" s="216"/>
      <c r="C921" s="216"/>
      <c r="D921" s="216"/>
      <c r="E921" s="216"/>
      <c r="F921" s="216"/>
      <c r="G921" s="216"/>
      <c r="H921" s="216"/>
      <c r="I921" s="216"/>
      <c r="J921" s="216"/>
      <c r="K921" s="216"/>
      <c r="L921" s="216"/>
      <c r="M921" s="216"/>
      <c r="N921" s="216"/>
      <c r="O921" s="216"/>
      <c r="P921" s="216"/>
      <c r="Q921" s="216"/>
      <c r="R921" s="216"/>
      <c r="S921" s="216"/>
      <c r="T921" s="216"/>
      <c r="U921" s="216"/>
      <c r="V921" s="216"/>
      <c r="W921" s="216"/>
      <c r="X921" s="216"/>
      <c r="Y921" s="216"/>
      <c r="Z921" s="216"/>
      <c r="AA921" s="216"/>
    </row>
    <row r="922" spans="1:27" ht="15.75" customHeight="1" x14ac:dyDescent="0.2">
      <c r="A922" s="216"/>
      <c r="B922" s="216"/>
      <c r="C922" s="216"/>
      <c r="D922" s="216"/>
      <c r="E922" s="216"/>
      <c r="F922" s="216"/>
      <c r="G922" s="216"/>
      <c r="H922" s="216"/>
      <c r="I922" s="216"/>
      <c r="J922" s="216"/>
      <c r="K922" s="216"/>
      <c r="L922" s="216"/>
      <c r="M922" s="216"/>
      <c r="N922" s="216"/>
      <c r="O922" s="216"/>
      <c r="P922" s="216"/>
      <c r="Q922" s="216"/>
      <c r="R922" s="216"/>
      <c r="S922" s="216"/>
      <c r="T922" s="216"/>
      <c r="U922" s="216"/>
      <c r="V922" s="216"/>
      <c r="W922" s="216"/>
      <c r="X922" s="216"/>
      <c r="Y922" s="216"/>
      <c r="Z922" s="216"/>
      <c r="AA922" s="216"/>
    </row>
    <row r="923" spans="1:27" ht="15.75" customHeight="1" x14ac:dyDescent="0.2">
      <c r="A923" s="216"/>
      <c r="B923" s="216"/>
      <c r="C923" s="216"/>
      <c r="D923" s="216"/>
      <c r="E923" s="216"/>
      <c r="F923" s="216"/>
      <c r="G923" s="216"/>
      <c r="H923" s="216"/>
      <c r="I923" s="216"/>
      <c r="J923" s="216"/>
      <c r="K923" s="216"/>
      <c r="L923" s="216"/>
      <c r="M923" s="216"/>
      <c r="N923" s="216"/>
      <c r="O923" s="216"/>
      <c r="P923" s="216"/>
      <c r="Q923" s="216"/>
      <c r="R923" s="216"/>
      <c r="S923" s="216"/>
      <c r="T923" s="216"/>
      <c r="U923" s="216"/>
      <c r="V923" s="216"/>
      <c r="W923" s="216"/>
      <c r="X923" s="216"/>
      <c r="Y923" s="216"/>
      <c r="Z923" s="216"/>
      <c r="AA923" s="216"/>
    </row>
    <row r="924" spans="1:27" ht="15.75" customHeight="1" x14ac:dyDescent="0.2">
      <c r="A924" s="216"/>
      <c r="B924" s="216"/>
      <c r="C924" s="216"/>
      <c r="D924" s="216"/>
      <c r="E924" s="216"/>
      <c r="F924" s="216"/>
      <c r="G924" s="216"/>
      <c r="H924" s="216"/>
      <c r="I924" s="216"/>
      <c r="J924" s="216"/>
      <c r="K924" s="216"/>
      <c r="L924" s="216"/>
      <c r="M924" s="216"/>
      <c r="N924" s="216"/>
      <c r="O924" s="216"/>
      <c r="P924" s="216"/>
      <c r="Q924" s="216"/>
      <c r="R924" s="216"/>
      <c r="S924" s="216"/>
      <c r="T924" s="216"/>
      <c r="U924" s="216"/>
      <c r="V924" s="216"/>
      <c r="W924" s="216"/>
      <c r="X924" s="216"/>
      <c r="Y924" s="216"/>
      <c r="Z924" s="216"/>
      <c r="AA924" s="216"/>
    </row>
    <row r="925" spans="1:27" ht="15.75" customHeight="1" x14ac:dyDescent="0.2">
      <c r="A925" s="216"/>
      <c r="B925" s="216"/>
      <c r="C925" s="216"/>
      <c r="D925" s="216"/>
      <c r="E925" s="216"/>
      <c r="F925" s="216"/>
      <c r="G925" s="216"/>
      <c r="H925" s="216"/>
      <c r="I925" s="216"/>
      <c r="J925" s="216"/>
      <c r="K925" s="216"/>
      <c r="L925" s="216"/>
      <c r="M925" s="216"/>
      <c r="N925" s="216"/>
      <c r="O925" s="216"/>
      <c r="P925" s="216"/>
      <c r="Q925" s="216"/>
      <c r="R925" s="216"/>
      <c r="S925" s="216"/>
      <c r="T925" s="216"/>
      <c r="U925" s="216"/>
      <c r="V925" s="216"/>
      <c r="W925" s="216"/>
      <c r="X925" s="216"/>
      <c r="Y925" s="216"/>
      <c r="Z925" s="216"/>
      <c r="AA925" s="216"/>
    </row>
    <row r="926" spans="1:27" ht="15.75" customHeight="1" x14ac:dyDescent="0.2">
      <c r="A926" s="216"/>
      <c r="B926" s="216"/>
      <c r="C926" s="216"/>
      <c r="D926" s="216"/>
      <c r="E926" s="216"/>
      <c r="F926" s="216"/>
      <c r="G926" s="216"/>
      <c r="H926" s="216"/>
      <c r="I926" s="216"/>
      <c r="J926" s="216"/>
      <c r="K926" s="216"/>
      <c r="L926" s="216"/>
      <c r="M926" s="216"/>
      <c r="N926" s="216"/>
      <c r="O926" s="216"/>
      <c r="P926" s="216"/>
      <c r="Q926" s="216"/>
      <c r="R926" s="216"/>
      <c r="S926" s="216"/>
      <c r="T926" s="216"/>
      <c r="U926" s="216"/>
      <c r="V926" s="216"/>
      <c r="W926" s="216"/>
      <c r="X926" s="216"/>
      <c r="Y926" s="216"/>
      <c r="Z926" s="216"/>
      <c r="AA926" s="216"/>
    </row>
    <row r="927" spans="1:27" ht="15.75" customHeight="1" x14ac:dyDescent="0.2">
      <c r="A927" s="216"/>
      <c r="B927" s="216"/>
      <c r="C927" s="216"/>
      <c r="D927" s="216"/>
      <c r="E927" s="216"/>
      <c r="F927" s="216"/>
      <c r="G927" s="216"/>
      <c r="H927" s="216"/>
      <c r="I927" s="216"/>
      <c r="J927" s="216"/>
      <c r="K927" s="216"/>
      <c r="L927" s="216"/>
      <c r="M927" s="216"/>
      <c r="N927" s="216"/>
      <c r="O927" s="216"/>
      <c r="P927" s="216"/>
      <c r="Q927" s="216"/>
      <c r="R927" s="216"/>
      <c r="S927" s="216"/>
      <c r="T927" s="216"/>
      <c r="U927" s="216"/>
      <c r="V927" s="216"/>
      <c r="W927" s="216"/>
      <c r="X927" s="216"/>
      <c r="Y927" s="216"/>
      <c r="Z927" s="216"/>
      <c r="AA927" s="216"/>
    </row>
    <row r="928" spans="1:27" ht="15.75" customHeight="1" x14ac:dyDescent="0.2">
      <c r="A928" s="216"/>
      <c r="B928" s="216"/>
      <c r="C928" s="216"/>
      <c r="D928" s="216"/>
      <c r="E928" s="216"/>
      <c r="F928" s="216"/>
      <c r="G928" s="216"/>
      <c r="H928" s="216"/>
      <c r="I928" s="216"/>
      <c r="J928" s="216"/>
      <c r="K928" s="216"/>
      <c r="L928" s="216"/>
      <c r="M928" s="216"/>
      <c r="N928" s="216"/>
      <c r="O928" s="216"/>
      <c r="P928" s="216"/>
      <c r="Q928" s="216"/>
      <c r="R928" s="216"/>
      <c r="S928" s="216"/>
      <c r="T928" s="216"/>
      <c r="U928" s="216"/>
      <c r="V928" s="216"/>
      <c r="W928" s="216"/>
      <c r="X928" s="216"/>
      <c r="Y928" s="216"/>
      <c r="Z928" s="216"/>
      <c r="AA928" s="216"/>
    </row>
    <row r="929" spans="1:27" ht="15.75" customHeight="1" x14ac:dyDescent="0.2">
      <c r="A929" s="216"/>
      <c r="B929" s="216"/>
      <c r="C929" s="216"/>
      <c r="D929" s="216"/>
      <c r="E929" s="216"/>
      <c r="F929" s="216"/>
      <c r="G929" s="216"/>
      <c r="H929" s="216"/>
      <c r="I929" s="216"/>
      <c r="J929" s="216"/>
      <c r="K929" s="216"/>
      <c r="L929" s="216"/>
      <c r="M929" s="216"/>
      <c r="N929" s="216"/>
      <c r="O929" s="216"/>
      <c r="P929" s="216"/>
      <c r="Q929" s="216"/>
      <c r="R929" s="216"/>
      <c r="S929" s="216"/>
      <c r="T929" s="216"/>
      <c r="U929" s="216"/>
      <c r="V929" s="216"/>
      <c r="W929" s="216"/>
      <c r="X929" s="216"/>
      <c r="Y929" s="216"/>
      <c r="Z929" s="216"/>
      <c r="AA929" s="216"/>
    </row>
    <row r="930" spans="1:27" ht="15.75" customHeight="1" x14ac:dyDescent="0.2">
      <c r="A930" s="216"/>
      <c r="B930" s="216"/>
      <c r="C930" s="216"/>
      <c r="D930" s="216"/>
      <c r="E930" s="216"/>
      <c r="F930" s="216"/>
      <c r="G930" s="216"/>
      <c r="H930" s="216"/>
      <c r="I930" s="216"/>
      <c r="J930" s="216"/>
      <c r="K930" s="216"/>
      <c r="L930" s="216"/>
      <c r="M930" s="216"/>
      <c r="N930" s="216"/>
      <c r="O930" s="216"/>
      <c r="P930" s="216"/>
      <c r="Q930" s="216"/>
      <c r="R930" s="216"/>
      <c r="S930" s="216"/>
      <c r="T930" s="216"/>
      <c r="U930" s="216"/>
      <c r="V930" s="216"/>
      <c r="W930" s="216"/>
      <c r="X930" s="216"/>
      <c r="Y930" s="216"/>
      <c r="Z930" s="216"/>
      <c r="AA930" s="216"/>
    </row>
    <row r="931" spans="1:27" ht="15.75" customHeight="1" x14ac:dyDescent="0.2">
      <c r="A931" s="216"/>
      <c r="B931" s="216"/>
      <c r="C931" s="216"/>
      <c r="D931" s="216"/>
      <c r="E931" s="216"/>
      <c r="F931" s="216"/>
      <c r="G931" s="216"/>
      <c r="H931" s="216"/>
      <c r="I931" s="216"/>
      <c r="J931" s="216"/>
      <c r="K931" s="216"/>
      <c r="L931" s="216"/>
      <c r="M931" s="216"/>
      <c r="N931" s="216"/>
      <c r="O931" s="216"/>
      <c r="P931" s="216"/>
      <c r="Q931" s="216"/>
      <c r="R931" s="216"/>
      <c r="S931" s="216"/>
      <c r="T931" s="216"/>
      <c r="U931" s="216"/>
      <c r="V931" s="216"/>
      <c r="W931" s="216"/>
      <c r="X931" s="216"/>
      <c r="Y931" s="216"/>
      <c r="Z931" s="216"/>
      <c r="AA931" s="216"/>
    </row>
    <row r="932" spans="1:27" ht="15.75" customHeight="1" x14ac:dyDescent="0.2">
      <c r="A932" s="216"/>
      <c r="B932" s="216"/>
      <c r="C932" s="216"/>
      <c r="D932" s="216"/>
      <c r="E932" s="216"/>
      <c r="F932" s="216"/>
      <c r="G932" s="216"/>
      <c r="H932" s="216"/>
      <c r="I932" s="216"/>
      <c r="J932" s="216"/>
      <c r="K932" s="216"/>
      <c r="L932" s="216"/>
      <c r="M932" s="216"/>
      <c r="N932" s="216"/>
      <c r="O932" s="216"/>
      <c r="P932" s="216"/>
      <c r="Q932" s="216"/>
      <c r="R932" s="216"/>
      <c r="S932" s="216"/>
      <c r="T932" s="216"/>
      <c r="U932" s="216"/>
      <c r="V932" s="216"/>
      <c r="W932" s="216"/>
      <c r="X932" s="216"/>
      <c r="Y932" s="216"/>
      <c r="Z932" s="216"/>
      <c r="AA932" s="216"/>
    </row>
    <row r="933" spans="1:27" ht="15.75" customHeight="1" x14ac:dyDescent="0.2">
      <c r="A933" s="216"/>
      <c r="B933" s="216"/>
      <c r="C933" s="216"/>
      <c r="D933" s="216"/>
      <c r="E933" s="216"/>
      <c r="F933" s="216"/>
      <c r="G933" s="216"/>
      <c r="H933" s="216"/>
      <c r="I933" s="216"/>
      <c r="J933" s="216"/>
      <c r="K933" s="216"/>
      <c r="L933" s="216"/>
      <c r="M933" s="216"/>
      <c r="N933" s="216"/>
      <c r="O933" s="216"/>
      <c r="P933" s="216"/>
      <c r="Q933" s="216"/>
      <c r="R933" s="216"/>
      <c r="S933" s="216"/>
      <c r="T933" s="216"/>
      <c r="U933" s="216"/>
      <c r="V933" s="216"/>
      <c r="W933" s="216"/>
      <c r="X933" s="216"/>
      <c r="Y933" s="216"/>
      <c r="Z933" s="216"/>
      <c r="AA933" s="216"/>
    </row>
    <row r="934" spans="1:27" ht="15.75" customHeight="1" x14ac:dyDescent="0.2">
      <c r="A934" s="216"/>
      <c r="B934" s="216"/>
      <c r="C934" s="216"/>
      <c r="D934" s="216"/>
      <c r="E934" s="216"/>
      <c r="F934" s="216"/>
      <c r="G934" s="216"/>
      <c r="H934" s="216"/>
      <c r="I934" s="216"/>
      <c r="J934" s="216"/>
      <c r="K934" s="216"/>
      <c r="L934" s="216"/>
      <c r="M934" s="216"/>
      <c r="N934" s="216"/>
      <c r="O934" s="216"/>
      <c r="P934" s="216"/>
      <c r="Q934" s="216"/>
      <c r="R934" s="216"/>
      <c r="S934" s="216"/>
      <c r="T934" s="216"/>
      <c r="U934" s="216"/>
      <c r="V934" s="216"/>
      <c r="W934" s="216"/>
      <c r="X934" s="216"/>
      <c r="Y934" s="216"/>
      <c r="Z934" s="216"/>
      <c r="AA934" s="216"/>
    </row>
    <row r="935" spans="1:27" ht="15.75" customHeight="1" x14ac:dyDescent="0.2">
      <c r="A935" s="216"/>
      <c r="B935" s="216"/>
      <c r="C935" s="216"/>
      <c r="D935" s="216"/>
      <c r="E935" s="216"/>
      <c r="F935" s="216"/>
      <c r="G935" s="216"/>
      <c r="H935" s="216"/>
      <c r="I935" s="216"/>
      <c r="J935" s="216"/>
      <c r="K935" s="216"/>
      <c r="L935" s="216"/>
      <c r="M935" s="216"/>
      <c r="N935" s="216"/>
      <c r="O935" s="216"/>
      <c r="P935" s="216"/>
      <c r="Q935" s="216"/>
      <c r="R935" s="216"/>
      <c r="S935" s="216"/>
      <c r="T935" s="216"/>
      <c r="U935" s="216"/>
      <c r="V935" s="216"/>
      <c r="W935" s="216"/>
      <c r="X935" s="216"/>
      <c r="Y935" s="216"/>
      <c r="Z935" s="216"/>
      <c r="AA935" s="216"/>
    </row>
    <row r="936" spans="1:27" ht="15.75" customHeight="1" x14ac:dyDescent="0.2">
      <c r="A936" s="216"/>
      <c r="B936" s="216"/>
      <c r="C936" s="216"/>
      <c r="D936" s="216"/>
      <c r="E936" s="216"/>
      <c r="F936" s="216"/>
      <c r="G936" s="216"/>
      <c r="H936" s="216"/>
      <c r="I936" s="216"/>
      <c r="J936" s="216"/>
      <c r="K936" s="216"/>
      <c r="L936" s="216"/>
      <c r="M936" s="216"/>
      <c r="N936" s="216"/>
      <c r="O936" s="216"/>
      <c r="P936" s="216"/>
      <c r="Q936" s="216"/>
      <c r="R936" s="216"/>
      <c r="S936" s="216"/>
      <c r="T936" s="216"/>
      <c r="U936" s="216"/>
      <c r="V936" s="216"/>
      <c r="W936" s="216"/>
      <c r="X936" s="216"/>
      <c r="Y936" s="216"/>
      <c r="Z936" s="216"/>
      <c r="AA936" s="216"/>
    </row>
    <row r="937" spans="1:27" ht="15.75" customHeight="1" x14ac:dyDescent="0.2">
      <c r="A937" s="216"/>
      <c r="B937" s="216"/>
      <c r="C937" s="216"/>
      <c r="D937" s="216"/>
      <c r="E937" s="216"/>
      <c r="F937" s="216"/>
      <c r="G937" s="216"/>
      <c r="H937" s="216"/>
      <c r="I937" s="216"/>
      <c r="J937" s="216"/>
      <c r="K937" s="216"/>
      <c r="L937" s="216"/>
      <c r="M937" s="216"/>
      <c r="N937" s="216"/>
      <c r="O937" s="216"/>
      <c r="P937" s="216"/>
      <c r="Q937" s="216"/>
      <c r="R937" s="216"/>
      <c r="S937" s="216"/>
      <c r="T937" s="216"/>
      <c r="U937" s="216"/>
      <c r="V937" s="216"/>
      <c r="W937" s="216"/>
      <c r="X937" s="216"/>
      <c r="Y937" s="216"/>
      <c r="Z937" s="216"/>
      <c r="AA937" s="216"/>
    </row>
    <row r="938" spans="1:27" ht="15.75" customHeight="1" x14ac:dyDescent="0.2">
      <c r="A938" s="216"/>
      <c r="B938" s="216"/>
      <c r="C938" s="216"/>
      <c r="D938" s="216"/>
      <c r="E938" s="216"/>
      <c r="F938" s="216"/>
      <c r="G938" s="216"/>
      <c r="H938" s="216"/>
      <c r="I938" s="216"/>
      <c r="J938" s="216"/>
      <c r="K938" s="216"/>
      <c r="L938" s="216"/>
      <c r="M938" s="216"/>
      <c r="N938" s="216"/>
      <c r="O938" s="216"/>
      <c r="P938" s="216"/>
      <c r="Q938" s="216"/>
      <c r="R938" s="216"/>
      <c r="S938" s="216"/>
      <c r="T938" s="216"/>
      <c r="U938" s="216"/>
      <c r="V938" s="216"/>
      <c r="W938" s="216"/>
      <c r="X938" s="216"/>
      <c r="Y938" s="216"/>
      <c r="Z938" s="216"/>
      <c r="AA938" s="216"/>
    </row>
    <row r="939" spans="1:27" ht="15.75" customHeight="1" x14ac:dyDescent="0.2">
      <c r="A939" s="216"/>
      <c r="B939" s="216"/>
      <c r="C939" s="216"/>
      <c r="D939" s="216"/>
      <c r="E939" s="216"/>
      <c r="F939" s="216"/>
      <c r="G939" s="216"/>
      <c r="H939" s="216"/>
      <c r="I939" s="216"/>
      <c r="J939" s="216"/>
      <c r="K939" s="216"/>
      <c r="L939" s="216"/>
      <c r="M939" s="216"/>
      <c r="N939" s="216"/>
      <c r="O939" s="216"/>
      <c r="P939" s="216"/>
      <c r="Q939" s="216"/>
      <c r="R939" s="216"/>
      <c r="S939" s="216"/>
      <c r="T939" s="216"/>
      <c r="U939" s="216"/>
      <c r="V939" s="216"/>
      <c r="W939" s="216"/>
      <c r="X939" s="216"/>
      <c r="Y939" s="216"/>
      <c r="Z939" s="216"/>
      <c r="AA939" s="216"/>
    </row>
    <row r="940" spans="1:27" ht="15.75" customHeight="1" x14ac:dyDescent="0.2">
      <c r="A940" s="216"/>
      <c r="B940" s="216"/>
      <c r="C940" s="216"/>
      <c r="D940" s="216"/>
      <c r="E940" s="216"/>
      <c r="F940" s="216"/>
      <c r="G940" s="216"/>
      <c r="H940" s="216"/>
      <c r="I940" s="216"/>
      <c r="J940" s="216"/>
      <c r="K940" s="216"/>
      <c r="L940" s="216"/>
      <c r="M940" s="216"/>
      <c r="N940" s="216"/>
      <c r="O940" s="216"/>
      <c r="P940" s="216"/>
      <c r="Q940" s="216"/>
      <c r="R940" s="216"/>
      <c r="S940" s="216"/>
      <c r="T940" s="216"/>
      <c r="U940" s="216"/>
      <c r="V940" s="216"/>
      <c r="W940" s="216"/>
      <c r="X940" s="216"/>
      <c r="Y940" s="216"/>
      <c r="Z940" s="216"/>
      <c r="AA940" s="216"/>
    </row>
    <row r="941" spans="1:27" ht="15.75" customHeight="1" x14ac:dyDescent="0.2">
      <c r="A941" s="216"/>
      <c r="B941" s="216"/>
      <c r="C941" s="216"/>
      <c r="D941" s="216"/>
      <c r="E941" s="216"/>
      <c r="F941" s="216"/>
      <c r="G941" s="216"/>
      <c r="H941" s="216"/>
      <c r="I941" s="216"/>
      <c r="J941" s="216"/>
      <c r="K941" s="216"/>
      <c r="L941" s="216"/>
      <c r="M941" s="216"/>
      <c r="N941" s="216"/>
      <c r="O941" s="216"/>
      <c r="P941" s="216"/>
      <c r="Q941" s="216"/>
      <c r="R941" s="216"/>
      <c r="S941" s="216"/>
      <c r="T941" s="216"/>
      <c r="U941" s="216"/>
      <c r="V941" s="216"/>
      <c r="W941" s="216"/>
      <c r="X941" s="216"/>
      <c r="Y941" s="216"/>
      <c r="Z941" s="216"/>
      <c r="AA941" s="216"/>
    </row>
    <row r="942" spans="1:27" ht="15.75" customHeight="1" x14ac:dyDescent="0.2">
      <c r="A942" s="216"/>
      <c r="B942" s="216"/>
      <c r="C942" s="216"/>
      <c r="D942" s="216"/>
      <c r="E942" s="216"/>
      <c r="F942" s="216"/>
      <c r="G942" s="216"/>
      <c r="H942" s="216"/>
      <c r="I942" s="216"/>
      <c r="J942" s="216"/>
      <c r="K942" s="216"/>
      <c r="L942" s="216"/>
      <c r="M942" s="216"/>
      <c r="N942" s="216"/>
      <c r="O942" s="216"/>
      <c r="P942" s="216"/>
      <c r="Q942" s="216"/>
      <c r="R942" s="216"/>
      <c r="S942" s="216"/>
      <c r="T942" s="216"/>
      <c r="U942" s="216"/>
      <c r="V942" s="216"/>
      <c r="W942" s="216"/>
      <c r="X942" s="216"/>
      <c r="Y942" s="216"/>
      <c r="Z942" s="216"/>
      <c r="AA942" s="216"/>
    </row>
    <row r="943" spans="1:27" ht="15.75" customHeight="1" x14ac:dyDescent="0.2">
      <c r="A943" s="216"/>
      <c r="B943" s="216"/>
      <c r="C943" s="216"/>
      <c r="D943" s="216"/>
      <c r="E943" s="216"/>
      <c r="F943" s="216"/>
      <c r="G943" s="216"/>
      <c r="H943" s="216"/>
      <c r="I943" s="216"/>
      <c r="J943" s="216"/>
      <c r="K943" s="216"/>
      <c r="L943" s="216"/>
      <c r="M943" s="216"/>
      <c r="N943" s="216"/>
      <c r="O943" s="216"/>
      <c r="P943" s="216"/>
      <c r="Q943" s="216"/>
      <c r="R943" s="216"/>
      <c r="S943" s="216"/>
      <c r="T943" s="216"/>
      <c r="U943" s="216"/>
      <c r="V943" s="216"/>
      <c r="W943" s="216"/>
      <c r="X943" s="216"/>
      <c r="Y943" s="216"/>
      <c r="Z943" s="216"/>
      <c r="AA943" s="216"/>
    </row>
    <row r="944" spans="1:27" ht="15.75" customHeight="1" x14ac:dyDescent="0.2">
      <c r="A944" s="216"/>
      <c r="B944" s="216"/>
      <c r="C944" s="216"/>
      <c r="D944" s="216"/>
      <c r="E944" s="216"/>
      <c r="F944" s="216"/>
      <c r="G944" s="216"/>
      <c r="H944" s="216"/>
      <c r="I944" s="216"/>
      <c r="J944" s="216"/>
      <c r="K944" s="216"/>
      <c r="L944" s="216"/>
      <c r="M944" s="216"/>
      <c r="N944" s="216"/>
      <c r="O944" s="216"/>
      <c r="P944" s="216"/>
      <c r="Q944" s="216"/>
      <c r="R944" s="216"/>
      <c r="S944" s="216"/>
      <c r="T944" s="216"/>
      <c r="U944" s="216"/>
      <c r="V944" s="216"/>
      <c r="W944" s="216"/>
      <c r="X944" s="216"/>
      <c r="Y944" s="216"/>
      <c r="Z944" s="216"/>
      <c r="AA944" s="216"/>
    </row>
    <row r="945" spans="1:27" ht="15.75" customHeight="1" x14ac:dyDescent="0.2">
      <c r="A945" s="216"/>
      <c r="B945" s="216"/>
      <c r="C945" s="216"/>
      <c r="D945" s="216"/>
      <c r="E945" s="216"/>
      <c r="F945" s="216"/>
      <c r="G945" s="216"/>
      <c r="H945" s="216"/>
      <c r="I945" s="216"/>
      <c r="J945" s="216"/>
      <c r="K945" s="216"/>
      <c r="L945" s="216"/>
      <c r="M945" s="216"/>
      <c r="N945" s="216"/>
      <c r="O945" s="216"/>
      <c r="P945" s="216"/>
      <c r="Q945" s="216"/>
      <c r="R945" s="216"/>
      <c r="S945" s="216"/>
      <c r="T945" s="216"/>
      <c r="U945" s="216"/>
      <c r="V945" s="216"/>
      <c r="W945" s="216"/>
      <c r="X945" s="216"/>
      <c r="Y945" s="216"/>
      <c r="Z945" s="216"/>
      <c r="AA945" s="216"/>
    </row>
    <row r="946" spans="1:27" ht="15.75" customHeight="1" x14ac:dyDescent="0.2">
      <c r="A946" s="216"/>
      <c r="B946" s="216"/>
      <c r="C946" s="216"/>
      <c r="D946" s="216"/>
      <c r="E946" s="216"/>
      <c r="F946" s="216"/>
      <c r="G946" s="216"/>
      <c r="H946" s="216"/>
      <c r="I946" s="216"/>
      <c r="J946" s="216"/>
      <c r="K946" s="216"/>
      <c r="L946" s="216"/>
      <c r="M946" s="216"/>
      <c r="N946" s="216"/>
      <c r="O946" s="216"/>
      <c r="P946" s="216"/>
      <c r="Q946" s="216"/>
      <c r="R946" s="216"/>
      <c r="S946" s="216"/>
      <c r="T946" s="216"/>
      <c r="U946" s="216"/>
      <c r="V946" s="216"/>
      <c r="W946" s="216"/>
      <c r="X946" s="216"/>
      <c r="Y946" s="216"/>
      <c r="Z946" s="216"/>
      <c r="AA946" s="216"/>
    </row>
    <row r="947" spans="1:27" ht="15.75" customHeight="1" x14ac:dyDescent="0.2">
      <c r="A947" s="216"/>
      <c r="B947" s="216"/>
      <c r="C947" s="216"/>
      <c r="D947" s="216"/>
      <c r="E947" s="216"/>
      <c r="F947" s="216"/>
      <c r="G947" s="216"/>
      <c r="H947" s="216"/>
      <c r="I947" s="216"/>
      <c r="J947" s="216"/>
      <c r="K947" s="216"/>
      <c r="L947" s="216"/>
      <c r="M947" s="216"/>
      <c r="N947" s="216"/>
      <c r="O947" s="216"/>
      <c r="P947" s="216"/>
      <c r="Q947" s="216"/>
      <c r="R947" s="216"/>
      <c r="S947" s="216"/>
      <c r="T947" s="216"/>
      <c r="U947" s="216"/>
      <c r="V947" s="216"/>
      <c r="W947" s="216"/>
      <c r="X947" s="216"/>
      <c r="Y947" s="216"/>
      <c r="Z947" s="216"/>
      <c r="AA947" s="216"/>
    </row>
    <row r="948" spans="1:27" ht="15.75" customHeight="1" x14ac:dyDescent="0.2">
      <c r="A948" s="216"/>
      <c r="B948" s="216"/>
      <c r="C948" s="216"/>
      <c r="D948" s="216"/>
      <c r="E948" s="216"/>
      <c r="F948" s="216"/>
      <c r="G948" s="216"/>
      <c r="H948" s="216"/>
      <c r="I948" s="216"/>
      <c r="J948" s="216"/>
      <c r="K948" s="216"/>
      <c r="L948" s="216"/>
      <c r="M948" s="216"/>
      <c r="N948" s="216"/>
      <c r="O948" s="216"/>
      <c r="P948" s="216"/>
      <c r="Q948" s="216"/>
      <c r="R948" s="216"/>
      <c r="S948" s="216"/>
      <c r="T948" s="216"/>
      <c r="U948" s="216"/>
      <c r="V948" s="216"/>
      <c r="W948" s="216"/>
      <c r="X948" s="216"/>
      <c r="Y948" s="216"/>
      <c r="Z948" s="216"/>
      <c r="AA948" s="216"/>
    </row>
    <row r="949" spans="1:27" ht="15.75" customHeight="1" x14ac:dyDescent="0.2">
      <c r="A949" s="216"/>
      <c r="B949" s="216"/>
      <c r="C949" s="216"/>
      <c r="D949" s="216"/>
      <c r="E949" s="216"/>
      <c r="F949" s="216"/>
      <c r="G949" s="216"/>
      <c r="H949" s="216"/>
      <c r="I949" s="216"/>
      <c r="J949" s="216"/>
      <c r="K949" s="216"/>
      <c r="L949" s="216"/>
      <c r="M949" s="216"/>
      <c r="N949" s="216"/>
      <c r="O949" s="216"/>
      <c r="P949" s="216"/>
      <c r="Q949" s="216"/>
      <c r="R949" s="216"/>
      <c r="S949" s="216"/>
      <c r="T949" s="216"/>
      <c r="U949" s="216"/>
      <c r="V949" s="216"/>
      <c r="W949" s="216"/>
      <c r="X949" s="216"/>
      <c r="Y949" s="216"/>
      <c r="Z949" s="216"/>
      <c r="AA949" s="216"/>
    </row>
    <row r="950" spans="1:27" ht="15.75" customHeight="1" x14ac:dyDescent="0.2">
      <c r="A950" s="216"/>
      <c r="B950" s="216"/>
      <c r="C950" s="216"/>
      <c r="D950" s="216"/>
      <c r="E950" s="216"/>
      <c r="F950" s="216"/>
      <c r="G950" s="216"/>
      <c r="H950" s="216"/>
      <c r="I950" s="216"/>
      <c r="J950" s="216"/>
      <c r="K950" s="216"/>
      <c r="L950" s="216"/>
      <c r="M950" s="216"/>
      <c r="N950" s="216"/>
      <c r="O950" s="216"/>
      <c r="P950" s="216"/>
      <c r="Q950" s="216"/>
      <c r="R950" s="216"/>
      <c r="S950" s="216"/>
      <c r="T950" s="216"/>
      <c r="U950" s="216"/>
      <c r="V950" s="216"/>
      <c r="W950" s="216"/>
      <c r="X950" s="216"/>
      <c r="Y950" s="216"/>
      <c r="Z950" s="216"/>
      <c r="AA950" s="216"/>
    </row>
    <row r="951" spans="1:27" ht="15.75" customHeight="1" x14ac:dyDescent="0.2">
      <c r="A951" s="216"/>
      <c r="B951" s="216"/>
      <c r="C951" s="216"/>
      <c r="D951" s="216"/>
      <c r="E951" s="216"/>
      <c r="F951" s="216"/>
      <c r="G951" s="216"/>
      <c r="H951" s="216"/>
      <c r="I951" s="216"/>
      <c r="J951" s="216"/>
      <c r="K951" s="216"/>
      <c r="L951" s="216"/>
      <c r="M951" s="216"/>
      <c r="N951" s="216"/>
      <c r="O951" s="216"/>
      <c r="P951" s="216"/>
      <c r="Q951" s="216"/>
      <c r="R951" s="216"/>
      <c r="S951" s="216"/>
      <c r="T951" s="216"/>
      <c r="U951" s="216"/>
      <c r="V951" s="216"/>
      <c r="W951" s="216"/>
      <c r="X951" s="216"/>
      <c r="Y951" s="216"/>
      <c r="Z951" s="216"/>
      <c r="AA951" s="216"/>
    </row>
    <row r="952" spans="1:27" ht="15.75" customHeight="1" x14ac:dyDescent="0.2">
      <c r="A952" s="216"/>
      <c r="B952" s="216"/>
      <c r="C952" s="216"/>
      <c r="D952" s="216"/>
      <c r="E952" s="216"/>
      <c r="F952" s="216"/>
      <c r="G952" s="216"/>
      <c r="H952" s="216"/>
      <c r="I952" s="216"/>
      <c r="J952" s="216"/>
      <c r="K952" s="216"/>
      <c r="L952" s="216"/>
      <c r="M952" s="216"/>
      <c r="N952" s="216"/>
      <c r="O952" s="216"/>
      <c r="P952" s="216"/>
      <c r="Q952" s="216"/>
      <c r="R952" s="216"/>
      <c r="S952" s="216"/>
      <c r="T952" s="216"/>
      <c r="U952" s="216"/>
      <c r="V952" s="216"/>
      <c r="W952" s="216"/>
      <c r="X952" s="216"/>
      <c r="Y952" s="216"/>
      <c r="Z952" s="216"/>
      <c r="AA952" s="216"/>
    </row>
    <row r="953" spans="1:27" ht="15.75" customHeight="1" x14ac:dyDescent="0.2">
      <c r="A953" s="216"/>
      <c r="B953" s="216"/>
      <c r="C953" s="216"/>
      <c r="D953" s="216"/>
      <c r="E953" s="216"/>
      <c r="F953" s="216"/>
      <c r="G953" s="216"/>
      <c r="H953" s="216"/>
      <c r="I953" s="216"/>
      <c r="J953" s="216"/>
      <c r="K953" s="216"/>
      <c r="L953" s="216"/>
      <c r="M953" s="216"/>
      <c r="N953" s="216"/>
      <c r="O953" s="216"/>
      <c r="P953" s="216"/>
      <c r="Q953" s="216"/>
      <c r="R953" s="216"/>
      <c r="S953" s="216"/>
      <c r="T953" s="216"/>
      <c r="U953" s="216"/>
      <c r="V953" s="216"/>
      <c r="W953" s="216"/>
      <c r="X953" s="216"/>
      <c r="Y953" s="216"/>
      <c r="Z953" s="216"/>
      <c r="AA953" s="216"/>
    </row>
    <row r="954" spans="1:27" ht="15.75" customHeight="1" x14ac:dyDescent="0.2">
      <c r="A954" s="216"/>
      <c r="B954" s="216"/>
      <c r="C954" s="216"/>
      <c r="D954" s="216"/>
      <c r="E954" s="216"/>
      <c r="F954" s="216"/>
      <c r="G954" s="216"/>
      <c r="H954" s="216"/>
      <c r="I954" s="216"/>
      <c r="J954" s="216"/>
      <c r="K954" s="216"/>
      <c r="L954" s="216"/>
      <c r="M954" s="216"/>
      <c r="N954" s="216"/>
      <c r="O954" s="216"/>
      <c r="P954" s="216"/>
      <c r="Q954" s="216"/>
      <c r="R954" s="216"/>
      <c r="S954" s="216"/>
      <c r="T954" s="216"/>
      <c r="U954" s="216"/>
      <c r="V954" s="216"/>
      <c r="W954" s="216"/>
      <c r="X954" s="216"/>
      <c r="Y954" s="216"/>
      <c r="Z954" s="216"/>
      <c r="AA954" s="216"/>
    </row>
    <row r="955" spans="1:27" ht="15.75" customHeight="1" x14ac:dyDescent="0.2">
      <c r="A955" s="216"/>
      <c r="B955" s="216"/>
      <c r="C955" s="216"/>
      <c r="D955" s="216"/>
      <c r="E955" s="216"/>
      <c r="F955" s="216"/>
      <c r="G955" s="216"/>
      <c r="H955" s="216"/>
      <c r="I955" s="216"/>
      <c r="J955" s="216"/>
      <c r="K955" s="216"/>
      <c r="L955" s="216"/>
      <c r="M955" s="216"/>
      <c r="N955" s="216"/>
      <c r="O955" s="216"/>
      <c r="P955" s="216"/>
      <c r="Q955" s="216"/>
      <c r="R955" s="216"/>
      <c r="S955" s="216"/>
      <c r="T955" s="216"/>
      <c r="U955" s="216"/>
      <c r="V955" s="216"/>
      <c r="W955" s="216"/>
      <c r="X955" s="216"/>
      <c r="Y955" s="216"/>
      <c r="Z955" s="216"/>
      <c r="AA955" s="216"/>
    </row>
    <row r="956" spans="1:27" ht="15.75" customHeight="1" x14ac:dyDescent="0.2">
      <c r="A956" s="216"/>
      <c r="B956" s="216"/>
      <c r="C956" s="216"/>
      <c r="D956" s="216"/>
      <c r="E956" s="216"/>
      <c r="F956" s="216"/>
      <c r="G956" s="216"/>
      <c r="H956" s="216"/>
      <c r="I956" s="216"/>
      <c r="J956" s="216"/>
      <c r="K956" s="216"/>
      <c r="L956" s="216"/>
      <c r="M956" s="216"/>
      <c r="N956" s="216"/>
      <c r="O956" s="216"/>
      <c r="P956" s="216"/>
      <c r="Q956" s="216"/>
      <c r="R956" s="216"/>
      <c r="S956" s="216"/>
      <c r="T956" s="216"/>
      <c r="U956" s="216"/>
      <c r="V956" s="216"/>
      <c r="W956" s="216"/>
      <c r="X956" s="216"/>
      <c r="Y956" s="216"/>
      <c r="Z956" s="216"/>
      <c r="AA956" s="216"/>
    </row>
    <row r="957" spans="1:27" ht="15.75" customHeight="1" x14ac:dyDescent="0.2">
      <c r="A957" s="216"/>
      <c r="B957" s="216"/>
      <c r="C957" s="216"/>
      <c r="D957" s="216"/>
      <c r="E957" s="216"/>
      <c r="F957" s="216"/>
      <c r="G957" s="216"/>
      <c r="H957" s="216"/>
      <c r="I957" s="216"/>
      <c r="J957" s="216"/>
      <c r="K957" s="216"/>
      <c r="L957" s="216"/>
      <c r="M957" s="216"/>
      <c r="N957" s="216"/>
      <c r="O957" s="216"/>
      <c r="P957" s="216"/>
      <c r="Q957" s="216"/>
      <c r="R957" s="216"/>
      <c r="S957" s="216"/>
      <c r="T957" s="216"/>
      <c r="U957" s="216"/>
      <c r="V957" s="216"/>
      <c r="W957" s="216"/>
      <c r="X957" s="216"/>
      <c r="Y957" s="216"/>
      <c r="Z957" s="216"/>
      <c r="AA957" s="216"/>
    </row>
    <row r="958" spans="1:27" ht="15.75" customHeight="1" x14ac:dyDescent="0.2">
      <c r="A958" s="216"/>
      <c r="B958" s="216"/>
      <c r="C958" s="216"/>
      <c r="D958" s="216"/>
      <c r="E958" s="216"/>
      <c r="F958" s="216"/>
      <c r="G958" s="216"/>
      <c r="H958" s="216"/>
      <c r="I958" s="216"/>
      <c r="J958" s="216"/>
      <c r="K958" s="216"/>
      <c r="L958" s="216"/>
      <c r="M958" s="216"/>
      <c r="N958" s="216"/>
      <c r="O958" s="216"/>
      <c r="P958" s="216"/>
      <c r="Q958" s="216"/>
      <c r="R958" s="216"/>
      <c r="S958" s="216"/>
      <c r="T958" s="216"/>
      <c r="U958" s="216"/>
      <c r="V958" s="216"/>
      <c r="W958" s="216"/>
      <c r="X958" s="216"/>
      <c r="Y958" s="216"/>
      <c r="Z958" s="216"/>
      <c r="AA958" s="216"/>
    </row>
    <row r="959" spans="1:27" ht="15.75" customHeight="1" x14ac:dyDescent="0.2">
      <c r="A959" s="216"/>
      <c r="B959" s="216"/>
      <c r="C959" s="216"/>
      <c r="D959" s="216"/>
      <c r="E959" s="216"/>
      <c r="F959" s="216"/>
      <c r="G959" s="216"/>
      <c r="H959" s="216"/>
      <c r="I959" s="216"/>
      <c r="J959" s="216"/>
      <c r="K959" s="216"/>
      <c r="L959" s="216"/>
      <c r="M959" s="216"/>
      <c r="N959" s="216"/>
      <c r="O959" s="216"/>
      <c r="P959" s="216"/>
      <c r="Q959" s="216"/>
      <c r="R959" s="216"/>
      <c r="S959" s="216"/>
      <c r="T959" s="216"/>
      <c r="U959" s="216"/>
      <c r="V959" s="216"/>
      <c r="W959" s="216"/>
      <c r="X959" s="216"/>
      <c r="Y959" s="216"/>
      <c r="Z959" s="216"/>
      <c r="AA959" s="216"/>
    </row>
    <row r="960" spans="1:27" ht="15.75" customHeight="1" x14ac:dyDescent="0.2">
      <c r="A960" s="216"/>
      <c r="B960" s="216"/>
      <c r="C960" s="216"/>
      <c r="D960" s="216"/>
      <c r="E960" s="216"/>
      <c r="F960" s="216"/>
      <c r="G960" s="216"/>
      <c r="H960" s="216"/>
      <c r="I960" s="216"/>
      <c r="J960" s="216"/>
      <c r="K960" s="216"/>
      <c r="L960" s="216"/>
      <c r="M960" s="216"/>
      <c r="N960" s="216"/>
      <c r="O960" s="216"/>
      <c r="P960" s="216"/>
      <c r="Q960" s="216"/>
      <c r="R960" s="216"/>
      <c r="S960" s="216"/>
      <c r="T960" s="216"/>
      <c r="U960" s="216"/>
      <c r="V960" s="216"/>
      <c r="W960" s="216"/>
      <c r="X960" s="216"/>
      <c r="Y960" s="216"/>
      <c r="Z960" s="216"/>
      <c r="AA960" s="216"/>
    </row>
    <row r="961" spans="1:27" ht="15.75" customHeight="1" x14ac:dyDescent="0.2">
      <c r="A961" s="216"/>
      <c r="B961" s="216"/>
      <c r="C961" s="216"/>
      <c r="D961" s="216"/>
      <c r="E961" s="216"/>
      <c r="F961" s="216"/>
      <c r="G961" s="216"/>
      <c r="H961" s="216"/>
      <c r="I961" s="216"/>
      <c r="J961" s="216"/>
      <c r="K961" s="216"/>
      <c r="L961" s="216"/>
      <c r="M961" s="216"/>
      <c r="N961" s="216"/>
      <c r="O961" s="216"/>
      <c r="P961" s="216"/>
      <c r="Q961" s="216"/>
      <c r="R961" s="216"/>
      <c r="S961" s="216"/>
      <c r="T961" s="216"/>
      <c r="U961" s="216"/>
      <c r="V961" s="216"/>
      <c r="W961" s="216"/>
      <c r="X961" s="216"/>
      <c r="Y961" s="216"/>
      <c r="Z961" s="216"/>
      <c r="AA961" s="216"/>
    </row>
    <row r="962" spans="1:27" ht="15.75" customHeight="1" x14ac:dyDescent="0.2">
      <c r="A962" s="216"/>
      <c r="B962" s="216"/>
      <c r="C962" s="216"/>
      <c r="D962" s="216"/>
      <c r="E962" s="216"/>
      <c r="F962" s="216"/>
      <c r="G962" s="216"/>
      <c r="H962" s="216"/>
      <c r="I962" s="216"/>
      <c r="J962" s="216"/>
      <c r="K962" s="216"/>
      <c r="L962" s="216"/>
      <c r="M962" s="216"/>
      <c r="N962" s="216"/>
      <c r="O962" s="216"/>
      <c r="P962" s="216"/>
      <c r="Q962" s="216"/>
      <c r="R962" s="216"/>
      <c r="S962" s="216"/>
      <c r="T962" s="216"/>
      <c r="U962" s="216"/>
      <c r="V962" s="216"/>
      <c r="W962" s="216"/>
      <c r="X962" s="216"/>
      <c r="Y962" s="216"/>
      <c r="Z962" s="216"/>
      <c r="AA962" s="216"/>
    </row>
    <row r="963" spans="1:27" ht="15.75" customHeight="1" x14ac:dyDescent="0.2">
      <c r="A963" s="216"/>
      <c r="B963" s="216"/>
      <c r="C963" s="216"/>
      <c r="D963" s="216"/>
      <c r="E963" s="216"/>
      <c r="F963" s="216"/>
      <c r="G963" s="216"/>
      <c r="H963" s="216"/>
      <c r="I963" s="216"/>
      <c r="J963" s="216"/>
      <c r="K963" s="216"/>
      <c r="L963" s="216"/>
      <c r="M963" s="216"/>
      <c r="N963" s="216"/>
      <c r="O963" s="216"/>
      <c r="P963" s="216"/>
      <c r="Q963" s="216"/>
      <c r="R963" s="216"/>
      <c r="S963" s="216"/>
      <c r="T963" s="216"/>
      <c r="U963" s="216"/>
      <c r="V963" s="216"/>
      <c r="W963" s="216"/>
      <c r="X963" s="216"/>
      <c r="Y963" s="216"/>
      <c r="Z963" s="216"/>
      <c r="AA963" s="216"/>
    </row>
    <row r="964" spans="1:27" ht="15.75" customHeight="1" x14ac:dyDescent="0.2">
      <c r="A964" s="216"/>
      <c r="B964" s="216"/>
      <c r="C964" s="216"/>
      <c r="D964" s="216"/>
      <c r="E964" s="216"/>
      <c r="F964" s="216"/>
      <c r="G964" s="216"/>
      <c r="H964" s="216"/>
      <c r="I964" s="216"/>
      <c r="J964" s="216"/>
      <c r="K964" s="216"/>
      <c r="L964" s="216"/>
      <c r="M964" s="216"/>
      <c r="N964" s="216"/>
      <c r="O964" s="216"/>
      <c r="P964" s="216"/>
      <c r="Q964" s="216"/>
      <c r="R964" s="216"/>
      <c r="S964" s="216"/>
      <c r="T964" s="216"/>
      <c r="U964" s="216"/>
      <c r="V964" s="216"/>
      <c r="W964" s="216"/>
      <c r="X964" s="216"/>
      <c r="Y964" s="216"/>
      <c r="Z964" s="216"/>
      <c r="AA964" s="216"/>
    </row>
    <row r="965" spans="1:27" ht="15.75" customHeight="1" x14ac:dyDescent="0.2">
      <c r="A965" s="216"/>
      <c r="B965" s="216"/>
      <c r="C965" s="216"/>
      <c r="D965" s="216"/>
      <c r="E965" s="216"/>
      <c r="F965" s="216"/>
      <c r="G965" s="216"/>
      <c r="H965" s="216"/>
      <c r="I965" s="216"/>
      <c r="J965" s="216"/>
      <c r="K965" s="216"/>
      <c r="L965" s="216"/>
      <c r="M965" s="216"/>
      <c r="N965" s="216"/>
      <c r="O965" s="216"/>
      <c r="P965" s="216"/>
      <c r="Q965" s="216"/>
      <c r="R965" s="216"/>
      <c r="S965" s="216"/>
      <c r="T965" s="216"/>
      <c r="U965" s="216"/>
      <c r="V965" s="216"/>
      <c r="W965" s="216"/>
      <c r="X965" s="216"/>
      <c r="Y965" s="216"/>
      <c r="Z965" s="216"/>
      <c r="AA965" s="216"/>
    </row>
    <row r="966" spans="1:27" ht="15.75" customHeight="1" x14ac:dyDescent="0.2">
      <c r="A966" s="216"/>
      <c r="B966" s="216"/>
      <c r="C966" s="216"/>
      <c r="D966" s="216"/>
      <c r="E966" s="216"/>
      <c r="F966" s="216"/>
      <c r="G966" s="216"/>
      <c r="H966" s="216"/>
      <c r="I966" s="216"/>
      <c r="J966" s="216"/>
      <c r="K966" s="216"/>
      <c r="L966" s="216"/>
      <c r="M966" s="216"/>
      <c r="N966" s="216"/>
      <c r="O966" s="216"/>
      <c r="P966" s="216"/>
      <c r="Q966" s="216"/>
      <c r="R966" s="216"/>
      <c r="S966" s="216"/>
      <c r="T966" s="216"/>
      <c r="U966" s="216"/>
      <c r="V966" s="216"/>
      <c r="W966" s="216"/>
      <c r="X966" s="216"/>
      <c r="Y966" s="216"/>
      <c r="Z966" s="216"/>
      <c r="AA966" s="216"/>
    </row>
    <row r="967" spans="1:27" ht="15.75" customHeight="1" x14ac:dyDescent="0.2">
      <c r="A967" s="216"/>
      <c r="B967" s="216"/>
      <c r="C967" s="216"/>
      <c r="D967" s="216"/>
      <c r="E967" s="216"/>
      <c r="F967" s="216"/>
      <c r="G967" s="216"/>
      <c r="H967" s="216"/>
      <c r="I967" s="216"/>
      <c r="J967" s="216"/>
      <c r="K967" s="216"/>
      <c r="L967" s="216"/>
      <c r="M967" s="216"/>
      <c r="N967" s="216"/>
      <c r="O967" s="216"/>
      <c r="P967" s="216"/>
      <c r="Q967" s="216"/>
      <c r="R967" s="216"/>
      <c r="S967" s="216"/>
      <c r="T967" s="216"/>
      <c r="U967" s="216"/>
      <c r="V967" s="216"/>
      <c r="W967" s="216"/>
      <c r="X967" s="216"/>
      <c r="Y967" s="216"/>
      <c r="Z967" s="216"/>
      <c r="AA967" s="216"/>
    </row>
    <row r="968" spans="1:27" ht="15.75" customHeight="1" x14ac:dyDescent="0.2">
      <c r="A968" s="216"/>
      <c r="B968" s="216"/>
      <c r="C968" s="216"/>
      <c r="D968" s="216"/>
      <c r="E968" s="216"/>
      <c r="F968" s="216"/>
      <c r="G968" s="216"/>
      <c r="H968" s="216"/>
      <c r="I968" s="216"/>
      <c r="J968" s="216"/>
      <c r="K968" s="216"/>
      <c r="L968" s="216"/>
      <c r="M968" s="216"/>
      <c r="N968" s="216"/>
      <c r="O968" s="216"/>
      <c r="P968" s="216"/>
      <c r="Q968" s="216"/>
      <c r="R968" s="216"/>
      <c r="S968" s="216"/>
      <c r="T968" s="216"/>
      <c r="U968" s="216"/>
      <c r="V968" s="216"/>
      <c r="W968" s="216"/>
      <c r="X968" s="216"/>
      <c r="Y968" s="216"/>
      <c r="Z968" s="216"/>
      <c r="AA968" s="216"/>
    </row>
    <row r="969" spans="1:27" ht="15.75" customHeight="1" x14ac:dyDescent="0.2">
      <c r="A969" s="216"/>
      <c r="B969" s="216"/>
      <c r="C969" s="216"/>
      <c r="D969" s="216"/>
      <c r="E969" s="216"/>
      <c r="F969" s="216"/>
      <c r="G969" s="216"/>
      <c r="H969" s="216"/>
      <c r="I969" s="216"/>
      <c r="J969" s="216"/>
      <c r="K969" s="216"/>
      <c r="L969" s="216"/>
      <c r="M969" s="216"/>
      <c r="N969" s="216"/>
      <c r="O969" s="216"/>
      <c r="P969" s="216"/>
      <c r="Q969" s="216"/>
      <c r="R969" s="216"/>
      <c r="S969" s="216"/>
      <c r="T969" s="216"/>
      <c r="U969" s="216"/>
      <c r="V969" s="216"/>
      <c r="W969" s="216"/>
      <c r="X969" s="216"/>
      <c r="Y969" s="216"/>
      <c r="Z969" s="216"/>
      <c r="AA969" s="216"/>
    </row>
    <row r="970" spans="1:27" ht="15.75" customHeight="1" x14ac:dyDescent="0.2">
      <c r="A970" s="216"/>
      <c r="B970" s="216"/>
      <c r="C970" s="216"/>
      <c r="D970" s="216"/>
      <c r="E970" s="216"/>
      <c r="F970" s="216"/>
      <c r="G970" s="216"/>
      <c r="H970" s="216"/>
      <c r="I970" s="216"/>
      <c r="J970" s="216"/>
      <c r="K970" s="216"/>
      <c r="L970" s="216"/>
      <c r="M970" s="216"/>
      <c r="N970" s="216"/>
      <c r="O970" s="216"/>
      <c r="P970" s="216"/>
      <c r="Q970" s="216"/>
      <c r="R970" s="216"/>
      <c r="S970" s="216"/>
      <c r="T970" s="216"/>
      <c r="U970" s="216"/>
      <c r="V970" s="216"/>
      <c r="W970" s="216"/>
      <c r="X970" s="216"/>
      <c r="Y970" s="216"/>
      <c r="Z970" s="216"/>
      <c r="AA970" s="216"/>
    </row>
    <row r="971" spans="1:27" ht="15.75" customHeight="1" x14ac:dyDescent="0.2">
      <c r="A971" s="216"/>
      <c r="B971" s="216"/>
      <c r="C971" s="216"/>
      <c r="D971" s="216"/>
      <c r="E971" s="216"/>
      <c r="F971" s="216"/>
      <c r="G971" s="216"/>
      <c r="H971" s="216"/>
      <c r="I971" s="216"/>
      <c r="J971" s="216"/>
      <c r="K971" s="216"/>
      <c r="L971" s="216"/>
      <c r="M971" s="216"/>
      <c r="N971" s="216"/>
      <c r="O971" s="216"/>
      <c r="P971" s="216"/>
      <c r="Q971" s="216"/>
      <c r="R971" s="216"/>
      <c r="S971" s="216"/>
      <c r="T971" s="216"/>
      <c r="U971" s="216"/>
      <c r="V971" s="216"/>
      <c r="W971" s="216"/>
      <c r="X971" s="216"/>
      <c r="Y971" s="216"/>
      <c r="Z971" s="216"/>
      <c r="AA971" s="216"/>
    </row>
    <row r="972" spans="1:27" ht="15.75" customHeight="1" x14ac:dyDescent="0.2">
      <c r="A972" s="216"/>
      <c r="B972" s="216"/>
      <c r="C972" s="216"/>
      <c r="D972" s="216"/>
      <c r="E972" s="216"/>
      <c r="F972" s="216"/>
      <c r="G972" s="216"/>
      <c r="H972" s="216"/>
      <c r="I972" s="216"/>
      <c r="J972" s="216"/>
      <c r="K972" s="216"/>
      <c r="L972" s="216"/>
      <c r="M972" s="216"/>
      <c r="N972" s="216"/>
      <c r="O972" s="216"/>
      <c r="P972" s="216"/>
      <c r="Q972" s="216"/>
      <c r="R972" s="216"/>
      <c r="S972" s="216"/>
      <c r="T972" s="216"/>
      <c r="U972" s="216"/>
      <c r="V972" s="216"/>
      <c r="W972" s="216"/>
      <c r="X972" s="216"/>
      <c r="Y972" s="216"/>
      <c r="Z972" s="216"/>
      <c r="AA972" s="216"/>
    </row>
    <row r="973" spans="1:27" ht="15.75" customHeight="1" x14ac:dyDescent="0.2">
      <c r="A973" s="216"/>
      <c r="B973" s="216"/>
      <c r="C973" s="216"/>
      <c r="D973" s="216"/>
      <c r="E973" s="216"/>
      <c r="F973" s="216"/>
      <c r="G973" s="216"/>
      <c r="H973" s="216"/>
      <c r="I973" s="216"/>
      <c r="J973" s="216"/>
      <c r="K973" s="216"/>
      <c r="L973" s="216"/>
      <c r="M973" s="216"/>
      <c r="N973" s="216"/>
      <c r="O973" s="216"/>
      <c r="P973" s="216"/>
      <c r="Q973" s="216"/>
      <c r="R973" s="216"/>
      <c r="S973" s="216"/>
      <c r="T973" s="216"/>
      <c r="U973" s="216"/>
      <c r="V973" s="216"/>
      <c r="W973" s="216"/>
      <c r="X973" s="216"/>
      <c r="Y973" s="216"/>
      <c r="Z973" s="216"/>
      <c r="AA973" s="216"/>
    </row>
    <row r="974" spans="1:27" ht="15.75" customHeight="1" x14ac:dyDescent="0.2">
      <c r="A974" s="216"/>
      <c r="B974" s="216"/>
      <c r="C974" s="216"/>
      <c r="D974" s="216"/>
      <c r="E974" s="216"/>
      <c r="F974" s="216"/>
      <c r="G974" s="216"/>
      <c r="H974" s="216"/>
      <c r="I974" s="216"/>
      <c r="J974" s="216"/>
      <c r="K974" s="216"/>
      <c r="L974" s="216"/>
      <c r="M974" s="216"/>
      <c r="N974" s="216"/>
      <c r="O974" s="216"/>
      <c r="P974" s="216"/>
      <c r="Q974" s="216"/>
      <c r="R974" s="216"/>
      <c r="S974" s="216"/>
      <c r="T974" s="216"/>
      <c r="U974" s="216"/>
      <c r="V974" s="216"/>
      <c r="W974" s="216"/>
      <c r="X974" s="216"/>
      <c r="Y974" s="216"/>
      <c r="Z974" s="216"/>
      <c r="AA974" s="216"/>
    </row>
    <row r="975" spans="1:27" ht="15.75" customHeight="1" x14ac:dyDescent="0.2">
      <c r="A975" s="216"/>
      <c r="B975" s="216"/>
      <c r="C975" s="216"/>
      <c r="D975" s="216"/>
      <c r="E975" s="216"/>
      <c r="F975" s="216"/>
      <c r="G975" s="216"/>
      <c r="H975" s="216"/>
      <c r="I975" s="216"/>
      <c r="J975" s="216"/>
      <c r="K975" s="216"/>
      <c r="L975" s="216"/>
      <c r="M975" s="216"/>
      <c r="N975" s="216"/>
      <c r="O975" s="216"/>
      <c r="P975" s="216"/>
      <c r="Q975" s="216"/>
      <c r="R975" s="216"/>
      <c r="S975" s="216"/>
      <c r="T975" s="216"/>
      <c r="U975" s="216"/>
      <c r="V975" s="216"/>
      <c r="W975" s="216"/>
      <c r="X975" s="216"/>
      <c r="Y975" s="216"/>
      <c r="Z975" s="216"/>
      <c r="AA975" s="216"/>
    </row>
    <row r="976" spans="1:27" ht="15.75" customHeight="1" x14ac:dyDescent="0.2">
      <c r="A976" s="216"/>
      <c r="B976" s="216"/>
      <c r="C976" s="216"/>
      <c r="D976" s="216"/>
      <c r="E976" s="216"/>
      <c r="F976" s="216"/>
      <c r="G976" s="216"/>
      <c r="H976" s="216"/>
      <c r="I976" s="216"/>
      <c r="J976" s="216"/>
      <c r="K976" s="216"/>
      <c r="L976" s="216"/>
      <c r="M976" s="216"/>
      <c r="N976" s="216"/>
      <c r="O976" s="216"/>
      <c r="P976" s="216"/>
      <c r="Q976" s="216"/>
      <c r="R976" s="216"/>
      <c r="S976" s="216"/>
      <c r="T976" s="216"/>
      <c r="U976" s="216"/>
      <c r="V976" s="216"/>
      <c r="W976" s="216"/>
      <c r="X976" s="216"/>
      <c r="Y976" s="216"/>
      <c r="Z976" s="216"/>
      <c r="AA976" s="216"/>
    </row>
    <row r="977" spans="1:27" ht="15.75" customHeight="1" x14ac:dyDescent="0.2">
      <c r="A977" s="216"/>
      <c r="B977" s="216"/>
      <c r="C977" s="216"/>
      <c r="D977" s="216"/>
      <c r="E977" s="216"/>
      <c r="F977" s="216"/>
      <c r="G977" s="216"/>
      <c r="H977" s="216"/>
      <c r="I977" s="216"/>
      <c r="J977" s="216"/>
      <c r="K977" s="216"/>
      <c r="L977" s="216"/>
      <c r="M977" s="216"/>
      <c r="N977" s="216"/>
      <c r="O977" s="216"/>
      <c r="P977" s="216"/>
      <c r="Q977" s="216"/>
      <c r="R977" s="216"/>
      <c r="S977" s="216"/>
      <c r="T977" s="216"/>
      <c r="U977" s="216"/>
      <c r="V977" s="216"/>
      <c r="W977" s="216"/>
      <c r="X977" s="216"/>
      <c r="Y977" s="216"/>
      <c r="Z977" s="216"/>
      <c r="AA977" s="216"/>
    </row>
    <row r="978" spans="1:27" ht="15.75" customHeight="1" x14ac:dyDescent="0.2">
      <c r="A978" s="216"/>
      <c r="B978" s="216"/>
      <c r="C978" s="216"/>
      <c r="D978" s="216"/>
      <c r="E978" s="216"/>
      <c r="F978" s="216"/>
      <c r="G978" s="216"/>
      <c r="H978" s="216"/>
      <c r="I978" s="216"/>
      <c r="J978" s="216"/>
      <c r="K978" s="216"/>
      <c r="L978" s="216"/>
      <c r="M978" s="216"/>
      <c r="N978" s="216"/>
      <c r="O978" s="216"/>
      <c r="P978" s="216"/>
      <c r="Q978" s="216"/>
      <c r="R978" s="216"/>
      <c r="S978" s="216"/>
      <c r="T978" s="216"/>
      <c r="U978" s="216"/>
      <c r="V978" s="216"/>
      <c r="W978" s="216"/>
      <c r="X978" s="216"/>
      <c r="Y978" s="216"/>
      <c r="Z978" s="216"/>
      <c r="AA978" s="216"/>
    </row>
    <row r="979" spans="1:27" ht="15.75" customHeight="1" x14ac:dyDescent="0.2">
      <c r="A979" s="216"/>
      <c r="B979" s="216"/>
      <c r="C979" s="216"/>
      <c r="D979" s="216"/>
      <c r="E979" s="216"/>
      <c r="F979" s="216"/>
      <c r="G979" s="216"/>
      <c r="H979" s="216"/>
      <c r="I979" s="216"/>
      <c r="J979" s="216"/>
      <c r="K979" s="216"/>
      <c r="L979" s="216"/>
      <c r="M979" s="216"/>
      <c r="N979" s="216"/>
      <c r="O979" s="216"/>
      <c r="P979" s="216"/>
      <c r="Q979" s="216"/>
      <c r="R979" s="216"/>
      <c r="S979" s="216"/>
      <c r="T979" s="216"/>
      <c r="U979" s="216"/>
      <c r="V979" s="216"/>
      <c r="W979" s="216"/>
      <c r="X979" s="216"/>
      <c r="Y979" s="216"/>
      <c r="Z979" s="216"/>
      <c r="AA979" s="216"/>
    </row>
    <row r="980" spans="1:27" ht="15.75" customHeight="1" x14ac:dyDescent="0.2">
      <c r="A980" s="216"/>
      <c r="B980" s="216"/>
      <c r="C980" s="216"/>
      <c r="D980" s="216"/>
      <c r="E980" s="216"/>
      <c r="F980" s="216"/>
      <c r="G980" s="216"/>
      <c r="H980" s="216"/>
      <c r="I980" s="216"/>
      <c r="J980" s="216"/>
      <c r="K980" s="216"/>
      <c r="L980" s="216"/>
      <c r="M980" s="216"/>
      <c r="N980" s="216"/>
      <c r="O980" s="216"/>
      <c r="P980" s="216"/>
      <c r="Q980" s="216"/>
      <c r="R980" s="216"/>
      <c r="S980" s="216"/>
      <c r="T980" s="216"/>
      <c r="U980" s="216"/>
      <c r="V980" s="216"/>
      <c r="W980" s="216"/>
      <c r="X980" s="216"/>
      <c r="Y980" s="216"/>
      <c r="Z980" s="216"/>
      <c r="AA980" s="216"/>
    </row>
    <row r="981" spans="1:27" ht="15.75" customHeight="1" x14ac:dyDescent="0.2">
      <c r="A981" s="216"/>
      <c r="B981" s="216"/>
      <c r="C981" s="216"/>
      <c r="D981" s="216"/>
      <c r="E981" s="216"/>
      <c r="F981" s="216"/>
      <c r="G981" s="216"/>
      <c r="H981" s="216"/>
      <c r="I981" s="216"/>
      <c r="J981" s="216"/>
      <c r="K981" s="216"/>
      <c r="L981" s="216"/>
      <c r="M981" s="216"/>
      <c r="N981" s="216"/>
      <c r="O981" s="216"/>
      <c r="P981" s="216"/>
      <c r="Q981" s="216"/>
      <c r="R981" s="216"/>
      <c r="S981" s="216"/>
      <c r="T981" s="216"/>
      <c r="U981" s="216"/>
      <c r="V981" s="216"/>
      <c r="W981" s="216"/>
      <c r="X981" s="216"/>
      <c r="Y981" s="216"/>
      <c r="Z981" s="216"/>
      <c r="AA981" s="216"/>
    </row>
    <row r="982" spans="1:27" ht="15.75" customHeight="1" x14ac:dyDescent="0.2">
      <c r="A982" s="216"/>
      <c r="B982" s="216"/>
      <c r="C982" s="216"/>
      <c r="D982" s="216"/>
      <c r="E982" s="216"/>
      <c r="F982" s="216"/>
      <c r="G982" s="216"/>
      <c r="H982" s="216"/>
      <c r="I982" s="216"/>
      <c r="J982" s="216"/>
      <c r="K982" s="216"/>
      <c r="L982" s="216"/>
      <c r="M982" s="216"/>
      <c r="N982" s="216"/>
      <c r="O982" s="216"/>
      <c r="P982" s="216"/>
      <c r="Q982" s="216"/>
      <c r="R982" s="216"/>
      <c r="S982" s="216"/>
      <c r="T982" s="216"/>
      <c r="U982" s="216"/>
      <c r="V982" s="216"/>
      <c r="W982" s="216"/>
      <c r="X982" s="216"/>
      <c r="Y982" s="216"/>
      <c r="Z982" s="216"/>
      <c r="AA982" s="216"/>
    </row>
    <row r="983" spans="1:27" ht="15.75" customHeight="1" x14ac:dyDescent="0.2">
      <c r="A983" s="216"/>
      <c r="B983" s="216"/>
      <c r="C983" s="216"/>
      <c r="D983" s="216"/>
      <c r="E983" s="216"/>
      <c r="F983" s="216"/>
      <c r="G983" s="216"/>
      <c r="H983" s="216"/>
      <c r="I983" s="216"/>
      <c r="J983" s="216"/>
      <c r="K983" s="216"/>
      <c r="L983" s="216"/>
      <c r="M983" s="216"/>
      <c r="N983" s="216"/>
      <c r="O983" s="216"/>
      <c r="P983" s="216"/>
      <c r="Q983" s="216"/>
      <c r="R983" s="216"/>
      <c r="S983" s="216"/>
      <c r="T983" s="216"/>
      <c r="U983" s="216"/>
      <c r="V983" s="216"/>
      <c r="W983" s="216"/>
      <c r="X983" s="216"/>
      <c r="Y983" s="216"/>
      <c r="Z983" s="216"/>
      <c r="AA983" s="216"/>
    </row>
    <row r="984" spans="1:27" ht="15.75" customHeight="1" x14ac:dyDescent="0.2">
      <c r="A984" s="216"/>
      <c r="B984" s="216"/>
      <c r="C984" s="216"/>
      <c r="D984" s="216"/>
      <c r="E984" s="216"/>
      <c r="F984" s="216"/>
      <c r="G984" s="216"/>
      <c r="H984" s="216"/>
      <c r="I984" s="216"/>
      <c r="J984" s="216"/>
      <c r="K984" s="216"/>
      <c r="L984" s="216"/>
      <c r="M984" s="216"/>
      <c r="N984" s="216"/>
      <c r="O984" s="216"/>
      <c r="P984" s="216"/>
      <c r="Q984" s="216"/>
      <c r="R984" s="216"/>
      <c r="S984" s="216"/>
      <c r="T984" s="216"/>
      <c r="U984" s="216"/>
      <c r="V984" s="216"/>
      <c r="W984" s="216"/>
      <c r="X984" s="216"/>
      <c r="Y984" s="216"/>
      <c r="Z984" s="216"/>
      <c r="AA984" s="216"/>
    </row>
    <row r="985" spans="1:27" ht="15.75" customHeight="1" x14ac:dyDescent="0.2">
      <c r="A985" s="216"/>
      <c r="B985" s="216"/>
      <c r="C985" s="216"/>
      <c r="D985" s="216"/>
      <c r="E985" s="216"/>
      <c r="F985" s="216"/>
      <c r="G985" s="216"/>
      <c r="H985" s="216"/>
      <c r="I985" s="216"/>
      <c r="J985" s="216"/>
      <c r="K985" s="216"/>
      <c r="L985" s="216"/>
      <c r="M985" s="216"/>
      <c r="N985" s="216"/>
      <c r="O985" s="216"/>
      <c r="P985" s="216"/>
      <c r="Q985" s="216"/>
      <c r="R985" s="216"/>
      <c r="S985" s="216"/>
      <c r="T985" s="216"/>
      <c r="U985" s="216"/>
      <c r="V985" s="216"/>
      <c r="W985" s="216"/>
      <c r="X985" s="216"/>
      <c r="Y985" s="216"/>
      <c r="Z985" s="216"/>
      <c r="AA985" s="216"/>
    </row>
    <row r="986" spans="1:27" ht="15.75" customHeight="1" x14ac:dyDescent="0.2">
      <c r="A986" s="216"/>
      <c r="B986" s="216"/>
      <c r="C986" s="216"/>
      <c r="D986" s="216"/>
      <c r="E986" s="216"/>
      <c r="F986" s="216"/>
      <c r="G986" s="216"/>
      <c r="H986" s="216"/>
      <c r="I986" s="216"/>
      <c r="J986" s="216"/>
      <c r="K986" s="216"/>
      <c r="L986" s="216"/>
      <c r="M986" s="216"/>
      <c r="N986" s="216"/>
      <c r="O986" s="216"/>
      <c r="P986" s="216"/>
      <c r="Q986" s="216"/>
      <c r="R986" s="216"/>
      <c r="S986" s="216"/>
      <c r="T986" s="216"/>
      <c r="U986" s="216"/>
      <c r="V986" s="216"/>
      <c r="W986" s="216"/>
      <c r="X986" s="216"/>
      <c r="Y986" s="216"/>
      <c r="Z986" s="216"/>
      <c r="AA986" s="216"/>
    </row>
    <row r="987" spans="1:27" ht="15.75" customHeight="1" x14ac:dyDescent="0.2">
      <c r="A987" s="216"/>
      <c r="B987" s="216"/>
      <c r="C987" s="216"/>
      <c r="D987" s="216"/>
      <c r="E987" s="216"/>
      <c r="F987" s="216"/>
      <c r="G987" s="216"/>
      <c r="H987" s="216"/>
      <c r="I987" s="216"/>
      <c r="J987" s="216"/>
      <c r="K987" s="216"/>
      <c r="L987" s="216"/>
      <c r="M987" s="216"/>
      <c r="N987" s="216"/>
      <c r="O987" s="216"/>
      <c r="P987" s="216"/>
      <c r="Q987" s="216"/>
      <c r="R987" s="216"/>
      <c r="S987" s="216"/>
      <c r="T987" s="216"/>
      <c r="U987" s="216"/>
      <c r="V987" s="216"/>
      <c r="W987" s="216"/>
      <c r="X987" s="216"/>
      <c r="Y987" s="216"/>
      <c r="Z987" s="216"/>
      <c r="AA987" s="216"/>
    </row>
    <row r="988" spans="1:27" ht="15.75" customHeight="1" x14ac:dyDescent="0.2">
      <c r="A988" s="216"/>
      <c r="B988" s="216"/>
      <c r="C988" s="216"/>
      <c r="D988" s="216"/>
      <c r="E988" s="216"/>
      <c r="F988" s="216"/>
      <c r="G988" s="216"/>
      <c r="H988" s="216"/>
      <c r="I988" s="216"/>
      <c r="J988" s="216"/>
      <c r="K988" s="216"/>
      <c r="L988" s="216"/>
      <c r="M988" s="216"/>
      <c r="N988" s="216"/>
      <c r="O988" s="216"/>
      <c r="P988" s="216"/>
      <c r="Q988" s="216"/>
      <c r="R988" s="216"/>
      <c r="S988" s="216"/>
      <c r="T988" s="216"/>
      <c r="U988" s="216"/>
      <c r="V988" s="216"/>
      <c r="W988" s="216"/>
      <c r="X988" s="216"/>
      <c r="Y988" s="216"/>
      <c r="Z988" s="216"/>
      <c r="AA988" s="216"/>
    </row>
    <row r="989" spans="1:27" ht="15.75" customHeight="1" x14ac:dyDescent="0.2">
      <c r="A989" s="216"/>
      <c r="B989" s="216"/>
      <c r="C989" s="216"/>
      <c r="D989" s="216"/>
      <c r="E989" s="216"/>
      <c r="F989" s="216"/>
      <c r="G989" s="216"/>
      <c r="H989" s="216"/>
      <c r="I989" s="216"/>
      <c r="J989" s="216"/>
      <c r="K989" s="216"/>
      <c r="L989" s="216"/>
      <c r="M989" s="216"/>
      <c r="N989" s="216"/>
      <c r="O989" s="216"/>
      <c r="P989" s="216"/>
      <c r="Q989" s="216"/>
      <c r="R989" s="216"/>
      <c r="S989" s="216"/>
      <c r="T989" s="216"/>
      <c r="U989" s="216"/>
      <c r="V989" s="216"/>
      <c r="W989" s="216"/>
      <c r="X989" s="216"/>
      <c r="Y989" s="216"/>
      <c r="Z989" s="216"/>
      <c r="AA989" s="216"/>
    </row>
    <row r="990" spans="1:27" ht="15.75" customHeight="1" x14ac:dyDescent="0.2">
      <c r="A990" s="216"/>
      <c r="B990" s="216"/>
      <c r="C990" s="216"/>
      <c r="D990" s="216"/>
      <c r="E990" s="216"/>
      <c r="F990" s="216"/>
      <c r="G990" s="216"/>
      <c r="H990" s="216"/>
      <c r="I990" s="216"/>
      <c r="J990" s="216"/>
      <c r="K990" s="216"/>
      <c r="L990" s="216"/>
      <c r="M990" s="216"/>
      <c r="N990" s="216"/>
      <c r="O990" s="216"/>
      <c r="P990" s="216"/>
      <c r="Q990" s="216"/>
      <c r="R990" s="216"/>
      <c r="S990" s="216"/>
      <c r="T990" s="216"/>
      <c r="U990" s="216"/>
      <c r="V990" s="216"/>
      <c r="W990" s="216"/>
      <c r="X990" s="216"/>
      <c r="Y990" s="216"/>
      <c r="Z990" s="216"/>
      <c r="AA990" s="216"/>
    </row>
    <row r="991" spans="1:27" ht="15.75" customHeight="1" x14ac:dyDescent="0.2">
      <c r="A991" s="216"/>
      <c r="B991" s="216"/>
      <c r="C991" s="216"/>
      <c r="D991" s="216"/>
      <c r="E991" s="216"/>
      <c r="F991" s="216"/>
      <c r="G991" s="216"/>
      <c r="H991" s="216"/>
      <c r="I991" s="216"/>
      <c r="J991" s="216"/>
      <c r="K991" s="216"/>
      <c r="L991" s="216"/>
      <c r="M991" s="216"/>
      <c r="N991" s="216"/>
      <c r="O991" s="216"/>
      <c r="P991" s="216"/>
      <c r="Q991" s="216"/>
      <c r="R991" s="216"/>
      <c r="S991" s="216"/>
      <c r="T991" s="216"/>
      <c r="U991" s="216"/>
      <c r="V991" s="216"/>
      <c r="W991" s="216"/>
      <c r="X991" s="216"/>
      <c r="Y991" s="216"/>
      <c r="Z991" s="216"/>
      <c r="AA991" s="216"/>
    </row>
    <row r="992" spans="1:27" ht="15.75" customHeight="1" x14ac:dyDescent="0.2">
      <c r="A992" s="216"/>
      <c r="B992" s="216"/>
      <c r="C992" s="216"/>
      <c r="D992" s="216"/>
      <c r="E992" s="216"/>
      <c r="F992" s="216"/>
      <c r="G992" s="216"/>
      <c r="H992" s="216"/>
      <c r="I992" s="216"/>
      <c r="J992" s="216"/>
      <c r="K992" s="216"/>
      <c r="L992" s="216"/>
      <c r="M992" s="216"/>
      <c r="N992" s="216"/>
      <c r="O992" s="216"/>
      <c r="P992" s="216"/>
      <c r="Q992" s="216"/>
      <c r="R992" s="216"/>
      <c r="S992" s="216"/>
      <c r="T992" s="216"/>
      <c r="U992" s="216"/>
      <c r="V992" s="216"/>
      <c r="W992" s="216"/>
      <c r="X992" s="216"/>
      <c r="Y992" s="216"/>
      <c r="Z992" s="216"/>
      <c r="AA992" s="216"/>
    </row>
    <row r="993" spans="1:27" ht="15.75" customHeight="1" x14ac:dyDescent="0.2">
      <c r="A993" s="216"/>
      <c r="B993" s="216"/>
      <c r="C993" s="216"/>
      <c r="D993" s="216"/>
      <c r="E993" s="216"/>
      <c r="F993" s="216"/>
      <c r="G993" s="216"/>
      <c r="H993" s="216"/>
      <c r="I993" s="216"/>
      <c r="J993" s="216"/>
      <c r="K993" s="216"/>
      <c r="L993" s="216"/>
      <c r="M993" s="216"/>
      <c r="N993" s="216"/>
      <c r="O993" s="216"/>
      <c r="P993" s="216"/>
      <c r="Q993" s="216"/>
      <c r="R993" s="216"/>
      <c r="S993" s="216"/>
      <c r="T993" s="216"/>
      <c r="U993" s="216"/>
      <c r="V993" s="216"/>
      <c r="W993" s="216"/>
      <c r="X993" s="216"/>
      <c r="Y993" s="216"/>
      <c r="Z993" s="216"/>
      <c r="AA993" s="216"/>
    </row>
    <row r="994" spans="1:27" ht="15.75" customHeight="1" x14ac:dyDescent="0.2">
      <c r="A994" s="216"/>
      <c r="B994" s="216"/>
      <c r="C994" s="216"/>
      <c r="D994" s="216"/>
      <c r="E994" s="216"/>
      <c r="F994" s="216"/>
      <c r="G994" s="216"/>
      <c r="H994" s="216"/>
      <c r="I994" s="216"/>
      <c r="J994" s="216"/>
      <c r="K994" s="216"/>
      <c r="L994" s="216"/>
      <c r="M994" s="216"/>
      <c r="N994" s="216"/>
      <c r="O994" s="216"/>
      <c r="P994" s="216"/>
      <c r="Q994" s="216"/>
      <c r="R994" s="216"/>
      <c r="S994" s="216"/>
      <c r="T994" s="216"/>
      <c r="U994" s="216"/>
      <c r="V994" s="216"/>
      <c r="W994" s="216"/>
      <c r="X994" s="216"/>
      <c r="Y994" s="216"/>
      <c r="Z994" s="216"/>
      <c r="AA994" s="216"/>
    </row>
    <row r="995" spans="1:27" ht="15.75" customHeight="1" x14ac:dyDescent="0.2">
      <c r="A995" s="216"/>
      <c r="B995" s="216"/>
      <c r="C995" s="216"/>
      <c r="D995" s="216"/>
      <c r="E995" s="216"/>
      <c r="F995" s="216"/>
      <c r="G995" s="216"/>
      <c r="H995" s="216"/>
      <c r="I995" s="216"/>
      <c r="J995" s="216"/>
      <c r="K995" s="216"/>
      <c r="L995" s="216"/>
      <c r="M995" s="216"/>
      <c r="N995" s="216"/>
      <c r="O995" s="216"/>
      <c r="P995" s="216"/>
      <c r="Q995" s="216"/>
      <c r="R995" s="216"/>
      <c r="S995" s="216"/>
      <c r="T995" s="216"/>
      <c r="U995" s="216"/>
      <c r="V995" s="216"/>
      <c r="W995" s="216"/>
      <c r="X995" s="216"/>
      <c r="Y995" s="216"/>
      <c r="Z995" s="216"/>
      <c r="AA995" s="216"/>
    </row>
    <row r="996" spans="1:27" ht="15.75" customHeight="1" x14ac:dyDescent="0.2">
      <c r="A996" s="216"/>
      <c r="B996" s="216"/>
      <c r="C996" s="216"/>
      <c r="D996" s="216"/>
      <c r="E996" s="216"/>
      <c r="F996" s="216"/>
      <c r="G996" s="216"/>
      <c r="H996" s="216"/>
      <c r="I996" s="216"/>
      <c r="J996" s="216"/>
      <c r="K996" s="216"/>
      <c r="L996" s="216"/>
      <c r="M996" s="216"/>
      <c r="N996" s="216"/>
      <c r="O996" s="216"/>
      <c r="P996" s="216"/>
      <c r="Q996" s="216"/>
      <c r="R996" s="216"/>
      <c r="S996" s="216"/>
      <c r="T996" s="216"/>
      <c r="U996" s="216"/>
      <c r="V996" s="216"/>
      <c r="W996" s="216"/>
      <c r="X996" s="216"/>
      <c r="Y996" s="216"/>
      <c r="Z996" s="216"/>
      <c r="AA996" s="216"/>
    </row>
    <row r="997" spans="1:27" ht="15.75" customHeight="1" x14ac:dyDescent="0.2">
      <c r="A997" s="216"/>
      <c r="B997" s="216"/>
      <c r="C997" s="216"/>
      <c r="D997" s="216"/>
      <c r="E997" s="216"/>
      <c r="F997" s="216"/>
      <c r="G997" s="216"/>
      <c r="H997" s="216"/>
      <c r="I997" s="216"/>
      <c r="J997" s="216"/>
      <c r="K997" s="216"/>
      <c r="L997" s="216"/>
      <c r="M997" s="216"/>
      <c r="N997" s="216"/>
      <c r="O997" s="216"/>
      <c r="P997" s="216"/>
      <c r="Q997" s="216"/>
      <c r="R997" s="216"/>
      <c r="S997" s="216"/>
      <c r="T997" s="216"/>
      <c r="U997" s="216"/>
      <c r="V997" s="216"/>
      <c r="W997" s="216"/>
      <c r="X997" s="216"/>
      <c r="Y997" s="216"/>
      <c r="Z997" s="216"/>
      <c r="AA997" s="216"/>
    </row>
    <row r="998" spans="1:27" ht="15.75" customHeight="1" x14ac:dyDescent="0.2">
      <c r="A998" s="216"/>
      <c r="B998" s="216"/>
      <c r="C998" s="216"/>
      <c r="D998" s="216"/>
      <c r="E998" s="216"/>
      <c r="F998" s="216"/>
      <c r="G998" s="216"/>
      <c r="H998" s="216"/>
      <c r="I998" s="216"/>
      <c r="J998" s="216"/>
      <c r="K998" s="216"/>
      <c r="L998" s="216"/>
      <c r="M998" s="216"/>
      <c r="N998" s="216"/>
      <c r="O998" s="216"/>
      <c r="P998" s="216"/>
      <c r="Q998" s="216"/>
      <c r="R998" s="216"/>
      <c r="S998" s="216"/>
      <c r="T998" s="216"/>
      <c r="U998" s="216"/>
      <c r="V998" s="216"/>
      <c r="W998" s="216"/>
      <c r="X998" s="216"/>
      <c r="Y998" s="216"/>
      <c r="Z998" s="216"/>
      <c r="AA998" s="216"/>
    </row>
    <row r="999" spans="1:27" ht="15.75" customHeight="1" x14ac:dyDescent="0.2">
      <c r="A999" s="216"/>
      <c r="B999" s="216"/>
      <c r="C999" s="216"/>
      <c r="D999" s="216"/>
      <c r="E999" s="216"/>
      <c r="F999" s="216"/>
      <c r="G999" s="216"/>
      <c r="H999" s="216"/>
      <c r="I999" s="216"/>
      <c r="J999" s="216"/>
      <c r="K999" s="216"/>
      <c r="L999" s="216"/>
      <c r="M999" s="216"/>
      <c r="N999" s="216"/>
      <c r="O999" s="216"/>
      <c r="P999" s="216"/>
      <c r="Q999" s="216"/>
      <c r="R999" s="216"/>
      <c r="S999" s="216"/>
      <c r="T999" s="216"/>
      <c r="U999" s="216"/>
      <c r="V999" s="216"/>
      <c r="W999" s="216"/>
      <c r="X999" s="216"/>
      <c r="Y999" s="216"/>
      <c r="Z999" s="216"/>
      <c r="AA999" s="216"/>
    </row>
    <row r="1000" spans="1:27" ht="15.75" customHeight="1" x14ac:dyDescent="0.2">
      <c r="A1000" s="216"/>
      <c r="B1000" s="216"/>
      <c r="C1000" s="216"/>
      <c r="D1000" s="216"/>
      <c r="E1000" s="216"/>
      <c r="F1000" s="216"/>
      <c r="G1000" s="216"/>
      <c r="H1000" s="216"/>
      <c r="I1000" s="216"/>
      <c r="J1000" s="216"/>
      <c r="K1000" s="216"/>
      <c r="L1000" s="216"/>
      <c r="M1000" s="216"/>
      <c r="N1000" s="216"/>
      <c r="O1000" s="216"/>
      <c r="P1000" s="216"/>
      <c r="Q1000" s="216"/>
      <c r="R1000" s="216"/>
      <c r="S1000" s="216"/>
      <c r="T1000" s="216"/>
      <c r="U1000" s="216"/>
      <c r="V1000" s="216"/>
      <c r="W1000" s="216"/>
      <c r="X1000" s="216"/>
      <c r="Y1000" s="216"/>
      <c r="Z1000" s="216"/>
      <c r="AA1000" s="216"/>
    </row>
    <row r="1001" spans="1:27" ht="15.75" customHeight="1" x14ac:dyDescent="0.2">
      <c r="A1001" s="216"/>
      <c r="B1001" s="216"/>
      <c r="C1001" s="216"/>
      <c r="D1001" s="216"/>
      <c r="E1001" s="216"/>
      <c r="F1001" s="216"/>
      <c r="G1001" s="216"/>
      <c r="H1001" s="216"/>
      <c r="I1001" s="216"/>
      <c r="J1001" s="216"/>
      <c r="K1001" s="216"/>
      <c r="L1001" s="216"/>
      <c r="M1001" s="216"/>
      <c r="N1001" s="216"/>
      <c r="O1001" s="216"/>
      <c r="P1001" s="216"/>
      <c r="Q1001" s="216"/>
      <c r="R1001" s="216"/>
      <c r="S1001" s="216"/>
      <c r="T1001" s="216"/>
      <c r="U1001" s="216"/>
      <c r="V1001" s="216"/>
      <c r="W1001" s="216"/>
      <c r="X1001" s="216"/>
      <c r="Y1001" s="216"/>
      <c r="Z1001" s="216"/>
      <c r="AA1001" s="216"/>
    </row>
    <row r="1002" spans="1:27" ht="15.75" customHeight="1" x14ac:dyDescent="0.2">
      <c r="A1002" s="216"/>
      <c r="B1002" s="216"/>
      <c r="C1002" s="216"/>
      <c r="D1002" s="216"/>
      <c r="E1002" s="216"/>
      <c r="F1002" s="216"/>
      <c r="G1002" s="216"/>
      <c r="H1002" s="216"/>
      <c r="I1002" s="216"/>
      <c r="J1002" s="216"/>
      <c r="K1002" s="216"/>
      <c r="L1002" s="216"/>
      <c r="M1002" s="216"/>
      <c r="N1002" s="216"/>
      <c r="O1002" s="216"/>
      <c r="P1002" s="216"/>
      <c r="Q1002" s="216"/>
      <c r="R1002" s="216"/>
      <c r="S1002" s="216"/>
      <c r="T1002" s="216"/>
      <c r="U1002" s="216"/>
      <c r="V1002" s="216"/>
      <c r="W1002" s="216"/>
      <c r="X1002" s="216"/>
      <c r="Y1002" s="216"/>
      <c r="Z1002" s="216"/>
      <c r="AA1002" s="216"/>
    </row>
    <row r="1003" spans="1:27" ht="15.75" customHeight="1" x14ac:dyDescent="0.2">
      <c r="A1003" s="216"/>
      <c r="B1003" s="216"/>
      <c r="C1003" s="216"/>
      <c r="D1003" s="216"/>
      <c r="E1003" s="216"/>
      <c r="F1003" s="216"/>
      <c r="G1003" s="216"/>
      <c r="H1003" s="216"/>
      <c r="I1003" s="216"/>
      <c r="J1003" s="216"/>
      <c r="K1003" s="216"/>
      <c r="L1003" s="216"/>
      <c r="M1003" s="216"/>
      <c r="N1003" s="216"/>
      <c r="O1003" s="216"/>
      <c r="P1003" s="216"/>
      <c r="Q1003" s="216"/>
      <c r="R1003" s="216"/>
      <c r="S1003" s="216"/>
      <c r="T1003" s="216"/>
      <c r="U1003" s="216"/>
      <c r="V1003" s="216"/>
      <c r="W1003" s="216"/>
      <c r="X1003" s="216"/>
      <c r="Y1003" s="216"/>
      <c r="Z1003" s="216"/>
      <c r="AA1003" s="216"/>
    </row>
    <row r="1004" spans="1:27" ht="15.75" customHeight="1" x14ac:dyDescent="0.2">
      <c r="A1004" s="216"/>
      <c r="B1004" s="216"/>
      <c r="C1004" s="216"/>
      <c r="D1004" s="216"/>
      <c r="E1004" s="216"/>
      <c r="F1004" s="216"/>
      <c r="G1004" s="216"/>
      <c r="H1004" s="216"/>
      <c r="I1004" s="216"/>
      <c r="J1004" s="216"/>
      <c r="K1004" s="216"/>
      <c r="L1004" s="216"/>
      <c r="M1004" s="216"/>
      <c r="N1004" s="216"/>
      <c r="O1004" s="216"/>
      <c r="P1004" s="216"/>
      <c r="Q1004" s="216"/>
      <c r="R1004" s="216"/>
      <c r="S1004" s="216"/>
      <c r="T1004" s="216"/>
      <c r="U1004" s="216"/>
      <c r="V1004" s="216"/>
      <c r="W1004" s="216"/>
      <c r="X1004" s="216"/>
      <c r="Y1004" s="216"/>
      <c r="Z1004" s="216"/>
      <c r="AA1004" s="216"/>
    </row>
    <row r="1005" spans="1:27" ht="15.75" customHeight="1" x14ac:dyDescent="0.2">
      <c r="A1005" s="216"/>
      <c r="B1005" s="216"/>
      <c r="C1005" s="216"/>
      <c r="D1005" s="216"/>
      <c r="E1005" s="216"/>
      <c r="F1005" s="216"/>
      <c r="G1005" s="216"/>
      <c r="H1005" s="216"/>
      <c r="I1005" s="216"/>
      <c r="J1005" s="216"/>
      <c r="K1005" s="216"/>
      <c r="L1005" s="216"/>
      <c r="M1005" s="216"/>
      <c r="N1005" s="216"/>
      <c r="O1005" s="216"/>
      <c r="P1005" s="216"/>
      <c r="Q1005" s="216"/>
      <c r="R1005" s="216"/>
      <c r="S1005" s="216"/>
      <c r="T1005" s="216"/>
      <c r="U1005" s="216"/>
      <c r="V1005" s="216"/>
      <c r="W1005" s="216"/>
      <c r="X1005" s="216"/>
      <c r="Y1005" s="216"/>
      <c r="Z1005" s="216"/>
      <c r="AA1005" s="216"/>
    </row>
    <row r="1006" spans="1:27" ht="15.75" customHeight="1" x14ac:dyDescent="0.2">
      <c r="A1006" s="216"/>
      <c r="B1006" s="216"/>
      <c r="C1006" s="216"/>
      <c r="D1006" s="216"/>
      <c r="E1006" s="216"/>
      <c r="F1006" s="216"/>
      <c r="G1006" s="216"/>
      <c r="H1006" s="216"/>
      <c r="I1006" s="216"/>
      <c r="J1006" s="216"/>
      <c r="K1006" s="216"/>
      <c r="L1006" s="216"/>
      <c r="M1006" s="216"/>
      <c r="N1006" s="216"/>
      <c r="O1006" s="216"/>
      <c r="P1006" s="216"/>
      <c r="Q1006" s="216"/>
      <c r="R1006" s="216"/>
      <c r="S1006" s="216"/>
      <c r="T1006" s="216"/>
      <c r="U1006" s="216"/>
      <c r="V1006" s="216"/>
      <c r="W1006" s="216"/>
      <c r="X1006" s="216"/>
      <c r="Y1006" s="216"/>
      <c r="Z1006" s="216"/>
      <c r="AA1006" s="216"/>
    </row>
    <row r="1007" spans="1:27" ht="15.75" customHeight="1" x14ac:dyDescent="0.2">
      <c r="A1007" s="216"/>
      <c r="B1007" s="216"/>
      <c r="C1007" s="216"/>
      <c r="D1007" s="216"/>
      <c r="E1007" s="216"/>
      <c r="F1007" s="216"/>
      <c r="G1007" s="216"/>
      <c r="H1007" s="216"/>
      <c r="I1007" s="216"/>
      <c r="J1007" s="216"/>
      <c r="K1007" s="216"/>
      <c r="L1007" s="216"/>
      <c r="M1007" s="216"/>
      <c r="N1007" s="216"/>
      <c r="O1007" s="216"/>
      <c r="P1007" s="216"/>
      <c r="Q1007" s="216"/>
      <c r="R1007" s="216"/>
      <c r="S1007" s="216"/>
      <c r="T1007" s="216"/>
      <c r="U1007" s="216"/>
      <c r="V1007" s="216"/>
      <c r="W1007" s="216"/>
      <c r="X1007" s="216"/>
      <c r="Y1007" s="216"/>
      <c r="Z1007" s="216"/>
      <c r="AA1007" s="216"/>
    </row>
    <row r="1008" spans="1:27" ht="15.75" customHeight="1" x14ac:dyDescent="0.2">
      <c r="A1008" s="216"/>
      <c r="B1008" s="216"/>
      <c r="C1008" s="216"/>
      <c r="D1008" s="216"/>
      <c r="E1008" s="216"/>
      <c r="F1008" s="216"/>
      <c r="G1008" s="216"/>
      <c r="H1008" s="216"/>
      <c r="I1008" s="216"/>
      <c r="J1008" s="216"/>
      <c r="K1008" s="216"/>
      <c r="L1008" s="216"/>
      <c r="M1008" s="216"/>
      <c r="N1008" s="216"/>
      <c r="O1008" s="216"/>
      <c r="P1008" s="216"/>
      <c r="Q1008" s="216"/>
      <c r="R1008" s="216"/>
      <c r="S1008" s="216"/>
      <c r="T1008" s="216"/>
      <c r="U1008" s="216"/>
      <c r="V1008" s="216"/>
      <c r="W1008" s="216"/>
      <c r="X1008" s="216"/>
      <c r="Y1008" s="216"/>
      <c r="Z1008" s="216"/>
      <c r="AA1008" s="216"/>
    </row>
    <row r="1009" spans="1:27" ht="15.75" customHeight="1" x14ac:dyDescent="0.2">
      <c r="A1009" s="216"/>
      <c r="B1009" s="216"/>
      <c r="C1009" s="216"/>
      <c r="D1009" s="216"/>
      <c r="E1009" s="216"/>
      <c r="F1009" s="216"/>
      <c r="G1009" s="216"/>
      <c r="H1009" s="216"/>
      <c r="I1009" s="216"/>
      <c r="J1009" s="216"/>
      <c r="K1009" s="216"/>
      <c r="L1009" s="216"/>
      <c r="M1009" s="216"/>
      <c r="N1009" s="216"/>
      <c r="O1009" s="216"/>
      <c r="P1009" s="216"/>
      <c r="Q1009" s="216"/>
      <c r="R1009" s="216"/>
      <c r="S1009" s="216"/>
      <c r="T1009" s="216"/>
      <c r="U1009" s="216"/>
      <c r="V1009" s="216"/>
      <c r="W1009" s="216"/>
      <c r="X1009" s="216"/>
      <c r="Y1009" s="216"/>
      <c r="Z1009" s="216"/>
      <c r="AA1009" s="216"/>
    </row>
  </sheetData>
  <mergeCells count="3">
    <mergeCell ref="B1:B4"/>
    <mergeCell ref="C1:F4"/>
    <mergeCell ref="B5:G6"/>
  </mergeCells>
  <hyperlinks>
    <hyperlink ref="E49" r:id="rId1"/>
    <hyperlink ref="F31" r:id="rId2" display="http://www.alcaldiabogota.gov.co/sisjur/normas/Norma1.jsp?i=56882"/>
    <hyperlink ref="F44" r:id="rId3"/>
    <hyperlink ref="F34" r:id="rId4"/>
    <hyperlink ref="E36" r:id="rId5"/>
    <hyperlink ref="F10" r:id="rId6"/>
    <hyperlink ref="F11" r:id="rId7"/>
    <hyperlink ref="F12" r:id="rId8"/>
    <hyperlink ref="F9" r:id="rId9"/>
    <hyperlink ref="F8" r:id="rId10"/>
    <hyperlink ref="F14" r:id="rId11"/>
    <hyperlink ref="F15" r:id="rId12"/>
    <hyperlink ref="F17" r:id="rId13"/>
    <hyperlink ref="F18" r:id="rId14"/>
    <hyperlink ref="F20" r:id="rId15" location=":~:text=Por%20medio%20de%20la%20cual,30%20de%20diciembre%20de%202019."/>
    <hyperlink ref="F33" r:id="rId16"/>
    <hyperlink ref="F47" r:id="rId17" display="https://www.funcionpublica.gov.co/eva/gestornormativo/norma.php?i=304"/>
    <hyperlink ref="F13" r:id="rId18"/>
    <hyperlink ref="F16" r:id="rId19"/>
    <hyperlink ref="F22" r:id="rId20"/>
    <hyperlink ref="F25" r:id="rId21"/>
    <hyperlink ref="F26" r:id="rId22"/>
    <hyperlink ref="F29" r:id="rId23"/>
    <hyperlink ref="F30" r:id="rId24"/>
  </hyperlinks>
  <pageMargins left="0.7" right="0.7" top="0.75" bottom="0.75" header="0.3" footer="0.3"/>
  <pageSetup orientation="portrait" r:id="rId25"/>
  <drawing r:id="rId2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B75"/>
  <sheetViews>
    <sheetView zoomScale="90" zoomScaleNormal="90" workbookViewId="0">
      <selection activeCell="A5" sqref="A5:F6"/>
    </sheetView>
  </sheetViews>
  <sheetFormatPr baseColWidth="10" defaultRowHeight="14.25" x14ac:dyDescent="0.2"/>
  <cols>
    <col min="1" max="1" width="24.140625" style="59" customWidth="1"/>
    <col min="2" max="2" width="18" style="64" customWidth="1"/>
    <col min="3" max="3" width="9.28515625" style="65" customWidth="1"/>
    <col min="4" max="4" width="32.5703125" style="65" customWidth="1"/>
    <col min="5" max="5" width="18" style="65" customWidth="1"/>
    <col min="6" max="6" width="64.7109375" style="65" customWidth="1"/>
    <col min="7" max="7" width="11.5703125" style="65" customWidth="1"/>
    <col min="8" max="8" width="39.42578125" style="65" customWidth="1"/>
    <col min="9" max="9" width="21.85546875" style="65" customWidth="1"/>
    <col min="10" max="10" width="23.85546875" style="65" customWidth="1"/>
    <col min="11" max="11" width="1.7109375" style="65" customWidth="1"/>
    <col min="12" max="12" width="24.5703125" style="65" customWidth="1"/>
    <col min="13" max="13" width="39.42578125" style="65" customWidth="1"/>
    <col min="14" max="14" width="25.85546875" style="65" customWidth="1"/>
    <col min="15" max="15" width="22.85546875" style="65" customWidth="1"/>
    <col min="16" max="16" width="20.140625" style="65" customWidth="1"/>
    <col min="17" max="19" width="11.42578125" style="65"/>
    <col min="20" max="20" width="58.42578125" style="65" hidden="1" customWidth="1"/>
    <col min="21" max="21" width="0" style="65" hidden="1" customWidth="1"/>
    <col min="22" max="16384" width="11.42578125" style="65"/>
  </cols>
  <sheetData>
    <row r="1" spans="1:28" customFormat="1" ht="24" customHeight="1" x14ac:dyDescent="0.2">
      <c r="A1" s="354"/>
      <c r="B1" s="355" t="s">
        <v>551</v>
      </c>
      <c r="C1" s="355"/>
      <c r="D1" s="355"/>
      <c r="E1" s="355"/>
      <c r="F1" s="102" t="s">
        <v>552</v>
      </c>
      <c r="G1" s="73"/>
      <c r="H1" s="73"/>
    </row>
    <row r="2" spans="1:28" customFormat="1" ht="24" customHeight="1" x14ac:dyDescent="0.2">
      <c r="A2" s="354"/>
      <c r="B2" s="355"/>
      <c r="C2" s="355"/>
      <c r="D2" s="355"/>
      <c r="E2" s="355"/>
      <c r="F2" s="102" t="s">
        <v>553</v>
      </c>
      <c r="G2" s="73"/>
      <c r="H2" s="73"/>
    </row>
    <row r="3" spans="1:28" customFormat="1" ht="24" customHeight="1" x14ac:dyDescent="0.2">
      <c r="A3" s="354"/>
      <c r="B3" s="355"/>
      <c r="C3" s="355"/>
      <c r="D3" s="355"/>
      <c r="E3" s="355"/>
      <c r="F3" s="102" t="s">
        <v>554</v>
      </c>
      <c r="G3" s="73"/>
      <c r="H3" s="73"/>
    </row>
    <row r="4" spans="1:28" customFormat="1" ht="24" customHeight="1" x14ac:dyDescent="0.2">
      <c r="A4" s="354"/>
      <c r="B4" s="355"/>
      <c r="C4" s="355"/>
      <c r="D4" s="355"/>
      <c r="E4" s="355"/>
      <c r="F4" s="102" t="s">
        <v>570</v>
      </c>
      <c r="G4" s="73"/>
      <c r="H4" s="73"/>
    </row>
    <row r="5" spans="1:28" s="76" customFormat="1" ht="12" customHeight="1" x14ac:dyDescent="0.2">
      <c r="A5" s="356" t="s">
        <v>304</v>
      </c>
      <c r="B5" s="356"/>
      <c r="C5" s="356"/>
      <c r="D5" s="356"/>
      <c r="E5" s="356"/>
      <c r="F5" s="356"/>
      <c r="G5" s="74"/>
      <c r="H5" s="74"/>
      <c r="I5" s="74"/>
      <c r="J5" s="74"/>
      <c r="K5" s="74"/>
      <c r="L5" s="75"/>
      <c r="M5" s="75"/>
      <c r="N5" s="75"/>
      <c r="O5" s="75"/>
      <c r="P5" s="75"/>
      <c r="U5" s="77"/>
    </row>
    <row r="6" spans="1:28" s="76" customFormat="1" ht="21.75" customHeight="1" x14ac:dyDescent="0.2">
      <c r="A6" s="356"/>
      <c r="B6" s="356"/>
      <c r="C6" s="356"/>
      <c r="D6" s="356"/>
      <c r="E6" s="356"/>
      <c r="F6" s="356"/>
      <c r="G6" s="74"/>
      <c r="H6" s="78"/>
      <c r="I6" s="78"/>
      <c r="J6" s="79"/>
      <c r="K6" s="79"/>
      <c r="L6" s="75"/>
      <c r="M6" s="75"/>
      <c r="N6" s="75"/>
      <c r="O6" s="75"/>
      <c r="P6" s="75"/>
      <c r="U6" s="77"/>
    </row>
    <row r="7" spans="1:28" ht="14.25" customHeight="1" x14ac:dyDescent="0.2">
      <c r="A7" s="508" t="s">
        <v>8</v>
      </c>
      <c r="B7" s="508" t="s">
        <v>9</v>
      </c>
      <c r="C7" s="508" t="s">
        <v>10</v>
      </c>
      <c r="D7" s="508" t="s">
        <v>87</v>
      </c>
      <c r="E7" s="508" t="s">
        <v>11</v>
      </c>
      <c r="F7" s="508" t="s">
        <v>555</v>
      </c>
      <c r="G7" s="73"/>
      <c r="H7" s="73"/>
      <c r="I7" s="73"/>
      <c r="J7" s="73"/>
      <c r="K7" s="73"/>
      <c r="L7" s="73"/>
      <c r="M7" s="73"/>
      <c r="N7" s="73"/>
      <c r="O7" s="73"/>
      <c r="P7" s="73"/>
      <c r="Q7" s="73"/>
      <c r="R7" s="73"/>
      <c r="S7" s="73"/>
      <c r="T7" s="73"/>
      <c r="U7" s="73"/>
      <c r="V7" s="73"/>
      <c r="W7" s="73"/>
      <c r="X7" s="73"/>
      <c r="Y7" s="73"/>
      <c r="Z7" s="73"/>
      <c r="AA7" s="73"/>
      <c r="AB7" s="73"/>
    </row>
    <row r="8" spans="1:28" ht="41.25" customHeight="1" x14ac:dyDescent="0.2">
      <c r="A8" s="509"/>
      <c r="B8" s="508"/>
      <c r="C8" s="509"/>
      <c r="D8" s="508"/>
      <c r="E8" s="509"/>
      <c r="F8" s="509"/>
      <c r="G8" s="73"/>
      <c r="H8" s="73"/>
      <c r="I8" s="73"/>
      <c r="J8" s="73"/>
      <c r="K8" s="73"/>
      <c r="L8" s="73"/>
      <c r="M8" s="73"/>
      <c r="N8" s="73"/>
      <c r="O8" s="73"/>
      <c r="P8" s="73"/>
      <c r="Q8" s="73"/>
      <c r="R8" s="73"/>
      <c r="S8" s="73"/>
      <c r="T8" s="73"/>
      <c r="U8" s="73"/>
      <c r="V8" s="73"/>
      <c r="W8" s="73"/>
      <c r="X8" s="73"/>
      <c r="Y8" s="73"/>
      <c r="Z8" s="73"/>
      <c r="AA8" s="73"/>
      <c r="AB8" s="73"/>
    </row>
    <row r="9" spans="1:28" ht="81.75" customHeight="1" x14ac:dyDescent="0.15">
      <c r="A9" s="80" t="s">
        <v>30</v>
      </c>
      <c r="B9" s="117" t="s">
        <v>1</v>
      </c>
      <c r="C9" s="116">
        <v>1991</v>
      </c>
      <c r="D9" s="129" t="s">
        <v>305</v>
      </c>
      <c r="E9" s="118" t="s">
        <v>425</v>
      </c>
      <c r="F9" s="129" t="s">
        <v>798</v>
      </c>
      <c r="G9" s="81"/>
      <c r="H9" s="73"/>
      <c r="I9" s="73"/>
      <c r="J9" s="73"/>
      <c r="K9" s="73"/>
      <c r="L9" s="73"/>
      <c r="M9" s="73"/>
      <c r="N9" s="73"/>
      <c r="O9" s="73"/>
      <c r="P9" s="73"/>
      <c r="Q9" s="73"/>
      <c r="R9" s="73"/>
      <c r="S9" s="73"/>
      <c r="T9" s="73"/>
      <c r="U9" s="73"/>
      <c r="V9" s="73"/>
      <c r="W9" s="73"/>
      <c r="X9" s="73"/>
      <c r="Y9" s="73"/>
      <c r="Z9" s="73"/>
      <c r="AA9" s="73"/>
      <c r="AB9" s="73"/>
    </row>
    <row r="10" spans="1:28" ht="147" customHeight="1" x14ac:dyDescent="0.2">
      <c r="A10" s="116" t="s">
        <v>44</v>
      </c>
      <c r="B10" s="130">
        <v>1712</v>
      </c>
      <c r="C10" s="116">
        <v>2014</v>
      </c>
      <c r="D10" s="129" t="s">
        <v>431</v>
      </c>
      <c r="E10" s="118" t="s">
        <v>432</v>
      </c>
      <c r="F10" s="129" t="s">
        <v>802</v>
      </c>
      <c r="G10" s="74"/>
      <c r="H10" s="73"/>
      <c r="I10" s="73"/>
      <c r="J10" s="73"/>
      <c r="K10" s="73"/>
      <c r="L10" s="73"/>
      <c r="M10" s="73"/>
      <c r="N10" s="73"/>
      <c r="O10" s="73"/>
      <c r="P10" s="73"/>
      <c r="Q10" s="73"/>
      <c r="R10" s="73"/>
      <c r="S10" s="73"/>
      <c r="T10" s="73"/>
      <c r="U10" s="73"/>
      <c r="V10" s="73"/>
      <c r="W10" s="73"/>
      <c r="X10" s="73"/>
      <c r="Y10" s="73"/>
      <c r="Z10" s="73"/>
      <c r="AA10" s="73"/>
      <c r="AB10" s="73"/>
    </row>
    <row r="11" spans="1:28" ht="96" customHeight="1" x14ac:dyDescent="0.2">
      <c r="A11" s="116" t="s">
        <v>102</v>
      </c>
      <c r="B11" s="117">
        <v>734</v>
      </c>
      <c r="C11" s="116">
        <v>2012</v>
      </c>
      <c r="D11" s="129" t="s">
        <v>359</v>
      </c>
      <c r="E11" s="118" t="s">
        <v>430</v>
      </c>
      <c r="F11" s="104" t="s">
        <v>1203</v>
      </c>
      <c r="G11" s="73"/>
      <c r="H11" s="73"/>
      <c r="I11" s="73"/>
      <c r="J11" s="73"/>
      <c r="K11" s="73"/>
      <c r="L11" s="73"/>
      <c r="M11" s="73"/>
      <c r="N11" s="73"/>
      <c r="O11" s="73"/>
      <c r="P11" s="73"/>
      <c r="Q11" s="73"/>
      <c r="R11" s="73"/>
      <c r="S11" s="73"/>
      <c r="T11" s="73"/>
      <c r="U11" s="73"/>
      <c r="V11" s="73"/>
      <c r="W11" s="73"/>
      <c r="X11" s="73"/>
      <c r="Y11" s="73"/>
      <c r="Z11" s="73"/>
      <c r="AA11" s="73"/>
      <c r="AB11" s="73"/>
    </row>
    <row r="12" spans="1:28" ht="266.25" customHeight="1" x14ac:dyDescent="0.2">
      <c r="A12" s="116" t="s">
        <v>44</v>
      </c>
      <c r="B12" s="117">
        <v>1474</v>
      </c>
      <c r="C12" s="116">
        <v>2011</v>
      </c>
      <c r="D12" s="129" t="s">
        <v>99</v>
      </c>
      <c r="E12" s="118" t="s">
        <v>100</v>
      </c>
      <c r="F12" s="129" t="s">
        <v>801</v>
      </c>
      <c r="G12" s="73"/>
      <c r="H12" s="73"/>
      <c r="I12" s="73"/>
      <c r="J12" s="73"/>
      <c r="K12" s="73"/>
      <c r="L12" s="73"/>
      <c r="M12" s="73"/>
      <c r="N12" s="73"/>
      <c r="O12" s="73"/>
      <c r="P12" s="73"/>
      <c r="Q12" s="73"/>
      <c r="R12" s="73"/>
      <c r="S12" s="73"/>
      <c r="T12" s="73"/>
      <c r="U12" s="73"/>
      <c r="V12" s="73"/>
      <c r="W12" s="73"/>
      <c r="X12" s="73"/>
      <c r="Y12" s="73"/>
      <c r="Z12" s="73"/>
      <c r="AA12" s="73"/>
      <c r="AB12" s="73"/>
    </row>
    <row r="13" spans="1:28" ht="50.25" customHeight="1" x14ac:dyDescent="0.15">
      <c r="A13" s="116" t="s">
        <v>44</v>
      </c>
      <c r="B13" s="117">
        <v>951</v>
      </c>
      <c r="C13" s="116">
        <v>2005</v>
      </c>
      <c r="D13" s="129" t="s">
        <v>239</v>
      </c>
      <c r="E13" s="118" t="s">
        <v>100</v>
      </c>
      <c r="F13" s="129" t="s">
        <v>429</v>
      </c>
      <c r="G13" s="81"/>
      <c r="H13" s="73"/>
      <c r="I13" s="73"/>
      <c r="J13" s="73"/>
      <c r="K13" s="73"/>
      <c r="L13" s="73"/>
      <c r="M13" s="73"/>
      <c r="N13" s="73"/>
      <c r="O13" s="73"/>
      <c r="P13" s="73"/>
      <c r="Q13" s="73"/>
      <c r="R13" s="73"/>
      <c r="S13" s="73"/>
      <c r="T13" s="73"/>
      <c r="U13" s="73"/>
      <c r="V13" s="73"/>
      <c r="W13" s="73"/>
      <c r="X13" s="73"/>
      <c r="Y13" s="73"/>
      <c r="Z13" s="73"/>
      <c r="AA13" s="73"/>
      <c r="AB13" s="73"/>
    </row>
    <row r="14" spans="1:28" ht="129" customHeight="1" x14ac:dyDescent="0.15">
      <c r="A14" s="116" t="s">
        <v>44</v>
      </c>
      <c r="B14" s="117">
        <v>136</v>
      </c>
      <c r="C14" s="116">
        <v>1994</v>
      </c>
      <c r="D14" s="129" t="s">
        <v>427</v>
      </c>
      <c r="E14" s="118" t="s">
        <v>428</v>
      </c>
      <c r="F14" s="129" t="s">
        <v>800</v>
      </c>
      <c r="G14" s="81"/>
      <c r="H14" s="73"/>
      <c r="I14" s="73"/>
      <c r="J14" s="73"/>
      <c r="K14" s="73"/>
      <c r="L14" s="73"/>
      <c r="M14" s="73"/>
      <c r="N14" s="73"/>
      <c r="O14" s="73"/>
      <c r="P14" s="73"/>
      <c r="Q14" s="73"/>
      <c r="R14" s="73"/>
      <c r="S14" s="73"/>
      <c r="T14" s="73"/>
      <c r="U14" s="73"/>
      <c r="V14" s="73"/>
      <c r="W14" s="73"/>
      <c r="X14" s="73"/>
      <c r="Y14" s="73"/>
      <c r="Z14" s="73"/>
      <c r="AA14" s="73"/>
      <c r="AB14" s="73"/>
    </row>
    <row r="15" spans="1:28" ht="152.25" customHeight="1" x14ac:dyDescent="0.15">
      <c r="A15" s="116" t="s">
        <v>44</v>
      </c>
      <c r="B15" s="117">
        <v>42</v>
      </c>
      <c r="C15" s="116">
        <v>1993</v>
      </c>
      <c r="D15" s="129" t="s">
        <v>237</v>
      </c>
      <c r="E15" s="118" t="s">
        <v>426</v>
      </c>
      <c r="F15" s="129" t="s">
        <v>799</v>
      </c>
      <c r="G15" s="81"/>
      <c r="H15" s="73"/>
      <c r="I15" s="73"/>
      <c r="J15" s="73"/>
      <c r="K15" s="73"/>
      <c r="L15" s="73"/>
      <c r="M15" s="73"/>
      <c r="N15" s="73"/>
      <c r="O15" s="73"/>
      <c r="P15" s="73"/>
      <c r="Q15" s="73"/>
      <c r="R15" s="73"/>
      <c r="S15" s="73"/>
      <c r="T15" s="73"/>
      <c r="U15" s="73"/>
      <c r="V15" s="73"/>
      <c r="W15" s="73"/>
      <c r="X15" s="73"/>
      <c r="Y15" s="73"/>
      <c r="Z15" s="73"/>
      <c r="AA15" s="73"/>
      <c r="AB15" s="73"/>
    </row>
    <row r="16" spans="1:28" ht="76.5" customHeight="1" x14ac:dyDescent="0.15">
      <c r="A16" s="116" t="s">
        <v>44</v>
      </c>
      <c r="B16" s="117">
        <v>87</v>
      </c>
      <c r="C16" s="116">
        <v>1993</v>
      </c>
      <c r="D16" s="129" t="s">
        <v>306</v>
      </c>
      <c r="E16" s="118" t="s">
        <v>100</v>
      </c>
      <c r="F16" s="129" t="s">
        <v>268</v>
      </c>
      <c r="G16" s="81"/>
      <c r="H16" s="73"/>
      <c r="I16" s="73"/>
      <c r="J16" s="73"/>
      <c r="K16" s="73"/>
      <c r="L16" s="73"/>
      <c r="M16" s="73"/>
      <c r="N16" s="73"/>
      <c r="O16" s="73"/>
      <c r="P16" s="73"/>
      <c r="Q16" s="73"/>
      <c r="R16" s="73"/>
      <c r="S16" s="73"/>
      <c r="T16" s="73"/>
      <c r="U16" s="73"/>
      <c r="V16" s="73"/>
      <c r="W16" s="73"/>
      <c r="X16" s="73"/>
      <c r="Y16" s="73"/>
      <c r="Z16" s="73"/>
      <c r="AA16" s="73"/>
      <c r="AB16" s="73"/>
    </row>
    <row r="17" spans="1:28" ht="33.75" customHeight="1" x14ac:dyDescent="0.2">
      <c r="A17" s="110" t="s">
        <v>67</v>
      </c>
      <c r="B17" s="111">
        <v>807</v>
      </c>
      <c r="C17" s="131">
        <v>2019</v>
      </c>
      <c r="D17" s="132" t="s">
        <v>1282</v>
      </c>
      <c r="E17" s="120" t="s">
        <v>100</v>
      </c>
      <c r="F17" s="132" t="s">
        <v>429</v>
      </c>
    </row>
    <row r="18" spans="1:28" ht="118.5" customHeight="1" x14ac:dyDescent="0.2">
      <c r="A18" s="116" t="s">
        <v>67</v>
      </c>
      <c r="B18" s="117">
        <v>452</v>
      </c>
      <c r="C18" s="116">
        <v>2018</v>
      </c>
      <c r="D18" s="129" t="s">
        <v>521</v>
      </c>
      <c r="E18" s="118" t="s">
        <v>100</v>
      </c>
      <c r="F18" s="129" t="s">
        <v>429</v>
      </c>
      <c r="G18" s="73"/>
      <c r="H18" s="73"/>
      <c r="I18" s="73"/>
      <c r="J18" s="73"/>
      <c r="K18" s="73"/>
      <c r="L18" s="73"/>
      <c r="M18" s="73"/>
      <c r="N18" s="73"/>
      <c r="O18" s="73"/>
      <c r="P18" s="73"/>
      <c r="Q18" s="73"/>
      <c r="R18" s="73"/>
      <c r="S18" s="73"/>
      <c r="T18" s="73"/>
      <c r="U18" s="73"/>
      <c r="V18" s="73"/>
      <c r="W18" s="73"/>
      <c r="X18" s="73"/>
      <c r="Y18" s="73"/>
      <c r="Z18" s="73"/>
      <c r="AA18" s="73"/>
      <c r="AB18" s="73"/>
    </row>
    <row r="19" spans="1:28" ht="132" customHeight="1" x14ac:dyDescent="0.2">
      <c r="A19" s="116" t="s">
        <v>67</v>
      </c>
      <c r="B19" s="117">
        <v>648</v>
      </c>
      <c r="C19" s="117">
        <v>2017</v>
      </c>
      <c r="D19" s="129" t="s">
        <v>308</v>
      </c>
      <c r="E19" s="133" t="s">
        <v>936</v>
      </c>
      <c r="F19" s="129" t="s">
        <v>810</v>
      </c>
      <c r="G19" s="73"/>
      <c r="H19" s="73"/>
      <c r="I19" s="73"/>
      <c r="J19" s="73"/>
      <c r="K19" s="73"/>
      <c r="L19" s="73"/>
      <c r="M19" s="73"/>
      <c r="N19" s="73"/>
      <c r="O19" s="73"/>
      <c r="P19" s="73"/>
      <c r="Q19" s="73"/>
      <c r="R19" s="73"/>
      <c r="S19" s="73"/>
      <c r="T19" s="73"/>
      <c r="U19" s="73"/>
      <c r="V19" s="73"/>
      <c r="W19" s="73"/>
      <c r="X19" s="73"/>
      <c r="Y19" s="73"/>
      <c r="Z19" s="73"/>
      <c r="AA19" s="73"/>
      <c r="AB19" s="73"/>
    </row>
    <row r="20" spans="1:28" ht="93.75" customHeight="1" x14ac:dyDescent="0.2">
      <c r="A20" s="116" t="s">
        <v>67</v>
      </c>
      <c r="B20" s="117">
        <v>1499</v>
      </c>
      <c r="C20" s="117">
        <v>2017</v>
      </c>
      <c r="D20" s="129" t="s">
        <v>369</v>
      </c>
      <c r="E20" s="118" t="s">
        <v>449</v>
      </c>
      <c r="F20" s="129" t="s">
        <v>811</v>
      </c>
      <c r="G20" s="73"/>
      <c r="H20" s="73"/>
      <c r="I20" s="73"/>
      <c r="J20" s="73"/>
      <c r="K20" s="73"/>
      <c r="L20" s="73"/>
      <c r="M20" s="73"/>
      <c r="N20" s="73"/>
      <c r="O20" s="73"/>
      <c r="P20" s="73"/>
      <c r="Q20" s="73"/>
      <c r="R20" s="73"/>
      <c r="S20" s="73"/>
      <c r="T20" s="73"/>
      <c r="U20" s="73"/>
      <c r="V20" s="73"/>
      <c r="W20" s="73"/>
      <c r="X20" s="73"/>
      <c r="Y20" s="73"/>
      <c r="Z20" s="73"/>
      <c r="AA20" s="73"/>
      <c r="AB20" s="73"/>
    </row>
    <row r="21" spans="1:28" ht="69.75" customHeight="1" x14ac:dyDescent="0.2">
      <c r="A21" s="116" t="s">
        <v>67</v>
      </c>
      <c r="B21" s="117">
        <v>124</v>
      </c>
      <c r="C21" s="117">
        <v>2016</v>
      </c>
      <c r="D21" s="129" t="s">
        <v>445</v>
      </c>
      <c r="E21" s="118" t="s">
        <v>446</v>
      </c>
      <c r="F21" s="129" t="s">
        <v>808</v>
      </c>
      <c r="G21" s="73"/>
      <c r="H21" s="73"/>
      <c r="I21" s="73"/>
      <c r="J21" s="73"/>
      <c r="K21" s="73"/>
      <c r="L21" s="73"/>
      <c r="M21" s="73"/>
      <c r="N21" s="73"/>
      <c r="O21" s="73"/>
      <c r="P21" s="73"/>
      <c r="Q21" s="73"/>
      <c r="R21" s="73"/>
      <c r="S21" s="73"/>
      <c r="T21" s="73"/>
      <c r="U21" s="73"/>
      <c r="V21" s="73"/>
      <c r="W21" s="73"/>
      <c r="X21" s="73"/>
      <c r="Y21" s="73"/>
      <c r="Z21" s="73"/>
      <c r="AA21" s="73"/>
      <c r="AB21" s="73"/>
    </row>
    <row r="22" spans="1:28" ht="60.75" customHeight="1" x14ac:dyDescent="0.2">
      <c r="A22" s="116" t="s">
        <v>791</v>
      </c>
      <c r="B22" s="117">
        <v>1072</v>
      </c>
      <c r="C22" s="117">
        <v>2015</v>
      </c>
      <c r="D22" s="129" t="s">
        <v>447</v>
      </c>
      <c r="E22" s="118" t="s">
        <v>448</v>
      </c>
      <c r="F22" s="129" t="s">
        <v>809</v>
      </c>
      <c r="G22" s="73"/>
      <c r="H22" s="73"/>
      <c r="I22" s="73"/>
      <c r="J22" s="73"/>
      <c r="K22" s="73"/>
      <c r="L22" s="73"/>
      <c r="M22" s="73"/>
      <c r="N22" s="73"/>
      <c r="O22" s="73"/>
      <c r="P22" s="73"/>
      <c r="Q22" s="73"/>
      <c r="R22" s="73"/>
      <c r="S22" s="73"/>
      <c r="T22" s="73"/>
      <c r="U22" s="73"/>
      <c r="V22" s="73"/>
      <c r="W22" s="73"/>
      <c r="X22" s="73"/>
      <c r="Y22" s="73"/>
      <c r="Z22" s="73"/>
      <c r="AA22" s="73"/>
      <c r="AB22" s="73"/>
    </row>
    <row r="23" spans="1:28" ht="100.5" customHeight="1" x14ac:dyDescent="0.2">
      <c r="A23" s="116" t="s">
        <v>94</v>
      </c>
      <c r="B23" s="117">
        <v>106</v>
      </c>
      <c r="C23" s="117">
        <v>2015</v>
      </c>
      <c r="D23" s="129" t="s">
        <v>294</v>
      </c>
      <c r="E23" s="118" t="s">
        <v>442</v>
      </c>
      <c r="F23" s="104" t="s">
        <v>1201</v>
      </c>
      <c r="G23" s="73"/>
      <c r="H23" s="73"/>
      <c r="I23" s="73"/>
      <c r="J23" s="73"/>
      <c r="K23" s="73"/>
      <c r="L23" s="73"/>
      <c r="M23" s="73"/>
      <c r="N23" s="73"/>
      <c r="O23" s="73"/>
      <c r="P23" s="73"/>
      <c r="Q23" s="73"/>
      <c r="R23" s="73"/>
      <c r="S23" s="73"/>
      <c r="T23" s="73"/>
      <c r="U23" s="73"/>
      <c r="V23" s="73"/>
      <c r="W23" s="73"/>
      <c r="X23" s="73"/>
      <c r="Y23" s="73"/>
      <c r="Z23" s="73"/>
      <c r="AA23" s="73"/>
      <c r="AB23" s="73"/>
    </row>
    <row r="24" spans="1:28" ht="97.5" customHeight="1" x14ac:dyDescent="0.2">
      <c r="A24" s="116" t="s">
        <v>94</v>
      </c>
      <c r="B24" s="117">
        <v>1083</v>
      </c>
      <c r="C24" s="117">
        <v>2015</v>
      </c>
      <c r="D24" s="129" t="s">
        <v>443</v>
      </c>
      <c r="E24" s="118" t="s">
        <v>444</v>
      </c>
      <c r="F24" s="104" t="s">
        <v>1202</v>
      </c>
      <c r="G24" s="73"/>
      <c r="H24" s="73"/>
      <c r="I24" s="73"/>
      <c r="J24" s="73"/>
      <c r="K24" s="73"/>
      <c r="L24" s="73"/>
      <c r="M24" s="73"/>
      <c r="N24" s="73"/>
      <c r="O24" s="73"/>
      <c r="P24" s="73"/>
      <c r="Q24" s="73"/>
      <c r="R24" s="73"/>
      <c r="S24" s="73"/>
      <c r="T24" s="73"/>
      <c r="U24" s="73"/>
      <c r="V24" s="73"/>
      <c r="W24" s="73"/>
      <c r="X24" s="73"/>
      <c r="Y24" s="73"/>
      <c r="Z24" s="73"/>
      <c r="AA24" s="73"/>
      <c r="AB24" s="73"/>
    </row>
    <row r="25" spans="1:28" ht="43.5" customHeight="1" x14ac:dyDescent="0.2">
      <c r="A25" s="116" t="s">
        <v>67</v>
      </c>
      <c r="B25" s="117">
        <v>943</v>
      </c>
      <c r="C25" s="117">
        <v>2014</v>
      </c>
      <c r="D25" s="129" t="s">
        <v>242</v>
      </c>
      <c r="E25" s="118" t="s">
        <v>100</v>
      </c>
      <c r="F25" s="129" t="s">
        <v>429</v>
      </c>
      <c r="G25" s="73"/>
      <c r="H25" s="73"/>
      <c r="I25" s="73"/>
      <c r="J25" s="73"/>
      <c r="K25" s="73"/>
      <c r="L25" s="73"/>
      <c r="M25" s="73"/>
      <c r="N25" s="73"/>
      <c r="O25" s="73"/>
      <c r="P25" s="73"/>
      <c r="Q25" s="73"/>
      <c r="R25" s="73"/>
      <c r="S25" s="73"/>
      <c r="T25" s="73"/>
      <c r="U25" s="73"/>
      <c r="V25" s="73"/>
      <c r="W25" s="73"/>
      <c r="X25" s="73"/>
      <c r="Y25" s="73"/>
      <c r="Z25" s="73"/>
      <c r="AA25" s="73"/>
      <c r="AB25" s="73"/>
    </row>
    <row r="26" spans="1:28" ht="120.75" customHeight="1" x14ac:dyDescent="0.2">
      <c r="A26" s="116" t="s">
        <v>67</v>
      </c>
      <c r="B26" s="116">
        <v>19</v>
      </c>
      <c r="C26" s="117">
        <v>2012</v>
      </c>
      <c r="D26" s="129" t="s">
        <v>436</v>
      </c>
      <c r="E26" s="118" t="s">
        <v>437</v>
      </c>
      <c r="F26" s="129" t="s">
        <v>805</v>
      </c>
      <c r="G26" s="73"/>
      <c r="H26" s="73"/>
      <c r="I26" s="73"/>
      <c r="J26" s="73"/>
      <c r="K26" s="73"/>
      <c r="L26" s="73"/>
      <c r="M26" s="73"/>
      <c r="N26" s="73"/>
      <c r="O26" s="73"/>
      <c r="P26" s="73"/>
      <c r="Q26" s="73"/>
      <c r="R26" s="73"/>
      <c r="S26" s="73"/>
      <c r="T26" s="73"/>
      <c r="U26" s="73"/>
      <c r="V26" s="73"/>
      <c r="W26" s="73"/>
      <c r="X26" s="73"/>
      <c r="Y26" s="73"/>
      <c r="Z26" s="73"/>
      <c r="AA26" s="73"/>
      <c r="AB26" s="73"/>
    </row>
    <row r="27" spans="1:28" ht="216" customHeight="1" x14ac:dyDescent="0.2">
      <c r="A27" s="116" t="s">
        <v>67</v>
      </c>
      <c r="B27" s="117">
        <v>984</v>
      </c>
      <c r="C27" s="117">
        <v>2012</v>
      </c>
      <c r="D27" s="104" t="s">
        <v>938</v>
      </c>
      <c r="E27" s="118" t="s">
        <v>933</v>
      </c>
      <c r="F27" s="129" t="s">
        <v>806</v>
      </c>
      <c r="G27" s="73"/>
      <c r="H27" s="73"/>
      <c r="I27" s="73"/>
      <c r="J27" s="73"/>
      <c r="K27" s="73"/>
      <c r="L27" s="73"/>
      <c r="M27" s="73"/>
      <c r="N27" s="73"/>
      <c r="O27" s="73"/>
      <c r="P27" s="73"/>
      <c r="Q27" s="73"/>
      <c r="R27" s="73"/>
      <c r="S27" s="73"/>
      <c r="T27" s="73"/>
      <c r="U27" s="73"/>
      <c r="V27" s="73"/>
      <c r="W27" s="73"/>
      <c r="X27" s="73"/>
      <c r="Y27" s="73"/>
      <c r="Z27" s="73"/>
      <c r="AA27" s="73"/>
      <c r="AB27" s="73"/>
    </row>
    <row r="28" spans="1:28" ht="123.75" customHeight="1" x14ac:dyDescent="0.2">
      <c r="A28" s="116" t="s">
        <v>67</v>
      </c>
      <c r="B28" s="117">
        <v>2641</v>
      </c>
      <c r="C28" s="117">
        <v>2012</v>
      </c>
      <c r="D28" s="129" t="s">
        <v>374</v>
      </c>
      <c r="E28" s="118" t="s">
        <v>438</v>
      </c>
      <c r="F28" s="129" t="s">
        <v>807</v>
      </c>
      <c r="G28" s="73"/>
      <c r="H28" s="73"/>
      <c r="I28" s="73"/>
      <c r="J28" s="73"/>
      <c r="K28" s="73"/>
      <c r="L28" s="73"/>
      <c r="M28" s="73"/>
      <c r="N28" s="73"/>
      <c r="O28" s="73"/>
      <c r="P28" s="73"/>
      <c r="Q28" s="73"/>
      <c r="R28" s="73"/>
      <c r="S28" s="73"/>
      <c r="T28" s="73"/>
      <c r="U28" s="73"/>
      <c r="V28" s="73"/>
      <c r="W28" s="73"/>
      <c r="X28" s="73"/>
      <c r="Y28" s="73"/>
      <c r="Z28" s="73"/>
      <c r="AA28" s="73"/>
      <c r="AB28" s="73"/>
    </row>
    <row r="29" spans="1:28" ht="61.5" customHeight="1" x14ac:dyDescent="0.2">
      <c r="A29" s="116" t="s">
        <v>67</v>
      </c>
      <c r="B29" s="117" t="s">
        <v>439</v>
      </c>
      <c r="C29" s="117">
        <v>2012</v>
      </c>
      <c r="D29" s="129" t="s">
        <v>440</v>
      </c>
      <c r="E29" s="118" t="s">
        <v>100</v>
      </c>
      <c r="F29" s="129" t="s">
        <v>441</v>
      </c>
      <c r="G29" s="73"/>
      <c r="H29" s="73"/>
      <c r="I29" s="73"/>
      <c r="J29" s="73"/>
      <c r="K29" s="73"/>
      <c r="L29" s="73"/>
      <c r="M29" s="73"/>
      <c r="N29" s="73"/>
      <c r="O29" s="73"/>
      <c r="P29" s="73"/>
      <c r="Q29" s="73"/>
      <c r="R29" s="73"/>
      <c r="S29" s="73"/>
      <c r="T29" s="73"/>
      <c r="U29" s="73"/>
      <c r="V29" s="73"/>
      <c r="W29" s="73"/>
      <c r="X29" s="73"/>
      <c r="Y29" s="73"/>
      <c r="Z29" s="73"/>
      <c r="AA29" s="73"/>
      <c r="AB29" s="73"/>
    </row>
    <row r="30" spans="1:28" ht="87" customHeight="1" x14ac:dyDescent="0.2">
      <c r="A30" s="116" t="s">
        <v>67</v>
      </c>
      <c r="B30" s="117">
        <v>1537</v>
      </c>
      <c r="C30" s="117">
        <v>2011</v>
      </c>
      <c r="D30" s="129" t="s">
        <v>241</v>
      </c>
      <c r="E30" s="118" t="s">
        <v>100</v>
      </c>
      <c r="F30" s="129" t="s">
        <v>429</v>
      </c>
      <c r="G30" s="73"/>
      <c r="H30" s="73"/>
      <c r="I30" s="73"/>
      <c r="J30" s="73"/>
      <c r="K30" s="73"/>
      <c r="L30" s="73"/>
      <c r="M30" s="73"/>
      <c r="N30" s="73"/>
      <c r="O30" s="73"/>
      <c r="P30" s="73"/>
      <c r="Q30" s="73"/>
      <c r="R30" s="73"/>
      <c r="S30" s="73"/>
      <c r="T30" s="73"/>
      <c r="U30" s="73"/>
      <c r="V30" s="73"/>
      <c r="W30" s="73"/>
      <c r="X30" s="73"/>
      <c r="Y30" s="73"/>
      <c r="Z30" s="73"/>
      <c r="AA30" s="73"/>
      <c r="AB30" s="73"/>
    </row>
    <row r="31" spans="1:28" ht="87.75" customHeight="1" x14ac:dyDescent="0.2">
      <c r="A31" s="116" t="s">
        <v>67</v>
      </c>
      <c r="B31" s="117">
        <v>371</v>
      </c>
      <c r="C31" s="117">
        <v>2010</v>
      </c>
      <c r="D31" s="129" t="s">
        <v>435</v>
      </c>
      <c r="E31" s="118" t="s">
        <v>100</v>
      </c>
      <c r="F31" s="129"/>
      <c r="G31" s="73"/>
      <c r="H31" s="73"/>
      <c r="I31" s="73"/>
      <c r="J31" s="73"/>
      <c r="K31" s="73"/>
      <c r="L31" s="73"/>
      <c r="M31" s="73"/>
      <c r="N31" s="73"/>
      <c r="O31" s="73"/>
      <c r="P31" s="73"/>
      <c r="Q31" s="73"/>
      <c r="R31" s="73"/>
      <c r="S31" s="73"/>
      <c r="T31" s="73"/>
      <c r="U31" s="73"/>
      <c r="V31" s="73"/>
      <c r="W31" s="73"/>
      <c r="X31" s="73"/>
      <c r="Y31" s="73"/>
      <c r="Z31" s="73"/>
      <c r="AA31" s="73"/>
      <c r="AB31" s="73"/>
    </row>
    <row r="32" spans="1:28" ht="64.5" customHeight="1" x14ac:dyDescent="0.2">
      <c r="A32" s="116" t="s">
        <v>67</v>
      </c>
      <c r="B32" s="117">
        <v>1716</v>
      </c>
      <c r="C32" s="117">
        <v>2009</v>
      </c>
      <c r="D32" s="129" t="s">
        <v>288</v>
      </c>
      <c r="E32" s="118" t="s">
        <v>980</v>
      </c>
      <c r="F32" s="129" t="s">
        <v>289</v>
      </c>
      <c r="G32" s="73"/>
      <c r="H32" s="73"/>
      <c r="I32" s="73"/>
      <c r="J32" s="73"/>
      <c r="K32" s="73"/>
      <c r="L32" s="73"/>
      <c r="M32" s="73"/>
      <c r="N32" s="73"/>
      <c r="O32" s="73"/>
      <c r="P32" s="73"/>
      <c r="Q32" s="73"/>
      <c r="R32" s="73"/>
      <c r="S32" s="73"/>
      <c r="T32" s="73"/>
      <c r="U32" s="73"/>
      <c r="V32" s="73"/>
      <c r="W32" s="73"/>
      <c r="X32" s="73"/>
      <c r="Y32" s="73"/>
      <c r="Z32" s="73"/>
      <c r="AA32" s="73"/>
      <c r="AB32" s="73"/>
    </row>
    <row r="33" spans="1:28" ht="51" customHeight="1" x14ac:dyDescent="0.2">
      <c r="A33" s="116" t="s">
        <v>67</v>
      </c>
      <c r="B33" s="117">
        <v>4485</v>
      </c>
      <c r="C33" s="117">
        <v>2009</v>
      </c>
      <c r="D33" s="129" t="s">
        <v>243</v>
      </c>
      <c r="E33" s="118" t="s">
        <v>100</v>
      </c>
      <c r="F33" s="129" t="s">
        <v>238</v>
      </c>
      <c r="G33" s="73"/>
      <c r="H33" s="73"/>
      <c r="I33" s="73"/>
      <c r="J33" s="73"/>
      <c r="K33" s="73"/>
      <c r="L33" s="73"/>
      <c r="M33" s="73"/>
      <c r="N33" s="73"/>
      <c r="O33" s="73"/>
      <c r="P33" s="73"/>
      <c r="Q33" s="73"/>
      <c r="R33" s="73"/>
      <c r="S33" s="73"/>
      <c r="T33" s="73"/>
      <c r="U33" s="73"/>
      <c r="V33" s="73"/>
      <c r="W33" s="73"/>
      <c r="X33" s="73"/>
      <c r="Y33" s="73"/>
      <c r="Z33" s="73"/>
      <c r="AA33" s="73"/>
      <c r="AB33" s="73"/>
    </row>
    <row r="34" spans="1:28" ht="56.25" customHeight="1" x14ac:dyDescent="0.2">
      <c r="A34" s="116" t="s">
        <v>67</v>
      </c>
      <c r="B34" s="117">
        <v>1227</v>
      </c>
      <c r="C34" s="117">
        <v>2005</v>
      </c>
      <c r="D34" s="129" t="s">
        <v>433</v>
      </c>
      <c r="E34" s="118" t="s">
        <v>434</v>
      </c>
      <c r="F34" s="129" t="s">
        <v>804</v>
      </c>
      <c r="G34" s="73"/>
      <c r="H34" s="73"/>
      <c r="I34" s="73"/>
      <c r="J34" s="73"/>
      <c r="K34" s="73"/>
      <c r="L34" s="73"/>
      <c r="M34" s="73"/>
      <c r="N34" s="73"/>
      <c r="O34" s="73"/>
      <c r="P34" s="73"/>
      <c r="Q34" s="73"/>
      <c r="R34" s="73"/>
      <c r="S34" s="73"/>
      <c r="T34" s="73"/>
      <c r="U34" s="73"/>
      <c r="V34" s="73"/>
      <c r="W34" s="73"/>
      <c r="X34" s="73"/>
      <c r="Y34" s="73"/>
      <c r="Z34" s="73"/>
      <c r="AA34" s="73"/>
      <c r="AB34" s="73"/>
    </row>
    <row r="35" spans="1:28" ht="210" customHeight="1" x14ac:dyDescent="0.2">
      <c r="A35" s="116" t="s">
        <v>791</v>
      </c>
      <c r="B35" s="117">
        <v>2539</v>
      </c>
      <c r="C35" s="117">
        <v>2000</v>
      </c>
      <c r="D35" s="129" t="s">
        <v>275</v>
      </c>
      <c r="E35" s="118" t="s">
        <v>100</v>
      </c>
      <c r="F35" s="129" t="s">
        <v>803</v>
      </c>
      <c r="G35" s="73"/>
      <c r="H35" s="73"/>
      <c r="I35" s="73"/>
      <c r="J35" s="73"/>
      <c r="K35" s="73"/>
      <c r="L35" s="73"/>
      <c r="M35" s="73"/>
      <c r="N35" s="73"/>
      <c r="O35" s="73"/>
      <c r="P35" s="73"/>
      <c r="Q35" s="73"/>
      <c r="R35" s="73"/>
      <c r="S35" s="73"/>
      <c r="T35" s="73"/>
      <c r="U35" s="73"/>
      <c r="V35" s="73"/>
      <c r="W35" s="73"/>
      <c r="X35" s="73"/>
      <c r="Y35" s="73"/>
      <c r="Z35" s="73"/>
      <c r="AA35" s="73"/>
      <c r="AB35" s="73"/>
    </row>
    <row r="36" spans="1:28" ht="93.75" customHeight="1" x14ac:dyDescent="0.2">
      <c r="A36" s="116" t="s">
        <v>67</v>
      </c>
      <c r="B36" s="117">
        <v>2145</v>
      </c>
      <c r="C36" s="117">
        <v>1999</v>
      </c>
      <c r="D36" s="129" t="s">
        <v>240</v>
      </c>
      <c r="E36" s="118" t="s">
        <v>100</v>
      </c>
      <c r="F36" s="129" t="s">
        <v>429</v>
      </c>
      <c r="G36" s="73"/>
      <c r="H36" s="73"/>
      <c r="I36" s="73"/>
      <c r="J36" s="73"/>
      <c r="K36" s="73"/>
      <c r="L36" s="73"/>
      <c r="M36" s="73"/>
      <c r="N36" s="73"/>
      <c r="O36" s="73"/>
      <c r="P36" s="73"/>
      <c r="Q36" s="73"/>
      <c r="R36" s="73"/>
      <c r="S36" s="73"/>
      <c r="T36" s="73"/>
      <c r="U36" s="73"/>
      <c r="V36" s="73"/>
      <c r="W36" s="73"/>
      <c r="X36" s="73"/>
      <c r="Y36" s="73"/>
      <c r="Z36" s="73"/>
      <c r="AA36" s="73"/>
      <c r="AB36" s="73"/>
    </row>
    <row r="37" spans="1:28" ht="95.25" customHeight="1" x14ac:dyDescent="0.2">
      <c r="A37" s="116" t="s">
        <v>75</v>
      </c>
      <c r="B37" s="117">
        <v>638</v>
      </c>
      <c r="C37" s="116">
        <v>2016</v>
      </c>
      <c r="D37" s="129" t="s">
        <v>309</v>
      </c>
      <c r="E37" s="118" t="s">
        <v>310</v>
      </c>
      <c r="F37" s="129" t="s">
        <v>812</v>
      </c>
      <c r="G37" s="73"/>
      <c r="H37" s="73"/>
      <c r="I37" s="73"/>
      <c r="J37" s="73"/>
      <c r="K37" s="73"/>
      <c r="L37" s="73"/>
      <c r="M37" s="73"/>
      <c r="N37" s="73"/>
      <c r="O37" s="73"/>
      <c r="P37" s="73"/>
      <c r="Q37" s="73"/>
      <c r="R37" s="73"/>
      <c r="S37" s="73"/>
      <c r="T37" s="73"/>
      <c r="U37" s="73"/>
      <c r="V37" s="73"/>
      <c r="W37" s="73"/>
      <c r="X37" s="73"/>
      <c r="Y37" s="73"/>
      <c r="Z37" s="73"/>
      <c r="AA37" s="73"/>
      <c r="AB37" s="73"/>
    </row>
    <row r="38" spans="1:28" ht="96.75" customHeight="1" x14ac:dyDescent="0.2">
      <c r="A38" s="116" t="s">
        <v>75</v>
      </c>
      <c r="B38" s="117">
        <v>122</v>
      </c>
      <c r="C38" s="116">
        <v>2004</v>
      </c>
      <c r="D38" s="104" t="s">
        <v>939</v>
      </c>
      <c r="E38" s="118" t="s">
        <v>100</v>
      </c>
      <c r="F38" s="129" t="s">
        <v>238</v>
      </c>
      <c r="G38" s="73"/>
      <c r="H38" s="73"/>
      <c r="I38" s="73"/>
      <c r="J38" s="73"/>
      <c r="K38" s="73"/>
      <c r="L38" s="73"/>
      <c r="M38" s="73"/>
      <c r="N38" s="73"/>
      <c r="O38" s="73"/>
      <c r="P38" s="73"/>
      <c r="Q38" s="73"/>
      <c r="R38" s="73"/>
      <c r="S38" s="73"/>
      <c r="T38" s="73"/>
      <c r="U38" s="73"/>
      <c r="V38" s="73"/>
      <c r="W38" s="73"/>
      <c r="X38" s="73"/>
      <c r="Y38" s="73"/>
      <c r="Z38" s="73"/>
      <c r="AA38" s="73"/>
      <c r="AB38" s="73"/>
    </row>
    <row r="39" spans="1:28" ht="111.75" customHeight="1" x14ac:dyDescent="0.2">
      <c r="A39" s="116" t="s">
        <v>230</v>
      </c>
      <c r="B39" s="117">
        <v>1</v>
      </c>
      <c r="C39" s="116">
        <v>2017</v>
      </c>
      <c r="D39" s="129" t="s">
        <v>454</v>
      </c>
      <c r="E39" s="118" t="s">
        <v>100</v>
      </c>
      <c r="F39" s="129" t="s">
        <v>429</v>
      </c>
      <c r="G39" s="73"/>
      <c r="H39" s="73"/>
      <c r="I39" s="73"/>
      <c r="J39" s="73"/>
      <c r="K39" s="73"/>
      <c r="L39" s="73"/>
      <c r="M39" s="73"/>
      <c r="N39" s="73"/>
      <c r="O39" s="73"/>
      <c r="P39" s="73"/>
      <c r="Q39" s="73"/>
      <c r="R39" s="73"/>
      <c r="S39" s="73"/>
      <c r="T39" s="73"/>
      <c r="U39" s="73"/>
      <c r="V39" s="73"/>
      <c r="W39" s="73"/>
      <c r="X39" s="73"/>
      <c r="Y39" s="73"/>
      <c r="Z39" s="73"/>
      <c r="AA39" s="73"/>
      <c r="AB39" s="73"/>
    </row>
    <row r="40" spans="1:28" ht="89.25" customHeight="1" x14ac:dyDescent="0.2">
      <c r="A40" s="116" t="s">
        <v>230</v>
      </c>
      <c r="B40" s="117">
        <v>3</v>
      </c>
      <c r="C40" s="116">
        <v>2013</v>
      </c>
      <c r="D40" s="129" t="s">
        <v>282</v>
      </c>
      <c r="E40" s="118" t="s">
        <v>100</v>
      </c>
      <c r="F40" s="129" t="s">
        <v>307</v>
      </c>
      <c r="G40" s="73"/>
      <c r="H40" s="73"/>
      <c r="I40" s="73"/>
      <c r="J40" s="73"/>
      <c r="K40" s="73"/>
      <c r="L40" s="73"/>
      <c r="M40" s="73"/>
      <c r="N40" s="73"/>
      <c r="O40" s="73"/>
      <c r="P40" s="73"/>
      <c r="Q40" s="73"/>
      <c r="R40" s="73"/>
      <c r="S40" s="73"/>
      <c r="T40" s="73"/>
      <c r="U40" s="73"/>
      <c r="V40" s="73"/>
      <c r="W40" s="73"/>
      <c r="X40" s="73"/>
      <c r="Y40" s="73"/>
      <c r="Z40" s="73"/>
      <c r="AA40" s="73"/>
      <c r="AB40" s="73"/>
    </row>
    <row r="41" spans="1:28" ht="25.5" x14ac:dyDescent="0.2">
      <c r="A41" s="116" t="s">
        <v>230</v>
      </c>
      <c r="B41" s="130" t="s">
        <v>451</v>
      </c>
      <c r="C41" s="116">
        <v>2006</v>
      </c>
      <c r="D41" s="129" t="s">
        <v>452</v>
      </c>
      <c r="E41" s="118" t="s">
        <v>100</v>
      </c>
      <c r="F41" s="129" t="s">
        <v>453</v>
      </c>
      <c r="G41" s="73"/>
      <c r="H41" s="73"/>
      <c r="I41" s="73"/>
      <c r="J41" s="73"/>
      <c r="K41" s="73"/>
      <c r="L41" s="73"/>
      <c r="M41" s="73"/>
      <c r="N41" s="73"/>
      <c r="O41" s="73"/>
      <c r="P41" s="73"/>
      <c r="Q41" s="73"/>
      <c r="R41" s="73"/>
      <c r="S41" s="73"/>
      <c r="T41" s="73"/>
      <c r="U41" s="73"/>
      <c r="V41" s="73"/>
      <c r="W41" s="73"/>
      <c r="X41" s="73"/>
      <c r="Y41" s="73"/>
      <c r="Z41" s="73"/>
      <c r="AA41" s="73"/>
      <c r="AB41" s="73"/>
    </row>
    <row r="42" spans="1:28" ht="39" customHeight="1" x14ac:dyDescent="0.2">
      <c r="A42" s="116" t="s">
        <v>935</v>
      </c>
      <c r="B42" s="117">
        <v>1</v>
      </c>
      <c r="C42" s="116">
        <v>1997</v>
      </c>
      <c r="D42" s="129" t="s">
        <v>244</v>
      </c>
      <c r="E42" s="118" t="s">
        <v>100</v>
      </c>
      <c r="F42" s="129" t="s">
        <v>450</v>
      </c>
      <c r="G42" s="73"/>
      <c r="H42" s="73"/>
      <c r="I42" s="73"/>
      <c r="J42" s="73"/>
      <c r="K42" s="73"/>
      <c r="L42" s="73"/>
      <c r="M42" s="73"/>
      <c r="N42" s="73"/>
      <c r="O42" s="73"/>
      <c r="P42" s="73"/>
      <c r="Q42" s="73"/>
      <c r="R42" s="73"/>
      <c r="S42" s="73"/>
      <c r="T42" s="73"/>
      <c r="U42" s="73"/>
      <c r="V42" s="73"/>
      <c r="W42" s="73"/>
      <c r="X42" s="73"/>
      <c r="Y42" s="73"/>
      <c r="Z42" s="73"/>
      <c r="AA42" s="73"/>
      <c r="AB42" s="73"/>
    </row>
    <row r="43" spans="1:28" ht="60" customHeight="1" x14ac:dyDescent="0.2">
      <c r="A43" s="116" t="s">
        <v>229</v>
      </c>
      <c r="B43" s="117">
        <v>51</v>
      </c>
      <c r="C43" s="116">
        <v>2018</v>
      </c>
      <c r="D43" s="129" t="s">
        <v>527</v>
      </c>
      <c r="E43" s="118" t="s">
        <v>100</v>
      </c>
      <c r="F43" s="129" t="s">
        <v>429</v>
      </c>
      <c r="G43" s="73"/>
    </row>
    <row r="44" spans="1:28" ht="89.25" customHeight="1" x14ac:dyDescent="0.2">
      <c r="A44" s="116" t="s">
        <v>461</v>
      </c>
      <c r="B44" s="130" t="s">
        <v>524</v>
      </c>
      <c r="C44" s="116">
        <v>2018</v>
      </c>
      <c r="D44" s="129" t="s">
        <v>525</v>
      </c>
      <c r="E44" s="118" t="s">
        <v>100</v>
      </c>
      <c r="F44" s="129" t="s">
        <v>429</v>
      </c>
      <c r="G44" s="73"/>
      <c r="H44" s="73"/>
      <c r="I44" s="73"/>
      <c r="J44" s="73"/>
      <c r="K44" s="73"/>
      <c r="L44" s="73"/>
      <c r="M44" s="73"/>
      <c r="N44" s="73"/>
      <c r="O44" s="73"/>
      <c r="P44" s="73"/>
      <c r="Q44" s="73"/>
      <c r="R44" s="73"/>
      <c r="S44" s="73"/>
      <c r="T44" s="73"/>
      <c r="U44" s="73"/>
      <c r="V44" s="73"/>
      <c r="W44" s="73"/>
      <c r="X44" s="73"/>
      <c r="Y44" s="73"/>
      <c r="Z44" s="73"/>
      <c r="AA44" s="73"/>
      <c r="AB44" s="73"/>
    </row>
    <row r="45" spans="1:28" ht="38.25" customHeight="1" x14ac:dyDescent="0.2">
      <c r="A45" s="116" t="s">
        <v>229</v>
      </c>
      <c r="B45" s="117">
        <v>89</v>
      </c>
      <c r="C45" s="116">
        <v>2017</v>
      </c>
      <c r="D45" s="129" t="s">
        <v>526</v>
      </c>
      <c r="E45" s="118" t="s">
        <v>100</v>
      </c>
      <c r="F45" s="129" t="s">
        <v>429</v>
      </c>
      <c r="G45" s="73"/>
    </row>
    <row r="46" spans="1:28" ht="48" customHeight="1" x14ac:dyDescent="0.2">
      <c r="A46" s="116" t="s">
        <v>229</v>
      </c>
      <c r="B46" s="117">
        <v>108</v>
      </c>
      <c r="C46" s="116">
        <v>2017</v>
      </c>
      <c r="D46" s="129" t="s">
        <v>253</v>
      </c>
      <c r="E46" s="118" t="s">
        <v>100</v>
      </c>
      <c r="F46" s="129" t="s">
        <v>429</v>
      </c>
      <c r="G46" s="73"/>
      <c r="H46" s="73"/>
      <c r="I46" s="73"/>
      <c r="J46" s="73"/>
      <c r="K46" s="73"/>
      <c r="L46" s="73"/>
      <c r="M46" s="73"/>
      <c r="N46" s="73"/>
      <c r="O46" s="73"/>
      <c r="P46" s="73"/>
      <c r="Q46" s="73"/>
      <c r="R46" s="73"/>
      <c r="S46" s="73"/>
      <c r="T46" s="73"/>
      <c r="U46" s="73"/>
      <c r="V46" s="73"/>
      <c r="W46" s="73"/>
      <c r="X46" s="73"/>
      <c r="Y46" s="73"/>
      <c r="Z46" s="73"/>
      <c r="AA46" s="73"/>
      <c r="AB46" s="73"/>
    </row>
    <row r="47" spans="1:28" ht="63.75" customHeight="1" x14ac:dyDescent="0.2">
      <c r="A47" s="103" t="s">
        <v>948</v>
      </c>
      <c r="B47" s="117">
        <v>706</v>
      </c>
      <c r="C47" s="116">
        <v>2016</v>
      </c>
      <c r="D47" s="129" t="s">
        <v>464</v>
      </c>
      <c r="E47" s="118" t="s">
        <v>100</v>
      </c>
      <c r="F47" s="129" t="s">
        <v>429</v>
      </c>
      <c r="G47" s="73"/>
    </row>
    <row r="48" spans="1:28" ht="76.5" x14ac:dyDescent="0.2">
      <c r="A48" s="103" t="s">
        <v>1279</v>
      </c>
      <c r="B48" s="130" t="s">
        <v>465</v>
      </c>
      <c r="C48" s="116">
        <v>2016</v>
      </c>
      <c r="D48" s="104" t="s">
        <v>466</v>
      </c>
      <c r="E48" s="134" t="s">
        <v>100</v>
      </c>
      <c r="F48" s="104" t="s">
        <v>1280</v>
      </c>
      <c r="G48" s="73"/>
    </row>
    <row r="49" spans="1:28" ht="58.5" customHeight="1" x14ac:dyDescent="0.2">
      <c r="A49" s="116" t="s">
        <v>947</v>
      </c>
      <c r="B49" s="130">
        <v>3564</v>
      </c>
      <c r="C49" s="116">
        <v>2015</v>
      </c>
      <c r="D49" s="129" t="s">
        <v>462</v>
      </c>
      <c r="E49" s="118" t="s">
        <v>100</v>
      </c>
      <c r="F49" s="129" t="s">
        <v>463</v>
      </c>
      <c r="G49" s="73"/>
    </row>
    <row r="50" spans="1:28" ht="93" customHeight="1" x14ac:dyDescent="0.2">
      <c r="A50" s="116" t="s">
        <v>229</v>
      </c>
      <c r="B50" s="117">
        <v>7</v>
      </c>
      <c r="C50" s="116">
        <v>2014</v>
      </c>
      <c r="D50" s="129" t="s">
        <v>251</v>
      </c>
      <c r="E50" s="118" t="s">
        <v>100</v>
      </c>
      <c r="F50" s="129" t="s">
        <v>429</v>
      </c>
      <c r="G50" s="73"/>
      <c r="H50" s="73"/>
      <c r="I50" s="73"/>
      <c r="J50" s="73"/>
      <c r="K50" s="73"/>
      <c r="L50" s="73"/>
      <c r="M50" s="73"/>
      <c r="N50" s="73"/>
      <c r="O50" s="73"/>
      <c r="P50" s="73"/>
      <c r="Q50" s="73"/>
      <c r="R50" s="73"/>
      <c r="S50" s="73"/>
      <c r="T50" s="73"/>
      <c r="U50" s="73"/>
      <c r="V50" s="73"/>
      <c r="W50" s="73"/>
      <c r="X50" s="73"/>
      <c r="Y50" s="73"/>
      <c r="Z50" s="73"/>
      <c r="AA50" s="73"/>
      <c r="AB50" s="73"/>
    </row>
    <row r="51" spans="1:28" ht="122.25" customHeight="1" x14ac:dyDescent="0.2">
      <c r="A51" s="116" t="s">
        <v>941</v>
      </c>
      <c r="B51" s="117">
        <v>11</v>
      </c>
      <c r="C51" s="116">
        <v>2014</v>
      </c>
      <c r="D51" s="129" t="s">
        <v>252</v>
      </c>
      <c r="E51" s="118" t="s">
        <v>100</v>
      </c>
      <c r="F51" s="129" t="s">
        <v>429</v>
      </c>
      <c r="G51" s="73"/>
      <c r="H51" s="73"/>
      <c r="I51" s="73"/>
      <c r="J51" s="73"/>
      <c r="K51" s="73"/>
      <c r="L51" s="73"/>
      <c r="M51" s="73"/>
      <c r="N51" s="73"/>
      <c r="O51" s="73"/>
      <c r="P51" s="73"/>
      <c r="Q51" s="73"/>
      <c r="R51" s="73"/>
      <c r="S51" s="73"/>
      <c r="T51" s="73"/>
      <c r="U51" s="73"/>
      <c r="V51" s="73"/>
      <c r="W51" s="73"/>
      <c r="X51" s="73"/>
      <c r="Y51" s="73"/>
      <c r="Z51" s="73"/>
      <c r="AA51" s="73"/>
      <c r="AB51" s="73"/>
    </row>
    <row r="52" spans="1:28" ht="44.25" customHeight="1" x14ac:dyDescent="0.2">
      <c r="A52" s="116" t="s">
        <v>229</v>
      </c>
      <c r="B52" s="117">
        <v>69</v>
      </c>
      <c r="C52" s="116">
        <v>2011</v>
      </c>
      <c r="D52" s="129" t="s">
        <v>290</v>
      </c>
      <c r="E52" s="118" t="s">
        <v>100</v>
      </c>
      <c r="F52" s="129" t="s">
        <v>277</v>
      </c>
      <c r="G52" s="73"/>
      <c r="H52" s="73"/>
      <c r="I52" s="73"/>
      <c r="J52" s="73"/>
      <c r="K52" s="73"/>
      <c r="L52" s="73"/>
      <c r="M52" s="73"/>
      <c r="N52" s="73"/>
      <c r="O52" s="73"/>
      <c r="P52" s="73"/>
      <c r="Q52" s="73"/>
      <c r="R52" s="73"/>
      <c r="S52" s="73"/>
      <c r="T52" s="73"/>
      <c r="U52" s="73"/>
      <c r="V52" s="73"/>
      <c r="W52" s="73"/>
      <c r="X52" s="73"/>
      <c r="Y52" s="73"/>
      <c r="Z52" s="73"/>
      <c r="AA52" s="73"/>
      <c r="AB52" s="73"/>
    </row>
    <row r="53" spans="1:28" ht="80.25" customHeight="1" x14ac:dyDescent="0.2">
      <c r="A53" s="116" t="s">
        <v>229</v>
      </c>
      <c r="B53" s="117">
        <v>50</v>
      </c>
      <c r="C53" s="116">
        <v>2007</v>
      </c>
      <c r="D53" s="129" t="s">
        <v>250</v>
      </c>
      <c r="E53" s="118" t="s">
        <v>100</v>
      </c>
      <c r="F53" s="129" t="s">
        <v>429</v>
      </c>
      <c r="G53" s="73"/>
      <c r="H53" s="73"/>
      <c r="I53" s="73"/>
      <c r="J53" s="73"/>
      <c r="K53" s="73"/>
      <c r="L53" s="73"/>
      <c r="M53" s="73"/>
      <c r="N53" s="73"/>
      <c r="O53" s="73"/>
      <c r="P53" s="73"/>
      <c r="Q53" s="73"/>
      <c r="R53" s="73"/>
      <c r="S53" s="73"/>
      <c r="T53" s="73"/>
      <c r="U53" s="73"/>
      <c r="V53" s="73"/>
      <c r="W53" s="73"/>
      <c r="X53" s="73"/>
      <c r="Y53" s="73"/>
      <c r="Z53" s="73"/>
      <c r="AA53" s="73"/>
      <c r="AB53" s="73"/>
    </row>
    <row r="54" spans="1:28" ht="71.25" customHeight="1" x14ac:dyDescent="0.2">
      <c r="A54" s="116" t="s">
        <v>80</v>
      </c>
      <c r="B54" s="130">
        <v>357</v>
      </c>
      <c r="C54" s="116">
        <v>2008</v>
      </c>
      <c r="D54" s="129" t="s">
        <v>460</v>
      </c>
      <c r="E54" s="118" t="s">
        <v>100</v>
      </c>
      <c r="F54" s="129" t="s">
        <v>429</v>
      </c>
      <c r="G54" s="73"/>
      <c r="H54" s="73"/>
      <c r="I54" s="73"/>
      <c r="J54" s="73"/>
      <c r="K54" s="73"/>
      <c r="L54" s="73"/>
      <c r="M54" s="73"/>
      <c r="N54" s="73"/>
      <c r="O54" s="73"/>
      <c r="P54" s="73"/>
      <c r="Q54" s="73"/>
      <c r="R54" s="73"/>
      <c r="S54" s="73"/>
      <c r="T54" s="73"/>
      <c r="U54" s="73"/>
      <c r="V54" s="73"/>
      <c r="W54" s="73"/>
      <c r="X54" s="73"/>
      <c r="Y54" s="73"/>
      <c r="Z54" s="73"/>
      <c r="AA54" s="73"/>
      <c r="AB54" s="73"/>
    </row>
    <row r="55" spans="1:28" ht="81" customHeight="1" x14ac:dyDescent="0.2">
      <c r="A55" s="116" t="s">
        <v>80</v>
      </c>
      <c r="B55" s="117" t="s">
        <v>247</v>
      </c>
      <c r="C55" s="116">
        <v>2007</v>
      </c>
      <c r="D55" s="129" t="s">
        <v>248</v>
      </c>
      <c r="E55" s="118" t="s">
        <v>937</v>
      </c>
      <c r="F55" s="129" t="s">
        <v>249</v>
      </c>
      <c r="G55" s="73"/>
      <c r="H55" s="73"/>
      <c r="I55" s="73"/>
      <c r="J55" s="73"/>
      <c r="K55" s="73"/>
      <c r="L55" s="73"/>
      <c r="M55" s="73"/>
      <c r="N55" s="73"/>
      <c r="O55" s="73"/>
      <c r="P55" s="73"/>
      <c r="Q55" s="73"/>
      <c r="R55" s="73"/>
      <c r="S55" s="73"/>
      <c r="T55" s="73"/>
      <c r="U55" s="73"/>
      <c r="V55" s="73"/>
      <c r="W55" s="73"/>
      <c r="X55" s="73"/>
      <c r="Y55" s="73"/>
      <c r="Z55" s="73"/>
      <c r="AA55" s="73"/>
      <c r="AB55" s="73"/>
    </row>
    <row r="56" spans="1:28" ht="92.25" customHeight="1" x14ac:dyDescent="0.2">
      <c r="A56" s="116" t="s">
        <v>942</v>
      </c>
      <c r="B56" s="117">
        <v>48</v>
      </c>
      <c r="C56" s="116">
        <v>2004</v>
      </c>
      <c r="D56" s="129" t="s">
        <v>284</v>
      </c>
      <c r="E56" s="118" t="s">
        <v>285</v>
      </c>
      <c r="F56" s="129" t="s">
        <v>813</v>
      </c>
      <c r="G56" s="73"/>
      <c r="H56" s="73"/>
      <c r="I56" s="73"/>
      <c r="J56" s="73"/>
      <c r="K56" s="73"/>
      <c r="L56" s="73"/>
      <c r="M56" s="73"/>
      <c r="N56" s="73"/>
      <c r="O56" s="73"/>
      <c r="P56" s="73"/>
      <c r="Q56" s="73"/>
      <c r="R56" s="73"/>
      <c r="S56" s="73"/>
      <c r="T56" s="73"/>
      <c r="U56" s="73"/>
      <c r="V56" s="73"/>
      <c r="W56" s="73"/>
      <c r="X56" s="73"/>
      <c r="Y56" s="73"/>
      <c r="Z56" s="73"/>
      <c r="AA56" s="73"/>
      <c r="AB56" s="73"/>
    </row>
    <row r="57" spans="1:28" ht="55.5" customHeight="1" x14ac:dyDescent="0.2">
      <c r="A57" s="116" t="s">
        <v>229</v>
      </c>
      <c r="B57" s="117">
        <v>1</v>
      </c>
      <c r="C57" s="116">
        <v>2000</v>
      </c>
      <c r="D57" s="129" t="s">
        <v>246</v>
      </c>
      <c r="E57" s="118" t="s">
        <v>100</v>
      </c>
      <c r="F57" s="129" t="s">
        <v>429</v>
      </c>
      <c r="G57" s="73"/>
      <c r="H57" s="73"/>
      <c r="I57" s="73"/>
      <c r="J57" s="73"/>
      <c r="K57" s="73"/>
      <c r="L57" s="73"/>
      <c r="M57" s="73"/>
      <c r="N57" s="73"/>
      <c r="O57" s="73"/>
      <c r="P57" s="73"/>
      <c r="Q57" s="73"/>
      <c r="R57" s="73"/>
      <c r="S57" s="73"/>
      <c r="T57" s="73"/>
      <c r="U57" s="73"/>
      <c r="V57" s="73"/>
      <c r="W57" s="73"/>
      <c r="X57" s="73"/>
      <c r="Y57" s="73"/>
      <c r="Z57" s="73"/>
      <c r="AA57" s="73"/>
      <c r="AB57" s="73"/>
    </row>
    <row r="58" spans="1:28" ht="42.75" customHeight="1" x14ac:dyDescent="0.15">
      <c r="A58" s="107" t="s">
        <v>895</v>
      </c>
      <c r="B58" s="122">
        <v>19</v>
      </c>
      <c r="C58" s="116">
        <v>2019</v>
      </c>
      <c r="D58" s="129" t="s">
        <v>797</v>
      </c>
      <c r="E58" s="118" t="s">
        <v>100</v>
      </c>
      <c r="F58" s="129" t="s">
        <v>429</v>
      </c>
      <c r="G58" s="81"/>
    </row>
    <row r="59" spans="1:28" ht="45.75" customHeight="1" x14ac:dyDescent="0.2">
      <c r="A59" s="116" t="s">
        <v>522</v>
      </c>
      <c r="B59" s="117">
        <v>4</v>
      </c>
      <c r="C59" s="116">
        <v>2018</v>
      </c>
      <c r="D59" s="129" t="s">
        <v>523</v>
      </c>
      <c r="E59" s="118" t="s">
        <v>100</v>
      </c>
      <c r="F59" s="129" t="s">
        <v>429</v>
      </c>
      <c r="G59" s="73"/>
      <c r="H59" s="73"/>
      <c r="I59" s="73"/>
      <c r="J59" s="73"/>
      <c r="K59" s="73"/>
      <c r="L59" s="73"/>
      <c r="M59" s="73"/>
      <c r="N59" s="73"/>
      <c r="O59" s="73"/>
      <c r="P59" s="73"/>
      <c r="Q59" s="73"/>
      <c r="R59" s="73"/>
      <c r="S59" s="73"/>
      <c r="T59" s="73"/>
      <c r="U59" s="73"/>
      <c r="V59" s="73"/>
      <c r="W59" s="73"/>
      <c r="X59" s="73"/>
      <c r="Y59" s="73"/>
      <c r="Z59" s="73"/>
      <c r="AA59" s="73"/>
      <c r="AB59" s="73"/>
    </row>
    <row r="60" spans="1:28" ht="66" customHeight="1" x14ac:dyDescent="0.2">
      <c r="A60" s="116" t="s">
        <v>945</v>
      </c>
      <c r="B60" s="116">
        <v>1</v>
      </c>
      <c r="C60" s="116">
        <v>2016</v>
      </c>
      <c r="D60" s="129" t="s">
        <v>459</v>
      </c>
      <c r="E60" s="118" t="s">
        <v>100</v>
      </c>
      <c r="F60" s="129" t="s">
        <v>429</v>
      </c>
      <c r="G60" s="73"/>
      <c r="H60" s="73"/>
      <c r="I60" s="73"/>
      <c r="J60" s="73"/>
      <c r="K60" s="73"/>
      <c r="L60" s="73"/>
      <c r="M60" s="73"/>
      <c r="N60" s="73"/>
      <c r="O60" s="73"/>
      <c r="P60" s="73"/>
      <c r="Q60" s="73"/>
      <c r="R60" s="73"/>
      <c r="S60" s="73"/>
      <c r="T60" s="73"/>
      <c r="U60" s="73"/>
      <c r="V60" s="73"/>
      <c r="W60" s="73"/>
      <c r="X60" s="73"/>
      <c r="Y60" s="73"/>
      <c r="Z60" s="73"/>
      <c r="AA60" s="73"/>
      <c r="AB60" s="73"/>
    </row>
    <row r="61" spans="1:28" ht="78" customHeight="1" x14ac:dyDescent="0.2">
      <c r="A61" s="116" t="s">
        <v>946</v>
      </c>
      <c r="B61" s="117">
        <v>3</v>
      </c>
      <c r="C61" s="116">
        <v>2016</v>
      </c>
      <c r="D61" s="129" t="s">
        <v>283</v>
      </c>
      <c r="E61" s="61" t="s">
        <v>100</v>
      </c>
      <c r="F61" s="129" t="s">
        <v>429</v>
      </c>
      <c r="G61" s="73"/>
      <c r="H61" s="73"/>
      <c r="I61" s="73"/>
      <c r="J61" s="73"/>
      <c r="K61" s="73"/>
      <c r="L61" s="73"/>
      <c r="M61" s="73"/>
      <c r="N61" s="73"/>
      <c r="O61" s="73"/>
      <c r="P61" s="73"/>
      <c r="Q61" s="73"/>
      <c r="R61" s="73"/>
      <c r="S61" s="73"/>
      <c r="T61" s="73"/>
      <c r="U61" s="73"/>
      <c r="V61" s="73"/>
      <c r="W61" s="73"/>
      <c r="X61" s="73"/>
      <c r="Y61" s="73"/>
      <c r="Z61" s="73"/>
      <c r="AA61" s="73"/>
      <c r="AB61" s="73"/>
    </row>
    <row r="62" spans="1:28" ht="38.25" x14ac:dyDescent="0.2">
      <c r="A62" s="116" t="s">
        <v>945</v>
      </c>
      <c r="B62" s="116">
        <v>1</v>
      </c>
      <c r="C62" s="116">
        <v>2015</v>
      </c>
      <c r="D62" s="129" t="s">
        <v>458</v>
      </c>
      <c r="E62" s="118" t="s">
        <v>100</v>
      </c>
      <c r="F62" s="129" t="s">
        <v>429</v>
      </c>
      <c r="G62" s="73"/>
      <c r="H62" s="73"/>
      <c r="I62" s="73"/>
      <c r="J62" s="73"/>
      <c r="K62" s="73"/>
      <c r="L62" s="73"/>
      <c r="M62" s="73"/>
      <c r="N62" s="73"/>
      <c r="O62" s="73"/>
      <c r="P62" s="73"/>
      <c r="Q62" s="73"/>
      <c r="R62" s="73"/>
      <c r="S62" s="73"/>
      <c r="T62" s="73"/>
      <c r="U62" s="73"/>
      <c r="V62" s="73"/>
      <c r="W62" s="73"/>
      <c r="X62" s="73"/>
      <c r="Y62" s="73"/>
      <c r="Z62" s="73"/>
      <c r="AA62" s="73"/>
      <c r="AB62" s="73"/>
    </row>
    <row r="63" spans="1:28" ht="60" customHeight="1" x14ac:dyDescent="0.2">
      <c r="A63" s="116" t="s">
        <v>895</v>
      </c>
      <c r="B63" s="117">
        <v>59</v>
      </c>
      <c r="C63" s="116">
        <v>2015</v>
      </c>
      <c r="D63" s="129" t="s">
        <v>276</v>
      </c>
      <c r="E63" s="118" t="s">
        <v>100</v>
      </c>
      <c r="F63" s="129" t="s">
        <v>429</v>
      </c>
      <c r="G63" s="73"/>
      <c r="H63" s="73"/>
      <c r="I63" s="73"/>
      <c r="J63" s="73"/>
      <c r="K63" s="73"/>
      <c r="L63" s="73"/>
      <c r="M63" s="73"/>
      <c r="N63" s="73"/>
      <c r="O63" s="73"/>
      <c r="P63" s="73"/>
      <c r="Q63" s="73"/>
      <c r="R63" s="73"/>
      <c r="S63" s="73"/>
      <c r="T63" s="73"/>
      <c r="U63" s="73"/>
      <c r="V63" s="73"/>
      <c r="W63" s="73"/>
      <c r="X63" s="73"/>
      <c r="Y63" s="73"/>
      <c r="Z63" s="73"/>
      <c r="AA63" s="73"/>
      <c r="AB63" s="73"/>
    </row>
    <row r="64" spans="1:28" ht="51" x14ac:dyDescent="0.2">
      <c r="A64" s="116" t="s">
        <v>944</v>
      </c>
      <c r="B64" s="117" t="s">
        <v>456</v>
      </c>
      <c r="C64" s="116">
        <v>2011</v>
      </c>
      <c r="D64" s="129" t="s">
        <v>457</v>
      </c>
      <c r="E64" s="118" t="s">
        <v>100</v>
      </c>
      <c r="F64" s="129" t="s">
        <v>429</v>
      </c>
      <c r="G64" s="73"/>
      <c r="H64" s="73"/>
      <c r="I64" s="73"/>
      <c r="J64" s="73"/>
      <c r="K64" s="73"/>
      <c r="L64" s="73"/>
      <c r="M64" s="73"/>
      <c r="N64" s="73"/>
      <c r="O64" s="73"/>
      <c r="P64" s="73"/>
      <c r="Q64" s="73"/>
      <c r="R64" s="73"/>
      <c r="S64" s="73"/>
      <c r="T64" s="73"/>
      <c r="U64" s="73"/>
      <c r="V64" s="73"/>
      <c r="W64" s="73"/>
      <c r="X64" s="73"/>
      <c r="Y64" s="73"/>
      <c r="Z64" s="73"/>
      <c r="AA64" s="73"/>
      <c r="AB64" s="73"/>
    </row>
    <row r="65" spans="1:28" ht="229.5" x14ac:dyDescent="0.2">
      <c r="A65" s="116" t="s">
        <v>895</v>
      </c>
      <c r="B65" s="117">
        <v>17</v>
      </c>
      <c r="C65" s="116">
        <v>2011</v>
      </c>
      <c r="D65" s="104" t="s">
        <v>940</v>
      </c>
      <c r="E65" s="118" t="s">
        <v>100</v>
      </c>
      <c r="F65" s="129" t="s">
        <v>245</v>
      </c>
      <c r="G65" s="73"/>
      <c r="H65" s="73"/>
      <c r="I65" s="73"/>
      <c r="J65" s="73"/>
      <c r="K65" s="73"/>
      <c r="L65" s="73"/>
      <c r="M65" s="73"/>
      <c r="N65" s="73"/>
      <c r="O65" s="73"/>
      <c r="P65" s="73"/>
      <c r="Q65" s="73"/>
      <c r="R65" s="73"/>
      <c r="S65" s="73"/>
      <c r="T65" s="73"/>
      <c r="U65" s="73"/>
      <c r="V65" s="73"/>
      <c r="W65" s="73"/>
      <c r="X65" s="73"/>
      <c r="Y65" s="73"/>
      <c r="Z65" s="73"/>
      <c r="AA65" s="73"/>
      <c r="AB65" s="73"/>
    </row>
    <row r="66" spans="1:28" ht="63.75" customHeight="1" x14ac:dyDescent="0.2">
      <c r="A66" s="116" t="s">
        <v>895</v>
      </c>
      <c r="B66" s="117">
        <v>3</v>
      </c>
      <c r="C66" s="116">
        <v>2005</v>
      </c>
      <c r="D66" s="129" t="s">
        <v>286</v>
      </c>
      <c r="E66" s="118" t="s">
        <v>100</v>
      </c>
      <c r="F66" s="129" t="s">
        <v>287</v>
      </c>
      <c r="G66" s="73"/>
      <c r="H66" s="73"/>
      <c r="I66" s="73"/>
      <c r="J66" s="73"/>
      <c r="K66" s="73"/>
      <c r="L66" s="73"/>
      <c r="M66" s="73"/>
      <c r="N66" s="73"/>
      <c r="O66" s="73"/>
      <c r="P66" s="73"/>
      <c r="Q66" s="73"/>
      <c r="R66" s="73"/>
      <c r="S66" s="73"/>
      <c r="T66" s="73"/>
      <c r="U66" s="73"/>
      <c r="V66" s="73"/>
      <c r="W66" s="73"/>
      <c r="X66" s="73"/>
      <c r="Y66" s="73"/>
      <c r="Z66" s="73"/>
      <c r="AA66" s="73"/>
      <c r="AB66" s="73"/>
    </row>
    <row r="67" spans="1:28" ht="113.25" customHeight="1" x14ac:dyDescent="0.2">
      <c r="A67" s="116" t="s">
        <v>943</v>
      </c>
      <c r="B67" s="117">
        <v>14</v>
      </c>
      <c r="C67" s="116">
        <v>1996</v>
      </c>
      <c r="D67" s="129" t="s">
        <v>455</v>
      </c>
      <c r="E67" s="118" t="s">
        <v>100</v>
      </c>
      <c r="F67" s="129" t="s">
        <v>429</v>
      </c>
      <c r="G67" s="73"/>
      <c r="H67" s="73"/>
      <c r="I67" s="73"/>
      <c r="J67" s="73"/>
      <c r="K67" s="73"/>
      <c r="L67" s="73"/>
      <c r="M67" s="73"/>
      <c r="N67" s="73"/>
      <c r="O67" s="73"/>
      <c r="P67" s="73"/>
      <c r="Q67" s="73"/>
      <c r="R67" s="73"/>
      <c r="S67" s="73"/>
      <c r="T67" s="73"/>
      <c r="U67" s="73"/>
      <c r="V67" s="73"/>
      <c r="W67" s="73"/>
      <c r="X67" s="73"/>
      <c r="Y67" s="73"/>
      <c r="Z67" s="73"/>
      <c r="AA67" s="73"/>
      <c r="AB67" s="73"/>
    </row>
    <row r="68" spans="1:28" ht="57" customHeight="1" x14ac:dyDescent="0.2">
      <c r="A68" s="116" t="s">
        <v>467</v>
      </c>
      <c r="B68" s="117" t="s">
        <v>31</v>
      </c>
      <c r="C68" s="116">
        <v>2007</v>
      </c>
      <c r="D68" s="129" t="s">
        <v>468</v>
      </c>
      <c r="E68" s="118" t="s">
        <v>100</v>
      </c>
      <c r="F68" s="129" t="s">
        <v>429</v>
      </c>
      <c r="G68" s="73"/>
    </row>
    <row r="69" spans="1:28" ht="25.5" x14ac:dyDescent="0.2">
      <c r="A69" s="116" t="s">
        <v>469</v>
      </c>
      <c r="B69" s="117" t="s">
        <v>31</v>
      </c>
      <c r="C69" s="116">
        <v>2018</v>
      </c>
      <c r="D69" s="129" t="s">
        <v>528</v>
      </c>
      <c r="E69" s="118" t="s">
        <v>100</v>
      </c>
      <c r="F69" s="129" t="s">
        <v>429</v>
      </c>
      <c r="G69" s="73"/>
    </row>
    <row r="70" spans="1:28" ht="75" customHeight="1" x14ac:dyDescent="0.2">
      <c r="A70" s="135" t="s">
        <v>949</v>
      </c>
      <c r="B70" s="117" t="s">
        <v>31</v>
      </c>
      <c r="C70" s="116">
        <v>2020</v>
      </c>
      <c r="D70" s="129" t="s">
        <v>1529</v>
      </c>
      <c r="E70" s="118" t="s">
        <v>100</v>
      </c>
      <c r="F70" s="129" t="s">
        <v>429</v>
      </c>
      <c r="G70" s="73"/>
    </row>
    <row r="71" spans="1:28" ht="75" customHeight="1" x14ac:dyDescent="0.2">
      <c r="A71" s="135" t="s">
        <v>1530</v>
      </c>
      <c r="B71" s="117" t="s">
        <v>31</v>
      </c>
      <c r="C71" s="136">
        <v>2020</v>
      </c>
      <c r="D71" s="129" t="s">
        <v>1531</v>
      </c>
      <c r="E71" s="118" t="s">
        <v>93</v>
      </c>
      <c r="F71" s="129" t="s">
        <v>429</v>
      </c>
      <c r="G71" s="73"/>
    </row>
    <row r="72" spans="1:28" ht="75" customHeight="1" x14ac:dyDescent="0.2">
      <c r="A72" s="135" t="s">
        <v>67</v>
      </c>
      <c r="B72" s="117">
        <v>1068</v>
      </c>
      <c r="C72" s="136">
        <v>2015</v>
      </c>
      <c r="D72" s="129" t="s">
        <v>1532</v>
      </c>
      <c r="E72" s="118" t="s">
        <v>1533</v>
      </c>
      <c r="F72" s="129" t="s">
        <v>1534</v>
      </c>
      <c r="G72" s="73"/>
    </row>
    <row r="73" spans="1:28" ht="76.5" x14ac:dyDescent="0.2">
      <c r="A73" s="107" t="s">
        <v>94</v>
      </c>
      <c r="B73" s="103">
        <v>1537</v>
      </c>
      <c r="C73" s="131">
        <v>2001</v>
      </c>
      <c r="D73" s="129" t="s">
        <v>1197</v>
      </c>
      <c r="E73" s="137" t="s">
        <v>100</v>
      </c>
      <c r="F73" s="129" t="s">
        <v>1281</v>
      </c>
    </row>
    <row r="74" spans="1:28" ht="42" customHeight="1" x14ac:dyDescent="0.2">
      <c r="A74" s="107" t="s">
        <v>94</v>
      </c>
      <c r="B74" s="103">
        <v>1450</v>
      </c>
      <c r="C74" s="131">
        <v>2012</v>
      </c>
      <c r="D74" s="129" t="s">
        <v>1198</v>
      </c>
      <c r="E74" s="137" t="s">
        <v>100</v>
      </c>
      <c r="F74" s="129" t="s">
        <v>1281</v>
      </c>
    </row>
    <row r="75" spans="1:28" ht="76.5" x14ac:dyDescent="0.2">
      <c r="A75" s="110" t="s">
        <v>75</v>
      </c>
      <c r="B75" s="111">
        <v>719</v>
      </c>
      <c r="C75" s="131">
        <v>2018</v>
      </c>
      <c r="D75" s="129" t="s">
        <v>1283</v>
      </c>
      <c r="E75" s="120" t="s">
        <v>93</v>
      </c>
      <c r="F75" s="129" t="s">
        <v>1281</v>
      </c>
    </row>
  </sheetData>
  <mergeCells count="9">
    <mergeCell ref="A1:A4"/>
    <mergeCell ref="B1:E4"/>
    <mergeCell ref="A5:F6"/>
    <mergeCell ref="A7:A8"/>
    <mergeCell ref="B7:B8"/>
    <mergeCell ref="C7:C8"/>
    <mergeCell ref="D7:D8"/>
    <mergeCell ref="E7:E8"/>
    <mergeCell ref="F7:F8"/>
  </mergeCells>
  <hyperlinks>
    <hyperlink ref="E9" r:id="rId1"/>
    <hyperlink ref="E15" r:id="rId2"/>
    <hyperlink ref="E16" r:id="rId3"/>
    <hyperlink ref="E14" r:id="rId4"/>
    <hyperlink ref="E13" r:id="rId5"/>
    <hyperlink ref="E12" r:id="rId6"/>
    <hyperlink ref="E11" r:id="rId7" display="http://www.alcaldiabogota.gov.co/sisjur/normas/Norma1.jsp?i=4589"/>
    <hyperlink ref="E10" r:id="rId8" display="http://www.alcaldiabogota.gov.co/sisjur/normas/Norma1.jsp?i=56882"/>
    <hyperlink ref="E36" r:id="rId9"/>
    <hyperlink ref="E35" r:id="rId10"/>
    <hyperlink ref="E34" r:id="rId11"/>
    <hyperlink ref="E32" r:id="rId12"/>
    <hyperlink ref="E33" r:id="rId13"/>
    <hyperlink ref="E31" r:id="rId14"/>
    <hyperlink ref="E30" r:id="rId15"/>
    <hyperlink ref="E26" r:id="rId16" display="http://www.alcaldiabogota.gov.co/sisjur/normas/Norma1.jsp?i=45322"/>
    <hyperlink ref="E27" r:id="rId17"/>
    <hyperlink ref="E28" r:id="rId18" display="http://www.alcaldiabogota.gov.co/sisjur/normas/Norma1.jsp?i=50959"/>
    <hyperlink ref="E29" r:id="rId19"/>
    <hyperlink ref="E25" r:id="rId20"/>
    <hyperlink ref="E23" r:id="rId21" display="http://www.alcaldiabogota.gov.co/sisjur/normas/Norma1.jsp?i=60640"/>
    <hyperlink ref="E24" r:id="rId22" display="http://www.alcaldiabogota.gov.co/sisjur/normas/Norma1.jsp?i=62518"/>
    <hyperlink ref="E21" r:id="rId23"/>
    <hyperlink ref="E22" r:id="rId24"/>
    <hyperlink ref="E19" r:id="rId25"/>
    <hyperlink ref="E20" r:id="rId26" display="http://www.alcaldiabogota.gov.co/sisjur/normas/Norma1.jsp?i=71261"/>
    <hyperlink ref="E18" r:id="rId27"/>
    <hyperlink ref="E37" r:id="rId28"/>
    <hyperlink ref="E42" r:id="rId29"/>
    <hyperlink ref="E41" r:id="rId30"/>
    <hyperlink ref="E40" r:id="rId31"/>
    <hyperlink ref="E39" r:id="rId32"/>
    <hyperlink ref="E57" r:id="rId33"/>
    <hyperlink ref="E55" r:id="rId34"/>
    <hyperlink ref="E51" r:id="rId35"/>
    <hyperlink ref="E56" r:id="rId36" display="http://www.ideam.gov.co/documents/24024/26921/res.+48+de+2004.pdf/478deca9-aa9e-437f-a3aa-80f537d21b7e"/>
    <hyperlink ref="E53" r:id="rId37"/>
    <hyperlink ref="E52" r:id="rId38"/>
    <hyperlink ref="E50" r:id="rId39"/>
    <hyperlink ref="E46" r:id="rId40"/>
    <hyperlink ref="E67" r:id="rId41"/>
    <hyperlink ref="E66" r:id="rId42"/>
    <hyperlink ref="E64" r:id="rId43"/>
    <hyperlink ref="E65" r:id="rId44"/>
    <hyperlink ref="E62" r:id="rId45"/>
    <hyperlink ref="E63" r:id="rId46" location="0"/>
    <hyperlink ref="E60" r:id="rId47"/>
    <hyperlink ref="E59" r:id="rId48"/>
    <hyperlink ref="E54" r:id="rId49"/>
    <hyperlink ref="E44" r:id="rId50" location="19"/>
    <hyperlink ref="E49" r:id="rId51"/>
    <hyperlink ref="E47" r:id="rId52"/>
    <hyperlink ref="E48" r:id="rId53"/>
    <hyperlink ref="E45" r:id="rId54"/>
    <hyperlink ref="E43" r:id="rId55"/>
    <hyperlink ref="E68" r:id="rId56"/>
    <hyperlink ref="E69" r:id="rId57"/>
    <hyperlink ref="E58" r:id="rId58"/>
    <hyperlink ref="E38" r:id="rId59"/>
    <hyperlink ref="E70" r:id="rId60"/>
    <hyperlink ref="E61" r:id="rId61"/>
    <hyperlink ref="E73" r:id="rId62"/>
    <hyperlink ref="E74" r:id="rId63"/>
    <hyperlink ref="E75" r:id="rId64"/>
    <hyperlink ref="E17" r:id="rId65"/>
    <hyperlink ref="E71" r:id="rId66"/>
    <hyperlink ref="E72" r:id="rId67"/>
  </hyperlinks>
  <pageMargins left="0.7" right="0.7" top="0.75" bottom="0.75" header="0.3" footer="0.3"/>
  <pageSetup orientation="portrait" r:id="rId68"/>
  <drawing r:id="rId6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vt:i4>
      </vt:variant>
    </vt:vector>
  </HeadingPairs>
  <TitlesOfParts>
    <vt:vector size="17" baseType="lpstr">
      <vt:lpstr>MP</vt:lpstr>
      <vt:lpstr>DIC-01</vt:lpstr>
      <vt:lpstr>DIP-02 </vt:lpstr>
      <vt:lpstr>IDP</vt:lpstr>
      <vt:lpstr>MIC-03 </vt:lpstr>
      <vt:lpstr>IDP-04</vt:lpstr>
      <vt:lpstr>GD-07</vt:lpstr>
      <vt:lpstr>GC-08</vt:lpstr>
      <vt:lpstr>GJ-09</vt:lpstr>
      <vt:lpstr>AC-10</vt:lpstr>
      <vt:lpstr>GRF-11</vt:lpstr>
      <vt:lpstr>GT 12</vt:lpstr>
      <vt:lpstr>GTH-13</vt:lpstr>
      <vt:lpstr>GF-14</vt:lpstr>
      <vt:lpstr>CID-15</vt:lpstr>
      <vt:lpstr>EC-16</vt:lpstr>
      <vt:lpstr>'GT 12'!Área_de_impresión</vt:lpstr>
    </vt:vector>
  </TitlesOfParts>
  <Company>Istituto IDEP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npineda</dc:creator>
  <cp:lastModifiedBy>Daniela Gisell Castro Jiménez</cp:lastModifiedBy>
  <dcterms:created xsi:type="dcterms:W3CDTF">2014-08-20T20:04:27Z</dcterms:created>
  <dcterms:modified xsi:type="dcterms:W3CDTF">2023-11-28T17:00:52Z</dcterms:modified>
</cp:coreProperties>
</file>