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autoCompressPictures="0"/>
  <mc:AlternateContent xmlns:mc="http://schemas.openxmlformats.org/markup-compatibility/2006">
    <mc:Choice Requires="x15">
      <x15ac:absPath xmlns:x15ac="http://schemas.microsoft.com/office/spreadsheetml/2010/11/ac" url="C:\Users\Viviana Monroy\Documents\IDEP_Planeación\POA\"/>
    </mc:Choice>
  </mc:AlternateContent>
  <xr:revisionPtr revIDLastSave="0" documentId="13_ncr:1_{26469C9A-854D-47CD-8C33-E55C681AB5F7}" xr6:coauthVersionLast="46" xr6:coauthVersionMax="46" xr10:uidLastSave="{00000000-0000-0000-0000-000000000000}"/>
  <bookViews>
    <workbookView xWindow="-120" yWindow="-120" windowWidth="20730" windowHeight="11160" xr2:uid="{00000000-000D-0000-FFFF-FFFF00000000}"/>
  </bookViews>
  <sheets>
    <sheet name="POA" sheetId="2" r:id="rId1"/>
    <sheet name="PROMEDIO" sheetId="4" state="hidden" r:id="rId2"/>
    <sheet name="Hoja1" sheetId="3" state="hidden" r:id="rId3"/>
  </sheets>
  <definedNames>
    <definedName name="_xlnm._FilterDatabase" localSheetId="2" hidden="1">Hoja1!$B$1:$C$65</definedName>
    <definedName name="_xlnm._FilterDatabase" localSheetId="0" hidden="1">POA!$A$14:$AM$69</definedName>
    <definedName name="_xlnm._FilterDatabase" localSheetId="1" hidden="1">PROMEDIO!$A$14:$AN$69</definedName>
    <definedName name="_xlnm.Print_Area" localSheetId="0">POA!$A$1:$AI$69</definedName>
    <definedName name="_xlnm.Print_Area" localSheetId="1">PROMEDIO!$A$1:$AJ$69</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O42" i="2" l="1"/>
  <c r="O37" i="2"/>
  <c r="O36" i="2"/>
  <c r="O35" i="2"/>
  <c r="O34" i="2"/>
  <c r="O33" i="2"/>
  <c r="T27" i="4"/>
  <c r="D9" i="4" a="1"/>
  <c r="D9" i="4"/>
  <c r="T69" i="4"/>
  <c r="O69" i="4"/>
  <c r="J69" i="4"/>
  <c r="T68" i="4"/>
  <c r="O68" i="4"/>
  <c r="J68" i="4"/>
  <c r="T67" i="4"/>
  <c r="O67" i="4"/>
  <c r="J67" i="4"/>
  <c r="T66" i="4"/>
  <c r="U66" i="4"/>
  <c r="O66" i="4"/>
  <c r="J66" i="4"/>
  <c r="T65" i="4"/>
  <c r="O65" i="4"/>
  <c r="J65" i="4"/>
  <c r="T64" i="4"/>
  <c r="O64" i="4"/>
  <c r="J64" i="4"/>
  <c r="T63" i="4"/>
  <c r="O63" i="4"/>
  <c r="J63" i="4"/>
  <c r="T62" i="4"/>
  <c r="U62" i="4"/>
  <c r="O62" i="4"/>
  <c r="J62" i="4"/>
  <c r="T61" i="4"/>
  <c r="O61" i="4"/>
  <c r="J61" i="4"/>
  <c r="T60" i="4"/>
  <c r="O60" i="4"/>
  <c r="J60" i="4"/>
  <c r="T59" i="4"/>
  <c r="O59" i="4"/>
  <c r="J59" i="4"/>
  <c r="T58" i="4"/>
  <c r="U58" i="4"/>
  <c r="O58" i="4"/>
  <c r="J58" i="4"/>
  <c r="T57" i="4"/>
  <c r="O57" i="4"/>
  <c r="J57" i="4"/>
  <c r="T56" i="4"/>
  <c r="O56" i="4"/>
  <c r="J56" i="4"/>
  <c r="T55" i="4"/>
  <c r="O55" i="4"/>
  <c r="J55" i="4"/>
  <c r="T54" i="4"/>
  <c r="U54" i="4"/>
  <c r="O54" i="4"/>
  <c r="J54" i="4"/>
  <c r="T53" i="4"/>
  <c r="J53" i="4"/>
  <c r="T52" i="4"/>
  <c r="J52" i="4"/>
  <c r="T51" i="4"/>
  <c r="O51" i="4"/>
  <c r="J51" i="4"/>
  <c r="T50" i="4"/>
  <c r="O50" i="4"/>
  <c r="J50" i="4"/>
  <c r="T49" i="4"/>
  <c r="O49" i="4"/>
  <c r="J49" i="4"/>
  <c r="T48" i="4"/>
  <c r="U48" i="4"/>
  <c r="O48" i="4"/>
  <c r="J48" i="4"/>
  <c r="T47" i="4"/>
  <c r="O47" i="4"/>
  <c r="J47" i="4"/>
  <c r="T46" i="4"/>
  <c r="O46" i="4"/>
  <c r="J46" i="4"/>
  <c r="T45" i="4"/>
  <c r="U45" i="4"/>
  <c r="O45" i="4"/>
  <c r="J45" i="4"/>
  <c r="T44" i="4"/>
  <c r="U44" i="4"/>
  <c r="O44" i="4"/>
  <c r="J44" i="4"/>
  <c r="T43" i="4"/>
  <c r="O43" i="4"/>
  <c r="J43" i="4"/>
  <c r="T42" i="4"/>
  <c r="O42" i="4"/>
  <c r="J42" i="4"/>
  <c r="T41" i="4"/>
  <c r="O41" i="4"/>
  <c r="J41" i="4"/>
  <c r="T40" i="4"/>
  <c r="O40" i="4"/>
  <c r="J40" i="4"/>
  <c r="T39" i="4"/>
  <c r="O39" i="4"/>
  <c r="J39" i="4"/>
  <c r="T38" i="4"/>
  <c r="O38" i="4"/>
  <c r="J38" i="4"/>
  <c r="T37" i="4"/>
  <c r="U37" i="4"/>
  <c r="T36" i="4"/>
  <c r="U36" i="4"/>
  <c r="T35" i="4"/>
  <c r="U35" i="4"/>
  <c r="T34" i="4"/>
  <c r="U34" i="4"/>
  <c r="O34" i="4"/>
  <c r="T33" i="4"/>
  <c r="O33" i="4"/>
  <c r="J33" i="4"/>
  <c r="T32" i="4"/>
  <c r="O32" i="4"/>
  <c r="J32" i="4"/>
  <c r="T31" i="4"/>
  <c r="O31" i="4"/>
  <c r="J31" i="4"/>
  <c r="T30" i="4"/>
  <c r="O30" i="4"/>
  <c r="J30" i="4"/>
  <c r="T29" i="4"/>
  <c r="O29" i="4"/>
  <c r="J29" i="4"/>
  <c r="T28" i="4"/>
  <c r="O28" i="4"/>
  <c r="J28" i="4"/>
  <c r="O27" i="4"/>
  <c r="J27" i="4"/>
  <c r="T26" i="4"/>
  <c r="O26" i="4"/>
  <c r="J26" i="4"/>
  <c r="T25" i="4"/>
  <c r="O25" i="4"/>
  <c r="J25" i="4"/>
  <c r="T24" i="4"/>
  <c r="O24" i="4"/>
  <c r="J24" i="4"/>
  <c r="T23" i="4"/>
  <c r="O23" i="4"/>
  <c r="J23" i="4"/>
  <c r="T22" i="4"/>
  <c r="O22" i="4"/>
  <c r="J22" i="4"/>
  <c r="T21" i="4"/>
  <c r="O21" i="4"/>
  <c r="J21" i="4"/>
  <c r="T20" i="4"/>
  <c r="O20" i="4"/>
  <c r="J20" i="4"/>
  <c r="T19" i="4"/>
  <c r="O19" i="4"/>
  <c r="J19" i="4"/>
  <c r="T18" i="4"/>
  <c r="O18" i="4"/>
  <c r="J18" i="4"/>
  <c r="T17" i="4"/>
  <c r="O17" i="4"/>
  <c r="J17" i="4"/>
  <c r="T16" i="4"/>
  <c r="O16" i="4"/>
  <c r="J16" i="4"/>
  <c r="T15" i="4"/>
  <c r="O15" i="4"/>
  <c r="J15" i="4"/>
  <c r="C33" i="3"/>
  <c r="C31" i="3"/>
  <c r="C30" i="3"/>
  <c r="C28" i="3"/>
  <c r="C27" i="3"/>
  <c r="C26" i="3"/>
  <c r="C52" i="3"/>
  <c r="C50" i="3"/>
  <c r="C44" i="3"/>
  <c r="C43" i="3"/>
  <c r="C42" i="3"/>
  <c r="C41" i="3"/>
  <c r="C34" i="3"/>
  <c r="C15" i="3"/>
  <c r="C10" i="3"/>
  <c r="C9" i="3"/>
  <c r="C8" i="3"/>
  <c r="C7" i="3"/>
  <c r="C6" i="3"/>
  <c r="C5" i="3"/>
  <c r="C54" i="3"/>
  <c r="C53" i="3"/>
  <c r="C51" i="3"/>
  <c r="C49" i="3"/>
  <c r="C24" i="3"/>
  <c r="C23" i="3"/>
  <c r="T22" i="2"/>
  <c r="T23" i="2"/>
  <c r="T24" i="2"/>
  <c r="T25" i="2"/>
  <c r="T26" i="2"/>
  <c r="T27" i="2"/>
  <c r="T28" i="2"/>
  <c r="T29" i="2"/>
  <c r="T30" i="2"/>
  <c r="T31" i="2"/>
  <c r="T32" i="2"/>
  <c r="T33" i="2"/>
  <c r="T34" i="2"/>
  <c r="U34" i="2"/>
  <c r="V34" i="2"/>
  <c r="T35" i="2"/>
  <c r="U35" i="2"/>
  <c r="V35" i="2"/>
  <c r="T36" i="2"/>
  <c r="U36" i="2"/>
  <c r="V36" i="2"/>
  <c r="T37" i="2"/>
  <c r="U37" i="2"/>
  <c r="V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15" i="2"/>
  <c r="T16" i="2"/>
  <c r="T17" i="2"/>
  <c r="T18" i="2"/>
  <c r="T19" i="2"/>
  <c r="U42" i="4"/>
  <c r="V44" i="4"/>
  <c r="U67" i="4"/>
  <c r="U69" i="4"/>
  <c r="W69" i="4"/>
  <c r="U29" i="4"/>
  <c r="U46" i="4"/>
  <c r="V67" i="4"/>
  <c r="V54" i="4"/>
  <c r="V36" i="4"/>
  <c r="V34" i="4"/>
  <c r="V35" i="4"/>
  <c r="V48" i="4"/>
  <c r="V58" i="4"/>
  <c r="V62" i="4"/>
  <c r="V66" i="4"/>
  <c r="U33" i="4"/>
  <c r="U38" i="4"/>
  <c r="U23" i="4"/>
  <c r="U27" i="4"/>
  <c r="V37" i="4"/>
  <c r="U53" i="4"/>
  <c r="U22" i="4"/>
  <c r="U39" i="4"/>
  <c r="U18" i="4"/>
  <c r="U20" i="4"/>
  <c r="U24" i="4"/>
  <c r="U56" i="4"/>
  <c r="U60" i="4"/>
  <c r="U17" i="4"/>
  <c r="U21" i="4"/>
  <c r="U25" i="4"/>
  <c r="U40" i="4"/>
  <c r="U49" i="4"/>
  <c r="U51" i="4"/>
  <c r="U52" i="4"/>
  <c r="U55" i="4"/>
  <c r="U57" i="4"/>
  <c r="U15" i="4"/>
  <c r="V15" i="4"/>
  <c r="U26" i="4"/>
  <c r="U31" i="4"/>
  <c r="U41" i="4"/>
  <c r="U43" i="4"/>
  <c r="W43" i="4"/>
  <c r="U59" i="4"/>
  <c r="U61" i="4"/>
  <c r="U64" i="4"/>
  <c r="U28" i="4"/>
  <c r="U19" i="4"/>
  <c r="U30" i="4"/>
  <c r="U32" i="4"/>
  <c r="V45" i="4"/>
  <c r="U47" i="4"/>
  <c r="U50" i="4"/>
  <c r="U63" i="4"/>
  <c r="U65" i="4"/>
  <c r="U68" i="4"/>
  <c r="W68" i="4"/>
  <c r="U16" i="4"/>
  <c r="V16" i="4"/>
  <c r="C4" i="3"/>
  <c r="C11" i="3"/>
  <c r="C12" i="3"/>
  <c r="C13" i="3"/>
  <c r="C14" i="3"/>
  <c r="C16" i="3"/>
  <c r="C17" i="3"/>
  <c r="C18" i="3"/>
  <c r="C19" i="3"/>
  <c r="C20" i="3"/>
  <c r="C21" i="3"/>
  <c r="C22" i="3"/>
  <c r="C25" i="3"/>
  <c r="C29" i="3"/>
  <c r="C32" i="3"/>
  <c r="C35" i="3"/>
  <c r="C36" i="3"/>
  <c r="C37" i="3"/>
  <c r="C38" i="3"/>
  <c r="C39" i="3"/>
  <c r="C40" i="3"/>
  <c r="C45" i="3"/>
  <c r="C46" i="3"/>
  <c r="C47" i="3"/>
  <c r="C48" i="3"/>
  <c r="C55" i="3"/>
  <c r="C56" i="3"/>
  <c r="C3" i="3"/>
  <c r="C2" i="3"/>
  <c r="V69" i="4"/>
  <c r="W38" i="4"/>
  <c r="W17" i="4"/>
  <c r="V29" i="4"/>
  <c r="W29" i="4"/>
  <c r="W22" i="4"/>
  <c r="W62" i="4"/>
  <c r="W58" i="4"/>
  <c r="W52" i="4"/>
  <c r="V63" i="4"/>
  <c r="V32" i="4"/>
  <c r="V64" i="4"/>
  <c r="V41" i="4"/>
  <c r="W41" i="4"/>
  <c r="V57" i="4"/>
  <c r="V49" i="4"/>
  <c r="V17" i="4"/>
  <c r="V20" i="4"/>
  <c r="V53" i="4"/>
  <c r="V23" i="4"/>
  <c r="V50" i="4"/>
  <c r="W50" i="4"/>
  <c r="V30" i="4"/>
  <c r="V61" i="4"/>
  <c r="V31" i="4"/>
  <c r="V55" i="4"/>
  <c r="V40" i="4"/>
  <c r="V60" i="4"/>
  <c r="V18" i="4"/>
  <c r="V38" i="4"/>
  <c r="V42" i="4"/>
  <c r="V68" i="4"/>
  <c r="V47" i="4"/>
  <c r="V19" i="4"/>
  <c r="V59" i="4"/>
  <c r="V26" i="4"/>
  <c r="V52" i="4"/>
  <c r="V25" i="4"/>
  <c r="V56" i="4"/>
  <c r="V39" i="4"/>
  <c r="V33" i="4"/>
  <c r="V65" i="4"/>
  <c r="V28" i="4"/>
  <c r="V43" i="4"/>
  <c r="V51" i="4"/>
  <c r="V21" i="4"/>
  <c r="V24" i="4"/>
  <c r="V22" i="4"/>
  <c r="V27" i="4"/>
  <c r="W15" i="4"/>
  <c r="T21" i="2"/>
  <c r="T20" i="2"/>
  <c r="O69" i="2"/>
  <c r="O68" i="2"/>
  <c r="O64" i="2"/>
  <c r="O63" i="2"/>
  <c r="O61" i="2"/>
  <c r="O60" i="2"/>
  <c r="O59" i="2"/>
  <c r="O58" i="2"/>
  <c r="O57" i="2"/>
  <c r="O56" i="2"/>
  <c r="O55" i="2"/>
  <c r="O54" i="2"/>
  <c r="O51" i="2"/>
  <c r="O50" i="2"/>
  <c r="O49" i="2"/>
  <c r="O48" i="2"/>
  <c r="O47" i="2"/>
  <c r="O46" i="2"/>
  <c r="O45" i="2"/>
  <c r="O44" i="2"/>
  <c r="O40" i="2"/>
  <c r="O39" i="2"/>
  <c r="O38" i="2"/>
  <c r="O27" i="2"/>
  <c r="O21" i="2"/>
  <c r="J54" i="2"/>
  <c r="U54" i="2"/>
  <c r="V54" i="2"/>
  <c r="J55" i="2"/>
  <c r="U55" i="2"/>
  <c r="V55" i="2"/>
  <c r="J56" i="2"/>
  <c r="U56" i="2"/>
  <c r="V56" i="2"/>
  <c r="J57" i="2"/>
  <c r="U57" i="2"/>
  <c r="V57" i="2"/>
  <c r="J45" i="2"/>
  <c r="U45" i="2"/>
  <c r="V45" i="2"/>
  <c r="J44" i="2"/>
  <c r="U44" i="2"/>
  <c r="V44" i="2"/>
  <c r="J42" i="2"/>
  <c r="U42" i="2"/>
  <c r="V42" i="2"/>
  <c r="J27" i="2"/>
  <c r="U27" i="2"/>
  <c r="V27" i="2"/>
  <c r="O20" i="2"/>
  <c r="J20" i="2"/>
  <c r="U20" i="2"/>
  <c r="V20" i="2"/>
  <c r="J69" i="2"/>
  <c r="U69" i="2"/>
  <c r="V69" i="2"/>
  <c r="J68" i="2"/>
  <c r="U68" i="2"/>
  <c r="V68" i="2"/>
  <c r="O67" i="2"/>
  <c r="J67" i="2"/>
  <c r="U67" i="2"/>
  <c r="V67" i="2"/>
  <c r="O66" i="2"/>
  <c r="J66" i="2"/>
  <c r="U66" i="2"/>
  <c r="V66" i="2"/>
  <c r="O65" i="2"/>
  <c r="J65" i="2"/>
  <c r="U65" i="2"/>
  <c r="V65" i="2"/>
  <c r="J64" i="2"/>
  <c r="U64" i="2"/>
  <c r="V64" i="2"/>
  <c r="J63" i="2"/>
  <c r="U63" i="2"/>
  <c r="V63" i="2"/>
  <c r="O62" i="2"/>
  <c r="J62" i="2"/>
  <c r="U62" i="2"/>
  <c r="V62" i="2"/>
  <c r="J61" i="2"/>
  <c r="U61" i="2"/>
  <c r="V61" i="2"/>
  <c r="J60" i="2"/>
  <c r="U60" i="2"/>
  <c r="V60" i="2"/>
  <c r="J59" i="2"/>
  <c r="U59" i="2"/>
  <c r="V59" i="2"/>
  <c r="J58" i="2"/>
  <c r="U58" i="2"/>
  <c r="V58" i="2"/>
  <c r="J53" i="2"/>
  <c r="U53" i="2"/>
  <c r="V53" i="2"/>
  <c r="J52" i="2"/>
  <c r="U52" i="2"/>
  <c r="V52" i="2"/>
  <c r="J51" i="2"/>
  <c r="U51" i="2"/>
  <c r="V51" i="2"/>
  <c r="J50" i="2"/>
  <c r="U50" i="2"/>
  <c r="V50" i="2"/>
  <c r="J49" i="2"/>
  <c r="U49" i="2"/>
  <c r="V49" i="2"/>
  <c r="J48" i="2"/>
  <c r="U48" i="2"/>
  <c r="V48" i="2"/>
  <c r="J47" i="2"/>
  <c r="U47" i="2"/>
  <c r="V47" i="2"/>
  <c r="J46" i="2"/>
  <c r="U46" i="2"/>
  <c r="V46" i="2"/>
  <c r="O43" i="2"/>
  <c r="J43" i="2"/>
  <c r="U43" i="2"/>
  <c r="V43" i="2"/>
  <c r="O41" i="2"/>
  <c r="J41" i="2"/>
  <c r="U41" i="2"/>
  <c r="V41" i="2"/>
  <c r="J40" i="2"/>
  <c r="U40" i="2"/>
  <c r="V40" i="2"/>
  <c r="J39" i="2"/>
  <c r="U39" i="2"/>
  <c r="V39" i="2"/>
  <c r="J38" i="2"/>
  <c r="U38" i="2"/>
  <c r="V38" i="2"/>
  <c r="J33" i="2"/>
  <c r="U33" i="2"/>
  <c r="V33" i="2"/>
  <c r="O32" i="2"/>
  <c r="J32" i="2"/>
  <c r="U32" i="2"/>
  <c r="V32" i="2"/>
  <c r="O31" i="2"/>
  <c r="J31" i="2"/>
  <c r="U31" i="2"/>
  <c r="V31" i="2"/>
  <c r="O30" i="2"/>
  <c r="J30" i="2"/>
  <c r="U30" i="2"/>
  <c r="V30" i="2"/>
  <c r="O29" i="2"/>
  <c r="J29" i="2"/>
  <c r="U29" i="2"/>
  <c r="V29" i="2"/>
  <c r="O28" i="2"/>
  <c r="J28" i="2"/>
  <c r="U28" i="2"/>
  <c r="V28" i="2"/>
  <c r="O26" i="2"/>
  <c r="J26" i="2"/>
  <c r="U26" i="2"/>
  <c r="V26" i="2"/>
  <c r="O25" i="2"/>
  <c r="J25" i="2"/>
  <c r="U25" i="2"/>
  <c r="V25" i="2"/>
  <c r="O24" i="2"/>
  <c r="J24" i="2"/>
  <c r="U24" i="2"/>
  <c r="V24" i="2"/>
  <c r="O23" i="2"/>
  <c r="J23" i="2"/>
  <c r="U23" i="2"/>
  <c r="V23" i="2"/>
  <c r="O22" i="2"/>
  <c r="J22" i="2"/>
  <c r="U22" i="2"/>
  <c r="V22" i="2"/>
  <c r="J21" i="2"/>
  <c r="U21" i="2"/>
  <c r="V21" i="2"/>
  <c r="O19" i="2"/>
  <c r="J19" i="2"/>
  <c r="U19" i="2"/>
  <c r="V19" i="2"/>
  <c r="O18" i="2"/>
  <c r="J18" i="2"/>
  <c r="U18" i="2"/>
  <c r="V18" i="2"/>
  <c r="O17" i="2"/>
  <c r="J17" i="2"/>
  <c r="U17" i="2"/>
  <c r="V17" i="2"/>
  <c r="O16" i="2"/>
  <c r="J16" i="2"/>
  <c r="U16" i="2"/>
  <c r="V16" i="2"/>
  <c r="O15" i="2"/>
  <c r="J15" i="2"/>
  <c r="U15" i="2"/>
  <c r="V15" i="2"/>
  <c r="V46" i="4"/>
  <c r="W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Francy Milena López García</author>
    <author>tc={033E1800-8252-48C5-9E31-074B151BA5DC}</author>
    <author>tc={D1D54CD8-E345-408E-B11F-74A226A33B00}</author>
    <author>tc={BA4F33C6-8A9D-44BE-8BC2-6F12B199C737}</author>
    <author>Sistema Integrado de Gestión</author>
  </authors>
  <commentList>
    <comment ref="C5" authorId="0" shapeId="0" xr:uid="{3105A76A-1329-4BEC-9E75-F58D1EF42466}">
      <text>
        <r>
          <rPr>
            <sz val="9"/>
            <color indexed="81"/>
            <rFont val="Tahoma"/>
            <family val="2"/>
          </rPr>
          <t>Indicar el año de vigencia del POA</t>
        </r>
      </text>
    </comment>
    <comment ref="A7" authorId="1" shapeId="0" xr:uid="{033E1800-8252-48C5-9E31-074B151BA5D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la fecha de aprobación de la modificación al POA</t>
        </r>
      </text>
    </comment>
    <comment ref="D7" authorId="2" shapeId="0" xr:uid="{D1D54CD8-E345-408E-B11F-74A226A33B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el o los cambios realizados al POA</t>
        </r>
      </text>
    </comment>
    <comment ref="AC7" authorId="3" shapeId="0" xr:uid="{BA4F33C6-8A9D-44BE-8BC2-6F12B199C73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el número del acta del Comité Institucional de Gestión y Desempeño en la cual se aprobó la modificación del POA</t>
        </r>
      </text>
    </comment>
    <comment ref="A13" authorId="4" shapeId="0" xr:uid="{00000000-0006-0000-0000-000001000000}">
      <text>
        <r>
          <rPr>
            <b/>
            <sz val="9"/>
            <color indexed="81"/>
            <rFont val="Tahoma"/>
            <family val="2"/>
          </rPr>
          <t>Sistema Integrado de Gestión:</t>
        </r>
        <r>
          <rPr>
            <sz val="9"/>
            <color indexed="81"/>
            <rFont val="Tahoma"/>
            <family val="2"/>
          </rPr>
          <t xml:space="preserve">
Escriba el nombre del proceso de gestión.</t>
        </r>
      </text>
    </comment>
    <comment ref="B13" authorId="4" shapeId="0" xr:uid="{00000000-0006-0000-0000-000002000000}">
      <text>
        <r>
          <rPr>
            <b/>
            <sz val="9"/>
            <color indexed="81"/>
            <rFont val="Tahoma"/>
            <family val="2"/>
          </rPr>
          <t>Sistema Integrado de Gestión:</t>
        </r>
        <r>
          <rPr>
            <sz val="9"/>
            <color indexed="81"/>
            <rFont val="Tahoma"/>
            <family val="2"/>
          </rPr>
          <t xml:space="preserve">
Escriba la meta del Plan de Desarrollo Distrital al que corresponde al proyecto de inversión asociado al proceso. </t>
        </r>
      </text>
    </comment>
    <comment ref="C13" authorId="4" shapeId="0" xr:uid="{00000000-0006-0000-0000-000003000000}">
      <text>
        <r>
          <rPr>
            <b/>
            <sz val="9"/>
            <color indexed="81"/>
            <rFont val="Tahoma"/>
            <family val="2"/>
          </rPr>
          <t>Sistema Integrado de Gestión:</t>
        </r>
        <r>
          <rPr>
            <sz val="9"/>
            <color indexed="81"/>
            <rFont val="Tahoma"/>
            <family val="2"/>
          </rPr>
          <t xml:space="preserve"> Relacione la Meta del Plan de Acción de la entidad, referente a la columna anterior.</t>
        </r>
      </text>
    </comment>
    <comment ref="D13" authorId="4" shapeId="0" xr:uid="{00000000-0006-0000-0000-000004000000}">
      <text>
        <r>
          <rPr>
            <b/>
            <sz val="9"/>
            <color indexed="81"/>
            <rFont val="Tahoma"/>
            <family val="2"/>
          </rPr>
          <t>Sistema Integrado de Gestión:</t>
        </r>
        <r>
          <rPr>
            <sz val="9"/>
            <color indexed="81"/>
            <rFont val="Tahoma"/>
            <family val="2"/>
          </rPr>
          <t xml:space="preserve">
Describa la actividad que se compromete a realizar. Tenga en cuenta que el POA no se puede modificar posteriormente.</t>
        </r>
      </text>
    </comment>
    <comment ref="E13" authorId="4" shapeId="0" xr:uid="{00000000-0006-0000-0000-000005000000}">
      <text>
        <r>
          <rPr>
            <b/>
            <sz val="9"/>
            <color indexed="81"/>
            <rFont val="Tahoma"/>
            <family val="2"/>
          </rPr>
          <t>Sistema Integrado de Gestión:</t>
        </r>
        <r>
          <rPr>
            <sz val="9"/>
            <color indexed="81"/>
            <rFont val="Tahoma"/>
            <family val="2"/>
          </rPr>
          <t xml:space="preserve">
Escriba el (los) cargo(s) de la(s) persona(s) responsable(s) de realizar la actividad.</t>
        </r>
      </text>
    </comment>
    <comment ref="T13" authorId="4" shapeId="0" xr:uid="{00000000-0006-0000-0000-000006000000}">
      <text>
        <r>
          <rPr>
            <b/>
            <sz val="9"/>
            <color indexed="81"/>
            <rFont val="Tahoma"/>
            <family val="2"/>
          </rPr>
          <t>Sistema Integrado de Gestión:</t>
        </r>
        <r>
          <rPr>
            <sz val="9"/>
            <color indexed="81"/>
            <rFont val="Tahoma"/>
            <family val="2"/>
          </rPr>
          <t xml:space="preserve">
Esta casilla estará formulada. Corresponde al avance total de la actividad.</t>
        </r>
      </text>
    </comment>
    <comment ref="U13" authorId="4" shapeId="0" xr:uid="{00000000-0006-0000-0000-000007000000}">
      <text>
        <r>
          <rPr>
            <b/>
            <sz val="9"/>
            <color indexed="81"/>
            <rFont val="Tahoma"/>
            <family val="2"/>
          </rPr>
          <t>Sistema Integrado de Gestión:</t>
        </r>
        <r>
          <rPr>
            <sz val="9"/>
            <color indexed="81"/>
            <rFont val="Tahoma"/>
            <family val="2"/>
          </rPr>
          <t xml:space="preserve">
Esta casilla estará formulada. Corresponde al avance total de la actividad en porcentaje de acuerdo a lo proyectado.</t>
        </r>
      </text>
    </comment>
    <comment ref="V13" authorId="4" shapeId="0" xr:uid="{00000000-0006-0000-0000-000008000000}">
      <text>
        <r>
          <rPr>
            <b/>
            <sz val="9"/>
            <color indexed="81"/>
            <rFont val="Tahoma"/>
            <family val="2"/>
          </rPr>
          <t>Sistema Integrado de Gestión:</t>
        </r>
        <r>
          <rPr>
            <sz val="9"/>
            <color indexed="81"/>
            <rFont val="Tahoma"/>
            <family val="2"/>
          </rPr>
          <t xml:space="preserve">
Esta casilla estará formulada. Corresponde al avance total de la actividad de acuerdo a la ponderación proyectada.</t>
        </r>
      </text>
    </comment>
    <comment ref="AI13" authorId="4" shapeId="0" xr:uid="{00000000-0006-0000-0000-00000C000000}">
      <text>
        <r>
          <rPr>
            <b/>
            <sz val="9"/>
            <color indexed="81"/>
            <rFont val="Tahoma"/>
            <family val="2"/>
          </rPr>
          <t>Sistema Integrado de Gestión:</t>
        </r>
        <r>
          <rPr>
            <sz val="9"/>
            <color indexed="81"/>
            <rFont val="Tahoma"/>
            <family val="2"/>
          </rPr>
          <t xml:space="preserve">
Las modificaciones al POA  deben estar aprobadas mediante Comité directivo. Consulte el IN-DIP-02-02 Instructivo para diligenciar el POA para realizar los ajustes que se requieran. </t>
        </r>
      </text>
    </comment>
    <comment ref="F14" authorId="4" shapeId="0" xr:uid="{00000000-0006-0000-0000-00000D000000}">
      <text>
        <r>
          <rPr>
            <b/>
            <sz val="9"/>
            <color indexed="81"/>
            <rFont val="Tahoma"/>
            <family val="2"/>
          </rPr>
          <t>Sistema Integrado de Gestión:</t>
        </r>
        <r>
          <rPr>
            <sz val="9"/>
            <color indexed="81"/>
            <rFont val="Tahoma"/>
            <family val="2"/>
          </rPr>
          <t xml:space="preserve">
Defina una ponderación de la actividad sobre el 100% del proceso.</t>
        </r>
      </text>
    </comment>
    <comment ref="G14" authorId="4" shapeId="0" xr:uid="{00000000-0006-0000-0000-00000E000000}">
      <text>
        <r>
          <rPr>
            <b/>
            <sz val="9"/>
            <color indexed="81"/>
            <rFont val="Tahoma"/>
            <family val="2"/>
          </rPr>
          <t>Sistema Integrado de Gestión:</t>
        </r>
        <r>
          <rPr>
            <sz val="9"/>
            <color indexed="81"/>
            <rFont val="Tahoma"/>
            <family val="2"/>
          </rPr>
          <t xml:space="preserve">
Esta columna la diligencia la OAP</t>
        </r>
      </text>
    </comment>
    <comment ref="H14" authorId="4" shapeId="0" xr:uid="{00000000-0006-0000-0000-00000F000000}">
      <text>
        <r>
          <rPr>
            <b/>
            <sz val="9"/>
            <color indexed="81"/>
            <rFont val="Tahoma"/>
            <family val="2"/>
          </rPr>
          <t>Sistema Integrado de Gestión:</t>
        </r>
        <r>
          <rPr>
            <sz val="9"/>
            <color indexed="81"/>
            <rFont val="Tahoma"/>
            <family val="2"/>
          </rPr>
          <t xml:space="preserve">
Escoja entre: Sumatoria, Demanda, Constante. Ver Instructivo IN-DIP-02-02 </t>
        </r>
      </text>
    </comment>
    <comment ref="I14" authorId="4" shapeId="0" xr:uid="{00000000-0006-0000-0000-000010000000}">
      <text>
        <r>
          <rPr>
            <b/>
            <sz val="9"/>
            <color indexed="81"/>
            <rFont val="Tahoma"/>
            <family val="2"/>
          </rPr>
          <t>Sistema Integrado de Gestión:</t>
        </r>
        <r>
          <rPr>
            <sz val="9"/>
            <color indexed="81"/>
            <rFont val="Tahoma"/>
            <family val="2"/>
          </rPr>
          <t xml:space="preserve">
Defina la Unidad en la que se medirá el avance de ejecución de la actividad.</t>
        </r>
      </text>
    </comment>
    <comment ref="J14" authorId="4" shapeId="0" xr:uid="{00000000-0006-0000-0000-000011000000}">
      <text>
        <r>
          <rPr>
            <b/>
            <sz val="9"/>
            <color indexed="81"/>
            <rFont val="Tahoma"/>
            <family val="2"/>
          </rPr>
          <t>Sistema Integrado de Gestión:</t>
        </r>
        <r>
          <rPr>
            <sz val="9"/>
            <color indexed="81"/>
            <rFont val="Tahoma"/>
            <family val="2"/>
          </rPr>
          <t xml:space="preserve">
Defina la cantidad de acuerdo a la unidad de medida definida, a ejecutar en el año.</t>
        </r>
      </text>
    </comment>
    <comment ref="K14" authorId="4" shapeId="0" xr:uid="{00000000-0006-0000-0000-000012000000}">
      <text>
        <r>
          <rPr>
            <b/>
            <sz val="9"/>
            <color indexed="81"/>
            <rFont val="Tahoma"/>
            <family val="2"/>
          </rPr>
          <t>Sistema Integrado de Gestión:</t>
        </r>
        <r>
          <rPr>
            <sz val="9"/>
            <color indexed="81"/>
            <rFont val="Tahoma"/>
            <family val="2"/>
          </rPr>
          <t xml:space="preserve">
Relacione la proyección del avance de la actividad para el primer trimestre.</t>
        </r>
      </text>
    </comment>
    <comment ref="L14" authorId="4" shapeId="0" xr:uid="{00000000-0006-0000-0000-000013000000}">
      <text>
        <r>
          <rPr>
            <b/>
            <sz val="9"/>
            <color indexed="81"/>
            <rFont val="Tahoma"/>
            <family val="2"/>
          </rPr>
          <t>Sistema Integrado de Gestión:</t>
        </r>
        <r>
          <rPr>
            <sz val="9"/>
            <color indexed="81"/>
            <rFont val="Tahoma"/>
            <family val="2"/>
          </rPr>
          <t xml:space="preserve">
Relacione la proyección del avance de la actividad para el segundo trimestre</t>
        </r>
      </text>
    </comment>
    <comment ref="M14" authorId="4" shapeId="0" xr:uid="{00000000-0006-0000-0000-000014000000}">
      <text>
        <r>
          <rPr>
            <b/>
            <sz val="9"/>
            <color indexed="81"/>
            <rFont val="Tahoma"/>
            <family val="2"/>
          </rPr>
          <t>Sistema Integrado de Gestión:</t>
        </r>
        <r>
          <rPr>
            <sz val="9"/>
            <color indexed="81"/>
            <rFont val="Tahoma"/>
            <family val="2"/>
          </rPr>
          <t xml:space="preserve">
Relacione la proyección del avance de la actividad para el tercer trimestre.</t>
        </r>
      </text>
    </comment>
    <comment ref="N14" authorId="4" shapeId="0" xr:uid="{00000000-0006-0000-0000-000015000000}">
      <text>
        <r>
          <rPr>
            <b/>
            <sz val="9"/>
            <color indexed="81"/>
            <rFont val="Tahoma"/>
            <family val="2"/>
          </rPr>
          <t>Sistema Integrado de Gestión:</t>
        </r>
        <r>
          <rPr>
            <sz val="9"/>
            <color indexed="81"/>
            <rFont val="Tahoma"/>
            <family val="2"/>
          </rPr>
          <t xml:space="preserve">
Relacione la proyección del avance de la actividad para el cuarto trimestre.</t>
        </r>
      </text>
    </comment>
    <comment ref="O14" authorId="4" shapeId="0" xr:uid="{00000000-0006-0000-0000-000016000000}">
      <text>
        <r>
          <rPr>
            <b/>
            <sz val="9"/>
            <color indexed="81"/>
            <rFont val="Tahoma"/>
            <family val="2"/>
          </rPr>
          <t>Sistema Integrado de Gestión:</t>
        </r>
        <r>
          <rPr>
            <sz val="9"/>
            <color indexed="81"/>
            <rFont val="Tahoma"/>
            <family val="2"/>
          </rPr>
          <t xml:space="preserve">
Esta columna solamente se diligencia para las metas por demanda. Digite cuántas solicitudes o casos se han presentado de manera acumulada en el año. Por ejemplo: Si en el 1er trimestre fueron 12 casos, digita 12; Si en el 2do trimestre fueron 18, digita 30, porque es el acumulado.</t>
        </r>
      </text>
    </comment>
    <comment ref="P14" authorId="4" shapeId="0" xr:uid="{00000000-0006-0000-0000-000017000000}">
      <text>
        <r>
          <rPr>
            <b/>
            <sz val="9"/>
            <color indexed="81"/>
            <rFont val="Tahoma"/>
            <family val="2"/>
          </rPr>
          <t>Sistema Integrado de Gestión:</t>
        </r>
        <r>
          <rPr>
            <sz val="9"/>
            <color indexed="81"/>
            <rFont val="Tahoma"/>
            <family val="2"/>
          </rPr>
          <t xml:space="preserve">
Relacione el avance de la actividad para el primer trimestre.</t>
        </r>
      </text>
    </comment>
    <comment ref="Q14" authorId="4" shapeId="0" xr:uid="{00000000-0006-0000-0000-000018000000}">
      <text>
        <r>
          <rPr>
            <b/>
            <sz val="9"/>
            <color indexed="81"/>
            <rFont val="Tahoma"/>
            <family val="2"/>
          </rPr>
          <t>Sistema Integrado de Gestión:</t>
        </r>
        <r>
          <rPr>
            <sz val="9"/>
            <color indexed="81"/>
            <rFont val="Tahoma"/>
            <family val="2"/>
          </rPr>
          <t xml:space="preserve">
Relacione el avance de la actividad para el segundo trimestre.</t>
        </r>
      </text>
    </comment>
    <comment ref="R14" authorId="4" shapeId="0" xr:uid="{00000000-0006-0000-0000-000019000000}">
      <text>
        <r>
          <rPr>
            <b/>
            <sz val="9"/>
            <color indexed="81"/>
            <rFont val="Tahoma"/>
            <family val="2"/>
          </rPr>
          <t>Sistema Integrado de Gestión:</t>
        </r>
        <r>
          <rPr>
            <sz val="9"/>
            <color indexed="81"/>
            <rFont val="Tahoma"/>
            <family val="2"/>
          </rPr>
          <t xml:space="preserve">
Relacione el avance de la actividad para el tercer trimestre.</t>
        </r>
      </text>
    </comment>
    <comment ref="S14" authorId="4" shapeId="0" xr:uid="{00000000-0006-0000-0000-00001A000000}">
      <text>
        <r>
          <rPr>
            <b/>
            <sz val="9"/>
            <color indexed="81"/>
            <rFont val="Tahoma"/>
            <family val="2"/>
          </rPr>
          <t>Sistema Integrado de Gestión:</t>
        </r>
        <r>
          <rPr>
            <sz val="9"/>
            <color indexed="81"/>
            <rFont val="Tahoma"/>
            <family val="2"/>
          </rPr>
          <t xml:space="preserve">
Relacione el avance de la actividad para el cuarto trimestre.</t>
        </r>
      </text>
    </comment>
    <comment ref="W14" authorId="4" shapeId="0" xr:uid="{00000000-0006-0000-0000-000009000000}">
      <text>
        <r>
          <rPr>
            <b/>
            <sz val="9"/>
            <color indexed="81"/>
            <rFont val="Tahoma"/>
            <family val="2"/>
          </rPr>
          <t>Sistema Integrado de Gestión:</t>
        </r>
        <r>
          <rPr>
            <sz val="9"/>
            <color indexed="81"/>
            <rFont val="Tahoma"/>
            <family val="2"/>
          </rPr>
          <t xml:space="preserve">
Relacione el documento y su ubicación donde se pueda evidenciar la ejecución de la actividad. Pueden ser expedientes, links, documentos, etc.</t>
        </r>
      </text>
    </comment>
    <comment ref="X14" authorId="4" shapeId="0" xr:uid="{00000000-0006-0000-0000-00000A000000}">
      <text>
        <r>
          <rPr>
            <b/>
            <sz val="9"/>
            <color indexed="81"/>
            <rFont val="Tahoma"/>
            <family val="2"/>
          </rPr>
          <t>Sistema Integrado de Gestión:</t>
        </r>
        <r>
          <rPr>
            <sz val="9"/>
            <color indexed="81"/>
            <rFont val="Tahoma"/>
            <family val="2"/>
          </rPr>
          <t xml:space="preserve">
Relacione los logros alcanzados para el proceso y/o la entidad con la ejecución de la actividad.</t>
        </r>
      </text>
    </comment>
    <comment ref="Y14" authorId="4" shapeId="0" xr:uid="{00000000-0006-0000-0000-00000B000000}">
      <text>
        <r>
          <rPr>
            <b/>
            <sz val="9"/>
            <color indexed="81"/>
            <rFont val="Tahoma"/>
            <family val="2"/>
          </rPr>
          <t>Sistema Integrado de Gestión:</t>
        </r>
        <r>
          <rPr>
            <sz val="9"/>
            <color indexed="81"/>
            <rFont val="Tahoma"/>
            <family val="2"/>
          </rPr>
          <t xml:space="preserve">
Relacione las dificultades presentadas para la ejecución de la actividad. Si no logró cumplir la meta proyectada para un periodo, en esta casilla explique el por qué.</t>
        </r>
      </text>
    </comment>
    <comment ref="Z14" authorId="4" shapeId="0" xr:uid="{B268B266-6969-4B5A-8EC6-3CF4EA899430}">
      <text>
        <r>
          <rPr>
            <b/>
            <sz val="9"/>
            <color indexed="81"/>
            <rFont val="Tahoma"/>
            <family val="2"/>
          </rPr>
          <t>Sistema Integrado de Gestión:</t>
        </r>
        <r>
          <rPr>
            <sz val="9"/>
            <color indexed="81"/>
            <rFont val="Tahoma"/>
            <family val="2"/>
          </rPr>
          <t xml:space="preserve">
Relacione el documento y su ubicación donde se pueda evidenciar la ejecución de la actividad. Pueden ser expedientes, links, documentos, etc.</t>
        </r>
      </text>
    </comment>
    <comment ref="AA14" authorId="4" shapeId="0" xr:uid="{478D627B-F9CA-4FA2-A2B9-3A62AA786805}">
      <text>
        <r>
          <rPr>
            <b/>
            <sz val="9"/>
            <color indexed="81"/>
            <rFont val="Tahoma"/>
            <family val="2"/>
          </rPr>
          <t>Sistema Integrado de Gestión:</t>
        </r>
        <r>
          <rPr>
            <sz val="9"/>
            <color indexed="81"/>
            <rFont val="Tahoma"/>
            <family val="2"/>
          </rPr>
          <t xml:space="preserve">
Relacione los logros alcanzados para el proceso y/o la entidad con la ejecución de la actividad.</t>
        </r>
      </text>
    </comment>
    <comment ref="AB14" authorId="4" shapeId="0" xr:uid="{19EE3245-719A-4369-BA3A-2627798F1947}">
      <text>
        <r>
          <rPr>
            <b/>
            <sz val="9"/>
            <color indexed="81"/>
            <rFont val="Tahoma"/>
            <family val="2"/>
          </rPr>
          <t>Sistema Integrado de Gestión:</t>
        </r>
        <r>
          <rPr>
            <sz val="9"/>
            <color indexed="81"/>
            <rFont val="Tahoma"/>
            <family val="2"/>
          </rPr>
          <t xml:space="preserve">
Relacione las dificultades presentadas para la ejecución de la actividad. Si no logró cumplir la meta proyectada para un periodo, en esta casilla explique el por qué.</t>
        </r>
      </text>
    </comment>
    <comment ref="AC14" authorId="4" shapeId="0" xr:uid="{AEDB7AC8-94A4-4589-BB28-3355AF15CA5F}">
      <text>
        <r>
          <rPr>
            <b/>
            <sz val="9"/>
            <color indexed="81"/>
            <rFont val="Tahoma"/>
            <family val="2"/>
          </rPr>
          <t>Sistema Integrado de Gestión:</t>
        </r>
        <r>
          <rPr>
            <sz val="9"/>
            <color indexed="81"/>
            <rFont val="Tahoma"/>
            <family val="2"/>
          </rPr>
          <t xml:space="preserve">
Relacione el documento y su ubicación donde se pueda evidenciar la ejecución de la actividad. Pueden ser expedientes, links, documentos, etc.</t>
        </r>
      </text>
    </comment>
    <comment ref="AD14" authorId="4" shapeId="0" xr:uid="{2E727196-B5B8-457C-8838-EEA8BD843279}">
      <text>
        <r>
          <rPr>
            <b/>
            <sz val="9"/>
            <color indexed="81"/>
            <rFont val="Tahoma"/>
            <family val="2"/>
          </rPr>
          <t>Sistema Integrado de Gestión:</t>
        </r>
        <r>
          <rPr>
            <sz val="9"/>
            <color indexed="81"/>
            <rFont val="Tahoma"/>
            <family val="2"/>
          </rPr>
          <t xml:space="preserve">
Relacione los logros alcanzados para el proceso y/o la entidad con la ejecución de la actividad.</t>
        </r>
      </text>
    </comment>
    <comment ref="AE14" authorId="4" shapeId="0" xr:uid="{AD631A9A-1D49-423E-B862-D65044075FCD}">
      <text>
        <r>
          <rPr>
            <b/>
            <sz val="9"/>
            <color indexed="81"/>
            <rFont val="Tahoma"/>
            <family val="2"/>
          </rPr>
          <t>Sistema Integrado de Gestión:</t>
        </r>
        <r>
          <rPr>
            <sz val="9"/>
            <color indexed="81"/>
            <rFont val="Tahoma"/>
            <family val="2"/>
          </rPr>
          <t xml:space="preserve">
Relacione las dificultades presentadas para la ejecución de la actividad. Si no logró cumplir la meta proyectada para un periodo, en esta casilla explique el por qué.</t>
        </r>
      </text>
    </comment>
    <comment ref="AF14" authorId="4" shapeId="0" xr:uid="{8B32D045-1C24-4C4D-8F07-2612D4FDD143}">
      <text>
        <r>
          <rPr>
            <b/>
            <sz val="9"/>
            <color indexed="81"/>
            <rFont val="Tahoma"/>
            <family val="2"/>
          </rPr>
          <t>Sistema Integrado de Gestión:</t>
        </r>
        <r>
          <rPr>
            <sz val="9"/>
            <color indexed="81"/>
            <rFont val="Tahoma"/>
            <family val="2"/>
          </rPr>
          <t xml:space="preserve">
Relacione el documento y su ubicación donde se pueda evidenciar la ejecución de la actividad. Pueden ser expedientes, links, documentos, etc.</t>
        </r>
      </text>
    </comment>
    <comment ref="AG14" authorId="4" shapeId="0" xr:uid="{17B9E6AF-F067-43E3-8111-8DF6B540E247}">
      <text>
        <r>
          <rPr>
            <b/>
            <sz val="9"/>
            <color indexed="81"/>
            <rFont val="Tahoma"/>
            <family val="2"/>
          </rPr>
          <t>Sistema Integrado de Gestión:</t>
        </r>
        <r>
          <rPr>
            <sz val="9"/>
            <color indexed="81"/>
            <rFont val="Tahoma"/>
            <family val="2"/>
          </rPr>
          <t xml:space="preserve">
Relacione los logros alcanzados para el proceso y/o la entidad con la ejecución de la actividad.</t>
        </r>
      </text>
    </comment>
    <comment ref="AH14" authorId="4" shapeId="0" xr:uid="{7085FC0B-BAC0-4ECA-A84D-D434480949F0}">
      <text>
        <r>
          <rPr>
            <b/>
            <sz val="9"/>
            <color indexed="81"/>
            <rFont val="Tahoma"/>
            <family val="2"/>
          </rPr>
          <t>Sistema Integrado de Gestión:</t>
        </r>
        <r>
          <rPr>
            <sz val="9"/>
            <color indexed="81"/>
            <rFont val="Tahoma"/>
            <family val="2"/>
          </rPr>
          <t xml:space="preserve">
Relacione las dificultades presentadas para la ejecución de la actividad. Si no logró cumplir la meta proyectada para un periodo, en esta casilla explique el por qué.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Francy Milena López García</author>
    <author>tc={6CD22A1D-0CFB-47AC-B707-AB2C6676FD3E}</author>
    <author>tc={A0E560ED-5085-4A20-A0B0-298AF67280B7}</author>
    <author>tc={15924158-F955-4758-9137-13EF9A011293}</author>
    <author>Sistema Integrado de Gestión</author>
  </authors>
  <commentList>
    <comment ref="C5" authorId="0" shapeId="0" xr:uid="{EEC606E0-A36A-459B-95CC-457FE9EB5EF7}">
      <text>
        <r>
          <rPr>
            <sz val="9"/>
            <color indexed="81"/>
            <rFont val="Tahoma"/>
            <family val="2"/>
          </rPr>
          <t>Indicar el año de vigencia del POA</t>
        </r>
      </text>
    </comment>
    <comment ref="A7" authorId="1" shapeId="0" xr:uid="{6CD22A1D-0CFB-47AC-B707-AB2C6676FD3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la fecha de aprobación de la modificación al POA</t>
        </r>
      </text>
    </comment>
    <comment ref="D7" authorId="2" shapeId="0" xr:uid="{A0E560ED-5085-4A20-A0B0-298AF67280B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el o los cambios realizados al POA</t>
        </r>
      </text>
    </comment>
    <comment ref="AD7" authorId="3" shapeId="0" xr:uid="{15924158-F955-4758-9137-13EF9A01129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el número del acta del Comité Institucional de Gestión y Desempeño en la cual se aprobó la modificación del POA</t>
        </r>
      </text>
    </comment>
    <comment ref="A13" authorId="4" shapeId="0" xr:uid="{CB04EA84-40DD-47B3-AA5C-B61F6F86B620}">
      <text>
        <r>
          <rPr>
            <b/>
            <sz val="9"/>
            <color indexed="81"/>
            <rFont val="Tahoma"/>
            <family val="2"/>
          </rPr>
          <t>Sistema Integrado de Gestión:</t>
        </r>
        <r>
          <rPr>
            <sz val="9"/>
            <color indexed="81"/>
            <rFont val="Tahoma"/>
            <family val="2"/>
          </rPr>
          <t xml:space="preserve">
Escriba el nombre del proceso de gestión.</t>
        </r>
      </text>
    </comment>
    <comment ref="B13" authorId="4" shapeId="0" xr:uid="{AB2C2A96-CE0B-4B7C-A942-4C19A8E88929}">
      <text>
        <r>
          <rPr>
            <b/>
            <sz val="9"/>
            <color indexed="81"/>
            <rFont val="Tahoma"/>
            <family val="2"/>
          </rPr>
          <t>Sistema Integrado de Gestión:</t>
        </r>
        <r>
          <rPr>
            <sz val="9"/>
            <color indexed="81"/>
            <rFont val="Tahoma"/>
            <family val="2"/>
          </rPr>
          <t xml:space="preserve">
Escriba la meta del Plan de Desarrollo Distrital al que corresponde al proyecto de inversión asociado al proceso. </t>
        </r>
      </text>
    </comment>
    <comment ref="C13" authorId="4" shapeId="0" xr:uid="{1083E93F-15EC-4617-AF80-F2A94A9968FA}">
      <text>
        <r>
          <rPr>
            <b/>
            <sz val="9"/>
            <color indexed="81"/>
            <rFont val="Tahoma"/>
            <family val="2"/>
          </rPr>
          <t>Sistema Integrado de Gestión:</t>
        </r>
        <r>
          <rPr>
            <sz val="9"/>
            <color indexed="81"/>
            <rFont val="Tahoma"/>
            <family val="2"/>
          </rPr>
          <t xml:space="preserve"> Relacione la Meta del Plan de Acción de la entidad, referente a la columna anterior.</t>
        </r>
      </text>
    </comment>
    <comment ref="D13" authorId="4" shapeId="0" xr:uid="{83C55E20-DE83-4FAE-82E7-21C068774A10}">
      <text>
        <r>
          <rPr>
            <b/>
            <sz val="9"/>
            <color indexed="81"/>
            <rFont val="Tahoma"/>
            <family val="2"/>
          </rPr>
          <t>Sistema Integrado de Gestión:</t>
        </r>
        <r>
          <rPr>
            <sz val="9"/>
            <color indexed="81"/>
            <rFont val="Tahoma"/>
            <family val="2"/>
          </rPr>
          <t xml:space="preserve">
Describa la actividad que se compromete a realizar. Tenga en cuenta que el POA no se puede modificar posteriormente.</t>
        </r>
      </text>
    </comment>
    <comment ref="E13" authorId="4" shapeId="0" xr:uid="{9BAC7D89-7E54-4141-A0F4-418C0944F71D}">
      <text>
        <r>
          <rPr>
            <b/>
            <sz val="9"/>
            <color indexed="81"/>
            <rFont val="Tahoma"/>
            <family val="2"/>
          </rPr>
          <t>Sistema Integrado de Gestión:</t>
        </r>
        <r>
          <rPr>
            <sz val="9"/>
            <color indexed="81"/>
            <rFont val="Tahoma"/>
            <family val="2"/>
          </rPr>
          <t xml:space="preserve">
Escriba el (los) cargo(s) de la(s) persona(s) responsable(s) de realizar la actividad.</t>
        </r>
      </text>
    </comment>
    <comment ref="T13" authorId="4" shapeId="0" xr:uid="{F511EC88-AF73-43ED-809D-D6685A480533}">
      <text>
        <r>
          <rPr>
            <b/>
            <sz val="9"/>
            <color indexed="81"/>
            <rFont val="Tahoma"/>
            <family val="2"/>
          </rPr>
          <t>Sistema Integrado de Gestión:</t>
        </r>
        <r>
          <rPr>
            <sz val="9"/>
            <color indexed="81"/>
            <rFont val="Tahoma"/>
            <family val="2"/>
          </rPr>
          <t xml:space="preserve">
Esta casilla estará formulada. Corresponde al avance total de la actividad.</t>
        </r>
      </text>
    </comment>
    <comment ref="AJ13" authorId="4" shapeId="0" xr:uid="{5EE21E1D-88C0-4658-BE07-20D450721589}">
      <text>
        <r>
          <rPr>
            <b/>
            <sz val="9"/>
            <color indexed="81"/>
            <rFont val="Tahoma"/>
            <family val="2"/>
          </rPr>
          <t>Sistema Integrado de Gestión:</t>
        </r>
        <r>
          <rPr>
            <sz val="9"/>
            <color indexed="81"/>
            <rFont val="Tahoma"/>
            <family val="2"/>
          </rPr>
          <t xml:space="preserve">
Las modificaciones al POA  deben estar aprobadas mediante Comité directivo. Consulte el IN-DIP-02-02 Instructivo para diligenciar el POA para realizar los ajustes que se requieran. </t>
        </r>
      </text>
    </comment>
    <comment ref="F14" authorId="4" shapeId="0" xr:uid="{9B1037DC-543C-4917-9DE1-BC06C30AC191}">
      <text>
        <r>
          <rPr>
            <b/>
            <sz val="9"/>
            <color indexed="81"/>
            <rFont val="Tahoma"/>
            <family val="2"/>
          </rPr>
          <t>Sistema Integrado de Gestión:</t>
        </r>
        <r>
          <rPr>
            <sz val="9"/>
            <color indexed="81"/>
            <rFont val="Tahoma"/>
            <family val="2"/>
          </rPr>
          <t xml:space="preserve">
Defina una ponderación de la actividad sobre el 100% del proceso.</t>
        </r>
      </text>
    </comment>
    <comment ref="G14" authorId="4" shapeId="0" xr:uid="{FFD9D7D1-89F0-4383-802E-4DA522E7C836}">
      <text>
        <r>
          <rPr>
            <b/>
            <sz val="9"/>
            <color indexed="81"/>
            <rFont val="Tahoma"/>
            <family val="2"/>
          </rPr>
          <t>Sistema Integrado de Gestión:</t>
        </r>
        <r>
          <rPr>
            <sz val="9"/>
            <color indexed="81"/>
            <rFont val="Tahoma"/>
            <family val="2"/>
          </rPr>
          <t xml:space="preserve">
Esta columna la diligencia la OAP</t>
        </r>
      </text>
    </comment>
    <comment ref="J14" authorId="4" shapeId="0" xr:uid="{414867C9-8A1A-48FF-A2A3-641D78EBBE53}">
      <text>
        <r>
          <rPr>
            <b/>
            <sz val="9"/>
            <color indexed="81"/>
            <rFont val="Tahoma"/>
            <family val="2"/>
          </rPr>
          <t>Sistema Integrado de Gestión:</t>
        </r>
        <r>
          <rPr>
            <sz val="9"/>
            <color indexed="81"/>
            <rFont val="Tahoma"/>
            <family val="2"/>
          </rPr>
          <t xml:space="preserve">
Defina la cantidad de acuerdo a la unidad de medida definida, a ejecutar en el año.</t>
        </r>
      </text>
    </comment>
    <comment ref="K14" authorId="4" shapeId="0" xr:uid="{683CC8EF-76AA-42C6-8582-1764B17A7F1D}">
      <text>
        <r>
          <rPr>
            <b/>
            <sz val="9"/>
            <color indexed="81"/>
            <rFont val="Tahoma"/>
            <family val="2"/>
          </rPr>
          <t>Sistema Integrado de Gestión:</t>
        </r>
        <r>
          <rPr>
            <sz val="9"/>
            <color indexed="81"/>
            <rFont val="Tahoma"/>
            <family val="2"/>
          </rPr>
          <t xml:space="preserve">
Relacione la proyección del avance de la actividad para el primer trimestre.</t>
        </r>
      </text>
    </comment>
    <comment ref="L14" authorId="4" shapeId="0" xr:uid="{1A3E8FF8-858C-4770-A4AC-3D414428E374}">
      <text>
        <r>
          <rPr>
            <b/>
            <sz val="9"/>
            <color indexed="81"/>
            <rFont val="Tahoma"/>
            <family val="2"/>
          </rPr>
          <t>Sistema Integrado de Gestión:</t>
        </r>
        <r>
          <rPr>
            <sz val="9"/>
            <color indexed="81"/>
            <rFont val="Tahoma"/>
            <family val="2"/>
          </rPr>
          <t xml:space="preserve">
Relacione la proyección del avance de la actividad para el segundo trimestre</t>
        </r>
      </text>
    </comment>
    <comment ref="M14" authorId="4" shapeId="0" xr:uid="{AA9004C2-47FA-4D89-8989-4D96E31D9DC0}">
      <text>
        <r>
          <rPr>
            <b/>
            <sz val="9"/>
            <color indexed="81"/>
            <rFont val="Tahoma"/>
            <family val="2"/>
          </rPr>
          <t>Sistema Integrado de Gestión:</t>
        </r>
        <r>
          <rPr>
            <sz val="9"/>
            <color indexed="81"/>
            <rFont val="Tahoma"/>
            <family val="2"/>
          </rPr>
          <t xml:space="preserve">
Relacione la proyección del avance de la actividad para el tercer trimestre.</t>
        </r>
      </text>
    </comment>
    <comment ref="N14" authorId="4" shapeId="0" xr:uid="{C58CED10-B581-49D5-9DF9-FBF78AEFCF07}">
      <text>
        <r>
          <rPr>
            <b/>
            <sz val="9"/>
            <color indexed="81"/>
            <rFont val="Tahoma"/>
            <family val="2"/>
          </rPr>
          <t>Sistema Integrado de Gestión:</t>
        </r>
        <r>
          <rPr>
            <sz val="9"/>
            <color indexed="81"/>
            <rFont val="Tahoma"/>
            <family val="2"/>
          </rPr>
          <t xml:space="preserve">
Relacione la proyección del avance de la actividad para el cuarto trimestre.</t>
        </r>
      </text>
    </comment>
    <comment ref="O14" authorId="4" shapeId="0" xr:uid="{262A0B05-1F87-4D4D-AF90-1C5DC2F3B2EC}">
      <text>
        <r>
          <rPr>
            <b/>
            <sz val="9"/>
            <color indexed="81"/>
            <rFont val="Tahoma"/>
            <family val="2"/>
          </rPr>
          <t>Sistema Integrado de Gestión:</t>
        </r>
        <r>
          <rPr>
            <sz val="9"/>
            <color indexed="81"/>
            <rFont val="Tahoma"/>
            <family val="2"/>
          </rPr>
          <t xml:space="preserve">
Esta columna solamente se diligencia para las metas por demanda. Digite cuántas solicitudes o casos se han presentado de manera acumulada en el año. Por ejemplo: Si en el 1er trimestre fueron 12 casos, digita 12; Si en el 2do trimestre fueron 18, digita 30, porque es el acumulado.</t>
        </r>
      </text>
    </comment>
    <comment ref="P14" authorId="4" shapeId="0" xr:uid="{E118730B-AD9B-4930-B477-76557A2881F7}">
      <text>
        <r>
          <rPr>
            <b/>
            <sz val="9"/>
            <color indexed="81"/>
            <rFont val="Tahoma"/>
            <family val="2"/>
          </rPr>
          <t>Sistema Integrado de Gestión:</t>
        </r>
        <r>
          <rPr>
            <sz val="9"/>
            <color indexed="81"/>
            <rFont val="Tahoma"/>
            <family val="2"/>
          </rPr>
          <t xml:space="preserve">
Relacione el avance de la actividad para el primer trimestre.</t>
        </r>
      </text>
    </comment>
    <comment ref="Q14" authorId="4" shapeId="0" xr:uid="{7170CDD7-70DF-420A-BF9A-5A3F9DC7E618}">
      <text>
        <r>
          <rPr>
            <b/>
            <sz val="9"/>
            <color indexed="81"/>
            <rFont val="Tahoma"/>
            <family val="2"/>
          </rPr>
          <t>Sistema Integrado de Gestión:</t>
        </r>
        <r>
          <rPr>
            <sz val="9"/>
            <color indexed="81"/>
            <rFont val="Tahoma"/>
            <family val="2"/>
          </rPr>
          <t xml:space="preserve">
Relacione el avance de la actividad para el segundo trimestre.</t>
        </r>
      </text>
    </comment>
    <comment ref="R14" authorId="4" shapeId="0" xr:uid="{26F62AD3-DD70-4E02-9AFB-71E43D660F3A}">
      <text>
        <r>
          <rPr>
            <b/>
            <sz val="9"/>
            <color indexed="81"/>
            <rFont val="Tahoma"/>
            <family val="2"/>
          </rPr>
          <t>Sistema Integrado de Gestión:</t>
        </r>
        <r>
          <rPr>
            <sz val="9"/>
            <color indexed="81"/>
            <rFont val="Tahoma"/>
            <family val="2"/>
          </rPr>
          <t xml:space="preserve">
Relacione el avance de la actividad para el tercer trimestre.</t>
        </r>
      </text>
    </comment>
    <comment ref="S14" authorId="4" shapeId="0" xr:uid="{0292E6FA-F32A-4F2F-AE16-EDB486A3FD64}">
      <text>
        <r>
          <rPr>
            <b/>
            <sz val="9"/>
            <color indexed="81"/>
            <rFont val="Tahoma"/>
            <family val="2"/>
          </rPr>
          <t>Sistema Integrado de Gestión:</t>
        </r>
        <r>
          <rPr>
            <sz val="9"/>
            <color indexed="81"/>
            <rFont val="Tahoma"/>
            <family val="2"/>
          </rPr>
          <t xml:space="preserve">
Relacione el avance de la actividad para el cuarto trimestre.</t>
        </r>
      </text>
    </comment>
    <comment ref="X14" authorId="4" shapeId="0" xr:uid="{41D6A663-EB54-4047-81FE-F6AD26B63BD6}">
      <text>
        <r>
          <rPr>
            <b/>
            <sz val="9"/>
            <color indexed="81"/>
            <rFont val="Tahoma"/>
            <family val="2"/>
          </rPr>
          <t>Sistema Integrado de Gestión:</t>
        </r>
        <r>
          <rPr>
            <sz val="9"/>
            <color indexed="81"/>
            <rFont val="Tahoma"/>
            <family val="2"/>
          </rPr>
          <t xml:space="preserve">
Relacione el documento y su ubicación donde se pueda evidenciar la ejecución de la actividad. Pueden ser expedientes, links, documentos, etc.</t>
        </r>
      </text>
    </comment>
    <comment ref="Y14" authorId="4" shapeId="0" xr:uid="{D677EED3-E7E3-4908-963C-E80FE77A8770}">
      <text>
        <r>
          <rPr>
            <b/>
            <sz val="9"/>
            <color indexed="81"/>
            <rFont val="Tahoma"/>
            <family val="2"/>
          </rPr>
          <t>Sistema Integrado de Gestión:</t>
        </r>
        <r>
          <rPr>
            <sz val="9"/>
            <color indexed="81"/>
            <rFont val="Tahoma"/>
            <family val="2"/>
          </rPr>
          <t xml:space="preserve">
Relacione los logros alcanzados para el proceso y/o la entidad con la ejecución de la actividad.</t>
        </r>
      </text>
    </comment>
    <comment ref="Z14" authorId="4" shapeId="0" xr:uid="{F5090DC8-57A4-4CBD-AC06-E8A688C4A122}">
      <text>
        <r>
          <rPr>
            <b/>
            <sz val="9"/>
            <color indexed="81"/>
            <rFont val="Tahoma"/>
            <family val="2"/>
          </rPr>
          <t>Sistema Integrado de Gestión:</t>
        </r>
        <r>
          <rPr>
            <sz val="9"/>
            <color indexed="81"/>
            <rFont val="Tahoma"/>
            <family val="2"/>
          </rPr>
          <t xml:space="preserve">
Relacione las dificultades presentadas para la ejecución de la actividad. Si no logró cumplir la meta proyectada para un periodo, en esta casilla explique el por qué.</t>
        </r>
      </text>
    </comment>
    <comment ref="AA14" authorId="4" shapeId="0" xr:uid="{93822933-C84A-45BB-864C-4608E70F5C52}">
      <text>
        <r>
          <rPr>
            <b/>
            <sz val="9"/>
            <color indexed="81"/>
            <rFont val="Tahoma"/>
            <family val="2"/>
          </rPr>
          <t>Sistema Integrado de Gestión:</t>
        </r>
        <r>
          <rPr>
            <sz val="9"/>
            <color indexed="81"/>
            <rFont val="Tahoma"/>
            <family val="2"/>
          </rPr>
          <t xml:space="preserve">
Relacione el documento y su ubicación donde se pueda evidenciar la ejecución de la actividad. Pueden ser expedientes, links, documentos, etc.</t>
        </r>
      </text>
    </comment>
    <comment ref="AB14" authorId="4" shapeId="0" xr:uid="{DF3A60F8-11CA-4256-9D0A-13684F0ECE32}">
      <text>
        <r>
          <rPr>
            <b/>
            <sz val="9"/>
            <color indexed="81"/>
            <rFont val="Tahoma"/>
            <family val="2"/>
          </rPr>
          <t>Sistema Integrado de Gestión:</t>
        </r>
        <r>
          <rPr>
            <sz val="9"/>
            <color indexed="81"/>
            <rFont val="Tahoma"/>
            <family val="2"/>
          </rPr>
          <t xml:space="preserve">
Relacione los logros alcanzados para el proceso y/o la entidad con la ejecución de la actividad.</t>
        </r>
      </text>
    </comment>
    <comment ref="AC14" authorId="4" shapeId="0" xr:uid="{AD3D0DE1-70F0-42B4-84B3-33016E764A48}">
      <text>
        <r>
          <rPr>
            <b/>
            <sz val="9"/>
            <color indexed="81"/>
            <rFont val="Tahoma"/>
            <family val="2"/>
          </rPr>
          <t>Sistema Integrado de Gestión:</t>
        </r>
        <r>
          <rPr>
            <sz val="9"/>
            <color indexed="81"/>
            <rFont val="Tahoma"/>
            <family val="2"/>
          </rPr>
          <t xml:space="preserve">
Relacione las dificultades presentadas para la ejecución de la actividad. Si no logró cumplir la meta proyectada para un periodo, en esta casilla explique el por qué.</t>
        </r>
      </text>
    </comment>
    <comment ref="AD14" authorId="4" shapeId="0" xr:uid="{92B58E91-8B7C-4C4E-B4AC-1E2249A654F7}">
      <text>
        <r>
          <rPr>
            <b/>
            <sz val="9"/>
            <color indexed="81"/>
            <rFont val="Tahoma"/>
            <family val="2"/>
          </rPr>
          <t>Sistema Integrado de Gestión:</t>
        </r>
        <r>
          <rPr>
            <sz val="9"/>
            <color indexed="81"/>
            <rFont val="Tahoma"/>
            <family val="2"/>
          </rPr>
          <t xml:space="preserve">
Relacione el documento y su ubicación donde se pueda evidenciar la ejecución de la actividad. Pueden ser expedientes, links, documentos, etc.</t>
        </r>
      </text>
    </comment>
    <comment ref="AE14" authorId="4" shapeId="0" xr:uid="{B099C554-1B49-4658-AEB6-862AE0A63878}">
      <text>
        <r>
          <rPr>
            <b/>
            <sz val="9"/>
            <color indexed="81"/>
            <rFont val="Tahoma"/>
            <family val="2"/>
          </rPr>
          <t>Sistema Integrado de Gestión:</t>
        </r>
        <r>
          <rPr>
            <sz val="9"/>
            <color indexed="81"/>
            <rFont val="Tahoma"/>
            <family val="2"/>
          </rPr>
          <t xml:space="preserve">
Relacione los logros alcanzados para el proceso y/o la entidad con la ejecución de la actividad.</t>
        </r>
      </text>
    </comment>
    <comment ref="AF14" authorId="4" shapeId="0" xr:uid="{04DD8047-C60D-456F-8A2A-F2F06BCD7FC3}">
      <text>
        <r>
          <rPr>
            <b/>
            <sz val="9"/>
            <color indexed="81"/>
            <rFont val="Tahoma"/>
            <family val="2"/>
          </rPr>
          <t>Sistema Integrado de Gestión:</t>
        </r>
        <r>
          <rPr>
            <sz val="9"/>
            <color indexed="81"/>
            <rFont val="Tahoma"/>
            <family val="2"/>
          </rPr>
          <t xml:space="preserve">
Relacione las dificultades presentadas para la ejecución de la actividad. Si no logró cumplir la meta proyectada para un periodo, en esta casilla explique el por qué.</t>
        </r>
      </text>
    </comment>
    <comment ref="AG14" authorId="4" shapeId="0" xr:uid="{7A1B20B2-5097-4362-BC33-C02666A4D00E}">
      <text>
        <r>
          <rPr>
            <b/>
            <sz val="9"/>
            <color indexed="81"/>
            <rFont val="Tahoma"/>
            <family val="2"/>
          </rPr>
          <t>Sistema Integrado de Gestión:</t>
        </r>
        <r>
          <rPr>
            <sz val="9"/>
            <color indexed="81"/>
            <rFont val="Tahoma"/>
            <family val="2"/>
          </rPr>
          <t xml:space="preserve">
Relacione el documento y su ubicación donde se pueda evidenciar la ejecución de la actividad. Pueden ser expedientes, links, documentos, etc.</t>
        </r>
      </text>
    </comment>
    <comment ref="AH14" authorId="4" shapeId="0" xr:uid="{9C44E9E6-9663-4A9E-A074-A93AA89FBC4E}">
      <text>
        <r>
          <rPr>
            <b/>
            <sz val="9"/>
            <color indexed="81"/>
            <rFont val="Tahoma"/>
            <family val="2"/>
          </rPr>
          <t>Sistema Integrado de Gestión:</t>
        </r>
        <r>
          <rPr>
            <sz val="9"/>
            <color indexed="81"/>
            <rFont val="Tahoma"/>
            <family val="2"/>
          </rPr>
          <t xml:space="preserve">
Relacione los logros alcanzados para el proceso y/o la entidad con la ejecución de la actividad.</t>
        </r>
      </text>
    </comment>
    <comment ref="AI14" authorId="4" shapeId="0" xr:uid="{9A697755-F6D4-441F-9542-06F4A612C711}">
      <text>
        <r>
          <rPr>
            <b/>
            <sz val="9"/>
            <color indexed="81"/>
            <rFont val="Tahoma"/>
            <family val="2"/>
          </rPr>
          <t>Sistema Integrado de Gestión:</t>
        </r>
        <r>
          <rPr>
            <sz val="9"/>
            <color indexed="81"/>
            <rFont val="Tahoma"/>
            <family val="2"/>
          </rPr>
          <t xml:space="preserve">
Relacione las dificultades presentadas para la ejecución de la actividad. Si no logró cumplir la meta proyectada para un periodo, en esta casilla explique el por qué.</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<sst xmlns="http://schemas.openxmlformats.org/spreadsheetml/2006/main" count="1038" uniqueCount="297">
  <si>
    <t>FT-DIP-02-08</t>
  </si>
  <si>
    <t>Pagina _de _</t>
  </si>
  <si>
    <t>META PLAN DE DESARROLLO DISTRITAL</t>
  </si>
  <si>
    <t xml:space="preserve">ACTIVIDAD </t>
  </si>
  <si>
    <t>PONDERADO %</t>
  </si>
  <si>
    <t>PRIMER TRIMESTRE</t>
  </si>
  <si>
    <t>SEGUNDO TRIMESTRE</t>
  </si>
  <si>
    <t>TERCER TRIMESTRE</t>
  </si>
  <si>
    <t>CUARTO TRIMESTRE</t>
  </si>
  <si>
    <t>RESPONSABLE</t>
  </si>
  <si>
    <t>LOGROS ALCANZADOS</t>
  </si>
  <si>
    <t>META ANUAL</t>
  </si>
  <si>
    <t>UNIDAD DE MEDIDA</t>
  </si>
  <si>
    <t>CANTIDAD</t>
  </si>
  <si>
    <t>CRONOGRAMA</t>
  </si>
  <si>
    <t>PLANEACIÓN DE ACTIVIDADES</t>
  </si>
  <si>
    <t>DEMANDA PRESENTADA EN EL AÑO</t>
  </si>
  <si>
    <t>AVANCE TOTAL</t>
  </si>
  <si>
    <t>FUENTE DE VERIFICACIÓN</t>
  </si>
  <si>
    <t>DIFICULTADES Y MEDIDAS CORRECTIVAS</t>
  </si>
  <si>
    <t>MODIFICACIÓN DE LA ACTIVIDAD / JUSTIFICACIÓN</t>
  </si>
  <si>
    <t>SEGUIMIENTO DE ACTIVIDADES</t>
  </si>
  <si>
    <t>AVANCES</t>
  </si>
  <si>
    <t>TIPO DE META</t>
  </si>
  <si>
    <t>ÁREA</t>
  </si>
  <si>
    <t>IDEP</t>
  </si>
  <si>
    <t>PORCENTAJE DE EJECUCIÓN</t>
  </si>
  <si>
    <t>PROCESO</t>
  </si>
  <si>
    <t>AVANCE DEL PONDERADOR</t>
  </si>
  <si>
    <t>EJECUCIÓN DE ACTIVIDADES</t>
  </si>
  <si>
    <t>Versión:5</t>
  </si>
  <si>
    <t xml:space="preserve">PRIMER TRIMESTRE </t>
  </si>
  <si>
    <t xml:space="preserve">SEGUNDO  TRIMESTRE </t>
  </si>
  <si>
    <t xml:space="preserve">TERCER TRIMESTRE </t>
  </si>
  <si>
    <t xml:space="preserve">CUARTO  TRIMESTRE </t>
  </si>
  <si>
    <t xml:space="preserve"> PLAN OPERATIVO ANUAL (POA) </t>
  </si>
  <si>
    <t>VIGENCIA</t>
  </si>
  <si>
    <t>FECHA DE APROBACIÓN INICIAL</t>
  </si>
  <si>
    <t xml:space="preserve">CONTROL DE CAMBIOS </t>
  </si>
  <si>
    <t>FECHA</t>
  </si>
  <si>
    <t>DESCRIPCIÓN</t>
  </si>
  <si>
    <t>SOPORTE DE LA APROBACIÓN DEL CAMBIO</t>
  </si>
  <si>
    <t>Fecha de Aprobación: 10/11/2020</t>
  </si>
  <si>
    <t>1. DIVULGACIÓN Y COMUNICACIÓN</t>
  </si>
  <si>
    <t>Sumatoria</t>
  </si>
  <si>
    <t>4. INVESTIGACIÓN Y DESARROLLO PEDAGÓGICO</t>
  </si>
  <si>
    <t>Avance en el desarrollo del estudio</t>
  </si>
  <si>
    <t>Implementar 1 estrategia eficaz y efectiva de socialización, divulgación  y gestión del conocimiento derivado de las investigaciones y publicaciones del IDEP y de los docentes del Distrito</t>
  </si>
  <si>
    <t xml:space="preserve">Avance en  las actividades de las  publicaciones realizadas, divulgadas y socializadas </t>
  </si>
  <si>
    <t>Implementar 1 estrategia para el fortalecimiento institucional</t>
  </si>
  <si>
    <t>Realizar una campaña de información a los grupos de interés del IDEP acerca de la gratuidad de los productos y servicios del IDEP, para mejorar los niveles de publicidad de la información del IDEP.</t>
  </si>
  <si>
    <t>Dos envíos masivos (piezas comunicativas) a las bases de datos de grupos de interés del IDEP</t>
  </si>
  <si>
    <t>2. DIRECCIÓN Y PLANEACIÓN</t>
  </si>
  <si>
    <t>Realizar análisis del cumplimiento del Plan de acción del trimestre anterior y presentar resultados en comité directivo.</t>
  </si>
  <si>
    <t>Oficina Asesora de Planeación</t>
  </si>
  <si>
    <t>Plan de acción consolidado y/o con seguimiento</t>
  </si>
  <si>
    <t>Formular, publicar, hacer seguimiento y socializar el Plan Anticorrupción y atención al ciudadano PAAC</t>
  </si>
  <si>
    <t>PAAC formulado y/o con seguimientos</t>
  </si>
  <si>
    <t>Realizar seguimiento a los proyectos de inversión y al Plan Estratégico de Desarrollo Institucional - PEDI. (SEGPLAN)</t>
  </si>
  <si>
    <t>PEDI formulado y/o con seguimientos</t>
  </si>
  <si>
    <t>3. MEJORAMIENTO INTEGRAL Y CONTINUO</t>
  </si>
  <si>
    <t>Matriz de Indicadores</t>
  </si>
  <si>
    <t>Plan de Mejoramiento</t>
  </si>
  <si>
    <t>Plan Operativo Anual</t>
  </si>
  <si>
    <t>Mapa de riesgos</t>
  </si>
  <si>
    <t>Sensibilizaciones</t>
  </si>
  <si>
    <t xml:space="preserve">Por demanda </t>
  </si>
  <si>
    <t>Avance en los Productos:
  - Formulación del plan de acción
  - Seguimiento al plan de acción</t>
  </si>
  <si>
    <t xml:space="preserve">Producir 25 investigaciones socioeducativas para contribuir al cumplimiento de las metas sectoriales de cierre de brechas y de transformación pedagógica en el marco del ODS 4 </t>
  </si>
  <si>
    <t xml:space="preserve">Producir 1 investigación socioeducativa para contribuir al cumplimiento de las metas sectoriales de cierre de brechas y de transformación pedagógica en el marco del ODS 4 </t>
  </si>
  <si>
    <t>Asesora 105-02 (Amanda Cortés)</t>
  </si>
  <si>
    <t>Producir 10 Investigaciones para optimizar la gestión de la información y el conocimiento producido a través de los procesos de seguimiento a la política sectorial para su uso y apropiación por parte de los grupos de interés</t>
  </si>
  <si>
    <t>Producir 1 Investigación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</si>
  <si>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</si>
  <si>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</si>
  <si>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</si>
  <si>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7. GESTIÓN DOCUMENTAL</t>
  </si>
  <si>
    <t>Aplicar la Tabla de Valoración Documental</t>
  </si>
  <si>
    <t>8. GESTIÓN CONTRACTUAL</t>
  </si>
  <si>
    <t>Gestionar Comités de Contratación y realización oportuna de actas correspondientes.</t>
  </si>
  <si>
    <t>Oficina Asesora Jurídica</t>
  </si>
  <si>
    <t>Comités de contratación y actas realizadas</t>
  </si>
  <si>
    <t>Atender el 100% de las solicitudes radicadas para tramitar procesos de contratación</t>
  </si>
  <si>
    <t>Por demanda</t>
  </si>
  <si>
    <t>9. GESTIÓN JURÍDICA</t>
  </si>
  <si>
    <t>Realizar Comités de Conciliación y realización oportuna de actas correspondientes.</t>
  </si>
  <si>
    <t>Comités de conciliación y actas realizadas</t>
  </si>
  <si>
    <t>Proyectar y elaborar respuestas en los términos de ley a derechos de petición y/o requerimientos radicados</t>
  </si>
  <si>
    <t>Realizar oportunamente las actuaciones correspondientes a la atención de los procesos judiciales y extrajudiciales a favor y en contra del IDEP</t>
  </si>
  <si>
    <t>10. ATENCIÓN AL CIUDADANO</t>
  </si>
  <si>
    <t>Publicar en la página web el IDEP el video de lenguaje de señas del Centro de documentación</t>
  </si>
  <si>
    <t>Subdirectora Académica</t>
  </si>
  <si>
    <t>Divulgación y actualización de calendario con los servicios que ofrece el IDEP en el marco de sus investigaciones y desarrollos pedagógicos</t>
  </si>
  <si>
    <t>Subdirectora Académica y Oficina Asesora de Planeación</t>
  </si>
  <si>
    <t>11. GESTIÓN DE RECURSOS FÍSICOS Y AMBIENTAL</t>
  </si>
  <si>
    <t>Lilia Amparo Correa Moreno - Profesional universitario 219-02 - SAFYCD</t>
  </si>
  <si>
    <t>Porcentaje de avance de ejecución del Plan de Inventario de la vigencia</t>
  </si>
  <si>
    <t>Ejecutar y hacer seguimiento a las actividades formuladas en el plan de acción del Plan Institucional de Gestión Ambiental, lo cual se articula con el Componente de Gestión Ambiental del MIPG.</t>
  </si>
  <si>
    <t>Referente Ambiental
  SAFYCD</t>
  </si>
  <si>
    <t>Porcentaje de avance de ejecución del plan de acción del PIGA</t>
  </si>
  <si>
    <t>Documento actualizado</t>
  </si>
  <si>
    <t>12. GESTIÓN TECNOLÓGICA</t>
  </si>
  <si>
    <t>Actualizar el plan de contingencia tecnológica</t>
  </si>
  <si>
    <t>Área de Sistemas - Oficina Asesora de Planeación</t>
  </si>
  <si>
    <t>Realizar acciones de sensibilización, socialización y control para promover la seguridad de la información</t>
  </si>
  <si>
    <t>Cantidad de sensibilizaciones realizadas</t>
  </si>
  <si>
    <t>Formulación y ejecución del plan de mantenimiento y monitoreo</t>
  </si>
  <si>
    <t>Área de Sistemas</t>
  </si>
  <si>
    <t>Porcentaje de ejecución del PTRSPI</t>
  </si>
  <si>
    <t>Porcentaje de ejecución del PSPI</t>
  </si>
  <si>
    <t>13. GESTIÓN DEL TALENTO HUMANO</t>
  </si>
  <si>
    <t>Formular y ejecutar el Plan de Trabajo Anual de Seguridad y Salud en el Trabajo - SST, el cual aporta a la implementación de la Política de Talento Humano del MIPG.</t>
  </si>
  <si>
    <t>Contratista encargado del SG SST
  SAFYCD</t>
  </si>
  <si>
    <t>Porcentaje de ejecución del Plan de trabajo anual del SST</t>
  </si>
  <si>
    <t>Porcentaje de avance de la compilación de las necesidades y requerimientos y documento compilatorio</t>
  </si>
  <si>
    <t>14. GESTIÓN FINANCIERA</t>
  </si>
  <si>
    <t>Realizar conciliación mensual entre los dos sistemas de información de presupuesto</t>
  </si>
  <si>
    <t>Paulo Leguizamón Vargas - Profesional Especializado Presupuesto</t>
  </si>
  <si>
    <t>Conciliaciones realizadas</t>
  </si>
  <si>
    <t>Coordinar el cierre presupuestal de la vigencia con las áreas tesoral, contable, supervisores de contratos y dependencias responsables de la información presupuestal, teniendo en cuenta que se realiza mes vencido.</t>
  </si>
  <si>
    <t>Realizar conciliación mensual de la información financiera entre Tesorería, Presupuesto y Contabilidad. Teniendo en cuenta que estas conciliaciones se realizan mes vencido.</t>
  </si>
  <si>
    <t>Oswaldo Gómez Lozano - Profesional Especializado Contabilidad 
  Paulo Leguizamón Vargas - Profesional Especializado Presupuesto
  Tesorero(a) General</t>
  </si>
  <si>
    <t>Realizar la publicación trimestral de los estados contables de la entidad en página web y de manera anual en la cartelera de la entidad. Teniendo en cuenta que estos estados contables se realizan trimestre anterior.</t>
  </si>
  <si>
    <t>Oswaldo Gómez Lozano - Profesional Especializado Contabilidad</t>
  </si>
  <si>
    <t>Estados contables publicados</t>
  </si>
  <si>
    <t>Realizar conciliaciones bancarias mensualmente. Teniendo en cuenta que estas conciliaciones se realizan mes vencido.</t>
  </si>
  <si>
    <t>Oswaldo Gómez Lozano - Profesional Especializado Contabilidad 
  Tesorero(a) General</t>
  </si>
  <si>
    <t>15. CONTROL INTERNO DISCIPLINARIO</t>
  </si>
  <si>
    <t>Adelantar campañas y/o sensibilizaciones relacionadas con el control interno disciplinario preventivo en el cumplimiento de los deberes y obligaciones de los funcionarios del IDEP en procura de salvaguardar el patrimonio institucional</t>
  </si>
  <si>
    <t>Contratista Control Interno Disciplinario de la Subdirección Administrativa, Financiera y de Control Disciplinario</t>
  </si>
  <si>
    <t>16. EVALUACIÓN Y CONTROL</t>
  </si>
  <si>
    <t>Ejecutar el Plan Anual de Auditoría de la Oficina de Control Interno.</t>
  </si>
  <si>
    <t>Oficina de Control Interno</t>
  </si>
  <si>
    <t>Porcentaje</t>
  </si>
  <si>
    <t>Formular, ejecutar y hacer seguimiento del Plan de tratamiento de riesgos de seguridad y privacidad de la información 2021</t>
  </si>
  <si>
    <t>Formular, ejecutar y hacer seguimiento del Plan de Seguridad y privacidad de la información 2021</t>
  </si>
  <si>
    <t>Porcentaje de ejecución del PETI</t>
  </si>
  <si>
    <t>Realizar seguimiento a la ejecución de presupuesto de inversión y gastos generales de acuerdo a lo programado en el Plan de adquisiciones y presentar resultados en comité institucional de gestión y desempeño.</t>
  </si>
  <si>
    <t xml:space="preserve">Realizar  la aprobación, publicación y  socialización del  nuevo Plan Estratégico de Desarrollo Institucional - PEDI del IDEP </t>
  </si>
  <si>
    <t>Formular, ejecutar y hacer seguimiento del PETI 2021</t>
  </si>
  <si>
    <t>Realizar análisis del cumplimiento de los indicadores de gestión por proceso del trimestre anterior y presentar resultados en comité institucional de gestión y desempeño.</t>
  </si>
  <si>
    <t>Realizar análisis del cumplimiento del plan de mejoramiento por procesos del trimestre anterior y presentar resultados en comité institucional de gestión y desempeño.</t>
  </si>
  <si>
    <t>Realizar análisis del cumplimiento del Plan Operativo Anual - POA por procesos del trimestre anterior y presentar resultados en comité institucional de gestión y desempeño.</t>
  </si>
  <si>
    <t>Realizar análisis del comportamiento del mapa de riesgos de la entidad, determinando la materialización de los riesgos, del trimestre anterior y presentar resultados en comité institucional de gestión y desempeño.</t>
  </si>
  <si>
    <t>Realizar sensibilizaciones sobre el Sistema de Gestión y/o Modelo Integrado de Planeación y Gestión - MIPG</t>
  </si>
  <si>
    <t>Gestionar oportunamente las solicitudes de creación, modificación o anulación de la documentación del Sistema de gestión -SG.</t>
  </si>
  <si>
    <t>Apoyar la formulación y hacer seguimiento al plan de acción formulado de las políticas del Modelo Integrado de Planeación y Gestión – MIPG, de acuerdo con el alcance definido para la vigencia 2021.</t>
  </si>
  <si>
    <t>Elaborar, ejecutar y hacer seguimiento al Plan de Inventario para el 2021</t>
  </si>
  <si>
    <t>Formular y ejecutar el PIC de la vigencia 2021 con relación a los ejes estratégicos de Inducción, reinducción, necesidades de aprendizaje y líneas programáticas.</t>
  </si>
  <si>
    <t>Formular y ejecutar el Plan de Bienestar e Incentivos de la vigencia 2021 con relación a las áreas de intervención propuestas para la vigencia (actividades deportivas, recreativas y vacacionales; ii Actividades sociales, artísticas y culturales y iii Promoción y prevención de la salud)</t>
  </si>
  <si>
    <t>Wilson Farfán -Profesional Especializado Talento Humano</t>
  </si>
  <si>
    <t>Coordinar actividades relacionadas con anteproyecto vigencia 2022</t>
  </si>
  <si>
    <t>Aprobar  el banco terminológico</t>
  </si>
  <si>
    <t xml:space="preserve">Convalidar con el Archivo General los cambios realizados a las Tablas de Retención Documental del instituto </t>
  </si>
  <si>
    <t>Profesional Especializado Gestión Documental</t>
  </si>
  <si>
    <t>Avance de las actividades planeadas en el marco de la  Estrategia de Comunicación, Divulgación y Gestión del Conocimiento 2021</t>
  </si>
  <si>
    <t xml:space="preserve">Actualizar y publicar el Manual de Atencion al ciudadano del IDEP traducido al lenguaje claro en la pagina web </t>
  </si>
  <si>
    <t>Actualizar  y publicar  la carta del trato digno del IDEP traducida al lenguaje claro  en la página web</t>
  </si>
  <si>
    <t>Implementar 1 estrategia de desarrollo pedagógico permanente y situada, para la investigación, la innovación y la sistematización de las prácticas con enfoque territorial</t>
  </si>
  <si>
    <t>Ejecutar las actividades programadas en el marco de la Estrategia maestros y maestras que inspiran 2020</t>
  </si>
  <si>
    <t>Producir 4 investigación socioeducativa para contribuir al cumplimiento de las metas sectoriales de cierre de brechas y de transformación pedagógica en el marco del ODS 4</t>
  </si>
  <si>
    <t>Desarrollar las actividades programadas en el marco del estudio "Línea de base de condiciones de calidad de educación inicial con enfoque de Atención integral a la Primera Infancia 2020"</t>
  </si>
  <si>
    <t>Desarrollar el estudio "Propuesta para la formulación de iniciativas para el mejoramiento de los entornos educativos 2020“</t>
  </si>
  <si>
    <t>Ejecutar las actividades en el marco del estudio "Cuerpo-arte-formación y territorio desde epistemologías y prácticas decoloniales”</t>
  </si>
  <si>
    <t>Desarrollar el estudio "Investigación en transformaciones pedagógicas 2021"</t>
  </si>
  <si>
    <t>Desarrollar el estudio "Investigación en Política Sectorial 2021: Derecho a la educación".</t>
  </si>
  <si>
    <t>Desarrollar el estudio "Estrategia de transferencia de conocimiento 2021"</t>
  </si>
  <si>
    <t>Desarrollar las actividades programadas en el marco de la Estrategia de promoción y apoyo 2021.</t>
  </si>
  <si>
    <t xml:space="preserve">Ejecutar las actividades programadas en el marco de la Estrategia maestros y maestras que inspiran 2021 </t>
  </si>
  <si>
    <t xml:space="preserve">Asesora 105-02 (Amanda Cortés)
</t>
  </si>
  <si>
    <t>Asesor 105-03 (Luis Miguel Bermúdez)</t>
  </si>
  <si>
    <t>Asesor 105-02 (Alexander Ballén)</t>
  </si>
  <si>
    <t>Realizar las gestiones administrativas que permitan la participación del IDEP con la oferta de 4 empleos en vacancia definitiva en la convocatoria distrital 04 de 2021 con la Comisión Nacional del Servicio Civil</t>
  </si>
  <si>
    <t xml:space="preserve">Asesor 105-02 (Alexander Ballén)
Asesora 105-02 (Amanda Cortés)
</t>
  </si>
  <si>
    <t>Subdirector Académico y el Asesor de la Dirección General</t>
  </si>
  <si>
    <t xml:space="preserve">Asesor 105-03 
Profesional Especializada 222-05 </t>
  </si>
  <si>
    <t>Porcentaje de los derechos de petición y/o requerimientos contestados en términos de ley</t>
  </si>
  <si>
    <t>Porcentaje de los procesos de contratación tramitados</t>
  </si>
  <si>
    <t>Porcentaje del avance inventario de transferencia del archivo Central al Archivo Distrital aprobada en CIGD</t>
  </si>
  <si>
    <t>Porcentaje de avance de la Tabla de Retención documental del proceso misional y sus anexos aprobado</t>
  </si>
  <si>
    <t>Porcentaje de avance del Banco terminológico de tipos, series y subseries documentales aprobado por el CIGD</t>
  </si>
  <si>
    <t>Porcentaje de avance documentos actualizados</t>
  </si>
  <si>
    <t>Porcentaje de seguimientos a la ejecución de presupuesto de inversión y gastos generales realizados</t>
  </si>
  <si>
    <t xml:space="preserve">Porcentaje de avance del PEDI formulado y socializado </t>
  </si>
  <si>
    <t>Porcentaje del número de actuaciones adelantadas correspondientes a los procesos judiciales y extrajudiciales a favor y en contra del IDEP</t>
  </si>
  <si>
    <t>Porcentaje avance en la publicación del video</t>
  </si>
  <si>
    <t>Porcentaje avance en el documento actualizado del manual de atencion al ciudadano en la  web</t>
  </si>
  <si>
    <t>Porcentaje avance en la divulgación del calendario con los servicios que ofrece el IDEP</t>
  </si>
  <si>
    <t>Porcentaje avance de actualización de la carta del trato digno</t>
  </si>
  <si>
    <t xml:space="preserve">Porcentaje avance Plan de mantenimiento </t>
  </si>
  <si>
    <t>Porcentaje avance en el Plan Institucional de Capacitación-PIC</t>
  </si>
  <si>
    <t>Porcentaje avance en el Plan Institucional de Bienestar e incentivos</t>
  </si>
  <si>
    <t>Porcentaje proceso cierre presupuestal</t>
  </si>
  <si>
    <t>Porcentaje anteproyecto de Presupuesto</t>
  </si>
  <si>
    <t>Porcentaje campañas y/o sensibilizaciones realizadas</t>
  </si>
  <si>
    <t>META PLAN DE ACCIÓN
VIGENCIA: 2021</t>
  </si>
  <si>
    <t xml:space="preserve">PROMEDIO </t>
  </si>
  <si>
    <t xml:space="preserve">Producir 5 investigación socioeducativa para contribuir al cumplimiento de las metas sectoriales de cierre de brechas y de transformación pedagógica en el marco del ODS 4 </t>
  </si>
  <si>
    <t>Producir 2 Investigación para optimizar la gestión de la información y el conocimiento producido a través de los procesos de seguimiento a la política sectorial para su uso y apropiación por parte de los grupos de interés</t>
  </si>
  <si>
    <t>Avances en PMR SEGPLAN de los meses de enero, febrero y marzo de 2021. Avances según cronograma de comunicaciones 2021.</t>
  </si>
  <si>
    <t>Para la estrategia 6 de comunicación, socialización y gestión del conocimiento, encaminada a promover y circular la producción del IDEP y sus acciones misionales, se inició con la recolección y verificación de la documentación contractual para la estructuración del equipo de trabajo.  Así mismo, en la fase de desarrollo de procesos comunicativos, se realizaron los registros fotográficos del III Encuentro Distrital de Redes y Colectivos de Docentes EnRedAndo, se gestionó la entrevista del director Alexander Rubio Álvarez con El Tiempo, se dio respuesta oportuna a los mensajes remitidos por los usuarios a través de las redes sociales y se elaboraron piezas publicitarias.</t>
  </si>
  <si>
    <t>No se presentaron</t>
  </si>
  <si>
    <t>Numeral 6.1 Políticas, lineamientos y manuales
 http://www.idep.edu.co/?q=content/plan-anticorrupci%C3%B3n-y-atenci%C3%B3n-al-ciudadano-2021
 http://www.idep.edu.co/?q=node/32
 Acta Comité Institucional de Gestión y Desempeño No. 2, donde se incluyó la Aprobación PAAC Plan Anticorrupción y de Atención al Ciudadano 2021</t>
  </si>
  <si>
    <t xml:space="preserve"> De acuerdo al lineamiento Iniciativas para fortalecer el proceso participativo de formulación de Planes Anticorrupción y de Atención al Ciudadano – PAAC, de las iniciativas propuestas para fortalecer la participación de la ciudadanía en la construcción de los PAAC, el IDEP tomó la iniciativa 1. Retos Públicos Virtuales.
 El IDEP puso en marcha el reto público a través de canales virtuales, para lo cual publicó en transparencia del IDEP en el numeral 6.1 Políticas, lineamientos y manuales, la “Promoción del Plan Anticorrupción y de Atención al ciudadano 2021”
 Una vez finalizado el periodo de consulta asociado al Reto Público Virtual, que se hizo del 15 al 25 de enero, el IDEP recolectó, procesó y evaluó la respuesta dada por una ciudadana. Para ello, se incluyeron las acciones en el componente 4. Mecanismos para mejorar la Atención al ciudadano:
 1) Informar a la ciudadanía a través del portal web institucional la oferta de empleos de carrera administrativa concertada entre el IDEP y la CNSC.
 2) Gestionar con el área de Servicios Generales la compra de una sim card con el fin de poner a disponibilidad de la ciudadanía en la página web del IDEP, un canal que permita atender las solicitudes por medio del WhatsApp y desde la ventanilla atenderlo y direccionarlo por medio del correo electrónico al funcionario competente para la atención mientras se trabaje desde la virtualidad.</t>
  </si>
  <si>
    <t>Aplicativo SPI, Radicados de la Subdirección Académica de los seguimientos con corte a enero, febrero . 
 Seguimiento realizado con corte a Diciembre:
 http://www.idep.edu.co/?q=content/proyectos-de-inversi%C3%B3n</t>
  </si>
  <si>
    <t>Acta N° 2 de Comité Institucional de Gestión y desempeño del 25 de enero de 2021
http://www.idep.edu.co/sites/default/files/PL-DIP-02-01%20PEDI%20V9.pdf</t>
  </si>
  <si>
    <t>En Acta número 2 del 25 de enero de 2021 del comité Institucional de Gestión y Desempeño,se aprueba el Plan Estrategico de Desarrollo Institucional - PEDI 2020-2024, previa socialización con el equipo directivo. Este se publica en la página web del Instituto</t>
  </si>
  <si>
    <t>Se hizo la presentación de la ejecución presupuestal del 8 y 23 de marzo de 2021</t>
  </si>
  <si>
    <t>Actas Comité Institucional de Gestión y Desempeño Nros 5 y 6  del mes de marzo de 2021</t>
  </si>
  <si>
    <t xml:space="preserve"> Acta No. 18 del 21 de diciembre de 2020 de Comité Institucional de Gestión y Desempeño 
 http://www.idep.edu.co/?q=content/indicadores-de-gesti%C3%B3n</t>
  </si>
  <si>
    <t>Se hizo el seguimiento al Proyecto de Inversión (Código Segplan: 7553; código BPIN: 2020110010026) con corte a enero, febrero de 2021, teniendo en cuenta el reporte de la Subdirección Académica y la Oficina Asesora de Planeación. 
Se hizo seguimiento  con corte a Diciembre 2020, en el mes de enero 2021 en el SPI y en SEGPLAN, también se hizo seguimiento al PEDI.
El 25 de Enero en Comité Institucional de Gestión y Desempeño se realizó la aprobación del Plan Estrategico de Desarrollo Institucional</t>
  </si>
  <si>
    <t>En Comité de Coordinación de Control Interno la Oficina de Control Interno informa cuántos hallazgos y oportunidades de mejora quedaron en cada uno de los procesos. Igualmente, en la rendición de cuentas del 2020 se presentó la ejecución de los planes de mejoramiento.
Igualmente se realiza la consolidación del plan de mejoramiento con corte al primer trimestre.</t>
  </si>
  <si>
    <t>Acta de Comité de Coordinación de Control Interno del 26 de noviembre de 2020
Presentación Rendición de Cuentas  Comunicaciones</t>
  </si>
  <si>
    <t>* En el comité del 21 de diciembre de 2021 se presento el seguimiento al plan de acción cuarto trimestre, donde se reportó que en el plan se llegó al 99% del cumplimiento. El cumplimiento al 100% se dificultó debido a la implementación del sistema financiero BogData en las entidades del Distrito, lo cual generó atrasos no previsibles en el trámite precontractual del equipo técnico requerido para desarrollar las actividades programadas en el Convenio suscrito con IDARTES.
- Se formuló, aprobó y publicó para la vigencia 2021 el Plan Operativo Anual.  
- El  seguimiento  de las actividades ejecutadas se  presentará en el comité Institucional de Gestión y Desempeño.</t>
  </si>
  <si>
    <t xml:space="preserve">El plan operativo anual y su seguimiento se encuentra publicado en la pagina web en:http://www.idep.edu.co/?q=content/plan-operativo-anual
Acta No 18 del 21 de diciembre de 2020, punto 13 del Comité institucional de gestión  y desempeño 
Acta Número 2 del 25 de enero de 2021, Punto 8 del Comité institucional de gestión  y desempeño </t>
  </si>
  <si>
    <t>El plan de acción y su seguimiento se encuentra publicado en la pagina web en: http://www.idep.edu.co/?q=content/plan-de-acci%C3%B3n-institucional
Acta No 18 del 21 de diciembre de 2020, punto 14 del Comité institucional de gestión  y desempeño 
Acta Número 2 del 25 de enero de 2021</t>
  </si>
  <si>
    <t>Esta actividad quedó programada para el segundo trimestre</t>
  </si>
  <si>
    <t xml:space="preserve"> Se encuentra en el archivo de gestión de la Oficina Asesora de Planeación en el Expediente Formatos FT-MIC-03-04 Solicitudes de creación, modificación o anulación de documentos - 2021 Maloca SIG
</t>
  </si>
  <si>
    <t xml:space="preserve"> El documento se encuentra publicado en la pagina web del IDEP en: http://www.idep.edu.co/?q=modelo-integrado-de-planeacion-y-gestion-mipg
</t>
  </si>
  <si>
    <t xml:space="preserve">Se formularon las actividades de las políticas de Talento humano, Integridad, Planeación Institucional, "Gestión Presupuestal y eficiencia del gasto público, Mejora Normativa, Fortalecimiento organizacional  y simplificación de procesos, Gobierno Digital, Seguridad Digital, Defensa jurídica, Gestión ambiental, Participación ciudadana en la gestión pública, Racionalización de trámites , Servicio al ciudadano , Seguimiento y evaluación del desempeño institucional, Gestión documental, Transparencia, acceso a la información pública y lucha contra la corrupción, Gestión de la información estadística , Gestión del conocimiento y la innovación y Control interno Se ejecutaron las actividades programadas para el primer trimestre y se realizó el seguimiento correspondiente.
</t>
  </si>
  <si>
    <t>Avances en PMR - SEGPLAN de los meses de enero, febrero y marzo de 2021.</t>
  </si>
  <si>
    <t>1. Para la Investigación Nuevas Tecnologías, enseñanza, aprendizajes: Profes en acción 2021 se inició con la formulación a través de la conformación de la documentación para su estructuración, la configuración del equipo de trabajo y la ruta metodológica.
2. Para la Investigación Corporeidad, Técnicas somáticas y socioemocionalidad se inició con la formulación a través de la conformación de la documentación para su estructuración y de la configuración del equipo de trabajo. 
3. Para la Investigación Modelos Flexibles 2021 se inició con la formulación a través de la conformación de la documentación para su estructuración y de la configuración del equipo de trabajo.
4.  Para los Recursos Convenio Centro de Memoria - CNMH 391 de 2020 "Investigación Pedagogías de la memoria 2021" se avanzo en la construcción de marco teorico-metodologico y ampliación de bases de datos de investigaciones sobre el tema. Asi mismo se realizó un webinar sobre pedagogías de la memoria y la historia reciente como insumo conceptual.
5. Para la Investigación Educación, desarrollo integral y jóvenes 2021 se inició con la formulación a través de la conformación de la documentación para su estructuración y de la configuración del equipo de trabajo.</t>
  </si>
  <si>
    <t>1. Para la Investigación Índice derecho a la educación 2021 se inició la Fase I: Procesos precontractuales cumpliendo con la conformación y estructuración del equipo y Fase II: Desarrollo de procesos investigativos iniciando la elaboración de hojas de ruta. La elaboración de la primera nota de política pública denominada "La importancia de los recursos educativos y la conectividad en la promoción de la calidad educativa". Y se avanzó en la elaboración de un artículo sobre el resultado de la pandemia en el sector educativo.
2. Para la Investigación educación al derecho 2021 se inició la Fase I: Procesos precontractuales cumpliendo con la conformación y estructuración del equipo y Fase II: Desarrollo de procesos investigativos con iniciando la elaboración de cronograma en el equipo de investigación. Se han diseñado y publicado infografías bajo la serie "El termómetro de la educación", las piezas han sido difundidas por las redes sociales del IDEP.</t>
  </si>
  <si>
    <t xml:space="preserve">Para la estrategia para aumentar el nivel de transferencia del conocimiento producido por el IDEP se inició con la formulación de la implementación  de la estrategia a través de la conformación de la documentación para su estructuración y de la configuración del equipo de trabajo. Se inció el trabajo de posicionamiento de los dos grupos de investigación del Instituto: Serendipia y La Educación al Derecho en la redes del conocimiento. </t>
  </si>
  <si>
    <t>Para la estrategia articulada de promoción y apoyo a colectivos, redes, y docentes investigadores e innovadores se inició con la formulación de la estrategia a través de la conformación de la documentación para su estructuración y de la configuración del equipo de trabajo. Se redactó el texto de invitación para redes, colectivos y semilleros a utilizar los servicios del IDEP para divulgación de eventos académicos. Y se inició la convocatoria a Profes en acción con una campaña de expectativa.</t>
  </si>
  <si>
    <t>Para la implementación de 1 estrategia de desarrollo pedagógico permanente  y situada, para la investigación, la innovación y la sistematización de las prácticas con  enfoque territorial, se inició la Fase I: etapa contractual con la conformación del equipo y recolección de la documentación contractual y la Fase II: Diseño y planeación de acciones de la estrategia iniciando con el diseño de hojas de ruta para su estructuración. Se realizó el plan maestro del programa de acompañamiento. En este plan se encuentra el detalle de las activiades por cada componente del programa. Se diseñaron y publicaron las dos convocatorias del programa: la primera para la selección de los 9 docentes mentores y la segunda para los 110 inspiradores.</t>
  </si>
  <si>
    <t>Se realizó el acompañamiento a las prácticas inclusivas e innovadoras para la atención educativa de estudiantes con discapacidad, se continuó y finalizó el acompañamiento a las nueve propuestas seleccionadas. Por otro lado, se continuó con los talleres de escritura de obras dirigida a los docentes del antiguo escalafón con fines de ascenso en el escalafón docente, con la participación de docentes de colegios oficiales de Bogotá. Se continuó con las sesiones de los talleres de herramientas para la investigación con énfasis en gestores bibliográficos. En cuanto a la estrategia pedagógica del Centro de innovación Escuelas InnoBog, se inició la implementación de la estrategia “Hacia una construcción de nodos locales de Innovación Pedagógica", con la participación de 27 docentes de los diferentes colegios de Bogotá. En la línea de Comunidades de prácticas: se desarrollaron los conversatorios de STEAM de la ruta para la confirmación de comunidades de práctica y aprendizaje con la participación de 4 docentes y directivos docentes de los colegios distritales de Bogotá. Finalmente, se finalizó el proceso y se entregaron los documentos finales que dan cuenta de la ejecución de la estrategia</t>
  </si>
  <si>
    <t>Se llevó a cabo la etapa de planificación mediante la definición de las personas a cargo y el plan operativo para su ejecución. Se realizó la construcción del diseño metodológico, protocolos e instrumentos cuantitativos y cualitativos. Así como la realización del pilotaje de los instrumentos, mediante metodología cuantitativa y cualitativa con docentes, directivos docentes y padres de familia. Se llevaron encuentros virtuales donde se usaron instrumentos catalogados como ronda de palabras, entrevistas grupales y mapa de actores. El anterior ejercicio arrojó las observaciones necesarias para los ajustes de los instrumentos para su versión final. Posterior a esto se dio inicio a la cuarta fase correspondiente a “Levantamiento, procesamiento y análisis de la información” donde se se implementó la estrategia de convocatoria planeada inicialmente, y tres estrategias de refuerzo lo cual permitió  la aplicación de los instrumentos cuantitativos a 17 coordinadores, 191 acudientes o padres de familia y 149 docentes e instrumentos cualitativos a 39 docentes, 6 acudientes o familias y 10 niños y niñas. Finalmente, se realizó la última fase del estudio concerniente a "Producción de reportes, construcción de informes y socialización de resultados". El evento de socialización de resultados se llevó a cabo el 23 de febrero, vía zoom, contando con la participación de 300 personas.</t>
  </si>
  <si>
    <t>Se entregó el Informe final donde reposa la formulación de las 2 iniciativas para el mejoramiento de entornos de instituciones educativas en el marco de los términos definidos en el proyecto 7746 de la SED, en las localidades de Bosa y Kennedy y los recursos asignados para su desarrollo, se realizó la compra de los insumos para su funcionamiento, se elaboró el Informe final que da cuenta del acompañamiento técnico y  de la  formulación de procesos de apertura y el otorgamiento de los recursos asignados para el desarrollo de los mismos en las dos sedes de Instituciones Educativas: IED INEM Francisco De Paula Santander de la localidad de Kennedy y  el IED Soledad Acosta de Samper de la localidad de Bosa, se elaboraron documentos finales con la estrategia de comunicaciones orientada a la instalación del enfoque de entornos educativos desde una perspectiva pedagógica y de procesos orientados al trabajo en red de comunidades educativas hacia contextos protectores y confiables, con los lineamientos para aportar desde el sector educativo a la construcción de un ecosistema de paz y reconciliación en el Distrito y con los Lineamientos para el diseño de las herramientas metodológicas y pedagógicas para la instalación del enfoque de entornos educativos protectores y confiables, colegios abiertos y construcción de un ecosistema de paz y reconciliación.</t>
  </si>
  <si>
    <t>Se construyeron 5 estados del arte y 5 artículos publicables sobre la cuatriedad cuerpo-arte-educación-territorio, que sirviera como instrumento para investigaciones posteriores que tuvieran como centro el cuerpo-corporeidad en cinco ejes temáticos:  1) Corporeidad y Educación. 2) Corporeidad y arte. 3) Masculinidades y arte. 4) Corporeidades y territorio 5) Decolonialidad, arte y corporeidades. Adicionalmente, se realizó un seminario Cuerpo-arte-educación-territorio con cinco Módulos: Corporeidades y Territorio, Corporeidad y Arte, Corporeidades y Diversidades, Corporeidad y Educación, con tres temas cada uno que se desarrollaron en cuatro (semanas) y cinco (5) foros virtuales. Los asistentes a este seminario de formación, fueron artistas formadores del IDARTES y algunos docentes de instituciones educativas distritales. Producto de esto se cuentan con las relatorías correspondientes a cada seminario y foro. Dentro del contexto de la decolonialidad, se contó con un sabedor de la comunidad Muisca de Bogotá, quien desde su perspectiva como pueblo originario participó como expositor en seminarios y foros cuya importancia consistió en mostrar otras perspectivas de las relaciones del cuerpo-arte-educación-territorio</t>
  </si>
  <si>
    <t>https://docs.google.com/document/u/1/d/1C7IKK5iobqEzhqI_GAN9kqP_liFrncJb/edit?usp=drive_web&amp;ouid=113089658586562001000&amp;rtpof=true</t>
  </si>
  <si>
    <t>Se cuenta con un avance del 25% del Banco Terninólogico de Series y Subseries del IDEP, con los datos de las área de Dirección, Oficina Asesora Jurídica, Oficina de Control Interno y la Oficina Asesora de Planeación.</t>
  </si>
  <si>
    <t>https://drive.google.com/drive/u/1/folders/1aCDTz1gqK5Hu4a_5hBqUWJS86uU704cy</t>
  </si>
  <si>
    <t xml:space="preserve">El IDEP se encuentra revisando la actualización realizada a la TRD en octubre de 2020 frente a los últimos cambios presentados en el Manual de Funciones aprobado en enero de 2021. </t>
  </si>
  <si>
    <t>https://docs.google.com/spreadsheets/d/1fpSyRjfNYER0XVTTnSh7mj-PDjnOgmzY/edit#gid=671562407</t>
  </si>
  <si>
    <t>Durante el primer trimestre del año, se han revisando las Series Documentales de Circulares y Contratos de los tres periodos que cubren las Tablas de Valoración Documental.  De estas series, se han organizado, foliado y agregado al FUID 41 carpetas.  El 20% de avance aquí presentado es sobre el 25% de avance que se tiene  programado para el 2021.</t>
  </si>
  <si>
    <t>Actas Comité de Contratación</t>
  </si>
  <si>
    <t xml:space="preserve"> Sistema Administrativo y Financiero GOOBI.
 Contratos suscritos y celebrados por la entidad los cuales se encuentran publicados las plataformas SECOP II y la Tienda Virtual del Estado Colombiano.</t>
  </si>
  <si>
    <t>Actas Comité de Conciliación</t>
  </si>
  <si>
    <t>Sistema Administrativo y Financiero GOOBI y resoluciones</t>
  </si>
  <si>
    <t>En el primer trimestre del año 2021, la Oficina Asesora Jurídica celebró 4 comités de contratación, así:
  Enero: Acta No. 01 de fecha 14 de enero de 2021
 Enero: Acta No. 02 de fecha 26 de enero de 2021 - Extraordinaria
  Febrero: Acta No. 03 de fecha 9 de febrero de 2021.
  Marzo: Acta No. 04 de fecha 9 de marzo de 2021.
  Es de anotar que por ocasión de la emergencia sanitaria, los comités se hicieron de forma virtual
 Es de anotar que por ley son 1 comité mensual, sin embargo se realizó un extraordinario</t>
  </si>
  <si>
    <t>La Oficina Asesora Jurídica atendió el 100% de las solicitudes de contratación, que para este primer trimestre fueron un total de cuarenta y ocho (48) todas bajo la modalidad de contratación directa, cumpliendo con los requerimientos solicitados por las demás dependencias de la entidad.</t>
  </si>
  <si>
    <t>En el primer trimestre del año 2021, la Oficina Asesora Jurídica celebró 6 comités de conciliación, cumpliendo con el cronograma establecido así:
  Enero: Acta No. 01 del 18 de enero de 2021 y Acta No. 02 del 26 enero de 2020. 
  Febrero: Acta No. 03 del 9 de febrero de 2021 y Acta No. 04 del 23 de febrero de 2021
  Marzo: Acta No. 05 del 9 de marzo de 2021 y Acta No. 06 del 23 de marzo de 2021.</t>
  </si>
  <si>
    <t>En el primer trimestre del año 2021, la Oficina Asesora Jurídica dio respuesta a quince (15) derechos de petición y sesenta (60) certificaciones de contratos. Atendiendo así todas las solicitudes allegadas que para el trimestre, fueron un total de setenta y cinco (75).</t>
  </si>
  <si>
    <t>Durante el primer trimestre del 2021 se realizaron tres (03) actuaciones:
  1. Se realizó la revocatoria de poderes de los procesos en curso del IDEP
 2. Dentro del Proceso Ejecutivo singular de mayor cuantía, adelantado en contra de María Magdalena Morales Sarmiento, se radico memorial solicitando impulso procesal a la petición presentada por el anterior apoderado judicial, correspondientes a que el
 despacho se pronunciara frente a las medidas cautelares solicitadas.
 3. Dentro del Proceso de Reparación Directa, demandado por ETB se remitieron alegatos de conclusión</t>
  </si>
  <si>
    <t>http://www.idep.edu.co/?q=node/47</t>
  </si>
  <si>
    <t>El servicio de Centro de Documentación del IDEP cuenta con un vídeo informativo en lenguaje de señas, que permite a los usuarios con discapacidad auditiva conocer el CEDOC.</t>
  </si>
  <si>
    <t>https://docs.google.com/document/u/1/d/1KUL4HA6jUtiNpQ--D4QZqSvL0jn34fCw/edit?usp=drive_web&amp;ouid=113089658586562001000&amp;rtpof=true</t>
  </si>
  <si>
    <t>https://docs.google.com/document/d/1dhf7S1eI0cStYvpbxDZgiWXjR6P7Lobu/edit</t>
  </si>
  <si>
    <t>A la fecha se han divulgado los servicios que ofrece el IDEP en el marco de sus investigaciones y desarrollos pedagógicos, en cuanto a convocatorias y realización de eventos</t>
  </si>
  <si>
    <t>https://drive.google.com/drive/u/1/folders/19qKwayPAj5AKOBl88Zkmta_PzWUrqe3T</t>
  </si>
  <si>
    <t>La Profesional Especializado 222-05 realizó el curso del DPN sobre Lenguaje Claro.  En este sentido, se tiene los conocimientos para traducir la Carta del trato digno del IDEP a lenguaje claro.</t>
  </si>
  <si>
    <t>Se tiene un borrador de la a versión 3 del Manual de Atención al Ciudadano modificada, en el cual se actualizó la información con los datos de contacto que habilitó el IDEP para atender a la ciudadanía.  Este borrador se pasará a la Veeduría Distrital para aplicar la metodología de Lenguaje Claro.</t>
  </si>
  <si>
    <t>Archivo físico y digital de la Subserie Plan Institucional de Gestión Ambiental - carpeta DRIVE: https://drive.google.com/drive/folders/1DAXlkIEjJrOZ-MRqPe5K16pnx3vCE4H9?usp=sharing</t>
  </si>
  <si>
    <t>Planillas de toma fisica de inventario por puestos de trabajo, que reposan en las carpetas del proceso Recursos Físicos.</t>
  </si>
  <si>
    <t xml:space="preserve">Durante el primer trimestre de la vigencia 2021, en coordinación del Subdirector Administrativo, Financiero y de Control Disciplinario se realizan las actividades de la Toma física de inventario por puesto de trabajo de la totalidad de las cuatro oficinas y el Archivo Central.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t>
  </si>
  <si>
    <t xml:space="preserve">Durante el periodo de seguimiento se ejecutaron las siguientes actividades programadas en el Plan de acción del PIGA:
Divulgación de piezas comunicativas con el fin de incentivar el uso eficiente de los recursos, la gestión integral de los residuos y la implementación de prácticas sostenibles; una charla sobre la gestión integral de los residuos orientada por la UAESP; elaboración y presentación del informe de ejecución del PAI 2020 y del informe trimestral de aprovechamiento "IV trimestre 2020" a la UAESP; divulgación de piezas con ocasión del calendario ambiental mundial; socialización a través de correo electrónico del manual del peatón y el manual del buen ciclista en el marco del día de la Movilidad Sostenible y participación del conductor de la Entidad en el taller de normatividad y seguridad vial. </t>
  </si>
  <si>
    <t xml:space="preserve">Para este trimestre se atendieron oportunamente 9 solicitudes  de creación, modificación y/o eliminación de documentos  del SIG y se realizó la actualización de la Maloca SIG correspondiente.
</t>
  </si>
  <si>
    <t xml:space="preserve">No esta programada para este periodo </t>
  </si>
  <si>
    <t>http://www.idep.edu.co/sites/default/files/PL-GT-12-01%20PETIC%20V%202021_v20_2.pdf
Seguimiento a PETIC diligenciado en:Carpeta TRD Ruta: 120_oap\IDEP2020\CONTRATOS 2020\189-2020 COMPUSERTEC\INFORMES
"Kaspersky: Carpeta TRD Ruta: 120_oap\IDEP2021\Gestion Tecnologica\Antivirus
Firewall: Carpeta TRD Ruta: 120_oap\IDEP2021\Gestion Tecnologica\Firewall
Parches de Seguridad: Carpeta TRD Ruta: \120_oap\IDEP2021\Gestion Tecnologica\Actualizaciones Parches de Seguridad\Primer Trimestre Windows
Servicio Wifi: Carpeta TRD Ruta: 120_oap\IDEP2021\Gestion Tecnologica\Actualizaciones Parches de Seguridad\Primer Trimestre Wifi
Servicio Hiperconvergencia : Carpeta TRD Ruta: 120_oap\IDEP2021\Gestion Tecnologica\Hiperconvergencia
https://drive.google.com/drive/u/1/folders/1UshFQMTdzUIEAh8UXslkZiuT-8is4jLO"
Nuevo ERP: Carpeta TRD Ruta: \120_oap\IDEP2021\Gestion Tecnologica\Definicion ERP</t>
  </si>
  <si>
    <t xml:space="preserve">Para el año 2021 se evaluan los riesgos identifcados en el docmento de activos de información de 2020, que incluyen los activos del proceso de investigación y desarrollo para optimizar las actividades y de esta forma ser transversal a las areas del instituto, para esto se entrega el primer borrador en marzo de 2021, para aprobación y posterior ejecución de los riesgos definidos.
Se ha enviado por correo  1 boletín de CSIRT a todo el IDEP. 
Se revisaron las reglas y políticas del EDUROAM para el piso 8.
</t>
  </si>
  <si>
    <t>120_oap\IDEP2021\Gestion Tecnologica\Plan de Tratamiento de Riesgos
120_oap\IDEP2021\Gestion Tecnologica\CSIRT - Publicacion Boletines
120_oap\IDEP2021\Gestion Tecnologica\Eduroam</t>
  </si>
  <si>
    <t>http://www.idep.edu.co/?q=content/plan-de-mejoramiento-por-procesos
120_oap\IDEP2021\Gestion Tecnologica\Políticas de Seguridad y Privacidad de la Información
120_oap\IDEP2021\Gestion Tecnologica\Indicadores
Goobi :CONTRATO 36-2021 en Carpeta TRD: 120_oap\IDEP2021\CONTRATOS 2021\36 DE 2021 - GOOBI SAS</t>
  </si>
  <si>
    <t>Se realiza una armonización con el plan de mejoramiento para optimizar el continuo avance y seguimiento de este plan, de forma conjunta y articulada para alcanzar mayores logros. Se realizan las actividades mencionadas en el plan de mejoramiento y se reporta el seguimiento con las evidencias respectivas.
Se firmaron 6 acuerdos de compomisos política TIC para contratistas nuevos en 2021. El año pasado se firmaron los compromisos de 20 funcionarios de planta, en diciembre de 2020, los cuales se encuentran actualmente vigentes.
-Se reporta el indicador del PSPI con un % de eficacia del 83%. 
- Se incluyen en los contratos de los sistemas de información (Los sistemas de información que se reportan son el sistema Goobi y Humano, los cuales se supervisan desde la OAP) la obligación de realizar la documentación Técnica de los cambios implementados en el software:
CONTRATO 36 -2021 Clausula 6 de las obligaciones específicas de los estudios previos del Contrato 36-2021 con la empresa Goobi SAS.
 CONTRATO 30 - 2021: Empresa Soporte Lógico, en la aplicación se cuenta con la funcionalidad para consultar la auditoía respectiva, se solicitó al proveedor otorgar los permisos para el rol administrador.
CONTRATO 36 -2021 Empresa Goobi SAS En la base de datos se encuentran las tablas de auditoría, no existe funcionalidad para la consulta de estas tablas. Se realiza a través de conusltas directas a la base de datos.</t>
  </si>
  <si>
    <t>El proyecto Gestionar la contratación de una plataforma como servicio Cloud para alojar los sitios web del IDEP , en el PETIC no se puede realizar teniendo en cuenta que en la priorización del presupuesto asignado s contemplan otras necesidades</t>
  </si>
  <si>
    <t xml:space="preserve">Se formuló y aprobó el Plan Institucional de Capacitación para la vigencia 2021. Se realizaron las acciones de capacitación: Sesión de Inducción Institucional IDEP-04-ene; Manejo de documentos electrónicos dentro del IDEP-22-ene; Sesión de Inducción Institucional IDEP-04-feb; Sesión de Inducción Institucional IDEP-22-feb; Capacitación Comité de convivencia- COPASST-04-mar; Supervisión de contratos y capacitación derecho de petición-15-mar. y Manejo Integral de Residuos sólidos-17-mar.
</t>
  </si>
  <si>
    <t>Se formuló y aprobó el Plan de Bienestar social e incentivos 2021 para la vigencia 2021. Se adelantó la contratación de servicios de Bienestar laboral  con la Caja de Compensación COMPENSAR Contrato 038 de 2021.</t>
  </si>
  <si>
    <t>https://www.cnsc.gov.co/index.php/1462-a-1492-y-1546-de-2020-distrito-capital-4-normatividad</t>
  </si>
  <si>
    <t>Esta actividad esta programada para el segundo semestre del año,</t>
  </si>
  <si>
    <t>Durante el trimestre objeto de validación se realizarón conciliaciones mensuales entre los sistemas de información Goobi y Bogdata (incluyendo gastos, ingresos, reservas y PAC) detectando e informando vía correo las diferencias que se presentaron para cada cierre, las cuales fueron ajustadas dentro de las gestiones realizadas por los responsables.</t>
  </si>
  <si>
    <t>Se siguen presentando dificultades por falta de informes oficiales en el sistema Bogdata, teniendo en cuenta que se  procede a bajar consultas asociadas a cada informe (gastos, ingresos y reservas), ajustandolas a lo requerido y convirtiendolas a PDF para su formalización y envío, lo cual incrementa el riesgo en la información que se entrega.</t>
  </si>
  <si>
    <t>La  gestión de presupuesto durante el primer trimestre se centra en la revisión detallada de ejecuciones de vigencia y reservas como insumo al cierre presupuestal, al igual que  proyección de necesidades que permitan  mediante traslados el contar con recursos necesarios para su ejecución oportuna como parte del cierre presupuestal.</t>
  </si>
  <si>
    <t>Si bien en el primer trimestre no se contemplan actividades asociadas con esta meta, dado lo cual el porcentaje es 0%, la gestión de presupuesto se  centra en el  analisis del comportamiento de la ejecución en cada rubro a efectos de establecer necesidades requeridas para la vigencia 2022</t>
  </si>
  <si>
    <r>
      <rPr>
        <u/>
        <sz val="9"/>
        <color rgb="FF0563C1"/>
        <rFont val="Arial"/>
        <family val="2"/>
      </rPr>
      <t xml:space="preserve">PL-GTH-13-01 Plan Institucional de Capacitación Vigencia 2021
</t>
    </r>
    <r>
      <rPr>
        <u/>
        <sz val="9"/>
        <color rgb="FF1155CC"/>
        <rFont val="Arial"/>
        <family val="2"/>
      </rPr>
      <t>http://www.idep.edu.co/?q=content/gth-13-proceso-de-gesti%C3%B3n-de-talento-humano#overlay-context=</t>
    </r>
  </si>
  <si>
    <r>
      <rPr>
        <sz val="9"/>
        <color theme="1"/>
        <rFont val="Arial"/>
        <family val="2"/>
      </rPr>
      <t xml:space="preserve">Soportes digitales de la subserie Planes de Trabajo Anuales SG SST
Carpeta DRIVE: </t>
    </r>
    <r>
      <rPr>
        <sz val="9"/>
        <color rgb="FF000000"/>
        <rFont val="Arial"/>
        <family val="2"/>
      </rPr>
      <t xml:space="preserve">
</t>
    </r>
    <r>
      <rPr>
        <u/>
        <sz val="9"/>
        <color rgb="FF1155CC"/>
        <rFont val="Arial"/>
        <family val="2"/>
      </rPr>
      <t>https://drive.google.com/drive/folders/13IJxAYOAw3yIfurd8Fjd8D_BWGm3s4aG?usp=sharing</t>
    </r>
  </si>
  <si>
    <r>
      <rPr>
        <u/>
        <sz val="9"/>
        <color rgb="FF0563C1"/>
        <rFont val="Arial"/>
        <family val="2"/>
      </rPr>
      <t xml:space="preserve">PL-GTH-13-03 Plan de Bienestar social e incentivos 2021.
</t>
    </r>
    <r>
      <rPr>
        <u/>
        <sz val="9"/>
        <color rgb="FF1155CC"/>
        <rFont val="Arial"/>
        <family val="2"/>
      </rPr>
      <t>http://www.idep.edu.co/?q=content/gth-13-proceso-de-gesti%C3%B3n-de-talento-humano#overlay-context=</t>
    </r>
  </si>
  <si>
    <t>Correos enviados a la Subdirección Administrativa, Financiera y de Control Disciplinario relacionados con el resultado de la concilación, desde el usuario Profesional Especializado Presupuesto</t>
  </si>
  <si>
    <t>Archivo magnético de cierres presupuestales para cada mes del trimestre objeto de análisis
Carpetas digitales Cierre presupuestal mensualizada _  usuario Profesional Especializado Presupuesto</t>
  </si>
  <si>
    <t>Se formuló el Plan de trabajo para la vigencia 2021 en cumplimiento del Decreto 1072 de 2015, Resolución 312 de 2019 y Decreto 612 de 2018. Durante el trimestre se ejecutaron actividades como: revisión de la matriz de requisitos legales, actividades de promoción y prevención sobre estilos de vida saludable y prevención del riesgo cardiovascular, inspecciones a botiquines, camillas y extintores, reuniones de los comités Paritario en Seguridad y Salud en el Trabajo y de Convivencia Laboral, contratación para la intervención del riesgo psicosocial y capacitación, seguimiento a las condiciones de salud en el marco de la Emergencia Sanitaria por el COVID-19 a través del autoreporte diario, medición y análisis de indicadores y capacitación a los miembros de los Comités. Se encuentra pendiente la programación de inducción y re inducción en SST.</t>
  </si>
  <si>
    <t>Listado de asistencia del 15 de marzo de 2021 formulario google que reposa en el usuario de talento humano</t>
  </si>
  <si>
    <t>Se socializó a los funcionarios y contratista del instituto los tiempos y requisitos de respuesta de los diferentes tipos de derechos de petición y así contribuir para que se responda a tiempo los mismos.</t>
  </si>
  <si>
    <t xml:space="preserve">De acuerdo a la programación inicial quedo pendiente de radicar el informe de seguimiento a peticiones, quejas y reclamos y seguimiento al SUIT.  Lo anterior obedece a que durante el primer trimestre la Contraloria de Bogotá realizó visita de auditoria de regularidad  y se atendió 17 requerimientos del Ente de Control así como la respuesta del informe preliminar de auditoria y la formulación del plan de mejoramiento. </t>
  </si>
  <si>
    <r>
      <rPr>
        <sz val="9"/>
        <color rgb="FF000000"/>
        <rFont val="Arial"/>
        <family val="2"/>
      </rPr>
      <t xml:space="preserve">Control_Interno\\Apolo):(O:)Año 2021
</t>
    </r>
    <r>
      <rPr>
        <u/>
        <sz val="9"/>
        <color rgb="FF1155CC"/>
        <rFont val="Arial"/>
        <family val="2"/>
      </rPr>
      <t>http://www.idep.edu.co/?q=content/auditor%C3%ADas-internas
http://www.idep.edu.co/?q=content/indicadores-de-gesti%C3%B3n</t>
    </r>
  </si>
  <si>
    <t>Para el primer trimestre de 2021 se programó un total de 18 actividades de las cuales se dio cumplimiento a 16 así: 
Se presentó informes de austeridad en el gasto correspondiente al IV trimestre y al consolidado anual para la presentación de la cuenta anual, informe ejecutivo anual de la OCI, reporte en el FURAG, informe de derechos de autor, informe pormenorizado del sistema de control Interno, informe control interno contable, informe de evaluación por dependencias, informe de seguimiento al plan de mejoramiento institucional y por procesos. Adicionalmente se realizó el reporte de la gestión de la OCI en las diferentes herramientas de planeación, se realizó el comité de coordinación de control interno donde se presentó y aprobó por parte de los miembros del comité el PAA para la vigencia 2021; se participo en todos los diferentes comités de la Entidad y se realizó el acompañamiento para dar respuesta a los diferentes requerimientos de la Contraloría de Bogotá, así como en la respuesta al informe preliminar de auditoria y a la formulación del Plan de Mejoramiento.</t>
  </si>
  <si>
    <t>Están en proceso de firmas los formatos de conciliación del primer trimestre de 2021 por parte de las áreas que intervienen en el proceso conciliatorio</t>
  </si>
  <si>
    <t>Debido a la migración a la nueva plataforma de la Secretaría de Hacienda Distrital (BOGDATA), se ha dificultado la conciliación de la información debido a que los reportes no son de fácil interpretación. Toda véz que ya no son enviados los libros auxiliares de contabilildad.</t>
  </si>
  <si>
    <t>Cumplimiento con la normatividad contable emitida por la Contaduría General de la Nación y Dirección Distrita de Contabilidad de la Secretaría de Hacienda Distrital - SHD</t>
  </si>
  <si>
    <t>En el archivo de gestión de la Subdirección Admnistrativa, Financiera y de Control Disciplinario, se encuentran a disposición los archivos electrónicos de la información correspondiente a las conciliaciones bancarias con sus correspondientes extractos bancarios y libros auxiliares soporte.</t>
  </si>
  <si>
    <t>Se han mantenido depuradas las conciliaciones bancarias, sin partidas conciliatorias superiores a 30 días, dando cumplimiento a lo establecido en el procedimiento PRO-GF-14-06 Conciliaciones bancarias y contables</t>
  </si>
  <si>
    <t>Conciliaciones mensuales entre áreas Presupuesto - Tesorería y Contabilidad, respecto de los ingresos provenientes de la Secretaría de Hacienda Distrital, en la ejecución de recursos a través de la Cuenta ünica Dictrital - CUD
En el archivo de gestión de la Subdirección Admnistrativa, Financiera y de Control Disciplinario, se encuentran a disposición las hojas mensuales con la información de transferencias de los recursos recibidos de la Secretaría de Hacienda</t>
  </si>
  <si>
    <t>Se efectuó la publicación oportuna de los estados financieros anuales 2020 y de los estados financieros mensuales enero de 2021, a través del siguiente link: http://www.idep.edu.co/?q=content/informes-anuales-2020</t>
  </si>
  <si>
    <t>Dificultades en el proceso de recepción y consolidación de la información
El Estado financiero del mes de febrero se presenta el 30 de abril junto con los estados financieros del primer trimestre del 2021, por lo anterior se reporta el tercer estado financiero en el segundo trimestre.</t>
  </si>
  <si>
    <t>El PETI se ajustó en Enero de 2021 y se encuentra publicado. 
Se programará para Diciembre de 2021 el mantenimiento preventivo, debido a que éste se realizó en 2020 a final de la vigencia. 
En el primer trimestre se realizó mantenimiento correctivo al aire acondicionado.
- Consola Kaspersky: Se realiza monitoreo, verificación, actualización consolas, actualización clientes e informe de seguridad a la consola del antivirus el día 12 de Marzo.
- Consola Firewall: Toma de backups de la configuración del firewall. Solo se realizan backups cuando hay cambios, este año se realizó por el Ingreso de nuevo personal.
- Instalación de parches de seguridad a los sistemas operrativos windows server 2016.
- Goobi: Se brinda soporte de primer nivel para la solución de incidencias y se realiza seguimiento al contrato.
- Humano: Se brinda soporte de primer nivel para la solución de incidencias y se realiza seguimiento al contrato.
- Activación Servicio wifi pública en las oficinas de los pisos Cuatro y ocho
En cuento al ERP:Se consolida en un documento los requerimientos funcionales que se recopilaron en el 2019 y 2020.</t>
  </si>
  <si>
    <t>El plan se encuentra formulado y se realizaron las acciones en el primer trimestre en donde se encuentra las actualizaciones de sistema operativo a PCs y servidores, y el mantenimiento correctivo a la unidad de aire acondicionado del Data center.</t>
  </si>
  <si>
    <t>https://docs.google.com/spreadsheets/d/1Auz7--Ea4hhGbn2yxi-X_-sz4WQSkfJ2/edit#gid=122998336</t>
  </si>
  <si>
    <t xml:space="preserve">Se realiza en el mes de diciembre de 2020 la presentación de los indicadores con corte a cuarto trimestre 2020 en el CIGD, indicando que estos llegaron a un rango mayor al 80%.
Igualmente se publican los indicadores para la vigencia 2021, sobre los cuales se realizó el seguimiento del primer trimestre.
</t>
  </si>
  <si>
    <t>En el comité del 21 de diciembre de 2021 se presento el seguimiento al plan de acción en el Comité institucional de gestión y desempeño, donde se reportó que en el plan se llegó al 100% del cumplimiento. 
Se formuló, aprobó y publicó el plan de acción para la vigencia 2021, y se realizó el seguimiento para el primer trimestre teniendo el siguiente resultado:
- Se ejecutó en un 30% del 21.96% de las actividades programadas para este primer trimestre.  
- Los planes que no cuplieron su programación responden al Plan Estratégico de Talento Humano que no ha elegido y designado los integrantes de la Comisión de Personal del IDEP para la vigencia 2021-2023 y al plan de Sesuridad y Salud en el trabajo porque se encuentra pendiente la programación de inducción y re inducción en SST.
- El  seguimiento  de las actividades ejecutadas se  presentará en el comité Institucional de Gestión y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</si>
</sst>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0"/>
      <color theme="1"/>
      <name val="Arial"/>
      <family val="2"/>
    </font>
    <font>
      <sz val="9"/>
      <color indexed="81"/>
      <name val="Tahoma"/>
      <family val="2"/>
    </font>
    <font>
      <b/>
      <sz val="9"/>
      <color indexed="81"/>
      <name val="Tahoma"/>
      <family val="2"/>
    </font>
    <font>
      <b/>
      <sz val="9"/>
      <name val="Arial"/>
      <family val="2"/>
    </font>
    <font>
      <sz val="9"/>
      <name val="Arial"/>
      <family val="2"/>
    </font>
    <font>
      <b/>
      <sz val="14"/>
      <name val="Arial"/>
      <family val="2"/>
    </font>
    <font>
      <sz val="10"/>
      <color rgb="FF000000"/>
      <name val="Arial"/>
      <family val="2"/>
    </font>
    <font>
      <b/>
      <sz val="10"/>
      <color theme="1"/>
      <name val="Arial"/>
      <family val="2"/>
    </font>
    <font>
      <sz val="10"/>
      <color rgb="FFFF0000"/>
      <name val="Arial"/>
      <family val="2"/>
    </font>
    <font>
      <u/>
      <sz val="11"/>
      <color theme="10"/>
      <name val="Calibri"/>
      <family val="2"/>
      <scheme val="minor"/>
    </font>
    <font>
      <sz val="10"/>
      <color theme="1"/>
      <name val="Arial"/>
      <family val="2"/>
    </font>
    <font>
      <sz val="10"/>
      <name val="Arial"/>
      <family val="2"/>
    </font>
    <font>
      <sz val="11"/>
      <color rgb="FF000000"/>
      <name val="Arial"/>
      <family val="2"/>
    </font>
    <font>
      <sz val="11"/>
      <color theme="1"/>
      <name val="Arial"/>
      <family val="2"/>
    </font>
    <font>
      <b/>
      <sz val="11"/>
      <color theme="1"/>
      <name val="Calibri"/>
      <family val="2"/>
      <scheme val="minor"/>
    </font>
    <font>
      <sz val="11"/>
      <color rgb="FFFF0000"/>
      <name val="Arial"/>
      <family val="2"/>
    </font>
    <font>
      <sz val="9"/>
      <color theme="1"/>
      <name val="Arial"/>
      <family val="2"/>
    </font>
    <font>
      <sz val="9"/>
      <color rgb="FF000000"/>
      <name val="Arial"/>
      <family val="2"/>
    </font>
    <font>
      <b/>
      <sz val="9"/>
      <color theme="1"/>
      <name val="Arial"/>
      <family val="2"/>
    </font>
    <font>
      <sz val="9"/>
      <color rgb="FFFF0000"/>
      <name val="Arial"/>
      <family val="2"/>
    </font>
    <font>
      <u/>
      <sz val="9"/>
      <color theme="10"/>
      <name val="Arial"/>
      <family val="2"/>
    </font>
    <font>
      <u/>
      <sz val="9"/>
      <color rgb="FF0563C1"/>
      <name val="Arial"/>
      <family val="2"/>
    </font>
    <font>
      <u/>
      <sz val="9"/>
      <color rgb="FF1155CC"/>
      <name val="Arial"/>
      <family val="2"/>
    </font>
    <font>
      <u/>
      <sz val="9"/>
      <color theme="1"/>
      <name val="Arial"/>
      <family val="2"/>
    </font>
    <font>
      <u/>
      <sz val="9"/>
      <color rgb="FF000000"/>
      <name val="Arial"/>
      <family val="2"/>
    </font>
    <font>
      <u/>
      <sz val="11"/>
      <color theme="10"/>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00"/>
      </patternFill>
    </fill>
    <fill>
      <patternFill patternType="solid">
        <fgColor theme="8" tint="0.59999389629810485"/>
        <bgColor indexed="64"/>
      </patternFill>
    </fill>
    <fill>
      <patternFill patternType="solid">
        <fgColor theme="0"/>
        <bgColor theme="0"/>
      </patternFill>
    </fill>
  </fills>
  <borders count="3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auto="1"/>
      </left>
      <right/>
      <top style="medium">
        <color indexed="64"/>
      </top>
      <bottom style="thin">
        <color auto="1"/>
      </bottom>
      <diagonal/>
    </border>
    <border>
      <left style="thin">
        <color auto="1"/>
      </left>
      <right style="thin">
        <color auto="1"/>
      </right>
      <top style="thin">
        <color rgb="FF000000"/>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0" fontId="14" fillId="0" borderId="0" applyNumberFormat="0" applyFill="0" applyBorder="0" applyAlignment="0" applyProtection="0"/>
  </cellStyleXfs>
  <cellXfs count="289">
    <xf numFmtId="0" fontId="0" fillId="0" borderId="0" xfId="0"/>
    <xf numFmtId="0" fontId="2" fillId="2" borderId="0" xfId="2" applyFont="1" applyFill="1" applyBorder="1" applyAlignment="1">
      <alignment vertical="center"/>
    </xf>
    <xf numFmtId="49" fontId="4" fillId="2" borderId="4" xfId="0" applyNumberFormat="1" applyFont="1" applyFill="1" applyBorder="1" applyAlignment="1">
      <alignment horizontal="center" vertical="center" wrapText="1"/>
    </xf>
    <xf numFmtId="0" fontId="5" fillId="2" borderId="0" xfId="0" applyFont="1" applyFill="1"/>
    <xf numFmtId="0" fontId="5" fillId="2" borderId="4" xfId="0" applyFont="1" applyFill="1" applyBorder="1"/>
    <xf numFmtId="0" fontId="5" fillId="2" borderId="0" xfId="0" applyFont="1" applyFill="1" applyBorder="1"/>
    <xf numFmtId="0" fontId="4" fillId="2" borderId="4" xfId="0" applyFont="1" applyFill="1" applyBorder="1" applyAlignment="1">
      <alignment vertical="center" wrapText="1"/>
    </xf>
    <xf numFmtId="0" fontId="8" fillId="2" borderId="0"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5" fillId="2" borderId="15" xfId="0" applyFont="1" applyFill="1" applyBorder="1"/>
    <xf numFmtId="0" fontId="4" fillId="2" borderId="3" xfId="0" applyFont="1" applyFill="1" applyBorder="1" applyAlignment="1">
      <alignment vertical="center" wrapText="1"/>
    </xf>
    <xf numFmtId="9" fontId="11" fillId="0" borderId="4" xfId="0" applyNumberFormat="1" applyFont="1" applyBorder="1" applyAlignment="1">
      <alignment horizontal="center" vertical="center" wrapText="1"/>
    </xf>
    <xf numFmtId="0" fontId="11" fillId="2" borderId="4" xfId="0" applyFont="1" applyFill="1" applyBorder="1" applyAlignment="1">
      <alignment horizontal="justify" vertical="center" wrapText="1"/>
    </xf>
    <xf numFmtId="0" fontId="11" fillId="2" borderId="4" xfId="0" applyFont="1" applyFill="1" applyBorder="1" applyAlignment="1">
      <alignment horizontal="left" vertical="center" wrapText="1"/>
    </xf>
    <xf numFmtId="0" fontId="5" fillId="2" borderId="4" xfId="0" applyFont="1" applyFill="1" applyBorder="1" applyAlignment="1">
      <alignment horizontal="justify" vertical="center" wrapText="1"/>
    </xf>
    <xf numFmtId="0" fontId="2" fillId="0" borderId="4" xfId="0" applyFont="1" applyBorder="1" applyAlignment="1">
      <alignment horizontal="justify" vertical="center" wrapText="1"/>
    </xf>
    <xf numFmtId="0" fontId="11" fillId="0" borderId="4" xfId="0" applyFont="1" applyBorder="1" applyAlignment="1">
      <alignment vertical="center" wrapText="1"/>
    </xf>
    <xf numFmtId="0" fontId="11" fillId="3" borderId="4" xfId="0" applyFont="1" applyFill="1" applyBorder="1" applyAlignment="1">
      <alignment vertical="center" wrapText="1"/>
    </xf>
    <xf numFmtId="0" fontId="11" fillId="0" borderId="4" xfId="0" applyFont="1" applyBorder="1" applyAlignment="1">
      <alignment wrapText="1"/>
    </xf>
    <xf numFmtId="0" fontId="11" fillId="0" borderId="4" xfId="0" applyFont="1" applyBorder="1" applyAlignment="1">
      <alignment horizontal="justify" vertical="center" wrapText="1"/>
    </xf>
    <xf numFmtId="0" fontId="5" fillId="0" borderId="4" xfId="0" applyFont="1" applyBorder="1" applyAlignment="1">
      <alignment horizontal="justify" vertical="center" wrapText="1"/>
    </xf>
    <xf numFmtId="0" fontId="2" fillId="2" borderId="4"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11" fillId="3" borderId="4" xfId="0" applyFont="1" applyFill="1" applyBorder="1" applyAlignment="1">
      <alignment horizontal="justify" vertical="center" wrapText="1"/>
    </xf>
    <xf numFmtId="0" fontId="5" fillId="3" borderId="4" xfId="0" applyFont="1" applyFill="1" applyBorder="1" applyAlignment="1">
      <alignment horizontal="justify" vertical="center" wrapText="1"/>
    </xf>
    <xf numFmtId="0" fontId="5" fillId="0" borderId="4" xfId="0" quotePrefix="1" applyFont="1" applyBorder="1" applyAlignment="1">
      <alignment horizontal="justify" vertical="center" wrapText="1"/>
    </xf>
    <xf numFmtId="0" fontId="14" fillId="3" borderId="4" xfId="3" applyFill="1" applyBorder="1" applyAlignment="1">
      <alignment vertical="center" wrapText="1"/>
    </xf>
    <xf numFmtId="0" fontId="14" fillId="0" borderId="4" xfId="3" applyBorder="1" applyAlignment="1">
      <alignment horizontal="justify" vertical="center" wrapText="1"/>
    </xf>
    <xf numFmtId="0" fontId="14" fillId="0" borderId="4" xfId="3" applyBorder="1" applyAlignment="1">
      <alignment vertical="center" wrapText="1"/>
    </xf>
    <xf numFmtId="0" fontId="2" fillId="0" borderId="4" xfId="0" applyFont="1" applyBorder="1" applyAlignment="1">
      <alignment horizontal="center" wrapText="1"/>
    </xf>
    <xf numFmtId="0" fontId="12" fillId="0" borderId="4" xfId="0" applyFont="1" applyBorder="1" applyAlignment="1">
      <alignment horizontal="justify" vertical="center" wrapText="1"/>
    </xf>
    <xf numFmtId="0" fontId="11" fillId="4" borderId="4" xfId="0" applyFont="1" applyFill="1" applyBorder="1" applyAlignment="1">
      <alignment horizontal="justify" vertical="center" wrapText="1"/>
    </xf>
    <xf numFmtId="0" fontId="2" fillId="2" borderId="0" xfId="2" applyFont="1" applyFill="1" applyBorder="1" applyAlignment="1">
      <alignment horizontal="center" vertical="center"/>
    </xf>
    <xf numFmtId="0" fontId="13" fillId="2" borderId="4" xfId="0" applyFont="1" applyFill="1" applyBorder="1" applyAlignment="1">
      <alignment horizontal="justify" vertical="center" wrapText="1"/>
    </xf>
    <xf numFmtId="0" fontId="2" fillId="2" borderId="0" xfId="0" applyFont="1" applyFill="1"/>
    <xf numFmtId="0" fontId="2" fillId="2" borderId="0" xfId="0" applyFont="1" applyFill="1" applyAlignment="1">
      <alignment vertical="center"/>
    </xf>
    <xf numFmtId="49" fontId="2" fillId="2" borderId="0" xfId="0" applyNumberFormat="1" applyFont="1" applyFill="1" applyAlignment="1">
      <alignment vertical="center"/>
    </xf>
    <xf numFmtId="0" fontId="5" fillId="2" borderId="0" xfId="0" applyFont="1" applyFill="1" applyAlignment="1">
      <alignment vertical="center"/>
    </xf>
    <xf numFmtId="0" fontId="14" fillId="3" borderId="20" xfId="3" applyFill="1" applyBorder="1" applyAlignment="1">
      <alignment vertical="center" wrapText="1"/>
    </xf>
    <xf numFmtId="0" fontId="11" fillId="2" borderId="20" xfId="0" applyFont="1" applyFill="1" applyBorder="1" applyAlignment="1">
      <alignment horizontal="justify" vertical="center" wrapText="1"/>
    </xf>
    <xf numFmtId="0" fontId="4" fillId="2" borderId="20" xfId="0" applyFont="1" applyFill="1" applyBorder="1" applyAlignment="1">
      <alignment horizontal="center" vertical="center" wrapText="1"/>
    </xf>
    <xf numFmtId="0" fontId="5" fillId="2" borderId="20" xfId="0" applyFont="1" applyFill="1" applyBorder="1"/>
    <xf numFmtId="0" fontId="11" fillId="3" borderId="20" xfId="0" applyFont="1" applyFill="1" applyBorder="1" applyAlignment="1">
      <alignment vertical="center" wrapText="1"/>
    </xf>
    <xf numFmtId="0" fontId="12" fillId="0" borderId="20" xfId="0" applyFont="1" applyBorder="1" applyAlignment="1">
      <alignment horizontal="justify" vertical="center" wrapText="1"/>
    </xf>
    <xf numFmtId="0" fontId="5" fillId="0" borderId="20" xfId="0" applyFont="1" applyBorder="1" applyAlignment="1">
      <alignment horizontal="justify" vertical="center" wrapText="1"/>
    </xf>
    <xf numFmtId="0" fontId="5" fillId="2" borderId="20" xfId="0" applyFont="1" applyFill="1" applyBorder="1" applyAlignment="1">
      <alignment horizontal="justify" vertical="center" wrapText="1"/>
    </xf>
    <xf numFmtId="0" fontId="11" fillId="0" borderId="20" xfId="0" applyFont="1" applyBorder="1" applyAlignment="1">
      <alignment horizontal="justify" vertical="center" wrapText="1"/>
    </xf>
    <xf numFmtId="0" fontId="11" fillId="3" borderId="20" xfId="0" applyFont="1" applyFill="1" applyBorder="1" applyAlignment="1">
      <alignment horizontal="justify" vertical="center" wrapText="1"/>
    </xf>
    <xf numFmtId="0" fontId="11" fillId="0" borderId="28"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32" xfId="0" applyFont="1" applyBorder="1" applyAlignment="1">
      <alignment horizontal="justify" vertical="center" wrapText="1"/>
    </xf>
    <xf numFmtId="0" fontId="11" fillId="0" borderId="32" xfId="0" applyFont="1" applyBorder="1" applyAlignment="1">
      <alignment horizontal="justify" vertical="center" wrapText="1"/>
    </xf>
    <xf numFmtId="0" fontId="5" fillId="3" borderId="28" xfId="0" applyFont="1" applyFill="1" applyBorder="1" applyAlignment="1">
      <alignment horizontal="justify" vertical="center" wrapText="1"/>
    </xf>
    <xf numFmtId="9" fontId="0" fillId="0" borderId="0" xfId="1" applyFont="1"/>
    <xf numFmtId="0" fontId="19" fillId="0" borderId="0" xfId="0" applyFont="1"/>
    <xf numFmtId="2" fontId="0" fillId="0" borderId="0" xfId="1" applyNumberFormat="1" applyFont="1"/>
    <xf numFmtId="164" fontId="0" fillId="0" borderId="0" xfId="1" applyNumberFormat="1" applyFont="1"/>
    <xf numFmtId="2" fontId="19" fillId="0" borderId="0" xfId="1" applyNumberFormat="1" applyFont="1"/>
    <xf numFmtId="0" fontId="2" fillId="2" borderId="0" xfId="0" applyNumberFormat="1" applyFont="1" applyFill="1" applyAlignment="1">
      <alignmen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16" fillId="0" borderId="27" xfId="0"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1" fillId="0" borderId="4" xfId="0" applyFont="1" applyFill="1" applyBorder="1" applyAlignment="1">
      <alignment horizontal="center" vertical="center" wrapText="1"/>
    </xf>
    <xf numFmtId="9" fontId="11" fillId="0" borderId="4" xfId="1" applyFont="1" applyFill="1" applyBorder="1" applyAlignment="1">
      <alignment horizontal="center" vertical="center" wrapText="1"/>
    </xf>
    <xf numFmtId="9" fontId="2" fillId="0" borderId="4" xfId="1" applyFont="1" applyFill="1" applyBorder="1" applyAlignment="1">
      <alignment horizontal="center" vertical="center" wrapText="1"/>
    </xf>
    <xf numFmtId="0" fontId="13" fillId="0" borderId="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13" fillId="0" borderId="20" xfId="0" applyFont="1" applyFill="1" applyBorder="1" applyAlignment="1">
      <alignment horizontal="center" vertical="center" wrapText="1"/>
    </xf>
    <xf numFmtId="0" fontId="2" fillId="0" borderId="20" xfId="0" applyFont="1" applyFill="1" applyBorder="1" applyAlignment="1">
      <alignment horizontal="center" vertical="center" wrapText="1"/>
    </xf>
    <xf numFmtId="9" fontId="2" fillId="0" borderId="20" xfId="0" applyNumberFormat="1" applyFont="1" applyFill="1" applyBorder="1" applyAlignment="1">
      <alignment horizontal="center" vertical="center" wrapText="1"/>
    </xf>
    <xf numFmtId="0" fontId="5" fillId="0" borderId="4" xfId="0" applyFont="1" applyFill="1" applyBorder="1" applyAlignment="1">
      <alignment vertical="center" wrapText="1"/>
    </xf>
    <xf numFmtId="0" fontId="20" fillId="0" borderId="4" xfId="0" applyFont="1" applyFill="1" applyBorder="1" applyAlignment="1">
      <alignment horizontal="center" wrapText="1"/>
    </xf>
    <xf numFmtId="0" fontId="17" fillId="0" borderId="4" xfId="0" applyFont="1" applyFill="1" applyBorder="1" applyAlignment="1">
      <alignment horizontal="center" vertical="center" wrapText="1"/>
    </xf>
    <xf numFmtId="9" fontId="17" fillId="0" borderId="4"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9" fontId="5" fillId="0" borderId="29" xfId="0" applyNumberFormat="1" applyFont="1" applyFill="1" applyBorder="1" applyAlignment="1">
      <alignment horizontal="center" vertical="center" wrapText="1"/>
    </xf>
    <xf numFmtId="0" fontId="5" fillId="0" borderId="27" xfId="0" applyFont="1" applyFill="1" applyBorder="1" applyAlignment="1">
      <alignment horizontal="center" vertical="center" wrapText="1"/>
    </xf>
    <xf numFmtId="9" fontId="5" fillId="0" borderId="27" xfId="0" applyNumberFormat="1" applyFont="1" applyFill="1" applyBorder="1" applyAlignment="1">
      <alignment horizontal="center" vertical="center" wrapText="1"/>
    </xf>
    <xf numFmtId="9" fontId="15" fillId="0" borderId="27" xfId="0" applyNumberFormat="1" applyFont="1" applyFill="1" applyBorder="1" applyAlignment="1">
      <alignment horizontal="center" vertical="center" wrapText="1"/>
    </xf>
    <xf numFmtId="9" fontId="16" fillId="0" borderId="27" xfId="0" applyNumberFormat="1" applyFont="1" applyFill="1" applyBorder="1" applyAlignment="1">
      <alignment horizontal="center" vertical="center" wrapText="1"/>
    </xf>
    <xf numFmtId="0" fontId="16" fillId="0" borderId="3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5" fillId="0" borderId="0" xfId="0" applyFont="1" applyFill="1" applyAlignment="1">
      <alignment wrapText="1"/>
    </xf>
    <xf numFmtId="0" fontId="2" fillId="0" borderId="4" xfId="0" applyFont="1" applyBorder="1" applyAlignment="1">
      <alignment horizontal="center" vertical="center" wrapText="1"/>
    </xf>
    <xf numFmtId="14" fontId="9" fillId="2" borderId="0" xfId="0"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0" xfId="0" applyNumberFormat="1" applyFont="1" applyFill="1" applyBorder="1" applyAlignment="1" applyProtection="1">
      <alignment horizontal="center" vertical="center"/>
      <protection locked="0"/>
    </xf>
    <xf numFmtId="0" fontId="4" fillId="0"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12" xfId="2" applyFont="1" applyFill="1" applyBorder="1" applyAlignment="1">
      <alignment horizontal="center" vertical="center" wrapText="1"/>
    </xf>
    <xf numFmtId="0" fontId="4" fillId="0" borderId="2" xfId="0" applyFont="1" applyFill="1" applyBorder="1" applyAlignment="1">
      <alignment horizontal="center" vertical="center" wrapText="1"/>
    </xf>
    <xf numFmtId="9" fontId="11" fillId="5" borderId="4" xfId="1" applyFont="1" applyFill="1" applyBorder="1" applyAlignment="1">
      <alignment horizontal="center" vertical="center" wrapText="1"/>
    </xf>
    <xf numFmtId="9" fontId="11" fillId="5" borderId="20" xfId="0" applyNumberFormat="1" applyFont="1" applyFill="1" applyBorder="1" applyAlignment="1">
      <alignment vertical="center" wrapText="1"/>
    </xf>
    <xf numFmtId="0" fontId="9" fillId="2" borderId="0" xfId="2"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7" xfId="0"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9" fontId="22" fillId="0" borderId="4" xfId="1" applyFont="1" applyFill="1" applyBorder="1" applyAlignment="1">
      <alignment horizontal="center" vertical="center" wrapText="1"/>
    </xf>
    <xf numFmtId="9" fontId="9" fillId="0" borderId="4" xfId="1" applyFont="1" applyFill="1" applyBorder="1" applyAlignment="1">
      <alignment horizontal="center" vertical="center" wrapText="1"/>
    </xf>
    <xf numFmtId="0" fontId="9" fillId="0" borderId="4" xfId="0" applyFont="1" applyBorder="1" applyAlignment="1">
      <alignment horizontal="center" vertical="center" wrapText="1"/>
    </xf>
    <xf numFmtId="2" fontId="22" fillId="0" borderId="4" xfId="0" applyNumberFormat="1" applyFont="1" applyFill="1" applyBorder="1" applyAlignment="1">
      <alignment horizontal="center" vertical="center" wrapText="1"/>
    </xf>
    <xf numFmtId="0" fontId="9" fillId="0" borderId="20" xfId="0" applyFont="1" applyFill="1" applyBorder="1" applyAlignment="1">
      <alignment horizontal="center" vertical="center" wrapText="1"/>
    </xf>
    <xf numFmtId="9" fontId="9" fillId="0" borderId="20" xfId="0" applyNumberFormat="1" applyFont="1" applyFill="1" applyBorder="1" applyAlignment="1">
      <alignment horizontal="center" vertical="center" wrapText="1"/>
    </xf>
    <xf numFmtId="9" fontId="22" fillId="0" borderId="4" xfId="0" applyNumberFormat="1" applyFont="1" applyFill="1" applyBorder="1" applyAlignment="1">
      <alignment horizontal="center" vertical="center" wrapText="1"/>
    </xf>
    <xf numFmtId="0" fontId="21" fillId="0" borderId="4"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21" fillId="0" borderId="29" xfId="0" applyFont="1" applyFill="1" applyBorder="1" applyAlignment="1">
      <alignment horizontal="center" vertical="center" wrapText="1"/>
    </xf>
    <xf numFmtId="9" fontId="21" fillId="0" borderId="29" xfId="0" applyNumberFormat="1" applyFont="1" applyFill="1" applyBorder="1" applyAlignment="1">
      <alignment horizontal="center" vertical="center" wrapText="1"/>
    </xf>
    <xf numFmtId="9" fontId="21" fillId="0" borderId="27" xfId="0" applyNumberFormat="1" applyFont="1" applyFill="1" applyBorder="1" applyAlignment="1">
      <alignment horizontal="center" vertical="center" wrapText="1"/>
    </xf>
    <xf numFmtId="9" fontId="9" fillId="0" borderId="27" xfId="0" applyNumberFormat="1"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1" fillId="0" borderId="30" xfId="0" applyFont="1" applyFill="1" applyBorder="1" applyAlignment="1">
      <alignment horizontal="center" vertical="center" wrapText="1"/>
    </xf>
    <xf numFmtId="9" fontId="21" fillId="0" borderId="4" xfId="0" applyNumberFormat="1" applyFont="1" applyFill="1" applyBorder="1" applyAlignment="1">
      <alignment horizontal="center" vertical="center" wrapText="1"/>
    </xf>
    <xf numFmtId="0" fontId="8" fillId="2" borderId="0" xfId="0" applyFont="1" applyFill="1" applyBorder="1" applyAlignment="1" applyProtection="1">
      <alignment horizontal="center" vertical="center" wrapText="1"/>
      <protection locked="0"/>
    </xf>
    <xf numFmtId="0" fontId="22" fillId="2" borderId="4"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5" fillId="0" borderId="4" xfId="3" applyFont="1" applyBorder="1" applyAlignment="1">
      <alignment horizontal="center" vertical="center" wrapText="1"/>
    </xf>
    <xf numFmtId="0" fontId="22" fillId="0" borderId="4" xfId="0" applyFont="1" applyBorder="1" applyAlignment="1">
      <alignment horizontal="center" vertical="center" wrapText="1"/>
    </xf>
    <xf numFmtId="0" fontId="25" fillId="3" borderId="4" xfId="3" applyFont="1" applyFill="1" applyBorder="1" applyAlignment="1">
      <alignment horizontal="center" vertical="center" wrapText="1"/>
    </xf>
    <xf numFmtId="0" fontId="22" fillId="3" borderId="4" xfId="0" applyFont="1" applyFill="1" applyBorder="1" applyAlignment="1">
      <alignment horizontal="center" vertical="center" wrapText="1"/>
    </xf>
    <xf numFmtId="0" fontId="21" fillId="0" borderId="4" xfId="0" applyFont="1" applyBorder="1" applyAlignment="1">
      <alignment horizontal="center" vertical="center" wrapText="1"/>
    </xf>
    <xf numFmtId="0" fontId="9" fillId="3" borderId="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0" borderId="4" xfId="0" quotePrefix="1" applyFont="1" applyBorder="1" applyAlignment="1">
      <alignment horizontal="center" vertical="center" wrapText="1"/>
    </xf>
    <xf numFmtId="0" fontId="9" fillId="2" borderId="0" xfId="0" applyFont="1" applyFill="1" applyAlignment="1">
      <alignment horizontal="center" vertical="center" wrapText="1"/>
    </xf>
    <xf numFmtId="0" fontId="9" fillId="2" borderId="0" xfId="0" applyNumberFormat="1" applyFont="1" applyFill="1" applyAlignment="1">
      <alignment horizontal="center" vertical="center" wrapText="1"/>
    </xf>
    <xf numFmtId="49" fontId="9" fillId="2" borderId="0" xfId="0" applyNumberFormat="1" applyFont="1" applyFill="1" applyAlignment="1">
      <alignment horizontal="center" vertical="center" wrapText="1"/>
    </xf>
    <xf numFmtId="0" fontId="21" fillId="2" borderId="0" xfId="0" applyFont="1" applyFill="1" applyAlignment="1">
      <alignment horizontal="center" vertical="center" wrapText="1"/>
    </xf>
    <xf numFmtId="0" fontId="21" fillId="0" borderId="27" xfId="0" applyFont="1" applyBorder="1" applyAlignment="1">
      <alignment horizontal="center" vertical="center" wrapText="1"/>
    </xf>
    <xf numFmtId="9" fontId="8" fillId="0" borderId="4" xfId="1" applyFont="1" applyFill="1" applyBorder="1" applyAlignment="1">
      <alignment horizontal="center" vertical="center" wrapText="1"/>
    </xf>
    <xf numFmtId="9" fontId="21" fillId="0" borderId="27" xfId="0" applyNumberFormat="1" applyFont="1" applyBorder="1" applyAlignment="1">
      <alignment horizontal="center" vertical="center" wrapText="1"/>
    </xf>
    <xf numFmtId="0" fontId="21" fillId="2" borderId="0" xfId="0" applyFont="1" applyFill="1" applyBorder="1" applyAlignment="1">
      <alignment horizontal="center" vertical="center" wrapText="1"/>
    </xf>
    <xf numFmtId="9" fontId="23" fillId="0" borderId="27" xfId="0" applyNumberFormat="1" applyFont="1" applyBorder="1" applyAlignment="1">
      <alignment horizontal="center" vertical="center" wrapText="1"/>
    </xf>
    <xf numFmtId="9" fontId="22" fillId="0" borderId="1" xfId="0" applyNumberFormat="1" applyFont="1" applyBorder="1" applyAlignment="1">
      <alignment horizontal="center" vertical="center" wrapText="1"/>
    </xf>
    <xf numFmtId="0" fontId="22" fillId="6" borderId="4" xfId="0" applyFont="1" applyFill="1" applyBorder="1" applyAlignment="1">
      <alignment horizontal="center" vertical="center" wrapText="1"/>
    </xf>
    <xf numFmtId="0" fontId="23" fillId="0" borderId="4" xfId="0" applyFont="1" applyBorder="1" applyAlignment="1">
      <alignment horizontal="center" vertical="center" wrapText="1"/>
    </xf>
    <xf numFmtId="0" fontId="24" fillId="2" borderId="4"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1" fillId="6" borderId="4" xfId="0" applyFont="1" applyFill="1" applyBorder="1" applyAlignment="1">
      <alignment horizontal="center" vertical="center"/>
    </xf>
    <xf numFmtId="0" fontId="29"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28" fillId="0" borderId="4" xfId="0" applyFont="1" applyBorder="1" applyAlignment="1">
      <alignment horizontal="center" vertical="center" wrapText="1"/>
    </xf>
    <xf numFmtId="0" fontId="27" fillId="0" borderId="4" xfId="0" applyFont="1" applyBorder="1" applyAlignment="1">
      <alignment horizontal="center" vertical="center" wrapText="1"/>
    </xf>
    <xf numFmtId="0" fontId="21" fillId="3" borderId="27" xfId="0" applyFont="1" applyFill="1" applyBorder="1" applyAlignment="1">
      <alignment horizontal="center" vertical="center" wrapText="1"/>
    </xf>
    <xf numFmtId="0" fontId="22" fillId="3" borderId="27" xfId="0" applyFont="1" applyFill="1" applyBorder="1" applyAlignment="1">
      <alignment horizontal="center" vertical="center" wrapText="1"/>
    </xf>
    <xf numFmtId="0" fontId="22" fillId="0" borderId="27" xfId="0" applyFont="1" applyBorder="1" applyAlignment="1">
      <alignment horizontal="center" vertical="center" wrapText="1"/>
    </xf>
    <xf numFmtId="0" fontId="21" fillId="6" borderId="27"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14" fontId="9" fillId="2" borderId="0" xfId="0" applyNumberFormat="1"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0" xfId="0" applyNumberFormat="1" applyFont="1" applyFill="1" applyBorder="1" applyAlignment="1" applyProtection="1">
      <alignment horizontal="center" vertical="center" wrapText="1"/>
      <protection locked="0"/>
    </xf>
    <xf numFmtId="0" fontId="26" fillId="0" borderId="27" xfId="0" applyFont="1" applyBorder="1" applyAlignment="1">
      <alignment horizontal="center" vertical="center" wrapText="1"/>
    </xf>
    <xf numFmtId="0" fontId="21" fillId="0" borderId="34" xfId="0" applyFont="1" applyFill="1" applyBorder="1" applyAlignment="1">
      <alignment horizontal="center" vertical="center" wrapText="1"/>
    </xf>
    <xf numFmtId="0" fontId="30" fillId="0" borderId="4" xfId="3" applyFont="1" applyBorder="1" applyAlignment="1">
      <alignment horizontal="center" vertical="center" wrapText="1"/>
    </xf>
    <xf numFmtId="0" fontId="9" fillId="2" borderId="4" xfId="0" applyFont="1" applyFill="1" applyBorder="1" applyAlignment="1">
      <alignment horizontal="center" vertical="center" wrapText="1"/>
    </xf>
    <xf numFmtId="14" fontId="9" fillId="2" borderId="0" xfId="0" applyNumberFormat="1"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0" xfId="0" applyNumberFormat="1"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12" xfId="0" applyNumberFormat="1"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14" fontId="9" fillId="2" borderId="10" xfId="0" applyNumberFormat="1" applyFont="1" applyFill="1" applyBorder="1" applyAlignment="1" applyProtection="1">
      <alignment horizontal="center" vertical="center" wrapText="1"/>
      <protection locked="0"/>
    </xf>
    <xf numFmtId="14" fontId="9" fillId="2" borderId="8" xfId="0" applyNumberFormat="1" applyFont="1" applyFill="1" applyBorder="1" applyAlignment="1" applyProtection="1">
      <alignment horizontal="center" vertical="center" wrapText="1"/>
      <protection locked="0"/>
    </xf>
    <xf numFmtId="14" fontId="9" fillId="2" borderId="9"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14" fontId="9" fillId="2" borderId="21" xfId="0" applyNumberFormat="1" applyFont="1" applyFill="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9" fillId="2" borderId="24" xfId="0" applyFont="1" applyFill="1" applyBorder="1" applyAlignment="1" applyProtection="1">
      <alignment horizontal="center" vertical="center" wrapText="1"/>
      <protection locked="0"/>
    </xf>
    <xf numFmtId="0" fontId="9" fillId="2" borderId="22" xfId="0" applyNumberFormat="1"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8"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14" fontId="9" fillId="2" borderId="6" xfId="0" applyNumberFormat="1"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2" xfId="0" applyNumberFormat="1"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 xfId="0"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16" xfId="2" applyFont="1" applyFill="1" applyBorder="1" applyAlignment="1">
      <alignment horizontal="center" vertical="center" wrapText="1"/>
    </xf>
    <xf numFmtId="0" fontId="8" fillId="2" borderId="17" xfId="2" applyFont="1" applyFill="1" applyBorder="1" applyAlignment="1">
      <alignment horizontal="center" vertical="center" wrapText="1"/>
    </xf>
    <xf numFmtId="0" fontId="8" fillId="2" borderId="17" xfId="2" applyNumberFormat="1"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3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4" xfId="0" applyFont="1" applyFill="1" applyBorder="1" applyAlignment="1">
      <alignment horizontal="center" vertical="center" wrapText="1"/>
    </xf>
    <xf numFmtId="9" fontId="11" fillId="5" borderId="20" xfId="0" applyNumberFormat="1" applyFont="1" applyFill="1" applyBorder="1" applyAlignment="1">
      <alignment horizontal="center" vertical="center" wrapText="1"/>
    </xf>
    <xf numFmtId="9" fontId="11" fillId="5" borderId="28" xfId="0" applyNumberFormat="1" applyFont="1" applyFill="1" applyBorder="1" applyAlignment="1">
      <alignment horizontal="center" vertical="center" wrapText="1"/>
    </xf>
    <xf numFmtId="9" fontId="11" fillId="5" borderId="32" xfId="0" applyNumberFormat="1"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6" xfId="2" applyFont="1" applyFill="1" applyBorder="1" applyAlignment="1">
      <alignment horizontal="center" vertical="center" wrapText="1"/>
    </xf>
    <xf numFmtId="0" fontId="4" fillId="2" borderId="17" xfId="2" applyFont="1" applyFill="1" applyBorder="1" applyAlignment="1">
      <alignment horizontal="center" vertical="center" wrapText="1"/>
    </xf>
    <xf numFmtId="0" fontId="4" fillId="2" borderId="17" xfId="2" applyNumberFormat="1" applyFont="1" applyFill="1" applyBorder="1" applyAlignment="1">
      <alignment horizontal="center" vertical="center" wrapText="1"/>
    </xf>
    <xf numFmtId="0" fontId="4" fillId="2" borderId="18" xfId="2" applyFont="1" applyFill="1" applyBorder="1" applyAlignment="1">
      <alignment horizontal="center" vertical="center" wrapText="1"/>
    </xf>
    <xf numFmtId="0" fontId="4" fillId="2" borderId="26" xfId="2" applyFont="1" applyFill="1" applyBorder="1" applyAlignment="1">
      <alignment horizontal="center" vertical="center"/>
    </xf>
    <xf numFmtId="0" fontId="4" fillId="2" borderId="17" xfId="2" applyFont="1" applyFill="1" applyBorder="1" applyAlignment="1">
      <alignment horizontal="center" vertical="center"/>
    </xf>
    <xf numFmtId="0" fontId="4" fillId="2" borderId="18" xfId="2"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5" xfId="2" applyFont="1" applyFill="1" applyBorder="1" applyAlignment="1">
      <alignment horizontal="center" vertical="center"/>
    </xf>
    <xf numFmtId="0" fontId="4" fillId="2" borderId="4" xfId="2"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4" xfId="0" applyFont="1" applyFill="1" applyBorder="1" applyAlignment="1">
      <alignment horizontal="center" vertical="center" wrapText="1"/>
    </xf>
    <xf numFmtId="14" fontId="9" fillId="2" borderId="21" xfId="0" applyNumberFormat="1"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9" fillId="2" borderId="22" xfId="0" applyNumberFormat="1"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14" fontId="9" fillId="2" borderId="0" xfId="0"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0" xfId="0" applyNumberFormat="1"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14" fontId="9" fillId="2" borderId="6"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2"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2" xfId="0" applyNumberFormat="1"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2" fillId="2" borderId="4" xfId="2"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9" fillId="2" borderId="10" xfId="0" applyNumberFormat="1"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cellXfs>
  <cellStyles count="4">
    <cellStyle name="Hipervínculo" xfId="3" builtinId="8"/>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1091361</xdr:colOff>
      <xdr:row>0</xdr:row>
      <xdr:rowOff>63500</xdr:rowOff>
    </xdr:from>
    <xdr:to>
      <xdr:col>1</xdr:col>
      <xdr:colOff>1194768</xdr:colOff>
      <xdr:row>3</xdr:row>
      <xdr:rowOff>222250</xdr:rowOff>
    </xdr:to>
    <xdr:pic>
      <xdr:nvPicPr>
        <xdr:cNvPr id="3" name="1 Imagen">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361" y="63500"/>
          <a:ext cx="1257139" cy="96368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1091361</xdr:colOff>
      <xdr:row>0</xdr:row>
      <xdr:rowOff>63500</xdr:rowOff>
    </xdr:from>
    <xdr:to>
      <xdr:col>1</xdr:col>
      <xdr:colOff>1194768</xdr:colOff>
      <xdr:row>13</xdr:row>
      <xdr:rowOff>31750</xdr:rowOff>
    </xdr:to>
    <xdr:pic>
      <xdr:nvPicPr>
        <xdr:cNvPr id="2" name="1 Imagen">
          <a:extLst>
            <a:ext uri="{FF2B5EF4-FFF2-40B4-BE49-F238E27FC236}">
              <a16:creationId xmlns:a16="http://schemas.microsoft.com/office/drawing/2014/main" id="{29C277B0-B776-4147-843B-A25CB14341D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361" y="63500"/>
          <a:ext cx="1255932" cy="9588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atherine Martínez" id="{E1EDABC8-EC02-4BF8-ACB2-B13F061BB463}" userId="eec84a3e59a3117f"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 dT="2020-11-07T04:37:03.32" personId="{E1EDABC8-EC02-4BF8-ACB2-B13F061BB463}" id="{033E1800-8252-48C5-9E31-074B151BA5DC}">
    <text>Indicar la fecha de aprobación de la modificación al POA</text>
  </threadedComment>
  <threadedComment ref="D7" dT="2020-11-07T04:36:31.92" personId="{E1EDABC8-EC02-4BF8-ACB2-B13F061BB463}" id="{D1D54CD8-E345-408E-B11F-74A226A33B00}">
    <text>Relacionar el o los cambios realizados al POA</text>
  </threadedComment>
  <threadedComment ref="AC7" dT="2020-11-07T04:38:56.89" personId="{E1EDABC8-EC02-4BF8-ACB2-B13F061BB463}" id="{BA4F33C6-8A9D-44BE-8BC2-6F12B199C737}">
    <text>Indicar el número del acta del Comité Institucional de Gestión y Desempeño en la cual se aprobó la modificación del POA</text>
  </threadedComment>
</ThreadedComments>
</file>

<file path=xl/threadedComments/threadedComment2.xml><?xml version="1.0" encoding="utf-8"?>
<ThreadedComments xmlns="http://schemas.microsoft.com/office/spreadsheetml/2018/threadedcomments" xmlns:x="http://schemas.openxmlformats.org/spreadsheetml/2006/main">
  <threadedComment ref="A7" dT="2020-11-07T04:37:03.32" personId="{E1EDABC8-EC02-4BF8-ACB2-B13F061BB463}" id="{6CD22A1D-0CFB-47AC-B707-AB2C6676FD3E}">
    <text>Indicar la fecha de aprobación de la modificación al POA</text>
  </threadedComment>
  <threadedComment ref="D7" dT="2020-11-07T04:36:31.92" personId="{E1EDABC8-EC02-4BF8-ACB2-B13F061BB463}" id="{A0E560ED-5085-4A20-A0B0-298AF67280B7}">
    <text>Relacionar el o los cambios realizados al POA</text>
  </threadedComment>
  <threadedComment ref="AD7" dT="2020-11-07T04:38:56.89" personId="{E1EDABC8-EC02-4BF8-ACB2-B13F061BB463}" id="{15924158-F955-4758-9137-13EF9A011293}">
    <text>Indicar el número del acta del Comité Institucional de Gestión y Desempeño en la cual se aprobó la modificación del POA</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u/1/folders/19qKwayPAj5AKOBl88Zkmta_PzWUrqe3T" TargetMode="External"/><Relationship Id="rId13" Type="http://schemas.openxmlformats.org/officeDocument/2006/relationships/hyperlink" Target="http://www.idep.edu.co/?q=content/gth-13-proceso-de-gesti%C3%B3n-de-talento-humano" TargetMode="External"/><Relationship Id="rId18" Type="http://schemas.openxmlformats.org/officeDocument/2006/relationships/printerSettings" Target="../printerSettings/printerSettings1.bin"/><Relationship Id="rId3" Type="http://schemas.openxmlformats.org/officeDocument/2006/relationships/hyperlink" Target="https://docs.google.com/document/u/1/d/1C7IKK5iobqEzhqI_GAN9kqP_liFrncJb/edit?usp=drive_web&amp;ouid=113089658586562001000&amp;rtpof=true" TargetMode="External"/><Relationship Id="rId21" Type="http://schemas.openxmlformats.org/officeDocument/2006/relationships/comments" Target="../comments1.xml"/><Relationship Id="rId7" Type="http://schemas.openxmlformats.org/officeDocument/2006/relationships/hyperlink" Target="https://docs.google.com/document/d/1dhf7S1eI0cStYvpbxDZgiWXjR6P7Lobu/edit" TargetMode="External"/><Relationship Id="rId12" Type="http://schemas.openxmlformats.org/officeDocument/2006/relationships/hyperlink" Target="https://drive.google.com/drive/folders/13IJxAYOAw3yIfurd8Fjd8D_BWGm3s4aG?usp=sharing" TargetMode="External"/><Relationship Id="rId17" Type="http://schemas.openxmlformats.org/officeDocument/2006/relationships/hyperlink" Target="https://docs.google.com/spreadsheets/d/1Auz7--Ea4hhGbn2yxi-X_-sz4WQSkfJ2/edit" TargetMode="External"/><Relationship Id="rId2" Type="http://schemas.openxmlformats.org/officeDocument/2006/relationships/hyperlink" Target="http://www.idep.edu.co/?q=content/plan-de-acci%C3%B3n-institucional" TargetMode="External"/><Relationship Id="rId16" Type="http://schemas.openxmlformats.org/officeDocument/2006/relationships/hyperlink" Target="http://www.idep.edu.co/?q=content/informes-anuales-2020" TargetMode="External"/><Relationship Id="rId20" Type="http://schemas.openxmlformats.org/officeDocument/2006/relationships/vmlDrawing" Target="../drawings/vmlDrawing1.vml"/><Relationship Id="rId1" Type="http://schemas.openxmlformats.org/officeDocument/2006/relationships/hyperlink" Target="http://www.idep.edu.co/?q=content/plan-de-acci%C3%B3n-institucional" TargetMode="External"/><Relationship Id="rId6" Type="http://schemas.openxmlformats.org/officeDocument/2006/relationships/hyperlink" Target="https://docs.google.com/document/u/1/d/1KUL4HA6jUtiNpQ--D4QZqSvL0jn34fCw/edit?usp=drive_web&amp;ouid=113089658586562001000&amp;rtpof=true" TargetMode="External"/><Relationship Id="rId11" Type="http://schemas.openxmlformats.org/officeDocument/2006/relationships/hyperlink" Target="http://www.idep.edu.co/?q=content/gth-13-proceso-de-gesti%C3%B3n-de-talento-humano" TargetMode="External"/><Relationship Id="rId5" Type="http://schemas.openxmlformats.org/officeDocument/2006/relationships/hyperlink" Target="https://docs.google.com/spreadsheets/d/1fpSyRjfNYER0XVTTnSh7mj-PDjnOgmzY/edit" TargetMode="External"/><Relationship Id="rId15" Type="http://schemas.openxmlformats.org/officeDocument/2006/relationships/hyperlink" Target="http://www.idep.edu.co/?q=content/auditor%C3%ADas-internas" TargetMode="External"/><Relationship Id="rId10" Type="http://schemas.openxmlformats.org/officeDocument/2006/relationships/hyperlink" Target="http://www.idep.edu.co/?q=content/plan-de-mejoramiento-por-procesos120_oap\IDEP2021\Gestion%20Tecnologica\Pol&#237;ticas%20de%20Seguridad%20y%20Privacidad%20de%20la%20Informaci&#243;n120_oap\IDEP2021\Gestion%20Tecnologica\IndicadoresGoobi%20:CONTRATO%2036-2021%20en%20Carpeta%20TRD:%20120_oap\IDEP2021\CONTRATOS%202021\36%20DE%202021%20-%20GOOBI%20SAS" TargetMode="External"/><Relationship Id="rId19" Type="http://schemas.openxmlformats.org/officeDocument/2006/relationships/drawing" Target="../drawings/drawing1.xml"/><Relationship Id="rId4" Type="http://schemas.openxmlformats.org/officeDocument/2006/relationships/hyperlink" Target="https://drive.google.com/drive/u/1/folders/1aCDTz1gqK5Hu4a_5hBqUWJS86uU704cy" TargetMode="External"/><Relationship Id="rId9" Type="http://schemas.openxmlformats.org/officeDocument/2006/relationships/hyperlink" Target="https://docs.google.com/spreadsheets/d/1fa-6qQlzHPVyI3o3mO601VY9X5KIWyzM/edit" TargetMode="External"/><Relationship Id="rId14" Type="http://schemas.openxmlformats.org/officeDocument/2006/relationships/hyperlink" Target="https://www.cnsc.gov.co/index.php/1462-a-1492-y-1546-de-2020-distrito-capital-4-normatividad" TargetMode="External"/><Relationship Id="rId22"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9"/>
  <sheetViews>
    <sheetView tabSelected="1" zoomScale="85" zoomScaleNormal="85" zoomScaleSheetLayoutView="125" zoomScalePageLayoutView="125" workbookViewId="0">
      <selection sqref="A1:C4"/>
    </sheetView>
  </sheetViews>
  <sheetFormatPr baseColWidth="10" defaultColWidth="10.85546875" defaultRowHeight="12" x14ac:dyDescent="0.25"/>
  <cols>
    <col min="1" max="1" width="17.28515625" style="144" customWidth="1"/>
    <col min="2" max="3" width="19" style="144" customWidth="1"/>
    <col min="4" max="4" width="43.7109375" style="144" customWidth="1"/>
    <col min="5" max="5" width="19.85546875" style="144" customWidth="1"/>
    <col min="6" max="6" width="12.5703125" style="144" customWidth="1"/>
    <col min="7" max="7" width="15.7109375" style="145" customWidth="1"/>
    <col min="8" max="8" width="13.7109375" style="144" customWidth="1"/>
    <col min="9" max="9" width="22.42578125" style="144" customWidth="1"/>
    <col min="10" max="10" width="13.7109375" style="144" customWidth="1"/>
    <col min="11" max="11" width="15.5703125" style="144" customWidth="1"/>
    <col min="12" max="12" width="14.7109375" style="146" customWidth="1"/>
    <col min="13" max="14" width="14.7109375" style="144" customWidth="1"/>
    <col min="15" max="15" width="20.140625" style="144" customWidth="1"/>
    <col min="16" max="16" width="15.42578125" style="144" customWidth="1"/>
    <col min="17" max="17" width="18.85546875" style="144" customWidth="1"/>
    <col min="18" max="20" width="15" style="147" customWidth="1"/>
    <col min="21" max="21" width="18" style="147" customWidth="1"/>
    <col min="22" max="22" width="17.85546875" style="147" customWidth="1"/>
    <col min="23" max="23" width="74" style="147" customWidth="1"/>
    <col min="24" max="24" width="101.42578125" style="147" customWidth="1"/>
    <col min="25" max="25" width="56.28515625" style="147" customWidth="1"/>
    <col min="26" max="26" width="18.42578125" style="147" customWidth="1"/>
    <col min="27" max="34" width="10.85546875" style="147" customWidth="1"/>
    <col min="35" max="35" width="15.42578125" style="147" customWidth="1"/>
    <col min="36" max="36" width="10.85546875" style="151"/>
    <col min="37" max="16384" width="10.85546875" style="147"/>
  </cols>
  <sheetData>
    <row r="1" spans="1:39" s="105" customFormat="1" ht="21" customHeight="1" x14ac:dyDescent="0.25">
      <c r="A1" s="227"/>
      <c r="B1" s="227"/>
      <c r="C1" s="227"/>
      <c r="D1" s="215" t="s">
        <v>35</v>
      </c>
      <c r="E1" s="215"/>
      <c r="F1" s="215"/>
      <c r="G1" s="216"/>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179" t="s">
        <v>0</v>
      </c>
      <c r="AH1" s="179"/>
      <c r="AI1" s="179"/>
    </row>
    <row r="2" spans="1:39" s="105" customFormat="1" ht="21" customHeight="1" x14ac:dyDescent="0.25">
      <c r="A2" s="227"/>
      <c r="B2" s="227"/>
      <c r="C2" s="227"/>
      <c r="D2" s="215"/>
      <c r="E2" s="215"/>
      <c r="F2" s="215"/>
      <c r="G2" s="216"/>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179" t="s">
        <v>30</v>
      </c>
      <c r="AH2" s="179"/>
      <c r="AI2" s="179"/>
    </row>
    <row r="3" spans="1:39" s="105" customFormat="1" ht="21" customHeight="1" x14ac:dyDescent="0.25">
      <c r="A3" s="227"/>
      <c r="B3" s="227"/>
      <c r="C3" s="227"/>
      <c r="D3" s="215"/>
      <c r="E3" s="215"/>
      <c r="F3" s="215"/>
      <c r="G3" s="216"/>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179" t="s">
        <v>42</v>
      </c>
      <c r="AH3" s="179"/>
      <c r="AI3" s="179"/>
    </row>
    <row r="4" spans="1:39" s="105" customFormat="1" ht="21" customHeight="1" thickBot="1" x14ac:dyDescent="0.3">
      <c r="A4" s="227"/>
      <c r="B4" s="227"/>
      <c r="C4" s="227"/>
      <c r="D4" s="215"/>
      <c r="E4" s="215"/>
      <c r="F4" s="215"/>
      <c r="G4" s="216"/>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179" t="s">
        <v>1</v>
      </c>
      <c r="AH4" s="179"/>
      <c r="AI4" s="179"/>
    </row>
    <row r="5" spans="1:39" s="105" customFormat="1" ht="45" hidden="1" customHeight="1" thickBot="1" x14ac:dyDescent="0.3">
      <c r="A5" s="204" t="s">
        <v>36</v>
      </c>
      <c r="B5" s="205"/>
      <c r="C5" s="206">
        <v>2021</v>
      </c>
      <c r="D5" s="206"/>
      <c r="E5" s="213" t="s">
        <v>37</v>
      </c>
      <c r="F5" s="214"/>
      <c r="G5" s="187">
        <v>44227</v>
      </c>
      <c r="H5" s="188"/>
      <c r="I5" s="188"/>
      <c r="J5" s="189"/>
      <c r="K5" s="202"/>
      <c r="L5" s="203"/>
      <c r="M5" s="203"/>
      <c r="N5" s="203"/>
      <c r="O5" s="203"/>
      <c r="P5" s="203"/>
      <c r="Q5" s="203"/>
      <c r="R5" s="203"/>
      <c r="S5" s="203"/>
      <c r="T5" s="203"/>
      <c r="U5" s="203"/>
      <c r="V5" s="203"/>
      <c r="W5" s="203"/>
      <c r="X5" s="203"/>
      <c r="Y5" s="203"/>
      <c r="Z5" s="203"/>
      <c r="AA5" s="203"/>
      <c r="AB5" s="203"/>
      <c r="AC5" s="203"/>
      <c r="AD5" s="203"/>
      <c r="AE5" s="203"/>
      <c r="AF5" s="203"/>
      <c r="AG5" s="203"/>
      <c r="AH5" s="203"/>
      <c r="AI5" s="203"/>
    </row>
    <row r="6" spans="1:39" s="105" customFormat="1" ht="21" hidden="1" customHeight="1" x14ac:dyDescent="0.25">
      <c r="A6" s="183" t="s">
        <v>38</v>
      </c>
      <c r="B6" s="184"/>
      <c r="C6" s="184"/>
      <c r="D6" s="184"/>
      <c r="E6" s="184"/>
      <c r="F6" s="184"/>
      <c r="G6" s="185"/>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6"/>
      <c r="AJ6" s="132"/>
      <c r="AK6" s="132"/>
      <c r="AL6" s="132"/>
      <c r="AM6" s="132"/>
    </row>
    <row r="7" spans="1:39" s="105" customFormat="1" ht="21" hidden="1" customHeight="1" x14ac:dyDescent="0.25">
      <c r="A7" s="207" t="s">
        <v>39</v>
      </c>
      <c r="B7" s="194"/>
      <c r="C7" s="194"/>
      <c r="D7" s="193" t="s">
        <v>40</v>
      </c>
      <c r="E7" s="194"/>
      <c r="F7" s="194"/>
      <c r="G7" s="208"/>
      <c r="H7" s="194"/>
      <c r="I7" s="194"/>
      <c r="J7" s="194"/>
      <c r="K7" s="194"/>
      <c r="L7" s="194"/>
      <c r="M7" s="194"/>
      <c r="N7" s="194"/>
      <c r="O7" s="194"/>
      <c r="P7" s="194"/>
      <c r="Q7" s="194"/>
      <c r="R7" s="194"/>
      <c r="S7" s="194"/>
      <c r="T7" s="194"/>
      <c r="U7" s="194"/>
      <c r="V7" s="194"/>
      <c r="W7" s="194"/>
      <c r="X7" s="194"/>
      <c r="Y7" s="194"/>
      <c r="Z7" s="194"/>
      <c r="AA7" s="194"/>
      <c r="AB7" s="209"/>
      <c r="AC7" s="193" t="s">
        <v>41</v>
      </c>
      <c r="AD7" s="194"/>
      <c r="AE7" s="194"/>
      <c r="AF7" s="194"/>
      <c r="AG7" s="194"/>
      <c r="AH7" s="194"/>
      <c r="AI7" s="195"/>
      <c r="AJ7" s="132"/>
      <c r="AK7" s="132"/>
      <c r="AL7" s="132"/>
      <c r="AM7" s="132"/>
    </row>
    <row r="8" spans="1:39" s="105" customFormat="1" ht="21" hidden="1" customHeight="1" x14ac:dyDescent="0.25">
      <c r="A8" s="210"/>
      <c r="B8" s="191"/>
      <c r="C8" s="211"/>
      <c r="D8" s="190"/>
      <c r="E8" s="191"/>
      <c r="F8" s="191"/>
      <c r="G8" s="212"/>
      <c r="H8" s="191"/>
      <c r="I8" s="191"/>
      <c r="J8" s="191"/>
      <c r="K8" s="191"/>
      <c r="L8" s="191"/>
      <c r="M8" s="191"/>
      <c r="N8" s="191"/>
      <c r="O8" s="191"/>
      <c r="P8" s="191"/>
      <c r="Q8" s="191"/>
      <c r="R8" s="191"/>
      <c r="S8" s="191"/>
      <c r="T8" s="191"/>
      <c r="U8" s="191"/>
      <c r="V8" s="191"/>
      <c r="W8" s="191"/>
      <c r="X8" s="191"/>
      <c r="Y8" s="191"/>
      <c r="Z8" s="191"/>
      <c r="AA8" s="191"/>
      <c r="AB8" s="211"/>
      <c r="AC8" s="190"/>
      <c r="AD8" s="191"/>
      <c r="AE8" s="191"/>
      <c r="AF8" s="191"/>
      <c r="AG8" s="191"/>
      <c r="AH8" s="191"/>
      <c r="AI8" s="192"/>
      <c r="AJ8" s="174"/>
      <c r="AK8" s="174"/>
      <c r="AL8" s="174"/>
      <c r="AM8" s="174"/>
    </row>
    <row r="9" spans="1:39" s="105" customFormat="1" ht="21" hidden="1" customHeight="1" thickBot="1" x14ac:dyDescent="0.3">
      <c r="A9" s="196"/>
      <c r="B9" s="197"/>
      <c r="C9" s="198"/>
      <c r="D9" s="199"/>
      <c r="E9" s="197"/>
      <c r="F9" s="197"/>
      <c r="G9" s="200"/>
      <c r="H9" s="197"/>
      <c r="I9" s="197"/>
      <c r="J9" s="197"/>
      <c r="K9" s="197"/>
      <c r="L9" s="197"/>
      <c r="M9" s="197"/>
      <c r="N9" s="197"/>
      <c r="O9" s="197"/>
      <c r="P9" s="197"/>
      <c r="Q9" s="197"/>
      <c r="R9" s="197"/>
      <c r="S9" s="197"/>
      <c r="T9" s="197"/>
      <c r="U9" s="197"/>
      <c r="V9" s="197"/>
      <c r="W9" s="197"/>
      <c r="X9" s="197"/>
      <c r="Y9" s="197"/>
      <c r="Z9" s="197"/>
      <c r="AA9" s="197"/>
      <c r="AB9" s="198"/>
      <c r="AC9" s="199"/>
      <c r="AD9" s="197"/>
      <c r="AE9" s="197"/>
      <c r="AF9" s="197"/>
      <c r="AG9" s="197"/>
      <c r="AH9" s="197"/>
      <c r="AI9" s="201"/>
      <c r="AJ9" s="174"/>
      <c r="AK9" s="174"/>
      <c r="AL9" s="174"/>
      <c r="AM9" s="174"/>
    </row>
    <row r="10" spans="1:39" s="105" customFormat="1" ht="21" hidden="1" customHeight="1" x14ac:dyDescent="0.25">
      <c r="A10" s="173"/>
      <c r="B10" s="174"/>
      <c r="C10" s="174"/>
      <c r="D10" s="174"/>
      <c r="E10" s="174"/>
      <c r="F10" s="174"/>
      <c r="G10" s="175"/>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row>
    <row r="11" spans="1:39" s="105" customFormat="1" ht="14.25" hidden="1" customHeight="1" thickBot="1" x14ac:dyDescent="0.3">
      <c r="A11" s="180"/>
      <c r="B11" s="181"/>
      <c r="C11" s="181"/>
      <c r="D11" s="181"/>
      <c r="E11" s="181"/>
      <c r="F11" s="181"/>
      <c r="G11" s="182"/>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74"/>
      <c r="AK11" s="174"/>
      <c r="AL11" s="174"/>
      <c r="AM11" s="174"/>
    </row>
    <row r="12" spans="1:39" s="105" customFormat="1" ht="29.25" customHeight="1" x14ac:dyDescent="0.25">
      <c r="A12" s="222" t="s">
        <v>15</v>
      </c>
      <c r="B12" s="223"/>
      <c r="C12" s="223"/>
      <c r="D12" s="223"/>
      <c r="E12" s="223"/>
      <c r="F12" s="223"/>
      <c r="G12" s="224"/>
      <c r="H12" s="223"/>
      <c r="I12" s="223"/>
      <c r="J12" s="223"/>
      <c r="K12" s="223"/>
      <c r="L12" s="223"/>
      <c r="M12" s="223"/>
      <c r="N12" s="225"/>
      <c r="O12" s="222" t="s">
        <v>29</v>
      </c>
      <c r="P12" s="223"/>
      <c r="Q12" s="223"/>
      <c r="R12" s="223"/>
      <c r="S12" s="223"/>
      <c r="T12" s="223"/>
      <c r="U12" s="223"/>
      <c r="V12" s="226"/>
      <c r="W12" s="218" t="s">
        <v>21</v>
      </c>
      <c r="X12" s="218"/>
      <c r="Y12" s="218"/>
      <c r="Z12" s="218"/>
      <c r="AA12" s="218"/>
      <c r="AB12" s="218"/>
      <c r="AC12" s="218"/>
      <c r="AD12" s="218"/>
      <c r="AE12" s="218"/>
      <c r="AF12" s="218"/>
      <c r="AG12" s="218"/>
      <c r="AH12" s="218"/>
      <c r="AI12" s="218"/>
    </row>
    <row r="13" spans="1:39" s="105" customFormat="1" ht="15.75" customHeight="1" x14ac:dyDescent="0.25">
      <c r="A13" s="228" t="s">
        <v>27</v>
      </c>
      <c r="B13" s="215" t="s">
        <v>2</v>
      </c>
      <c r="C13" s="215" t="s">
        <v>195</v>
      </c>
      <c r="D13" s="215" t="s">
        <v>3</v>
      </c>
      <c r="E13" s="215" t="s">
        <v>9</v>
      </c>
      <c r="F13" s="215" t="s">
        <v>4</v>
      </c>
      <c r="G13" s="216"/>
      <c r="H13" s="215" t="s">
        <v>11</v>
      </c>
      <c r="I13" s="215"/>
      <c r="J13" s="215"/>
      <c r="K13" s="215" t="s">
        <v>14</v>
      </c>
      <c r="L13" s="215"/>
      <c r="M13" s="215"/>
      <c r="N13" s="229"/>
      <c r="O13" s="221" t="s">
        <v>22</v>
      </c>
      <c r="P13" s="217"/>
      <c r="Q13" s="217"/>
      <c r="R13" s="217"/>
      <c r="S13" s="217"/>
      <c r="T13" s="219" t="s">
        <v>17</v>
      </c>
      <c r="U13" s="219" t="s">
        <v>26</v>
      </c>
      <c r="V13" s="220" t="s">
        <v>28</v>
      </c>
      <c r="W13" s="217" t="s">
        <v>31</v>
      </c>
      <c r="X13" s="217"/>
      <c r="Y13" s="217"/>
      <c r="Z13" s="217" t="s">
        <v>32</v>
      </c>
      <c r="AA13" s="217"/>
      <c r="AB13" s="217"/>
      <c r="AC13" s="217" t="s">
        <v>33</v>
      </c>
      <c r="AD13" s="217"/>
      <c r="AE13" s="217"/>
      <c r="AF13" s="217" t="s">
        <v>34</v>
      </c>
      <c r="AG13" s="217"/>
      <c r="AH13" s="217"/>
      <c r="AI13" s="215" t="s">
        <v>20</v>
      </c>
    </row>
    <row r="14" spans="1:39" ht="32.25" customHeight="1" x14ac:dyDescent="0.25">
      <c r="A14" s="228"/>
      <c r="B14" s="215"/>
      <c r="C14" s="215"/>
      <c r="D14" s="215"/>
      <c r="E14" s="215"/>
      <c r="F14" s="167" t="s">
        <v>24</v>
      </c>
      <c r="G14" s="170" t="s">
        <v>25</v>
      </c>
      <c r="H14" s="167" t="s">
        <v>23</v>
      </c>
      <c r="I14" s="167" t="s">
        <v>12</v>
      </c>
      <c r="J14" s="106" t="s">
        <v>13</v>
      </c>
      <c r="K14" s="167" t="s">
        <v>5</v>
      </c>
      <c r="L14" s="167" t="s">
        <v>6</v>
      </c>
      <c r="M14" s="167" t="s">
        <v>7</v>
      </c>
      <c r="N14" s="169" t="s">
        <v>8</v>
      </c>
      <c r="O14" s="168" t="s">
        <v>16</v>
      </c>
      <c r="P14" s="167" t="s">
        <v>5</v>
      </c>
      <c r="Q14" s="167" t="s">
        <v>6</v>
      </c>
      <c r="R14" s="167" t="s">
        <v>7</v>
      </c>
      <c r="S14" s="167" t="s">
        <v>8</v>
      </c>
      <c r="T14" s="219"/>
      <c r="U14" s="219"/>
      <c r="V14" s="220"/>
      <c r="W14" s="167" t="s">
        <v>18</v>
      </c>
      <c r="X14" s="167" t="s">
        <v>10</v>
      </c>
      <c r="Y14" s="167" t="s">
        <v>19</v>
      </c>
      <c r="Z14" s="167" t="s">
        <v>18</v>
      </c>
      <c r="AA14" s="167" t="s">
        <v>10</v>
      </c>
      <c r="AB14" s="167" t="s">
        <v>19</v>
      </c>
      <c r="AC14" s="167" t="s">
        <v>18</v>
      </c>
      <c r="AD14" s="167" t="s">
        <v>10</v>
      </c>
      <c r="AE14" s="167" t="s">
        <v>19</v>
      </c>
      <c r="AF14" s="167" t="s">
        <v>18</v>
      </c>
      <c r="AG14" s="167" t="s">
        <v>10</v>
      </c>
      <c r="AH14" s="167" t="s">
        <v>19</v>
      </c>
      <c r="AI14" s="215"/>
    </row>
    <row r="15" spans="1:39" ht="140.25" customHeight="1" x14ac:dyDescent="0.25">
      <c r="A15" s="107" t="s">
        <v>43</v>
      </c>
      <c r="B15" s="107" t="s">
        <v>47</v>
      </c>
      <c r="C15" s="107" t="s">
        <v>47</v>
      </c>
      <c r="D15" s="108" t="s">
        <v>155</v>
      </c>
      <c r="E15" s="107" t="s">
        <v>175</v>
      </c>
      <c r="F15" s="109">
        <v>0.7</v>
      </c>
      <c r="G15" s="110">
        <v>0.05</v>
      </c>
      <c r="H15" s="107" t="s">
        <v>44</v>
      </c>
      <c r="I15" s="107" t="s">
        <v>48</v>
      </c>
      <c r="J15" s="107">
        <f>SUM(K15:N15)</f>
        <v>1</v>
      </c>
      <c r="K15" s="111">
        <v>0</v>
      </c>
      <c r="L15" s="111">
        <v>0</v>
      </c>
      <c r="M15" s="111">
        <v>0.6</v>
      </c>
      <c r="N15" s="111">
        <v>0.4</v>
      </c>
      <c r="O15" s="171">
        <f t="shared" ref="O15:O51" si="0">SUM(P15,Q15,R15,S15)</f>
        <v>0.15</v>
      </c>
      <c r="P15" s="107">
        <v>0.15</v>
      </c>
      <c r="Q15" s="107"/>
      <c r="R15" s="112"/>
      <c r="S15" s="113"/>
      <c r="T15" s="112">
        <f t="shared" ref="T15:T19" si="1">SUM(P15:S15)</f>
        <v>0.15</v>
      </c>
      <c r="U15" s="114">
        <f t="shared" ref="U15:U68" si="2">+T15/J15</f>
        <v>0.15</v>
      </c>
      <c r="V15" s="153">
        <f t="shared" ref="V15:V69" si="3">+U15*F15</f>
        <v>0.105</v>
      </c>
      <c r="W15" s="154" t="s">
        <v>199</v>
      </c>
      <c r="X15" s="154" t="s">
        <v>200</v>
      </c>
      <c r="Y15" s="172" t="s">
        <v>201</v>
      </c>
      <c r="Z15" s="133"/>
      <c r="AA15" s="133"/>
      <c r="AB15" s="134"/>
      <c r="AC15" s="133"/>
      <c r="AD15" s="133"/>
      <c r="AE15" s="134"/>
      <c r="AF15" s="134"/>
      <c r="AG15" s="134"/>
      <c r="AH15" s="134"/>
      <c r="AI15" s="116"/>
    </row>
    <row r="16" spans="1:39" ht="51.75" customHeight="1" x14ac:dyDescent="0.25">
      <c r="A16" s="107" t="s">
        <v>43</v>
      </c>
      <c r="B16" s="107" t="s">
        <v>49</v>
      </c>
      <c r="C16" s="107" t="s">
        <v>49</v>
      </c>
      <c r="D16" s="111" t="s">
        <v>50</v>
      </c>
      <c r="E16" s="107" t="s">
        <v>174</v>
      </c>
      <c r="F16" s="109">
        <v>0.3</v>
      </c>
      <c r="G16" s="110">
        <v>0.02</v>
      </c>
      <c r="H16" s="107" t="s">
        <v>44</v>
      </c>
      <c r="I16" s="107" t="s">
        <v>51</v>
      </c>
      <c r="J16" s="107">
        <f t="shared" ref="J16:J69" si="4">SUM(K16:N16)</f>
        <v>2</v>
      </c>
      <c r="K16" s="111">
        <v>0</v>
      </c>
      <c r="L16" s="111">
        <v>1</v>
      </c>
      <c r="M16" s="111">
        <v>0</v>
      </c>
      <c r="N16" s="111">
        <v>1</v>
      </c>
      <c r="O16" s="171">
        <f t="shared" si="0"/>
        <v>0</v>
      </c>
      <c r="P16" s="107">
        <v>0</v>
      </c>
      <c r="Q16" s="107"/>
      <c r="R16" s="112"/>
      <c r="S16" s="113"/>
      <c r="T16" s="112">
        <f t="shared" si="1"/>
        <v>0</v>
      </c>
      <c r="U16" s="114">
        <f t="shared" si="2"/>
        <v>0</v>
      </c>
      <c r="V16" s="153">
        <f t="shared" si="3"/>
        <v>0</v>
      </c>
      <c r="W16" s="134"/>
      <c r="X16" s="134"/>
      <c r="Y16" s="167"/>
      <c r="Z16" s="134"/>
      <c r="AA16" s="134"/>
      <c r="AB16" s="134"/>
      <c r="AC16" s="134"/>
      <c r="AD16" s="134"/>
      <c r="AE16" s="134"/>
      <c r="AF16" s="134"/>
      <c r="AG16" s="133"/>
      <c r="AH16" s="134"/>
      <c r="AI16" s="155"/>
    </row>
    <row r="17" spans="1:35" ht="135" customHeight="1" x14ac:dyDescent="0.25">
      <c r="A17" s="107" t="s">
        <v>52</v>
      </c>
      <c r="B17" s="107" t="s">
        <v>49</v>
      </c>
      <c r="C17" s="107" t="s">
        <v>49</v>
      </c>
      <c r="D17" s="107" t="s">
        <v>53</v>
      </c>
      <c r="E17" s="107" t="s">
        <v>54</v>
      </c>
      <c r="F17" s="109">
        <v>0.2</v>
      </c>
      <c r="G17" s="110">
        <v>0.01</v>
      </c>
      <c r="H17" s="107" t="s">
        <v>44</v>
      </c>
      <c r="I17" s="107" t="s">
        <v>55</v>
      </c>
      <c r="J17" s="107">
        <f t="shared" si="4"/>
        <v>4</v>
      </c>
      <c r="K17" s="107">
        <v>1</v>
      </c>
      <c r="L17" s="107">
        <v>1</v>
      </c>
      <c r="M17" s="107">
        <v>1</v>
      </c>
      <c r="N17" s="107">
        <v>1</v>
      </c>
      <c r="O17" s="171">
        <f t="shared" si="0"/>
        <v>1</v>
      </c>
      <c r="P17" s="107">
        <v>1</v>
      </c>
      <c r="Q17" s="107"/>
      <c r="R17" s="112"/>
      <c r="S17" s="113"/>
      <c r="T17" s="112">
        <f t="shared" si="1"/>
        <v>1</v>
      </c>
      <c r="U17" s="114">
        <f t="shared" si="2"/>
        <v>0.25</v>
      </c>
      <c r="V17" s="153">
        <f t="shared" si="3"/>
        <v>0.05</v>
      </c>
      <c r="W17" s="116" t="s">
        <v>215</v>
      </c>
      <c r="X17" s="172" t="s">
        <v>296</v>
      </c>
      <c r="Y17" s="172" t="s">
        <v>201</v>
      </c>
      <c r="Z17" s="116"/>
      <c r="AA17" s="133"/>
      <c r="AB17" s="134"/>
      <c r="AC17" s="116"/>
      <c r="AD17" s="133"/>
      <c r="AE17" s="134"/>
      <c r="AF17" s="116"/>
      <c r="AG17" s="156"/>
      <c r="AH17" s="134"/>
      <c r="AI17" s="155"/>
    </row>
    <row r="18" spans="1:35" ht="205.5" customHeight="1" x14ac:dyDescent="0.25">
      <c r="A18" s="107" t="s">
        <v>52</v>
      </c>
      <c r="B18" s="107" t="s">
        <v>49</v>
      </c>
      <c r="C18" s="107" t="s">
        <v>49</v>
      </c>
      <c r="D18" s="107" t="s">
        <v>56</v>
      </c>
      <c r="E18" s="107" t="s">
        <v>54</v>
      </c>
      <c r="F18" s="109">
        <v>0.2</v>
      </c>
      <c r="G18" s="110">
        <v>0.01</v>
      </c>
      <c r="H18" s="107" t="s">
        <v>44</v>
      </c>
      <c r="I18" s="107" t="s">
        <v>57</v>
      </c>
      <c r="J18" s="107">
        <f t="shared" si="4"/>
        <v>4</v>
      </c>
      <c r="K18" s="107">
        <v>1</v>
      </c>
      <c r="L18" s="107">
        <v>1</v>
      </c>
      <c r="M18" s="107">
        <v>1</v>
      </c>
      <c r="N18" s="107">
        <v>1</v>
      </c>
      <c r="O18" s="171">
        <f t="shared" si="0"/>
        <v>1</v>
      </c>
      <c r="P18" s="107">
        <v>1</v>
      </c>
      <c r="Q18" s="107"/>
      <c r="R18" s="112"/>
      <c r="S18" s="113"/>
      <c r="T18" s="112">
        <f t="shared" si="1"/>
        <v>1</v>
      </c>
      <c r="U18" s="114">
        <f t="shared" si="2"/>
        <v>0.25</v>
      </c>
      <c r="V18" s="153">
        <f t="shared" si="3"/>
        <v>0.05</v>
      </c>
      <c r="W18" s="139" t="s">
        <v>202</v>
      </c>
      <c r="X18" s="138" t="s">
        <v>203</v>
      </c>
      <c r="Y18" s="172" t="s">
        <v>201</v>
      </c>
      <c r="Z18" s="135"/>
      <c r="AA18" s="133"/>
      <c r="AB18" s="134"/>
      <c r="AC18" s="136"/>
      <c r="AD18" s="133"/>
      <c r="AE18" s="134"/>
      <c r="AF18" s="134"/>
      <c r="AG18" s="134"/>
      <c r="AH18" s="134"/>
      <c r="AI18" s="155"/>
    </row>
    <row r="19" spans="1:35" ht="84.75" customHeight="1" x14ac:dyDescent="0.25">
      <c r="A19" s="107" t="s">
        <v>52</v>
      </c>
      <c r="B19" s="107" t="s">
        <v>49</v>
      </c>
      <c r="C19" s="107" t="s">
        <v>49</v>
      </c>
      <c r="D19" s="107" t="s">
        <v>58</v>
      </c>
      <c r="E19" s="107" t="s">
        <v>54</v>
      </c>
      <c r="F19" s="109">
        <v>0.2</v>
      </c>
      <c r="G19" s="110">
        <v>0.01</v>
      </c>
      <c r="H19" s="107" t="s">
        <v>44</v>
      </c>
      <c r="I19" s="107" t="s">
        <v>59</v>
      </c>
      <c r="J19" s="107">
        <f t="shared" si="4"/>
        <v>4</v>
      </c>
      <c r="K19" s="107">
        <v>1</v>
      </c>
      <c r="L19" s="107">
        <v>1</v>
      </c>
      <c r="M19" s="107">
        <v>1</v>
      </c>
      <c r="N19" s="107">
        <v>1</v>
      </c>
      <c r="O19" s="171">
        <f t="shared" si="0"/>
        <v>1</v>
      </c>
      <c r="P19" s="107">
        <v>1</v>
      </c>
      <c r="Q19" s="107"/>
      <c r="R19" s="112"/>
      <c r="S19" s="113"/>
      <c r="T19" s="112">
        <f t="shared" si="1"/>
        <v>1</v>
      </c>
      <c r="U19" s="114">
        <f t="shared" si="2"/>
        <v>0.25</v>
      </c>
      <c r="V19" s="153">
        <f t="shared" si="3"/>
        <v>0.05</v>
      </c>
      <c r="W19" s="138" t="s">
        <v>204</v>
      </c>
      <c r="X19" s="138" t="s">
        <v>210</v>
      </c>
      <c r="Y19" s="172" t="s">
        <v>201</v>
      </c>
      <c r="Z19" s="137"/>
      <c r="AA19" s="133"/>
      <c r="AB19" s="134"/>
      <c r="AC19" s="138"/>
      <c r="AD19" s="133"/>
      <c r="AE19" s="134"/>
      <c r="AF19" s="134"/>
      <c r="AG19" s="134"/>
      <c r="AH19" s="134"/>
      <c r="AI19" s="155"/>
    </row>
    <row r="20" spans="1:35" ht="64.5" customHeight="1" x14ac:dyDescent="0.25">
      <c r="A20" s="107" t="s">
        <v>52</v>
      </c>
      <c r="B20" s="107" t="s">
        <v>49</v>
      </c>
      <c r="C20" s="107" t="s">
        <v>49</v>
      </c>
      <c r="D20" s="107" t="s">
        <v>138</v>
      </c>
      <c r="E20" s="107" t="s">
        <v>54</v>
      </c>
      <c r="F20" s="109">
        <v>0.2</v>
      </c>
      <c r="G20" s="110">
        <v>0.01</v>
      </c>
      <c r="H20" s="107" t="s">
        <v>44</v>
      </c>
      <c r="I20" s="107" t="s">
        <v>183</v>
      </c>
      <c r="J20" s="115">
        <f t="shared" si="4"/>
        <v>1</v>
      </c>
      <c r="K20" s="115">
        <v>0.3</v>
      </c>
      <c r="L20" s="115">
        <v>0.5</v>
      </c>
      <c r="M20" s="115">
        <v>0.2</v>
      </c>
      <c r="N20" s="107">
        <v>0</v>
      </c>
      <c r="O20" s="149">
        <f t="shared" si="0"/>
        <v>0.3</v>
      </c>
      <c r="P20" s="109">
        <v>0.3</v>
      </c>
      <c r="Q20" s="107"/>
      <c r="R20" s="112"/>
      <c r="S20" s="113"/>
      <c r="T20" s="112">
        <f>SUM(P20:S20)</f>
        <v>0.3</v>
      </c>
      <c r="U20" s="114">
        <f t="shared" si="2"/>
        <v>0.3</v>
      </c>
      <c r="V20" s="153">
        <f t="shared" si="3"/>
        <v>0.06</v>
      </c>
      <c r="W20" s="157" t="s">
        <v>205</v>
      </c>
      <c r="X20" s="138" t="s">
        <v>206</v>
      </c>
      <c r="Y20" s="172" t="s">
        <v>201</v>
      </c>
      <c r="Z20" s="137"/>
      <c r="AA20" s="133"/>
      <c r="AB20" s="134"/>
      <c r="AC20" s="138"/>
      <c r="AD20" s="133"/>
      <c r="AE20" s="134"/>
      <c r="AF20" s="134"/>
      <c r="AG20" s="134"/>
      <c r="AH20" s="134"/>
      <c r="AI20" s="155"/>
    </row>
    <row r="21" spans="1:35" s="151" customFormat="1" ht="47.25" customHeight="1" x14ac:dyDescent="0.25">
      <c r="A21" s="107" t="s">
        <v>52</v>
      </c>
      <c r="B21" s="107" t="s">
        <v>49</v>
      </c>
      <c r="C21" s="107" t="s">
        <v>49</v>
      </c>
      <c r="D21" s="107" t="s">
        <v>137</v>
      </c>
      <c r="E21" s="107" t="s">
        <v>54</v>
      </c>
      <c r="F21" s="109">
        <v>0.2</v>
      </c>
      <c r="G21" s="110">
        <v>0.01</v>
      </c>
      <c r="H21" s="107" t="s">
        <v>44</v>
      </c>
      <c r="I21" s="107" t="s">
        <v>182</v>
      </c>
      <c r="J21" s="115">
        <f t="shared" si="4"/>
        <v>1</v>
      </c>
      <c r="K21" s="115">
        <v>0.25</v>
      </c>
      <c r="L21" s="115">
        <v>0.25</v>
      </c>
      <c r="M21" s="115">
        <v>0.25</v>
      </c>
      <c r="N21" s="115">
        <v>0.25</v>
      </c>
      <c r="O21" s="149">
        <f t="shared" si="0"/>
        <v>0.25</v>
      </c>
      <c r="P21" s="109">
        <v>0.25</v>
      </c>
      <c r="Q21" s="107"/>
      <c r="R21" s="112"/>
      <c r="S21" s="113"/>
      <c r="T21" s="112">
        <f>SUM(P21:S21)</f>
        <v>0.25</v>
      </c>
      <c r="U21" s="114">
        <f t="shared" si="2"/>
        <v>0.25</v>
      </c>
      <c r="V21" s="153">
        <f t="shared" si="3"/>
        <v>0.05</v>
      </c>
      <c r="W21" s="138" t="s">
        <v>208</v>
      </c>
      <c r="X21" s="133" t="s">
        <v>207</v>
      </c>
      <c r="Y21" s="134" t="s">
        <v>201</v>
      </c>
      <c r="Z21" s="138"/>
      <c r="AA21" s="133"/>
      <c r="AB21" s="134"/>
      <c r="AC21" s="138"/>
      <c r="AD21" s="133"/>
      <c r="AE21" s="134"/>
      <c r="AF21" s="134"/>
      <c r="AG21" s="134"/>
      <c r="AH21" s="134"/>
      <c r="AI21" s="155"/>
    </row>
    <row r="22" spans="1:35" s="151" customFormat="1" ht="84" customHeight="1" x14ac:dyDescent="0.25">
      <c r="A22" s="107" t="s">
        <v>60</v>
      </c>
      <c r="B22" s="107" t="s">
        <v>49</v>
      </c>
      <c r="C22" s="107" t="s">
        <v>49</v>
      </c>
      <c r="D22" s="107" t="s">
        <v>140</v>
      </c>
      <c r="E22" s="107" t="s">
        <v>54</v>
      </c>
      <c r="F22" s="109">
        <v>0.2</v>
      </c>
      <c r="G22" s="110">
        <v>0.01</v>
      </c>
      <c r="H22" s="107" t="s">
        <v>44</v>
      </c>
      <c r="I22" s="107" t="s">
        <v>61</v>
      </c>
      <c r="J22" s="107">
        <f t="shared" si="4"/>
        <v>4</v>
      </c>
      <c r="K22" s="107">
        <v>1</v>
      </c>
      <c r="L22" s="107">
        <v>1</v>
      </c>
      <c r="M22" s="107">
        <v>1</v>
      </c>
      <c r="N22" s="107">
        <v>1</v>
      </c>
      <c r="O22" s="171">
        <f t="shared" si="0"/>
        <v>1</v>
      </c>
      <c r="P22" s="107">
        <v>1</v>
      </c>
      <c r="Q22" s="107"/>
      <c r="R22" s="112"/>
      <c r="S22" s="113"/>
      <c r="T22" s="112">
        <f t="shared" ref="T22:T69" si="5">SUM(P22:S22)</f>
        <v>1</v>
      </c>
      <c r="U22" s="114">
        <f t="shared" si="2"/>
        <v>0.25</v>
      </c>
      <c r="V22" s="153">
        <f t="shared" si="3"/>
        <v>0.05</v>
      </c>
      <c r="W22" s="116" t="s">
        <v>209</v>
      </c>
      <c r="X22" s="133" t="s">
        <v>295</v>
      </c>
      <c r="Y22" s="134" t="s">
        <v>201</v>
      </c>
      <c r="Z22" s="116"/>
      <c r="AA22" s="133"/>
      <c r="AB22" s="134"/>
      <c r="AC22" s="116"/>
      <c r="AD22" s="133"/>
      <c r="AE22" s="134"/>
      <c r="AF22" s="116"/>
      <c r="AG22" s="133"/>
      <c r="AH22" s="134"/>
      <c r="AI22" s="155"/>
    </row>
    <row r="23" spans="1:35" s="151" customFormat="1" ht="79.5" customHeight="1" x14ac:dyDescent="0.25">
      <c r="A23" s="107" t="s">
        <v>60</v>
      </c>
      <c r="B23" s="107" t="s">
        <v>49</v>
      </c>
      <c r="C23" s="107" t="s">
        <v>49</v>
      </c>
      <c r="D23" s="107" t="s">
        <v>141</v>
      </c>
      <c r="E23" s="107" t="s">
        <v>54</v>
      </c>
      <c r="F23" s="109">
        <v>0.2</v>
      </c>
      <c r="G23" s="110">
        <v>0.01</v>
      </c>
      <c r="H23" s="107" t="s">
        <v>44</v>
      </c>
      <c r="I23" s="107" t="s">
        <v>62</v>
      </c>
      <c r="J23" s="107">
        <f t="shared" si="4"/>
        <v>4</v>
      </c>
      <c r="K23" s="107">
        <v>1</v>
      </c>
      <c r="L23" s="107">
        <v>1</v>
      </c>
      <c r="M23" s="107">
        <v>1</v>
      </c>
      <c r="N23" s="107">
        <v>1</v>
      </c>
      <c r="O23" s="171">
        <f t="shared" si="0"/>
        <v>1</v>
      </c>
      <c r="P23" s="107">
        <v>1</v>
      </c>
      <c r="Q23" s="107"/>
      <c r="R23" s="112"/>
      <c r="S23" s="113"/>
      <c r="T23" s="112">
        <f t="shared" si="5"/>
        <v>1</v>
      </c>
      <c r="U23" s="114">
        <f t="shared" si="2"/>
        <v>0.25</v>
      </c>
      <c r="V23" s="153">
        <f t="shared" si="3"/>
        <v>0.05</v>
      </c>
      <c r="W23" s="136" t="s">
        <v>212</v>
      </c>
      <c r="X23" s="134" t="s">
        <v>211</v>
      </c>
      <c r="Y23" s="134" t="s">
        <v>201</v>
      </c>
      <c r="Z23" s="136"/>
      <c r="AA23" s="134"/>
      <c r="AB23" s="134"/>
      <c r="AC23" s="136"/>
      <c r="AD23" s="134"/>
      <c r="AE23" s="134"/>
      <c r="AF23" s="134"/>
      <c r="AG23" s="134"/>
      <c r="AH23" s="134"/>
      <c r="AI23" s="155"/>
    </row>
    <row r="24" spans="1:35" s="151" customFormat="1" ht="153.75" customHeight="1" x14ac:dyDescent="0.25">
      <c r="A24" s="107" t="s">
        <v>60</v>
      </c>
      <c r="B24" s="107" t="s">
        <v>49</v>
      </c>
      <c r="C24" s="107" t="s">
        <v>49</v>
      </c>
      <c r="D24" s="107" t="s">
        <v>142</v>
      </c>
      <c r="E24" s="107" t="s">
        <v>54</v>
      </c>
      <c r="F24" s="109">
        <v>0.1</v>
      </c>
      <c r="G24" s="110">
        <v>0.01</v>
      </c>
      <c r="H24" s="107" t="s">
        <v>44</v>
      </c>
      <c r="I24" s="107" t="s">
        <v>63</v>
      </c>
      <c r="J24" s="107">
        <f t="shared" si="4"/>
        <v>4</v>
      </c>
      <c r="K24" s="107">
        <v>1</v>
      </c>
      <c r="L24" s="107">
        <v>1</v>
      </c>
      <c r="M24" s="107">
        <v>1</v>
      </c>
      <c r="N24" s="107">
        <v>1</v>
      </c>
      <c r="O24" s="171">
        <f t="shared" si="0"/>
        <v>1</v>
      </c>
      <c r="P24" s="107">
        <v>1</v>
      </c>
      <c r="Q24" s="107"/>
      <c r="R24" s="112"/>
      <c r="S24" s="113"/>
      <c r="T24" s="112">
        <f t="shared" si="5"/>
        <v>1</v>
      </c>
      <c r="U24" s="114">
        <f t="shared" si="2"/>
        <v>0.25</v>
      </c>
      <c r="V24" s="153">
        <f t="shared" si="3"/>
        <v>2.5000000000000001E-2</v>
      </c>
      <c r="W24" s="116" t="s">
        <v>214</v>
      </c>
      <c r="X24" s="172" t="s">
        <v>213</v>
      </c>
      <c r="Y24" s="134"/>
      <c r="Z24" s="136"/>
      <c r="AA24" s="133"/>
      <c r="AB24" s="134"/>
      <c r="AC24" s="136"/>
      <c r="AD24" s="133"/>
      <c r="AE24" s="134"/>
      <c r="AF24" s="134"/>
      <c r="AG24" s="134"/>
      <c r="AH24" s="134"/>
      <c r="AI24" s="155"/>
    </row>
    <row r="25" spans="1:35" s="151" customFormat="1" ht="92.25" customHeight="1" x14ac:dyDescent="0.25">
      <c r="A25" s="107" t="s">
        <v>60</v>
      </c>
      <c r="B25" s="107" t="s">
        <v>49</v>
      </c>
      <c r="C25" s="107" t="s">
        <v>49</v>
      </c>
      <c r="D25" s="107" t="s">
        <v>143</v>
      </c>
      <c r="E25" s="107" t="s">
        <v>54</v>
      </c>
      <c r="F25" s="109">
        <v>0.1</v>
      </c>
      <c r="G25" s="110">
        <v>0.01</v>
      </c>
      <c r="H25" s="107" t="s">
        <v>44</v>
      </c>
      <c r="I25" s="107" t="s">
        <v>64</v>
      </c>
      <c r="J25" s="107">
        <f t="shared" si="4"/>
        <v>3</v>
      </c>
      <c r="K25" s="107">
        <v>0</v>
      </c>
      <c r="L25" s="107">
        <v>1</v>
      </c>
      <c r="M25" s="107">
        <v>1</v>
      </c>
      <c r="N25" s="107">
        <v>1</v>
      </c>
      <c r="O25" s="171">
        <f t="shared" si="0"/>
        <v>0</v>
      </c>
      <c r="P25" s="107">
        <v>0</v>
      </c>
      <c r="Q25" s="107"/>
      <c r="R25" s="112"/>
      <c r="S25" s="113"/>
      <c r="T25" s="112">
        <f t="shared" si="5"/>
        <v>0</v>
      </c>
      <c r="U25" s="114">
        <f t="shared" si="2"/>
        <v>0</v>
      </c>
      <c r="V25" s="153">
        <f t="shared" si="3"/>
        <v>0</v>
      </c>
      <c r="W25" s="136"/>
      <c r="X25" s="133" t="s">
        <v>216</v>
      </c>
      <c r="Y25" s="134" t="s">
        <v>201</v>
      </c>
      <c r="Z25" s="136"/>
      <c r="AA25" s="133"/>
      <c r="AB25" s="134"/>
      <c r="AC25" s="136"/>
      <c r="AD25" s="134"/>
      <c r="AE25" s="134"/>
      <c r="AF25" s="134"/>
      <c r="AG25" s="134"/>
      <c r="AH25" s="134"/>
      <c r="AI25" s="155"/>
    </row>
    <row r="26" spans="1:35" s="151" customFormat="1" ht="51.75" customHeight="1" x14ac:dyDescent="0.25">
      <c r="A26" s="107" t="s">
        <v>60</v>
      </c>
      <c r="B26" s="107" t="s">
        <v>49</v>
      </c>
      <c r="C26" s="107" t="s">
        <v>49</v>
      </c>
      <c r="D26" s="107" t="s">
        <v>144</v>
      </c>
      <c r="E26" s="107" t="s">
        <v>54</v>
      </c>
      <c r="F26" s="109">
        <v>0.1</v>
      </c>
      <c r="G26" s="110">
        <v>0.01</v>
      </c>
      <c r="H26" s="107" t="s">
        <v>44</v>
      </c>
      <c r="I26" s="107" t="s">
        <v>65</v>
      </c>
      <c r="J26" s="107">
        <f t="shared" si="4"/>
        <v>2</v>
      </c>
      <c r="K26" s="107">
        <v>0</v>
      </c>
      <c r="L26" s="107">
        <v>1</v>
      </c>
      <c r="M26" s="107">
        <v>1</v>
      </c>
      <c r="N26" s="107">
        <v>0</v>
      </c>
      <c r="O26" s="171">
        <f t="shared" si="0"/>
        <v>0</v>
      </c>
      <c r="P26" s="107">
        <v>0</v>
      </c>
      <c r="Q26" s="107"/>
      <c r="R26" s="112"/>
      <c r="S26" s="113"/>
      <c r="T26" s="112">
        <f t="shared" si="5"/>
        <v>0</v>
      </c>
      <c r="U26" s="114">
        <f t="shared" si="2"/>
        <v>0</v>
      </c>
      <c r="V26" s="153">
        <f t="shared" si="3"/>
        <v>0</v>
      </c>
      <c r="W26" s="139"/>
      <c r="X26" s="133" t="s">
        <v>216</v>
      </c>
      <c r="Y26" s="134" t="s">
        <v>201</v>
      </c>
      <c r="Z26" s="139"/>
      <c r="AA26" s="133"/>
      <c r="AB26" s="134"/>
      <c r="AC26" s="139"/>
      <c r="AD26" s="134"/>
      <c r="AE26" s="134"/>
      <c r="AF26" s="134"/>
      <c r="AG26" s="134"/>
      <c r="AH26" s="134"/>
      <c r="AI26" s="155"/>
    </row>
    <row r="27" spans="1:35" s="151" customFormat="1" ht="89.25" customHeight="1" x14ac:dyDescent="0.25">
      <c r="A27" s="107" t="s">
        <v>60</v>
      </c>
      <c r="B27" s="107" t="s">
        <v>49</v>
      </c>
      <c r="C27" s="107" t="s">
        <v>49</v>
      </c>
      <c r="D27" s="107" t="s">
        <v>145</v>
      </c>
      <c r="E27" s="107" t="s">
        <v>54</v>
      </c>
      <c r="F27" s="109">
        <v>0.1</v>
      </c>
      <c r="G27" s="110">
        <v>0.01</v>
      </c>
      <c r="H27" s="107" t="s">
        <v>66</v>
      </c>
      <c r="I27" s="107" t="s">
        <v>181</v>
      </c>
      <c r="J27" s="115">
        <f>SUM(K27:N27)/4</f>
        <v>1</v>
      </c>
      <c r="K27" s="115">
        <v>1</v>
      </c>
      <c r="L27" s="115">
        <v>1</v>
      </c>
      <c r="M27" s="115">
        <v>1</v>
      </c>
      <c r="N27" s="115">
        <v>1</v>
      </c>
      <c r="O27" s="149">
        <f t="shared" si="0"/>
        <v>1</v>
      </c>
      <c r="P27" s="109">
        <v>1</v>
      </c>
      <c r="Q27" s="107"/>
      <c r="R27" s="112"/>
      <c r="S27" s="113"/>
      <c r="T27" s="112">
        <f t="shared" si="5"/>
        <v>1</v>
      </c>
      <c r="U27" s="114">
        <f t="shared" si="2"/>
        <v>1</v>
      </c>
      <c r="V27" s="153">
        <f t="shared" si="3"/>
        <v>0.1</v>
      </c>
      <c r="W27" s="139" t="s">
        <v>217</v>
      </c>
      <c r="X27" s="172" t="s">
        <v>257</v>
      </c>
      <c r="Y27" s="134" t="s">
        <v>201</v>
      </c>
      <c r="Z27" s="139"/>
      <c r="AA27" s="172"/>
      <c r="AB27" s="134"/>
      <c r="AC27" s="139"/>
      <c r="AD27" s="172"/>
      <c r="AE27" s="134"/>
      <c r="AF27" s="134"/>
      <c r="AG27" s="134"/>
      <c r="AH27" s="134"/>
      <c r="AI27" s="155"/>
    </row>
    <row r="28" spans="1:35" s="151" customFormat="1" ht="102.75" customHeight="1" x14ac:dyDescent="0.25">
      <c r="A28" s="107" t="s">
        <v>60</v>
      </c>
      <c r="B28" s="107" t="s">
        <v>49</v>
      </c>
      <c r="C28" s="107" t="s">
        <v>49</v>
      </c>
      <c r="D28" s="107" t="s">
        <v>146</v>
      </c>
      <c r="E28" s="107" t="s">
        <v>54</v>
      </c>
      <c r="F28" s="109">
        <v>0.2</v>
      </c>
      <c r="G28" s="110">
        <v>0.01</v>
      </c>
      <c r="H28" s="107" t="s">
        <v>44</v>
      </c>
      <c r="I28" s="107" t="s">
        <v>67</v>
      </c>
      <c r="J28" s="107">
        <f t="shared" si="4"/>
        <v>4</v>
      </c>
      <c r="K28" s="107">
        <v>1</v>
      </c>
      <c r="L28" s="107">
        <v>1</v>
      </c>
      <c r="M28" s="107">
        <v>1</v>
      </c>
      <c r="N28" s="107">
        <v>1</v>
      </c>
      <c r="O28" s="171">
        <f t="shared" si="0"/>
        <v>1</v>
      </c>
      <c r="P28" s="107">
        <v>1</v>
      </c>
      <c r="Q28" s="107"/>
      <c r="R28" s="112"/>
      <c r="S28" s="113"/>
      <c r="T28" s="112">
        <f t="shared" si="5"/>
        <v>1</v>
      </c>
      <c r="U28" s="114">
        <f t="shared" si="2"/>
        <v>0.25</v>
      </c>
      <c r="V28" s="153">
        <f t="shared" si="3"/>
        <v>0.05</v>
      </c>
      <c r="W28" s="136" t="s">
        <v>218</v>
      </c>
      <c r="X28" s="134" t="s">
        <v>219</v>
      </c>
      <c r="Y28" s="134" t="s">
        <v>201</v>
      </c>
      <c r="Z28" s="136"/>
      <c r="AA28" s="172"/>
      <c r="AB28" s="134"/>
      <c r="AC28" s="136"/>
      <c r="AD28" s="172"/>
      <c r="AE28" s="134"/>
      <c r="AF28" s="134"/>
      <c r="AG28" s="134"/>
      <c r="AH28" s="134"/>
      <c r="AI28" s="155"/>
    </row>
    <row r="29" spans="1:35" ht="144" x14ac:dyDescent="0.25">
      <c r="A29" s="107" t="s">
        <v>45</v>
      </c>
      <c r="B29" s="107" t="s">
        <v>68</v>
      </c>
      <c r="C29" s="107" t="s">
        <v>197</v>
      </c>
      <c r="D29" s="108" t="s">
        <v>164</v>
      </c>
      <c r="E29" s="107" t="s">
        <v>70</v>
      </c>
      <c r="F29" s="109">
        <v>0.13</v>
      </c>
      <c r="G29" s="110">
        <v>0.01</v>
      </c>
      <c r="H29" s="107" t="s">
        <v>44</v>
      </c>
      <c r="I29" s="107" t="s">
        <v>46</v>
      </c>
      <c r="J29" s="107">
        <f t="shared" si="4"/>
        <v>5</v>
      </c>
      <c r="K29" s="116">
        <v>0.75</v>
      </c>
      <c r="L29" s="116">
        <v>1.75</v>
      </c>
      <c r="M29" s="116">
        <v>1.75</v>
      </c>
      <c r="N29" s="116">
        <v>0.75</v>
      </c>
      <c r="O29" s="171">
        <f t="shared" si="0"/>
        <v>1</v>
      </c>
      <c r="P29" s="148">
        <v>1</v>
      </c>
      <c r="Q29" s="107"/>
      <c r="R29" s="112"/>
      <c r="S29" s="112"/>
      <c r="T29" s="112">
        <f t="shared" si="5"/>
        <v>1</v>
      </c>
      <c r="U29" s="114">
        <f t="shared" si="2"/>
        <v>0.2</v>
      </c>
      <c r="V29" s="153">
        <f t="shared" si="3"/>
        <v>2.6000000000000002E-2</v>
      </c>
      <c r="W29" s="139" t="s">
        <v>220</v>
      </c>
      <c r="X29" s="139" t="s">
        <v>221</v>
      </c>
      <c r="Y29" s="134" t="s">
        <v>201</v>
      </c>
      <c r="Z29" s="116"/>
      <c r="AA29" s="116"/>
      <c r="AB29" s="134"/>
      <c r="AC29" s="116"/>
      <c r="AD29" s="116"/>
      <c r="AE29" s="134"/>
      <c r="AF29" s="134"/>
      <c r="AG29" s="134"/>
      <c r="AH29" s="134"/>
      <c r="AI29" s="116"/>
    </row>
    <row r="30" spans="1:35" ht="136.5" customHeight="1" x14ac:dyDescent="0.25">
      <c r="A30" s="107" t="s">
        <v>45</v>
      </c>
      <c r="B30" s="107" t="s">
        <v>71</v>
      </c>
      <c r="C30" s="107" t="s">
        <v>198</v>
      </c>
      <c r="D30" s="108" t="s">
        <v>165</v>
      </c>
      <c r="E30" s="107" t="s">
        <v>171</v>
      </c>
      <c r="F30" s="109">
        <v>0.13</v>
      </c>
      <c r="G30" s="110">
        <v>0.01</v>
      </c>
      <c r="H30" s="107" t="s">
        <v>44</v>
      </c>
      <c r="I30" s="107" t="s">
        <v>46</v>
      </c>
      <c r="J30" s="107">
        <f t="shared" si="4"/>
        <v>2</v>
      </c>
      <c r="K30" s="116">
        <v>0.3</v>
      </c>
      <c r="L30" s="116">
        <v>0.7</v>
      </c>
      <c r="M30" s="116">
        <v>0.7</v>
      </c>
      <c r="N30" s="116">
        <v>0.3</v>
      </c>
      <c r="O30" s="171">
        <f t="shared" si="0"/>
        <v>0.3</v>
      </c>
      <c r="P30" s="148">
        <v>0.3</v>
      </c>
      <c r="Q30" s="107"/>
      <c r="R30" s="112"/>
      <c r="S30" s="112"/>
      <c r="T30" s="112">
        <f t="shared" si="5"/>
        <v>0.3</v>
      </c>
      <c r="U30" s="114">
        <f t="shared" si="2"/>
        <v>0.15</v>
      </c>
      <c r="V30" s="153">
        <f t="shared" si="3"/>
        <v>1.95E-2</v>
      </c>
      <c r="W30" s="139" t="s">
        <v>220</v>
      </c>
      <c r="X30" s="139" t="s">
        <v>222</v>
      </c>
      <c r="Y30" s="134" t="s">
        <v>201</v>
      </c>
      <c r="Z30" s="116"/>
      <c r="AA30" s="116"/>
      <c r="AB30" s="134"/>
      <c r="AC30" s="116"/>
      <c r="AD30" s="116"/>
      <c r="AE30" s="134"/>
      <c r="AF30" s="134"/>
      <c r="AG30" s="134"/>
      <c r="AH30" s="134"/>
      <c r="AI30" s="116"/>
    </row>
    <row r="31" spans="1:35" ht="66" customHeight="1" x14ac:dyDescent="0.25">
      <c r="A31" s="107" t="s">
        <v>45</v>
      </c>
      <c r="B31" s="107" t="s">
        <v>73</v>
      </c>
      <c r="C31" s="107" t="s">
        <v>73</v>
      </c>
      <c r="D31" s="108" t="s">
        <v>166</v>
      </c>
      <c r="E31" s="107" t="s">
        <v>169</v>
      </c>
      <c r="F31" s="109">
        <v>0.13</v>
      </c>
      <c r="G31" s="110">
        <v>0.01</v>
      </c>
      <c r="H31" s="107" t="s">
        <v>44</v>
      </c>
      <c r="I31" s="107" t="s">
        <v>46</v>
      </c>
      <c r="J31" s="107">
        <f t="shared" si="4"/>
        <v>1</v>
      </c>
      <c r="K31" s="116">
        <v>0.15</v>
      </c>
      <c r="L31" s="116">
        <v>0.35</v>
      </c>
      <c r="M31" s="116">
        <v>0.35</v>
      </c>
      <c r="N31" s="116">
        <v>0.15</v>
      </c>
      <c r="O31" s="171">
        <f t="shared" si="0"/>
        <v>0.15</v>
      </c>
      <c r="P31" s="148">
        <v>0.15</v>
      </c>
      <c r="Q31" s="107"/>
      <c r="R31" s="112"/>
      <c r="S31" s="112"/>
      <c r="T31" s="112">
        <f t="shared" si="5"/>
        <v>0.15</v>
      </c>
      <c r="U31" s="114">
        <f t="shared" si="2"/>
        <v>0.15</v>
      </c>
      <c r="V31" s="153">
        <f t="shared" si="3"/>
        <v>1.95E-2</v>
      </c>
      <c r="W31" s="139" t="s">
        <v>220</v>
      </c>
      <c r="X31" s="139" t="s">
        <v>223</v>
      </c>
      <c r="Y31" s="134" t="s">
        <v>201</v>
      </c>
      <c r="Z31" s="116"/>
      <c r="AA31" s="116"/>
      <c r="AB31" s="134"/>
      <c r="AC31" s="116"/>
      <c r="AD31" s="116"/>
      <c r="AE31" s="134"/>
      <c r="AF31" s="134"/>
      <c r="AG31" s="134"/>
      <c r="AH31" s="134"/>
      <c r="AI31" s="116"/>
    </row>
    <row r="32" spans="1:35" ht="84" customHeight="1" x14ac:dyDescent="0.25">
      <c r="A32" s="107" t="s">
        <v>45</v>
      </c>
      <c r="B32" s="107" t="s">
        <v>74</v>
      </c>
      <c r="C32" s="107" t="s">
        <v>74</v>
      </c>
      <c r="D32" s="108" t="s">
        <v>167</v>
      </c>
      <c r="E32" s="107" t="s">
        <v>170</v>
      </c>
      <c r="F32" s="109">
        <v>0.13</v>
      </c>
      <c r="G32" s="110">
        <v>0.01</v>
      </c>
      <c r="H32" s="107" t="s">
        <v>44</v>
      </c>
      <c r="I32" s="107" t="s">
        <v>46</v>
      </c>
      <c r="J32" s="107">
        <f t="shared" si="4"/>
        <v>1</v>
      </c>
      <c r="K32" s="116">
        <v>0.15</v>
      </c>
      <c r="L32" s="116">
        <v>0.35</v>
      </c>
      <c r="M32" s="116">
        <v>0.35</v>
      </c>
      <c r="N32" s="116">
        <v>0.15</v>
      </c>
      <c r="O32" s="171">
        <f t="shared" si="0"/>
        <v>0.15</v>
      </c>
      <c r="P32" s="148">
        <v>0.15</v>
      </c>
      <c r="Q32" s="107"/>
      <c r="R32" s="117"/>
      <c r="S32" s="112"/>
      <c r="T32" s="112">
        <f t="shared" si="5"/>
        <v>0.15</v>
      </c>
      <c r="U32" s="114">
        <f t="shared" si="2"/>
        <v>0.15</v>
      </c>
      <c r="V32" s="153">
        <f t="shared" si="3"/>
        <v>1.95E-2</v>
      </c>
      <c r="W32" s="139" t="s">
        <v>220</v>
      </c>
      <c r="X32" s="139" t="s">
        <v>224</v>
      </c>
      <c r="Y32" s="134" t="s">
        <v>201</v>
      </c>
      <c r="Z32" s="140"/>
      <c r="AA32" s="116"/>
      <c r="AB32" s="134"/>
      <c r="AC32" s="140"/>
      <c r="AD32" s="116"/>
      <c r="AE32" s="134"/>
      <c r="AF32" s="134"/>
      <c r="AG32" s="134"/>
      <c r="AH32" s="134"/>
      <c r="AI32" s="116"/>
    </row>
    <row r="33" spans="1:35" ht="111.75" customHeight="1" x14ac:dyDescent="0.25">
      <c r="A33" s="118" t="s">
        <v>45</v>
      </c>
      <c r="B33" s="118" t="s">
        <v>75</v>
      </c>
      <c r="C33" s="118" t="s">
        <v>75</v>
      </c>
      <c r="D33" s="108" t="s">
        <v>168</v>
      </c>
      <c r="E33" s="118" t="s">
        <v>171</v>
      </c>
      <c r="F33" s="119">
        <v>0.13</v>
      </c>
      <c r="G33" s="110">
        <v>0.01</v>
      </c>
      <c r="H33" s="118" t="s">
        <v>44</v>
      </c>
      <c r="I33" s="118" t="s">
        <v>46</v>
      </c>
      <c r="J33" s="118">
        <f t="shared" si="4"/>
        <v>1</v>
      </c>
      <c r="K33" s="116">
        <v>0.15</v>
      </c>
      <c r="L33" s="116">
        <v>0.35</v>
      </c>
      <c r="M33" s="116">
        <v>0.35</v>
      </c>
      <c r="N33" s="116">
        <v>0.15</v>
      </c>
      <c r="O33" s="171">
        <f t="shared" si="0"/>
        <v>0.15</v>
      </c>
      <c r="P33" s="148">
        <v>0.15</v>
      </c>
      <c r="Q33" s="107"/>
      <c r="R33" s="112"/>
      <c r="S33" s="112"/>
      <c r="T33" s="112">
        <f t="shared" si="5"/>
        <v>0.15</v>
      </c>
      <c r="U33" s="114">
        <f t="shared" si="2"/>
        <v>0.15</v>
      </c>
      <c r="V33" s="153">
        <f t="shared" si="3"/>
        <v>1.95E-2</v>
      </c>
      <c r="W33" s="139" t="s">
        <v>220</v>
      </c>
      <c r="X33" s="139" t="s">
        <v>225</v>
      </c>
      <c r="Y33" s="134" t="s">
        <v>201</v>
      </c>
      <c r="Z33" s="140"/>
      <c r="AA33" s="116"/>
      <c r="AB33" s="134"/>
      <c r="AC33" s="140"/>
      <c r="AD33" s="116"/>
      <c r="AE33" s="134"/>
      <c r="AF33" s="134"/>
      <c r="AG33" s="134"/>
      <c r="AH33" s="134"/>
      <c r="AI33" s="116"/>
    </row>
    <row r="34" spans="1:35" ht="151.5" customHeight="1" x14ac:dyDescent="0.25">
      <c r="A34" s="121" t="s">
        <v>45</v>
      </c>
      <c r="B34" s="107" t="s">
        <v>158</v>
      </c>
      <c r="C34" s="107" t="s">
        <v>158</v>
      </c>
      <c r="D34" s="112" t="s">
        <v>159</v>
      </c>
      <c r="E34" s="112" t="s">
        <v>173</v>
      </c>
      <c r="F34" s="120">
        <v>0.1</v>
      </c>
      <c r="G34" s="110">
        <v>0.01</v>
      </c>
      <c r="H34" s="121" t="s">
        <v>44</v>
      </c>
      <c r="I34" s="121" t="s">
        <v>46</v>
      </c>
      <c r="J34" s="121">
        <v>0.01</v>
      </c>
      <c r="K34" s="107">
        <v>0.01</v>
      </c>
      <c r="L34" s="107">
        <v>0</v>
      </c>
      <c r="M34" s="107">
        <v>0</v>
      </c>
      <c r="N34" s="107">
        <v>0</v>
      </c>
      <c r="O34" s="171">
        <f t="shared" si="0"/>
        <v>0.01</v>
      </c>
      <c r="P34" s="148">
        <v>0.01</v>
      </c>
      <c r="Q34" s="107"/>
      <c r="R34" s="112"/>
      <c r="S34" s="112"/>
      <c r="T34" s="112">
        <f t="shared" si="5"/>
        <v>0.01</v>
      </c>
      <c r="U34" s="114">
        <f t="shared" si="2"/>
        <v>1</v>
      </c>
      <c r="V34" s="153">
        <f t="shared" si="3"/>
        <v>0.1</v>
      </c>
      <c r="W34" s="139" t="s">
        <v>220</v>
      </c>
      <c r="X34" s="139" t="s">
        <v>226</v>
      </c>
      <c r="Y34" s="134" t="s">
        <v>201</v>
      </c>
      <c r="Z34" s="140"/>
      <c r="AA34" s="116"/>
      <c r="AB34" s="134"/>
      <c r="AC34" s="140"/>
      <c r="AD34" s="116"/>
      <c r="AE34" s="134"/>
      <c r="AF34" s="134"/>
      <c r="AG34" s="134"/>
      <c r="AH34" s="134"/>
      <c r="AI34" s="116"/>
    </row>
    <row r="35" spans="1:35" ht="165" customHeight="1" x14ac:dyDescent="0.25">
      <c r="A35" s="121" t="s">
        <v>45</v>
      </c>
      <c r="B35" s="107" t="s">
        <v>68</v>
      </c>
      <c r="C35" s="107" t="s">
        <v>197</v>
      </c>
      <c r="D35" s="112" t="s">
        <v>161</v>
      </c>
      <c r="E35" s="112" t="s">
        <v>70</v>
      </c>
      <c r="F35" s="120">
        <v>0.05</v>
      </c>
      <c r="G35" s="110">
        <v>4.0000000000000001E-3</v>
      </c>
      <c r="H35" s="112" t="s">
        <v>44</v>
      </c>
      <c r="I35" s="121" t="s">
        <v>46</v>
      </c>
      <c r="J35" s="121">
        <v>0.3</v>
      </c>
      <c r="K35" s="107">
        <v>0.3</v>
      </c>
      <c r="L35" s="107">
        <v>0</v>
      </c>
      <c r="M35" s="107">
        <v>0</v>
      </c>
      <c r="N35" s="107">
        <v>0</v>
      </c>
      <c r="O35" s="171">
        <f t="shared" si="0"/>
        <v>0.3</v>
      </c>
      <c r="P35" s="148">
        <v>0.3</v>
      </c>
      <c r="Q35" s="107"/>
      <c r="R35" s="112"/>
      <c r="S35" s="112"/>
      <c r="T35" s="112">
        <f t="shared" si="5"/>
        <v>0.3</v>
      </c>
      <c r="U35" s="114">
        <f t="shared" si="2"/>
        <v>1</v>
      </c>
      <c r="V35" s="153">
        <f t="shared" si="3"/>
        <v>0.05</v>
      </c>
      <c r="W35" s="139" t="s">
        <v>220</v>
      </c>
      <c r="X35" s="139" t="s">
        <v>227</v>
      </c>
      <c r="Y35" s="134" t="s">
        <v>201</v>
      </c>
      <c r="Z35" s="140"/>
      <c r="AA35" s="116"/>
      <c r="AB35" s="134"/>
      <c r="AC35" s="140"/>
      <c r="AD35" s="116"/>
      <c r="AE35" s="134"/>
      <c r="AF35" s="134"/>
      <c r="AG35" s="134"/>
      <c r="AH35" s="134"/>
      <c r="AI35" s="116"/>
    </row>
    <row r="36" spans="1:35" ht="173.25" customHeight="1" x14ac:dyDescent="0.25">
      <c r="A36" s="121" t="s">
        <v>45</v>
      </c>
      <c r="B36" s="107" t="s">
        <v>68</v>
      </c>
      <c r="C36" s="107" t="s">
        <v>197</v>
      </c>
      <c r="D36" s="112" t="s">
        <v>162</v>
      </c>
      <c r="E36" s="112" t="s">
        <v>70</v>
      </c>
      <c r="F36" s="120">
        <v>0.1</v>
      </c>
      <c r="G36" s="110">
        <v>0.01</v>
      </c>
      <c r="H36" s="112" t="s">
        <v>44</v>
      </c>
      <c r="I36" s="121" t="s">
        <v>46</v>
      </c>
      <c r="J36" s="121">
        <v>0.4</v>
      </c>
      <c r="K36" s="107">
        <v>0.4</v>
      </c>
      <c r="L36" s="107">
        <v>0</v>
      </c>
      <c r="M36" s="107">
        <v>0</v>
      </c>
      <c r="N36" s="107">
        <v>0</v>
      </c>
      <c r="O36" s="171">
        <f t="shared" si="0"/>
        <v>0.4</v>
      </c>
      <c r="P36" s="148">
        <v>0.4</v>
      </c>
      <c r="Q36" s="107"/>
      <c r="R36" s="112"/>
      <c r="S36" s="112"/>
      <c r="T36" s="112">
        <f t="shared" si="5"/>
        <v>0.4</v>
      </c>
      <c r="U36" s="114">
        <f t="shared" si="2"/>
        <v>1</v>
      </c>
      <c r="V36" s="153">
        <f t="shared" si="3"/>
        <v>0.1</v>
      </c>
      <c r="W36" s="139" t="s">
        <v>220</v>
      </c>
      <c r="X36" s="139" t="s">
        <v>228</v>
      </c>
      <c r="Y36" s="134" t="s">
        <v>201</v>
      </c>
      <c r="Z36" s="140"/>
      <c r="AA36" s="116"/>
      <c r="AB36" s="134"/>
      <c r="AC36" s="140"/>
      <c r="AD36" s="116"/>
      <c r="AE36" s="134"/>
      <c r="AF36" s="134"/>
      <c r="AG36" s="134"/>
      <c r="AH36" s="134"/>
      <c r="AI36" s="116"/>
    </row>
    <row r="37" spans="1:35" ht="155.25" customHeight="1" x14ac:dyDescent="0.25">
      <c r="A37" s="121" t="s">
        <v>45</v>
      </c>
      <c r="B37" s="107" t="s">
        <v>68</v>
      </c>
      <c r="C37" s="107" t="s">
        <v>197</v>
      </c>
      <c r="D37" s="112" t="s">
        <v>163</v>
      </c>
      <c r="E37" s="112" t="s">
        <v>70</v>
      </c>
      <c r="F37" s="120">
        <v>0.1</v>
      </c>
      <c r="G37" s="110">
        <v>0.01</v>
      </c>
      <c r="H37" s="112" t="s">
        <v>44</v>
      </c>
      <c r="I37" s="121" t="s">
        <v>46</v>
      </c>
      <c r="J37" s="121">
        <v>0.7</v>
      </c>
      <c r="K37" s="107">
        <v>0.7</v>
      </c>
      <c r="L37" s="107">
        <v>0</v>
      </c>
      <c r="M37" s="107">
        <v>0</v>
      </c>
      <c r="N37" s="107">
        <v>0</v>
      </c>
      <c r="O37" s="171">
        <f t="shared" si="0"/>
        <v>0.7</v>
      </c>
      <c r="P37" s="148">
        <v>0.7</v>
      </c>
      <c r="Q37" s="107"/>
      <c r="R37" s="112"/>
      <c r="S37" s="112"/>
      <c r="T37" s="112">
        <f t="shared" si="5"/>
        <v>0.7</v>
      </c>
      <c r="U37" s="114">
        <f t="shared" si="2"/>
        <v>1</v>
      </c>
      <c r="V37" s="153">
        <f t="shared" si="3"/>
        <v>0.1</v>
      </c>
      <c r="W37" s="139" t="s">
        <v>220</v>
      </c>
      <c r="X37" s="139" t="s">
        <v>229</v>
      </c>
      <c r="Y37" s="134" t="s">
        <v>201</v>
      </c>
      <c r="Z37" s="140"/>
      <c r="AA37" s="116"/>
      <c r="AB37" s="134"/>
      <c r="AC37" s="140"/>
      <c r="AD37" s="116"/>
      <c r="AE37" s="134"/>
      <c r="AF37" s="134"/>
      <c r="AG37" s="134"/>
      <c r="AH37" s="134"/>
      <c r="AI37" s="116"/>
    </row>
    <row r="38" spans="1:35" ht="81.75" customHeight="1" x14ac:dyDescent="0.25">
      <c r="A38" s="122" t="s">
        <v>76</v>
      </c>
      <c r="B38" s="122" t="s">
        <v>49</v>
      </c>
      <c r="C38" s="122" t="s">
        <v>49</v>
      </c>
      <c r="D38" s="123" t="s">
        <v>152</v>
      </c>
      <c r="E38" s="123" t="s">
        <v>154</v>
      </c>
      <c r="F38" s="124">
        <v>0.35</v>
      </c>
      <c r="G38" s="110">
        <v>2.5000000000000001E-2</v>
      </c>
      <c r="H38" s="122" t="s">
        <v>44</v>
      </c>
      <c r="I38" s="123" t="s">
        <v>180</v>
      </c>
      <c r="J38" s="124">
        <f t="shared" si="4"/>
        <v>1</v>
      </c>
      <c r="K38" s="124">
        <v>0</v>
      </c>
      <c r="L38" s="124">
        <v>0.25</v>
      </c>
      <c r="M38" s="124">
        <v>0.25</v>
      </c>
      <c r="N38" s="124">
        <v>0.5</v>
      </c>
      <c r="O38" s="149">
        <f t="shared" si="0"/>
        <v>0.25</v>
      </c>
      <c r="P38" s="109">
        <v>0.25</v>
      </c>
      <c r="Q38" s="107"/>
      <c r="R38" s="112"/>
      <c r="S38" s="112"/>
      <c r="T38" s="112">
        <f t="shared" si="5"/>
        <v>0.25</v>
      </c>
      <c r="U38" s="114">
        <f t="shared" si="2"/>
        <v>0.25</v>
      </c>
      <c r="V38" s="153">
        <f t="shared" si="3"/>
        <v>8.7499999999999994E-2</v>
      </c>
      <c r="W38" s="135" t="s">
        <v>230</v>
      </c>
      <c r="X38" s="139" t="s">
        <v>231</v>
      </c>
      <c r="Y38" s="139" t="s">
        <v>201</v>
      </c>
      <c r="Z38" s="139"/>
      <c r="AA38" s="139"/>
      <c r="AB38" s="134"/>
      <c r="AC38" s="139"/>
      <c r="AD38" s="139"/>
      <c r="AE38" s="134"/>
      <c r="AF38" s="134"/>
      <c r="AG38" s="134"/>
      <c r="AH38" s="134"/>
      <c r="AI38" s="116"/>
    </row>
    <row r="39" spans="1:35" ht="42.75" customHeight="1" x14ac:dyDescent="0.25">
      <c r="A39" s="107" t="s">
        <v>76</v>
      </c>
      <c r="B39" s="107" t="s">
        <v>49</v>
      </c>
      <c r="C39" s="107" t="s">
        <v>49</v>
      </c>
      <c r="D39" s="111" t="s">
        <v>153</v>
      </c>
      <c r="E39" s="111" t="s">
        <v>154</v>
      </c>
      <c r="F39" s="125">
        <v>0.35</v>
      </c>
      <c r="G39" s="110">
        <v>2.5000000000000001E-2</v>
      </c>
      <c r="H39" s="107" t="s">
        <v>44</v>
      </c>
      <c r="I39" s="111" t="s">
        <v>179</v>
      </c>
      <c r="J39" s="125">
        <f t="shared" si="4"/>
        <v>1</v>
      </c>
      <c r="K39" s="125">
        <v>0.25</v>
      </c>
      <c r="L39" s="125">
        <v>0.25</v>
      </c>
      <c r="M39" s="125">
        <v>0.25</v>
      </c>
      <c r="N39" s="125">
        <v>0.25</v>
      </c>
      <c r="O39" s="149">
        <f t="shared" si="0"/>
        <v>0.25</v>
      </c>
      <c r="P39" s="115">
        <v>0.25</v>
      </c>
      <c r="Q39" s="115"/>
      <c r="R39" s="114"/>
      <c r="S39" s="114"/>
      <c r="T39" s="112">
        <f t="shared" si="5"/>
        <v>0.25</v>
      </c>
      <c r="U39" s="114">
        <f t="shared" si="2"/>
        <v>0.25</v>
      </c>
      <c r="V39" s="153">
        <f t="shared" si="3"/>
        <v>8.7499999999999994E-2</v>
      </c>
      <c r="W39" s="135" t="s">
        <v>232</v>
      </c>
      <c r="X39" s="139" t="s">
        <v>233</v>
      </c>
      <c r="Y39" s="134" t="s">
        <v>201</v>
      </c>
      <c r="Z39" s="136"/>
      <c r="AA39" s="139"/>
      <c r="AB39" s="134"/>
      <c r="AC39" s="136"/>
      <c r="AD39" s="139"/>
      <c r="AE39" s="141"/>
      <c r="AF39" s="134"/>
      <c r="AG39" s="134"/>
      <c r="AH39" s="134"/>
      <c r="AI39" s="136"/>
    </row>
    <row r="40" spans="1:35" ht="69.75" customHeight="1" x14ac:dyDescent="0.25">
      <c r="A40" s="107" t="s">
        <v>76</v>
      </c>
      <c r="B40" s="107" t="s">
        <v>49</v>
      </c>
      <c r="C40" s="107" t="s">
        <v>49</v>
      </c>
      <c r="D40" s="111" t="s">
        <v>77</v>
      </c>
      <c r="E40" s="111" t="s">
        <v>154</v>
      </c>
      <c r="F40" s="125">
        <v>0.3</v>
      </c>
      <c r="G40" s="110">
        <v>0.02</v>
      </c>
      <c r="H40" s="107" t="s">
        <v>44</v>
      </c>
      <c r="I40" s="111" t="s">
        <v>178</v>
      </c>
      <c r="J40" s="125">
        <f t="shared" si="4"/>
        <v>1</v>
      </c>
      <c r="K40" s="125">
        <v>0</v>
      </c>
      <c r="L40" s="125">
        <v>0.25</v>
      </c>
      <c r="M40" s="125">
        <v>0.25</v>
      </c>
      <c r="N40" s="125">
        <v>0.5</v>
      </c>
      <c r="O40" s="149">
        <f t="shared" si="0"/>
        <v>0.25</v>
      </c>
      <c r="P40" s="115">
        <v>0.25</v>
      </c>
      <c r="Q40" s="115"/>
      <c r="R40" s="114"/>
      <c r="S40" s="114"/>
      <c r="T40" s="112">
        <f t="shared" si="5"/>
        <v>0.25</v>
      </c>
      <c r="U40" s="114">
        <f t="shared" si="2"/>
        <v>0.25</v>
      </c>
      <c r="V40" s="153">
        <f t="shared" si="3"/>
        <v>7.4999999999999997E-2</v>
      </c>
      <c r="W40" s="135" t="s">
        <v>234</v>
      </c>
      <c r="X40" s="139" t="s">
        <v>235</v>
      </c>
      <c r="Y40" s="134" t="s">
        <v>201</v>
      </c>
      <c r="Z40" s="136"/>
      <c r="AA40" s="139"/>
      <c r="AB40" s="134"/>
      <c r="AC40" s="136"/>
      <c r="AD40" s="139"/>
      <c r="AE40" s="134"/>
      <c r="AF40" s="134"/>
      <c r="AG40" s="134"/>
      <c r="AH40" s="134"/>
      <c r="AI40" s="136"/>
    </row>
    <row r="41" spans="1:35" ht="91.5" customHeight="1" x14ac:dyDescent="0.25">
      <c r="A41" s="107" t="s">
        <v>78</v>
      </c>
      <c r="B41" s="107" t="s">
        <v>49</v>
      </c>
      <c r="C41" s="107" t="s">
        <v>49</v>
      </c>
      <c r="D41" s="111" t="s">
        <v>79</v>
      </c>
      <c r="E41" s="107" t="s">
        <v>80</v>
      </c>
      <c r="F41" s="109">
        <v>0.3</v>
      </c>
      <c r="G41" s="110">
        <v>0.02</v>
      </c>
      <c r="H41" s="107" t="s">
        <v>44</v>
      </c>
      <c r="I41" s="107" t="s">
        <v>81</v>
      </c>
      <c r="J41" s="107">
        <f t="shared" si="4"/>
        <v>12</v>
      </c>
      <c r="K41" s="107">
        <v>3</v>
      </c>
      <c r="L41" s="107">
        <v>3</v>
      </c>
      <c r="M41" s="107">
        <v>3</v>
      </c>
      <c r="N41" s="107">
        <v>3</v>
      </c>
      <c r="O41" s="171">
        <f t="shared" si="0"/>
        <v>4</v>
      </c>
      <c r="P41" s="148">
        <v>4</v>
      </c>
      <c r="Q41" s="107"/>
      <c r="R41" s="112"/>
      <c r="S41" s="112"/>
      <c r="T41" s="112">
        <f t="shared" si="5"/>
        <v>4</v>
      </c>
      <c r="U41" s="114">
        <f t="shared" si="2"/>
        <v>0.33333333333333331</v>
      </c>
      <c r="V41" s="153">
        <f t="shared" si="3"/>
        <v>9.9999999999999992E-2</v>
      </c>
      <c r="W41" s="139" t="s">
        <v>236</v>
      </c>
      <c r="X41" s="139" t="s">
        <v>240</v>
      </c>
      <c r="Y41" s="134" t="s">
        <v>201</v>
      </c>
      <c r="Z41" s="139"/>
      <c r="AA41" s="139"/>
      <c r="AB41" s="134"/>
      <c r="AC41" s="139"/>
      <c r="AD41" s="139"/>
      <c r="AE41" s="134"/>
      <c r="AF41" s="134"/>
      <c r="AG41" s="134"/>
      <c r="AH41" s="134"/>
      <c r="AI41" s="136"/>
    </row>
    <row r="42" spans="1:35" ht="48" x14ac:dyDescent="0.25">
      <c r="A42" s="107" t="s">
        <v>78</v>
      </c>
      <c r="B42" s="107" t="s">
        <v>49</v>
      </c>
      <c r="C42" s="107" t="s">
        <v>49</v>
      </c>
      <c r="D42" s="111" t="s">
        <v>82</v>
      </c>
      <c r="E42" s="107" t="s">
        <v>80</v>
      </c>
      <c r="F42" s="109">
        <v>0.7</v>
      </c>
      <c r="G42" s="110">
        <v>0.05</v>
      </c>
      <c r="H42" s="107" t="s">
        <v>83</v>
      </c>
      <c r="I42" s="107" t="s">
        <v>177</v>
      </c>
      <c r="J42" s="115">
        <f>SUM(K42:N42)/4</f>
        <v>1</v>
      </c>
      <c r="K42" s="115">
        <v>1</v>
      </c>
      <c r="L42" s="115">
        <v>1</v>
      </c>
      <c r="M42" s="115">
        <v>1</v>
      </c>
      <c r="N42" s="115">
        <v>1</v>
      </c>
      <c r="O42" s="149">
        <f t="shared" si="0"/>
        <v>1</v>
      </c>
      <c r="P42" s="150">
        <v>1</v>
      </c>
      <c r="Q42" s="107"/>
      <c r="R42" s="112"/>
      <c r="S42" s="112"/>
      <c r="T42" s="112">
        <f t="shared" si="5"/>
        <v>1</v>
      </c>
      <c r="U42" s="114">
        <f t="shared" si="2"/>
        <v>1</v>
      </c>
      <c r="V42" s="153">
        <f t="shared" si="3"/>
        <v>0.7</v>
      </c>
      <c r="W42" s="139" t="s">
        <v>237</v>
      </c>
      <c r="X42" s="139" t="s">
        <v>241</v>
      </c>
      <c r="Y42" s="134" t="s">
        <v>201</v>
      </c>
      <c r="Z42" s="139"/>
      <c r="AA42" s="139"/>
      <c r="AB42" s="134"/>
      <c r="AC42" s="139"/>
      <c r="AD42" s="139"/>
      <c r="AE42" s="134"/>
      <c r="AF42" s="134"/>
      <c r="AG42" s="134"/>
      <c r="AH42" s="134"/>
      <c r="AI42" s="136"/>
    </row>
    <row r="43" spans="1:35" ht="70.5" customHeight="1" x14ac:dyDescent="0.25">
      <c r="A43" s="107" t="s">
        <v>84</v>
      </c>
      <c r="B43" s="107" t="s">
        <v>49</v>
      </c>
      <c r="C43" s="107" t="s">
        <v>49</v>
      </c>
      <c r="D43" s="111" t="s">
        <v>85</v>
      </c>
      <c r="E43" s="107" t="s">
        <v>80</v>
      </c>
      <c r="F43" s="109">
        <v>0.3</v>
      </c>
      <c r="G43" s="110">
        <v>0.02</v>
      </c>
      <c r="H43" s="107" t="s">
        <v>44</v>
      </c>
      <c r="I43" s="111" t="s">
        <v>86</v>
      </c>
      <c r="J43" s="107">
        <f t="shared" si="4"/>
        <v>24</v>
      </c>
      <c r="K43" s="107">
        <v>6</v>
      </c>
      <c r="L43" s="107">
        <v>6</v>
      </c>
      <c r="M43" s="107">
        <v>6</v>
      </c>
      <c r="N43" s="107">
        <v>6</v>
      </c>
      <c r="O43" s="171">
        <f t="shared" si="0"/>
        <v>6</v>
      </c>
      <c r="P43" s="148">
        <v>6</v>
      </c>
      <c r="Q43" s="107"/>
      <c r="R43" s="112"/>
      <c r="S43" s="112"/>
      <c r="T43" s="112">
        <f t="shared" si="5"/>
        <v>6</v>
      </c>
      <c r="U43" s="114">
        <f t="shared" si="2"/>
        <v>0.25</v>
      </c>
      <c r="V43" s="153">
        <f t="shared" si="3"/>
        <v>7.4999999999999997E-2</v>
      </c>
      <c r="W43" s="139" t="s">
        <v>238</v>
      </c>
      <c r="X43" s="139" t="s">
        <v>242</v>
      </c>
      <c r="Y43" s="134" t="s">
        <v>201</v>
      </c>
      <c r="Z43" s="139"/>
      <c r="AA43" s="139"/>
      <c r="AB43" s="134"/>
      <c r="AC43" s="139"/>
      <c r="AD43" s="139"/>
      <c r="AE43" s="134"/>
      <c r="AF43" s="134"/>
      <c r="AG43" s="134"/>
      <c r="AH43" s="134"/>
      <c r="AI43" s="136"/>
    </row>
    <row r="44" spans="1:35" ht="72" x14ac:dyDescent="0.25">
      <c r="A44" s="107" t="s">
        <v>84</v>
      </c>
      <c r="B44" s="107" t="s">
        <v>49</v>
      </c>
      <c r="C44" s="107" t="s">
        <v>49</v>
      </c>
      <c r="D44" s="111" t="s">
        <v>87</v>
      </c>
      <c r="E44" s="107" t="s">
        <v>80</v>
      </c>
      <c r="F44" s="109">
        <v>0.3</v>
      </c>
      <c r="G44" s="110">
        <v>0.02</v>
      </c>
      <c r="H44" s="107" t="s">
        <v>83</v>
      </c>
      <c r="I44" s="111" t="s">
        <v>176</v>
      </c>
      <c r="J44" s="115">
        <f>SUM(K44:N44)/4</f>
        <v>1</v>
      </c>
      <c r="K44" s="115">
        <v>1</v>
      </c>
      <c r="L44" s="115">
        <v>1</v>
      </c>
      <c r="M44" s="115">
        <v>1</v>
      </c>
      <c r="N44" s="115">
        <v>1</v>
      </c>
      <c r="O44" s="149">
        <f t="shared" si="0"/>
        <v>1</v>
      </c>
      <c r="P44" s="150">
        <v>1</v>
      </c>
      <c r="Q44" s="107"/>
      <c r="R44" s="112"/>
      <c r="S44" s="112"/>
      <c r="T44" s="112">
        <f t="shared" si="5"/>
        <v>1</v>
      </c>
      <c r="U44" s="114">
        <f t="shared" si="2"/>
        <v>1</v>
      </c>
      <c r="V44" s="153">
        <f t="shared" si="3"/>
        <v>0.3</v>
      </c>
      <c r="W44" s="139" t="s">
        <v>239</v>
      </c>
      <c r="X44" s="139" t="s">
        <v>243</v>
      </c>
      <c r="Y44" s="134" t="s">
        <v>201</v>
      </c>
      <c r="Z44" s="139"/>
      <c r="AA44" s="139"/>
      <c r="AB44" s="134"/>
      <c r="AC44" s="139"/>
      <c r="AD44" s="139"/>
      <c r="AE44" s="134"/>
      <c r="AF44" s="134"/>
      <c r="AG44" s="134"/>
      <c r="AH44" s="134"/>
      <c r="AI44" s="136"/>
    </row>
    <row r="45" spans="1:35" ht="103.5" customHeight="1" x14ac:dyDescent="0.25">
      <c r="A45" s="107" t="s">
        <v>84</v>
      </c>
      <c r="B45" s="107" t="s">
        <v>49</v>
      </c>
      <c r="C45" s="107" t="s">
        <v>49</v>
      </c>
      <c r="D45" s="111" t="s">
        <v>88</v>
      </c>
      <c r="E45" s="107" t="s">
        <v>80</v>
      </c>
      <c r="F45" s="109">
        <v>0.4</v>
      </c>
      <c r="G45" s="110">
        <v>0.03</v>
      </c>
      <c r="H45" s="107" t="s">
        <v>83</v>
      </c>
      <c r="I45" s="111" t="s">
        <v>184</v>
      </c>
      <c r="J45" s="115">
        <f>SUM(K45:N45)/4</f>
        <v>1</v>
      </c>
      <c r="K45" s="115">
        <v>1</v>
      </c>
      <c r="L45" s="115">
        <v>1</v>
      </c>
      <c r="M45" s="115">
        <v>1</v>
      </c>
      <c r="N45" s="115">
        <v>1</v>
      </c>
      <c r="O45" s="149">
        <f t="shared" si="0"/>
        <v>1</v>
      </c>
      <c r="P45" s="150">
        <v>1</v>
      </c>
      <c r="Q45" s="107"/>
      <c r="R45" s="112"/>
      <c r="S45" s="112"/>
      <c r="T45" s="112">
        <f t="shared" si="5"/>
        <v>1</v>
      </c>
      <c r="U45" s="114">
        <f t="shared" si="2"/>
        <v>1</v>
      </c>
      <c r="V45" s="153">
        <f t="shared" si="3"/>
        <v>0.4</v>
      </c>
      <c r="W45" s="139" t="s">
        <v>238</v>
      </c>
      <c r="X45" s="139" t="s">
        <v>244</v>
      </c>
      <c r="Y45" s="134" t="s">
        <v>201</v>
      </c>
      <c r="Z45" s="139"/>
      <c r="AA45" s="139"/>
      <c r="AB45" s="136"/>
      <c r="AC45" s="139"/>
      <c r="AD45" s="139"/>
      <c r="AE45" s="134"/>
      <c r="AF45" s="134"/>
      <c r="AG45" s="134"/>
      <c r="AH45" s="134"/>
      <c r="AI45" s="136"/>
    </row>
    <row r="46" spans="1:35" ht="48" x14ac:dyDescent="0.25">
      <c r="A46" s="107" t="s">
        <v>89</v>
      </c>
      <c r="B46" s="107" t="s">
        <v>49</v>
      </c>
      <c r="C46" s="107" t="s">
        <v>49</v>
      </c>
      <c r="D46" s="108" t="s">
        <v>90</v>
      </c>
      <c r="E46" s="107" t="s">
        <v>91</v>
      </c>
      <c r="F46" s="109">
        <v>0.4</v>
      </c>
      <c r="G46" s="110">
        <v>0.03</v>
      </c>
      <c r="H46" s="107" t="s">
        <v>44</v>
      </c>
      <c r="I46" s="107" t="s">
        <v>185</v>
      </c>
      <c r="J46" s="109">
        <f>SUM(L46:N46)</f>
        <v>1</v>
      </c>
      <c r="K46" s="125">
        <v>0</v>
      </c>
      <c r="L46" s="125">
        <v>1</v>
      </c>
      <c r="M46" s="125">
        <v>0</v>
      </c>
      <c r="N46" s="125">
        <v>0</v>
      </c>
      <c r="O46" s="171">
        <f t="shared" si="0"/>
        <v>1</v>
      </c>
      <c r="P46" s="150">
        <v>1</v>
      </c>
      <c r="Q46" s="109"/>
      <c r="R46" s="120"/>
      <c r="S46" s="112"/>
      <c r="T46" s="112">
        <f t="shared" si="5"/>
        <v>1</v>
      </c>
      <c r="U46" s="114">
        <f t="shared" si="2"/>
        <v>1</v>
      </c>
      <c r="V46" s="153">
        <f t="shared" si="3"/>
        <v>0.4</v>
      </c>
      <c r="W46" s="139" t="s">
        <v>245</v>
      </c>
      <c r="X46" s="139" t="s">
        <v>246</v>
      </c>
      <c r="Y46" s="134" t="s">
        <v>201</v>
      </c>
      <c r="Z46" s="139"/>
      <c r="AA46" s="139"/>
      <c r="AB46" s="134"/>
      <c r="AC46" s="139"/>
      <c r="AD46" s="139"/>
      <c r="AE46" s="134"/>
      <c r="AF46" s="134"/>
      <c r="AG46" s="139"/>
      <c r="AH46" s="134"/>
      <c r="AI46" s="136"/>
    </row>
    <row r="47" spans="1:35" ht="75" customHeight="1" x14ac:dyDescent="0.25">
      <c r="A47" s="107" t="s">
        <v>89</v>
      </c>
      <c r="B47" s="107" t="s">
        <v>49</v>
      </c>
      <c r="C47" s="107" t="s">
        <v>49</v>
      </c>
      <c r="D47" s="108" t="s">
        <v>156</v>
      </c>
      <c r="E47" s="107" t="s">
        <v>91</v>
      </c>
      <c r="F47" s="109">
        <v>0.2</v>
      </c>
      <c r="G47" s="110">
        <v>0.01</v>
      </c>
      <c r="H47" s="107" t="s">
        <v>44</v>
      </c>
      <c r="I47" s="107" t="s">
        <v>186</v>
      </c>
      <c r="J47" s="109">
        <f t="shared" si="4"/>
        <v>1</v>
      </c>
      <c r="K47" s="126">
        <v>0.5</v>
      </c>
      <c r="L47" s="126">
        <v>0.5</v>
      </c>
      <c r="M47" s="126">
        <v>0</v>
      </c>
      <c r="N47" s="126">
        <v>0</v>
      </c>
      <c r="O47" s="149">
        <f t="shared" si="0"/>
        <v>0.5</v>
      </c>
      <c r="P47" s="150">
        <v>0.5</v>
      </c>
      <c r="Q47" s="109"/>
      <c r="R47" s="120"/>
      <c r="S47" s="112"/>
      <c r="T47" s="112">
        <f t="shared" si="5"/>
        <v>0.5</v>
      </c>
      <c r="U47" s="114">
        <f t="shared" si="2"/>
        <v>0.5</v>
      </c>
      <c r="V47" s="153">
        <f t="shared" si="3"/>
        <v>0.1</v>
      </c>
      <c r="W47" s="135" t="s">
        <v>247</v>
      </c>
      <c r="X47" s="139" t="s">
        <v>252</v>
      </c>
      <c r="Y47" s="134" t="s">
        <v>201</v>
      </c>
      <c r="Z47" s="139"/>
      <c r="AA47" s="139"/>
      <c r="AB47" s="134"/>
      <c r="AC47" s="139"/>
      <c r="AD47" s="139"/>
      <c r="AE47" s="134"/>
      <c r="AF47" s="134"/>
      <c r="AG47" s="139"/>
      <c r="AH47" s="134"/>
      <c r="AI47" s="136"/>
    </row>
    <row r="48" spans="1:35" ht="57.75" customHeight="1" x14ac:dyDescent="0.25">
      <c r="A48" s="107" t="s">
        <v>89</v>
      </c>
      <c r="B48" s="107" t="s">
        <v>49</v>
      </c>
      <c r="C48" s="107" t="s">
        <v>49</v>
      </c>
      <c r="D48" s="111" t="s">
        <v>92</v>
      </c>
      <c r="E48" s="107" t="s">
        <v>91</v>
      </c>
      <c r="F48" s="109">
        <v>0.25</v>
      </c>
      <c r="G48" s="110">
        <v>0.02</v>
      </c>
      <c r="H48" s="107" t="s">
        <v>44</v>
      </c>
      <c r="I48" s="107" t="s">
        <v>187</v>
      </c>
      <c r="J48" s="109">
        <f t="shared" si="4"/>
        <v>1</v>
      </c>
      <c r="K48" s="125">
        <v>0.15</v>
      </c>
      <c r="L48" s="125">
        <v>0.25</v>
      </c>
      <c r="M48" s="125">
        <v>0.35</v>
      </c>
      <c r="N48" s="125">
        <v>0.25</v>
      </c>
      <c r="O48" s="149">
        <f t="shared" si="0"/>
        <v>0.15</v>
      </c>
      <c r="P48" s="152">
        <v>0.15</v>
      </c>
      <c r="Q48" s="127"/>
      <c r="R48" s="112"/>
      <c r="S48" s="127"/>
      <c r="T48" s="112">
        <f t="shared" si="5"/>
        <v>0.15</v>
      </c>
      <c r="U48" s="114">
        <f t="shared" si="2"/>
        <v>0.15</v>
      </c>
      <c r="V48" s="153">
        <f t="shared" si="3"/>
        <v>3.7499999999999999E-2</v>
      </c>
      <c r="W48" s="137" t="s">
        <v>248</v>
      </c>
      <c r="X48" s="138" t="s">
        <v>249</v>
      </c>
      <c r="Y48" s="134" t="s">
        <v>201</v>
      </c>
      <c r="Z48" s="140"/>
      <c r="AA48" s="138"/>
      <c r="AB48" s="134"/>
      <c r="AC48" s="140"/>
      <c r="AD48" s="138"/>
      <c r="AE48" s="134"/>
      <c r="AF48" s="134"/>
      <c r="AG48" s="139"/>
      <c r="AH48" s="134"/>
      <c r="AI48" s="136"/>
    </row>
    <row r="49" spans="1:35" ht="60" x14ac:dyDescent="0.25">
      <c r="A49" s="107" t="s">
        <v>89</v>
      </c>
      <c r="B49" s="107" t="s">
        <v>49</v>
      </c>
      <c r="C49" s="107" t="s">
        <v>49</v>
      </c>
      <c r="D49" s="128" t="s">
        <v>157</v>
      </c>
      <c r="E49" s="107" t="s">
        <v>93</v>
      </c>
      <c r="F49" s="109">
        <v>0.15</v>
      </c>
      <c r="G49" s="110">
        <v>0.01</v>
      </c>
      <c r="H49" s="107" t="s">
        <v>44</v>
      </c>
      <c r="I49" s="107" t="s">
        <v>188</v>
      </c>
      <c r="J49" s="109">
        <f t="shared" si="4"/>
        <v>1</v>
      </c>
      <c r="K49" s="126">
        <v>0.5</v>
      </c>
      <c r="L49" s="126">
        <v>0.5</v>
      </c>
      <c r="M49" s="125">
        <v>0</v>
      </c>
      <c r="N49" s="125">
        <v>0</v>
      </c>
      <c r="O49" s="149">
        <f t="shared" si="0"/>
        <v>0.5</v>
      </c>
      <c r="P49" s="150">
        <v>0.5</v>
      </c>
      <c r="Q49" s="107"/>
      <c r="R49" s="112"/>
      <c r="S49" s="112"/>
      <c r="T49" s="112">
        <f t="shared" si="5"/>
        <v>0.5</v>
      </c>
      <c r="U49" s="114">
        <f t="shared" si="2"/>
        <v>0.5</v>
      </c>
      <c r="V49" s="153">
        <f t="shared" si="3"/>
        <v>7.4999999999999997E-2</v>
      </c>
      <c r="W49" s="137" t="s">
        <v>250</v>
      </c>
      <c r="X49" s="142" t="s">
        <v>251</v>
      </c>
      <c r="Y49" s="134" t="s">
        <v>201</v>
      </c>
      <c r="Z49" s="142"/>
      <c r="AA49" s="142"/>
      <c r="AB49" s="134"/>
      <c r="AC49" s="142"/>
      <c r="AD49" s="142"/>
      <c r="AE49" s="134"/>
      <c r="AF49" s="142"/>
      <c r="AG49" s="142"/>
      <c r="AH49" s="134"/>
      <c r="AI49" s="136"/>
    </row>
    <row r="50" spans="1:35" ht="204" x14ac:dyDescent="0.25">
      <c r="A50" s="107" t="s">
        <v>94</v>
      </c>
      <c r="B50" s="107" t="s">
        <v>49</v>
      </c>
      <c r="C50" s="129" t="s">
        <v>49</v>
      </c>
      <c r="D50" s="121" t="s">
        <v>147</v>
      </c>
      <c r="E50" s="130" t="s">
        <v>95</v>
      </c>
      <c r="F50" s="109">
        <v>0.5</v>
      </c>
      <c r="G50" s="110">
        <v>0.04</v>
      </c>
      <c r="H50" s="107" t="s">
        <v>44</v>
      </c>
      <c r="I50" s="107" t="s">
        <v>96</v>
      </c>
      <c r="J50" s="109">
        <f t="shared" si="4"/>
        <v>1</v>
      </c>
      <c r="K50" s="109">
        <v>0.25</v>
      </c>
      <c r="L50" s="109">
        <v>0.25</v>
      </c>
      <c r="M50" s="109">
        <v>0.25</v>
      </c>
      <c r="N50" s="109">
        <v>0.25</v>
      </c>
      <c r="O50" s="149">
        <f t="shared" si="0"/>
        <v>0.25</v>
      </c>
      <c r="P50" s="109">
        <v>0.25</v>
      </c>
      <c r="Q50" s="109"/>
      <c r="R50" s="131"/>
      <c r="S50" s="112"/>
      <c r="T50" s="112">
        <f t="shared" si="5"/>
        <v>0.25</v>
      </c>
      <c r="U50" s="114">
        <f t="shared" si="2"/>
        <v>0.25</v>
      </c>
      <c r="V50" s="153">
        <f t="shared" si="3"/>
        <v>0.125</v>
      </c>
      <c r="W50" s="139" t="s">
        <v>254</v>
      </c>
      <c r="X50" s="139" t="s">
        <v>255</v>
      </c>
      <c r="Y50" s="134" t="s">
        <v>201</v>
      </c>
      <c r="Z50" s="139"/>
      <c r="AA50" s="139"/>
      <c r="AB50" s="134"/>
      <c r="AC50" s="139"/>
      <c r="AD50" s="139"/>
      <c r="AE50" s="134"/>
      <c r="AF50" s="134"/>
      <c r="AG50" s="134"/>
      <c r="AH50" s="134"/>
      <c r="AI50" s="138"/>
    </row>
    <row r="51" spans="1:35" ht="91.5" customHeight="1" x14ac:dyDescent="0.25">
      <c r="A51" s="107" t="s">
        <v>94</v>
      </c>
      <c r="B51" s="107" t="s">
        <v>49</v>
      </c>
      <c r="C51" s="129" t="s">
        <v>49</v>
      </c>
      <c r="D51" s="121" t="s">
        <v>97</v>
      </c>
      <c r="E51" s="130" t="s">
        <v>98</v>
      </c>
      <c r="F51" s="109">
        <v>0.5</v>
      </c>
      <c r="G51" s="110">
        <v>0.04</v>
      </c>
      <c r="H51" s="107" t="s">
        <v>44</v>
      </c>
      <c r="I51" s="107" t="s">
        <v>99</v>
      </c>
      <c r="J51" s="109">
        <f t="shared" si="4"/>
        <v>1</v>
      </c>
      <c r="K51" s="109">
        <v>0.25</v>
      </c>
      <c r="L51" s="109">
        <v>0.25</v>
      </c>
      <c r="M51" s="109">
        <v>0.25</v>
      </c>
      <c r="N51" s="109">
        <v>0.25</v>
      </c>
      <c r="O51" s="149">
        <f t="shared" si="0"/>
        <v>0.25</v>
      </c>
      <c r="P51" s="109">
        <v>0.25</v>
      </c>
      <c r="Q51" s="109"/>
      <c r="R51" s="131"/>
      <c r="S51" s="112"/>
      <c r="T51" s="112">
        <f t="shared" si="5"/>
        <v>0.25</v>
      </c>
      <c r="U51" s="114">
        <f t="shared" si="2"/>
        <v>0.25</v>
      </c>
      <c r="V51" s="153">
        <f t="shared" si="3"/>
        <v>0.125</v>
      </c>
      <c r="W51" s="139" t="s">
        <v>253</v>
      </c>
      <c r="X51" s="139" t="s">
        <v>256</v>
      </c>
      <c r="Y51" s="134" t="s">
        <v>201</v>
      </c>
      <c r="Z51" s="139"/>
      <c r="AA51" s="139"/>
      <c r="AB51" s="134"/>
      <c r="AC51" s="139"/>
      <c r="AD51" s="139"/>
      <c r="AE51" s="134"/>
      <c r="AF51" s="134"/>
      <c r="AG51" s="134"/>
      <c r="AH51" s="134"/>
      <c r="AI51" s="136"/>
    </row>
    <row r="52" spans="1:35" ht="48" x14ac:dyDescent="0.25">
      <c r="A52" s="107" t="s">
        <v>101</v>
      </c>
      <c r="B52" s="107" t="s">
        <v>49</v>
      </c>
      <c r="C52" s="107" t="s">
        <v>49</v>
      </c>
      <c r="D52" s="122" t="s">
        <v>102</v>
      </c>
      <c r="E52" s="107" t="s">
        <v>103</v>
      </c>
      <c r="F52" s="109">
        <v>0.1</v>
      </c>
      <c r="G52" s="110">
        <v>0.01</v>
      </c>
      <c r="H52" s="107" t="s">
        <v>44</v>
      </c>
      <c r="I52" s="107" t="s">
        <v>100</v>
      </c>
      <c r="J52" s="107">
        <f t="shared" si="4"/>
        <v>1</v>
      </c>
      <c r="K52" s="107">
        <v>0</v>
      </c>
      <c r="L52" s="107">
        <v>1</v>
      </c>
      <c r="M52" s="107">
        <v>0</v>
      </c>
      <c r="N52" s="107">
        <v>0</v>
      </c>
      <c r="O52" s="171">
        <v>1</v>
      </c>
      <c r="P52" s="107">
        <v>0</v>
      </c>
      <c r="Q52" s="107"/>
      <c r="R52" s="112"/>
      <c r="S52" s="112"/>
      <c r="T52" s="112">
        <f t="shared" si="5"/>
        <v>0</v>
      </c>
      <c r="U52" s="114">
        <f t="shared" si="2"/>
        <v>0</v>
      </c>
      <c r="V52" s="153">
        <f t="shared" si="3"/>
        <v>0</v>
      </c>
      <c r="W52" s="139"/>
      <c r="X52" s="142" t="s">
        <v>258</v>
      </c>
      <c r="Y52" s="134"/>
      <c r="Z52" s="139"/>
      <c r="AA52" s="142"/>
      <c r="AB52" s="134"/>
      <c r="AC52" s="139"/>
      <c r="AD52" s="142"/>
      <c r="AE52" s="134"/>
      <c r="AF52" s="134"/>
      <c r="AG52" s="134"/>
      <c r="AH52" s="134"/>
      <c r="AI52" s="136"/>
    </row>
    <row r="53" spans="1:35" ht="48" x14ac:dyDescent="0.25">
      <c r="A53" s="107" t="s">
        <v>101</v>
      </c>
      <c r="B53" s="107" t="s">
        <v>49</v>
      </c>
      <c r="C53" s="107" t="s">
        <v>49</v>
      </c>
      <c r="D53" s="107" t="s">
        <v>104</v>
      </c>
      <c r="E53" s="107" t="s">
        <v>103</v>
      </c>
      <c r="F53" s="109">
        <v>0.1</v>
      </c>
      <c r="G53" s="110">
        <v>0.01</v>
      </c>
      <c r="H53" s="107" t="s">
        <v>44</v>
      </c>
      <c r="I53" s="107" t="s">
        <v>105</v>
      </c>
      <c r="J53" s="107">
        <f t="shared" si="4"/>
        <v>2</v>
      </c>
      <c r="K53" s="107">
        <v>0</v>
      </c>
      <c r="L53" s="107">
        <v>0</v>
      </c>
      <c r="M53" s="107">
        <v>1</v>
      </c>
      <c r="N53" s="107">
        <v>1</v>
      </c>
      <c r="O53" s="171">
        <v>2</v>
      </c>
      <c r="P53" s="107">
        <v>0</v>
      </c>
      <c r="Q53" s="107"/>
      <c r="R53" s="112"/>
      <c r="S53" s="112"/>
      <c r="T53" s="112">
        <f t="shared" si="5"/>
        <v>0</v>
      </c>
      <c r="U53" s="114">
        <f t="shared" si="2"/>
        <v>0</v>
      </c>
      <c r="V53" s="153">
        <f t="shared" si="3"/>
        <v>0</v>
      </c>
      <c r="W53" s="136"/>
      <c r="X53" s="139" t="s">
        <v>258</v>
      </c>
      <c r="Y53" s="134"/>
      <c r="Z53" s="136"/>
      <c r="AA53" s="139"/>
      <c r="AB53" s="134"/>
      <c r="AC53" s="136"/>
      <c r="AD53" s="139"/>
      <c r="AE53" s="134"/>
      <c r="AF53" s="134"/>
      <c r="AG53" s="134"/>
      <c r="AH53" s="134"/>
      <c r="AI53" s="138"/>
    </row>
    <row r="54" spans="1:35" ht="235.5" customHeight="1" x14ac:dyDescent="0.25">
      <c r="A54" s="107" t="s">
        <v>101</v>
      </c>
      <c r="B54" s="107" t="s">
        <v>49</v>
      </c>
      <c r="C54" s="107" t="s">
        <v>49</v>
      </c>
      <c r="D54" s="107" t="s">
        <v>139</v>
      </c>
      <c r="E54" s="107" t="s">
        <v>103</v>
      </c>
      <c r="F54" s="109">
        <v>0.2</v>
      </c>
      <c r="G54" s="110">
        <v>0.01</v>
      </c>
      <c r="H54" s="107" t="s">
        <v>44</v>
      </c>
      <c r="I54" s="107" t="s">
        <v>136</v>
      </c>
      <c r="J54" s="109">
        <f t="shared" si="4"/>
        <v>1</v>
      </c>
      <c r="K54" s="109">
        <v>0.25</v>
      </c>
      <c r="L54" s="109">
        <v>0.25</v>
      </c>
      <c r="M54" s="109">
        <v>0.25</v>
      </c>
      <c r="N54" s="109">
        <v>0.25</v>
      </c>
      <c r="O54" s="149">
        <f t="shared" ref="O54" si="6">SUM(P54,Q54,R54,S54)</f>
        <v>0.25</v>
      </c>
      <c r="P54" s="109">
        <v>0.25</v>
      </c>
      <c r="Q54" s="107"/>
      <c r="R54" s="112"/>
      <c r="S54" s="112"/>
      <c r="T54" s="112">
        <f t="shared" si="5"/>
        <v>0.25</v>
      </c>
      <c r="U54" s="114">
        <f t="shared" si="2"/>
        <v>0.25</v>
      </c>
      <c r="V54" s="153">
        <f t="shared" si="3"/>
        <v>0.05</v>
      </c>
      <c r="W54" s="139" t="s">
        <v>259</v>
      </c>
      <c r="X54" s="139" t="s">
        <v>292</v>
      </c>
      <c r="Y54" s="134" t="s">
        <v>264</v>
      </c>
      <c r="Z54" s="139"/>
      <c r="AA54" s="139"/>
      <c r="AB54" s="134"/>
      <c r="AC54" s="139"/>
      <c r="AD54" s="139"/>
      <c r="AE54" s="134"/>
      <c r="AF54" s="134"/>
      <c r="AG54" s="134"/>
      <c r="AH54" s="134"/>
      <c r="AI54" s="136"/>
    </row>
    <row r="55" spans="1:35" ht="48" x14ac:dyDescent="0.25">
      <c r="A55" s="107" t="s">
        <v>101</v>
      </c>
      <c r="B55" s="107" t="s">
        <v>49</v>
      </c>
      <c r="C55" s="107" t="s">
        <v>49</v>
      </c>
      <c r="D55" s="107" t="s">
        <v>106</v>
      </c>
      <c r="E55" s="107" t="s">
        <v>107</v>
      </c>
      <c r="F55" s="109">
        <v>0.2</v>
      </c>
      <c r="G55" s="110">
        <v>0.01</v>
      </c>
      <c r="H55" s="107" t="s">
        <v>44</v>
      </c>
      <c r="I55" s="107" t="s">
        <v>189</v>
      </c>
      <c r="J55" s="109">
        <f t="shared" ref="J55" si="7">SUM(K55:N55)</f>
        <v>1</v>
      </c>
      <c r="K55" s="109">
        <v>0.25</v>
      </c>
      <c r="L55" s="109">
        <v>0.25</v>
      </c>
      <c r="M55" s="109">
        <v>0.25</v>
      </c>
      <c r="N55" s="109">
        <v>0.25</v>
      </c>
      <c r="O55" s="149">
        <f t="shared" ref="O55:O69" si="8">SUM(P55,Q55,R55,S55)</f>
        <v>0.25</v>
      </c>
      <c r="P55" s="109">
        <v>0.25</v>
      </c>
      <c r="Q55" s="107"/>
      <c r="R55" s="112"/>
      <c r="S55" s="112"/>
      <c r="T55" s="112">
        <f t="shared" si="5"/>
        <v>0.25</v>
      </c>
      <c r="U55" s="114">
        <f t="shared" si="2"/>
        <v>0.25</v>
      </c>
      <c r="V55" s="153">
        <f t="shared" si="3"/>
        <v>0.05</v>
      </c>
      <c r="W55" s="178" t="s">
        <v>294</v>
      </c>
      <c r="X55" s="139" t="s">
        <v>293</v>
      </c>
      <c r="Y55" s="134"/>
      <c r="Z55" s="139"/>
      <c r="AA55" s="139"/>
      <c r="AB55" s="134"/>
      <c r="AC55" s="135"/>
      <c r="AD55" s="139"/>
      <c r="AE55" s="134"/>
      <c r="AF55" s="134"/>
      <c r="AG55" s="134"/>
      <c r="AH55" s="134"/>
      <c r="AI55" s="138"/>
    </row>
    <row r="56" spans="1:35" ht="84" x14ac:dyDescent="0.25">
      <c r="A56" s="107" t="s">
        <v>101</v>
      </c>
      <c r="B56" s="107" t="s">
        <v>49</v>
      </c>
      <c r="C56" s="107" t="s">
        <v>49</v>
      </c>
      <c r="D56" s="107" t="s">
        <v>134</v>
      </c>
      <c r="E56" s="107" t="s">
        <v>103</v>
      </c>
      <c r="F56" s="109">
        <v>0.2</v>
      </c>
      <c r="G56" s="110">
        <v>0.01</v>
      </c>
      <c r="H56" s="107" t="s">
        <v>44</v>
      </c>
      <c r="I56" s="107" t="s">
        <v>108</v>
      </c>
      <c r="J56" s="109">
        <f t="shared" ref="J56" si="9">SUM(K56:N56)</f>
        <v>1</v>
      </c>
      <c r="K56" s="109">
        <v>0.25</v>
      </c>
      <c r="L56" s="109">
        <v>0.25</v>
      </c>
      <c r="M56" s="109">
        <v>0.25</v>
      </c>
      <c r="N56" s="109">
        <v>0.25</v>
      </c>
      <c r="O56" s="149">
        <f t="shared" si="8"/>
        <v>0.25</v>
      </c>
      <c r="P56" s="109">
        <v>0.25</v>
      </c>
      <c r="Q56" s="107"/>
      <c r="R56" s="112"/>
      <c r="S56" s="112"/>
      <c r="T56" s="114">
        <f t="shared" si="5"/>
        <v>0.25</v>
      </c>
      <c r="U56" s="114">
        <f t="shared" si="2"/>
        <v>0.25</v>
      </c>
      <c r="V56" s="153">
        <f t="shared" si="3"/>
        <v>0.05</v>
      </c>
      <c r="W56" s="135" t="s">
        <v>261</v>
      </c>
      <c r="X56" s="139" t="s">
        <v>260</v>
      </c>
      <c r="Y56" s="134" t="s">
        <v>201</v>
      </c>
      <c r="Z56" s="139"/>
      <c r="AA56" s="139"/>
      <c r="AB56" s="134"/>
      <c r="AC56" s="139"/>
      <c r="AD56" s="139"/>
      <c r="AE56" s="134"/>
      <c r="AF56" s="134"/>
      <c r="AG56" s="134"/>
      <c r="AH56" s="134"/>
      <c r="AI56" s="136"/>
    </row>
    <row r="57" spans="1:35" ht="207" customHeight="1" x14ac:dyDescent="0.25">
      <c r="A57" s="107" t="s">
        <v>101</v>
      </c>
      <c r="B57" s="107" t="s">
        <v>49</v>
      </c>
      <c r="C57" s="107" t="s">
        <v>49</v>
      </c>
      <c r="D57" s="107" t="s">
        <v>135</v>
      </c>
      <c r="E57" s="107" t="s">
        <v>103</v>
      </c>
      <c r="F57" s="109">
        <v>0.2</v>
      </c>
      <c r="G57" s="110">
        <v>0.01</v>
      </c>
      <c r="H57" s="107" t="s">
        <v>44</v>
      </c>
      <c r="I57" s="107" t="s">
        <v>109</v>
      </c>
      <c r="J57" s="109">
        <f t="shared" ref="J57" si="10">SUM(K57:N57)</f>
        <v>1</v>
      </c>
      <c r="K57" s="109">
        <v>0.25</v>
      </c>
      <c r="L57" s="109">
        <v>0.25</v>
      </c>
      <c r="M57" s="109">
        <v>0.25</v>
      </c>
      <c r="N57" s="109">
        <v>0.25</v>
      </c>
      <c r="O57" s="149">
        <f t="shared" si="8"/>
        <v>0.25</v>
      </c>
      <c r="P57" s="109">
        <v>0.25</v>
      </c>
      <c r="Q57" s="107"/>
      <c r="R57" s="112"/>
      <c r="S57" s="112"/>
      <c r="T57" s="112">
        <f t="shared" si="5"/>
        <v>0.25</v>
      </c>
      <c r="U57" s="114">
        <f t="shared" si="2"/>
        <v>0.25</v>
      </c>
      <c r="V57" s="153">
        <f t="shared" si="3"/>
        <v>0.05</v>
      </c>
      <c r="W57" s="178" t="s">
        <v>262</v>
      </c>
      <c r="X57" s="143" t="s">
        <v>263</v>
      </c>
      <c r="Y57" s="134" t="s">
        <v>201</v>
      </c>
      <c r="Z57" s="139"/>
      <c r="AA57" s="143"/>
      <c r="AB57" s="134"/>
      <c r="AC57" s="139"/>
      <c r="AD57" s="143"/>
      <c r="AE57" s="134"/>
      <c r="AF57" s="134"/>
      <c r="AG57" s="134"/>
      <c r="AH57" s="134"/>
      <c r="AI57" s="138"/>
    </row>
    <row r="58" spans="1:35" ht="72" x14ac:dyDescent="0.25">
      <c r="A58" s="107" t="s">
        <v>110</v>
      </c>
      <c r="B58" s="107" t="s">
        <v>49</v>
      </c>
      <c r="C58" s="107" t="s">
        <v>49</v>
      </c>
      <c r="D58" s="111" t="s">
        <v>148</v>
      </c>
      <c r="E58" s="107" t="s">
        <v>150</v>
      </c>
      <c r="F58" s="109">
        <v>0.25</v>
      </c>
      <c r="G58" s="110">
        <v>0.02</v>
      </c>
      <c r="H58" s="107" t="s">
        <v>44</v>
      </c>
      <c r="I58" s="107" t="s">
        <v>190</v>
      </c>
      <c r="J58" s="109">
        <f t="shared" si="4"/>
        <v>1</v>
      </c>
      <c r="K58" s="109">
        <v>0.25</v>
      </c>
      <c r="L58" s="109">
        <v>0.25</v>
      </c>
      <c r="M58" s="109">
        <v>0.25</v>
      </c>
      <c r="N58" s="109">
        <v>0.25</v>
      </c>
      <c r="O58" s="149">
        <f t="shared" si="8"/>
        <v>0.25</v>
      </c>
      <c r="P58" s="150">
        <v>0.25</v>
      </c>
      <c r="Q58" s="109"/>
      <c r="R58" s="120"/>
      <c r="S58" s="112"/>
      <c r="T58" s="112">
        <f t="shared" si="5"/>
        <v>0.25</v>
      </c>
      <c r="U58" s="114">
        <f t="shared" si="2"/>
        <v>0.25</v>
      </c>
      <c r="V58" s="153">
        <f t="shared" si="3"/>
        <v>6.25E-2</v>
      </c>
      <c r="W58" s="160" t="s">
        <v>273</v>
      </c>
      <c r="X58" s="139" t="s">
        <v>265</v>
      </c>
      <c r="Y58" s="158" t="s">
        <v>201</v>
      </c>
      <c r="Z58" s="136"/>
      <c r="AA58" s="139"/>
      <c r="AB58" s="134"/>
      <c r="AC58" s="135"/>
      <c r="AD58" s="139"/>
      <c r="AE58" s="134"/>
      <c r="AF58" s="134"/>
      <c r="AG58" s="134"/>
      <c r="AH58" s="134"/>
      <c r="AI58" s="136"/>
    </row>
    <row r="59" spans="1:35" ht="84" x14ac:dyDescent="0.25">
      <c r="A59" s="107" t="s">
        <v>110</v>
      </c>
      <c r="B59" s="107" t="s">
        <v>49</v>
      </c>
      <c r="C59" s="107" t="s">
        <v>49</v>
      </c>
      <c r="D59" s="111" t="s">
        <v>111</v>
      </c>
      <c r="E59" s="107" t="s">
        <v>112</v>
      </c>
      <c r="F59" s="109">
        <v>0.25</v>
      </c>
      <c r="G59" s="110">
        <v>0.02</v>
      </c>
      <c r="H59" s="107" t="s">
        <v>44</v>
      </c>
      <c r="I59" s="107" t="s">
        <v>113</v>
      </c>
      <c r="J59" s="109">
        <f t="shared" si="4"/>
        <v>1</v>
      </c>
      <c r="K59" s="109">
        <v>0.25</v>
      </c>
      <c r="L59" s="109">
        <v>0.25</v>
      </c>
      <c r="M59" s="109">
        <v>0.25</v>
      </c>
      <c r="N59" s="109">
        <v>0.25</v>
      </c>
      <c r="O59" s="149">
        <f t="shared" si="8"/>
        <v>0.24</v>
      </c>
      <c r="P59" s="150">
        <v>0.24</v>
      </c>
      <c r="Q59" s="109"/>
      <c r="R59" s="131"/>
      <c r="S59" s="112"/>
      <c r="T59" s="112">
        <f t="shared" si="5"/>
        <v>0.24</v>
      </c>
      <c r="U59" s="114">
        <f t="shared" si="2"/>
        <v>0.24</v>
      </c>
      <c r="V59" s="153">
        <f t="shared" si="3"/>
        <v>0.06</v>
      </c>
      <c r="W59" s="161" t="s">
        <v>274</v>
      </c>
      <c r="X59" s="139" t="s">
        <v>278</v>
      </c>
      <c r="Y59" s="158" t="s">
        <v>201</v>
      </c>
      <c r="Z59" s="139"/>
      <c r="AA59" s="139"/>
      <c r="AB59" s="134"/>
      <c r="AC59" s="139"/>
      <c r="AD59" s="139"/>
      <c r="AE59" s="134"/>
      <c r="AF59" s="134"/>
      <c r="AG59" s="134"/>
      <c r="AH59" s="134"/>
      <c r="AI59" s="136"/>
    </row>
    <row r="60" spans="1:35" ht="72" x14ac:dyDescent="0.25">
      <c r="A60" s="107" t="s">
        <v>110</v>
      </c>
      <c r="B60" s="107" t="s">
        <v>49</v>
      </c>
      <c r="C60" s="107" t="s">
        <v>49</v>
      </c>
      <c r="D60" s="111" t="s">
        <v>149</v>
      </c>
      <c r="E60" s="107" t="s">
        <v>150</v>
      </c>
      <c r="F60" s="109">
        <v>0.25</v>
      </c>
      <c r="G60" s="110">
        <v>0.02</v>
      </c>
      <c r="H60" s="107" t="s">
        <v>44</v>
      </c>
      <c r="I60" s="107" t="s">
        <v>191</v>
      </c>
      <c r="J60" s="109">
        <f t="shared" si="4"/>
        <v>1</v>
      </c>
      <c r="K60" s="109">
        <v>0.25</v>
      </c>
      <c r="L60" s="109">
        <v>0.25</v>
      </c>
      <c r="M60" s="109">
        <v>0.25</v>
      </c>
      <c r="N60" s="109">
        <v>0.25</v>
      </c>
      <c r="O60" s="149">
        <f t="shared" si="8"/>
        <v>0.25</v>
      </c>
      <c r="P60" s="150">
        <v>0.25</v>
      </c>
      <c r="Q60" s="109"/>
      <c r="R60" s="120"/>
      <c r="S60" s="112"/>
      <c r="T60" s="112">
        <f t="shared" si="5"/>
        <v>0.25</v>
      </c>
      <c r="U60" s="114">
        <f t="shared" si="2"/>
        <v>0.25</v>
      </c>
      <c r="V60" s="153">
        <f t="shared" si="3"/>
        <v>6.25E-2</v>
      </c>
      <c r="W60" s="160" t="s">
        <v>275</v>
      </c>
      <c r="X60" s="139" t="s">
        <v>266</v>
      </c>
      <c r="Y60" s="158" t="s">
        <v>201</v>
      </c>
      <c r="Z60" s="139"/>
      <c r="AA60" s="139"/>
      <c r="AB60" s="134"/>
      <c r="AC60" s="139"/>
      <c r="AD60" s="139"/>
      <c r="AE60" s="134"/>
      <c r="AF60" s="134"/>
      <c r="AG60" s="134"/>
      <c r="AH60" s="134"/>
      <c r="AI60" s="136"/>
    </row>
    <row r="61" spans="1:35" ht="96" x14ac:dyDescent="0.25">
      <c r="A61" s="107" t="s">
        <v>110</v>
      </c>
      <c r="B61" s="107" t="s">
        <v>49</v>
      </c>
      <c r="C61" s="107" t="s">
        <v>49</v>
      </c>
      <c r="D61" s="111" t="s">
        <v>172</v>
      </c>
      <c r="E61" s="107" t="s">
        <v>150</v>
      </c>
      <c r="F61" s="109">
        <v>0.25</v>
      </c>
      <c r="G61" s="110">
        <v>0.02</v>
      </c>
      <c r="H61" s="107" t="s">
        <v>44</v>
      </c>
      <c r="I61" s="107" t="s">
        <v>114</v>
      </c>
      <c r="J61" s="109">
        <f t="shared" si="4"/>
        <v>1</v>
      </c>
      <c r="K61" s="109">
        <v>0</v>
      </c>
      <c r="L61" s="109">
        <v>0</v>
      </c>
      <c r="M61" s="109">
        <v>0.5</v>
      </c>
      <c r="N61" s="109">
        <v>0.5</v>
      </c>
      <c r="O61" s="171">
        <f t="shared" si="8"/>
        <v>0</v>
      </c>
      <c r="P61" s="148">
        <v>0</v>
      </c>
      <c r="Q61" s="107"/>
      <c r="R61" s="120"/>
      <c r="S61" s="112"/>
      <c r="T61" s="112">
        <f t="shared" si="5"/>
        <v>0</v>
      </c>
      <c r="U61" s="114">
        <f t="shared" si="2"/>
        <v>0</v>
      </c>
      <c r="V61" s="153">
        <f t="shared" si="3"/>
        <v>0</v>
      </c>
      <c r="W61" s="162" t="s">
        <v>267</v>
      </c>
      <c r="X61" s="139" t="s">
        <v>268</v>
      </c>
      <c r="Y61" s="158" t="s">
        <v>201</v>
      </c>
      <c r="Z61" s="136"/>
      <c r="AA61" s="139"/>
      <c r="AB61" s="134"/>
      <c r="AC61" s="136"/>
      <c r="AD61" s="139"/>
      <c r="AE61" s="134"/>
      <c r="AF61" s="134"/>
      <c r="AG61" s="134"/>
      <c r="AH61" s="134"/>
      <c r="AI61" s="136"/>
    </row>
    <row r="62" spans="1:35" ht="72" x14ac:dyDescent="0.25">
      <c r="A62" s="107" t="s">
        <v>115</v>
      </c>
      <c r="B62" s="107" t="s">
        <v>49</v>
      </c>
      <c r="C62" s="107" t="s">
        <v>49</v>
      </c>
      <c r="D62" s="111" t="s">
        <v>116</v>
      </c>
      <c r="E62" s="107" t="s">
        <v>117</v>
      </c>
      <c r="F62" s="109">
        <v>0.15</v>
      </c>
      <c r="G62" s="110">
        <v>0.01</v>
      </c>
      <c r="H62" s="107" t="s">
        <v>44</v>
      </c>
      <c r="I62" s="107" t="s">
        <v>118</v>
      </c>
      <c r="J62" s="107">
        <f t="shared" si="4"/>
        <v>12</v>
      </c>
      <c r="K62" s="111">
        <v>3</v>
      </c>
      <c r="L62" s="111">
        <v>3</v>
      </c>
      <c r="M62" s="111">
        <v>3</v>
      </c>
      <c r="N62" s="111">
        <v>3</v>
      </c>
      <c r="O62" s="171">
        <f t="shared" si="8"/>
        <v>3</v>
      </c>
      <c r="P62" s="148">
        <v>3</v>
      </c>
      <c r="Q62" s="107"/>
      <c r="R62" s="112"/>
      <c r="S62" s="112"/>
      <c r="T62" s="112">
        <f t="shared" si="5"/>
        <v>3</v>
      </c>
      <c r="U62" s="114">
        <f t="shared" si="2"/>
        <v>0.25</v>
      </c>
      <c r="V62" s="153">
        <f t="shared" si="3"/>
        <v>3.7499999999999999E-2</v>
      </c>
      <c r="W62" s="139" t="s">
        <v>276</v>
      </c>
      <c r="X62" s="139" t="s">
        <v>269</v>
      </c>
      <c r="Y62" s="139" t="s">
        <v>270</v>
      </c>
      <c r="Z62" s="139"/>
      <c r="AA62" s="139"/>
      <c r="AB62" s="136"/>
      <c r="AC62" s="139"/>
      <c r="AD62" s="139"/>
      <c r="AE62" s="134"/>
      <c r="AF62" s="134"/>
      <c r="AG62" s="134"/>
      <c r="AH62" s="134"/>
      <c r="AI62" s="136"/>
    </row>
    <row r="63" spans="1:35" ht="60" x14ac:dyDescent="0.25">
      <c r="A63" s="107" t="s">
        <v>115</v>
      </c>
      <c r="B63" s="107" t="s">
        <v>49</v>
      </c>
      <c r="C63" s="107" t="s">
        <v>49</v>
      </c>
      <c r="D63" s="111" t="s">
        <v>119</v>
      </c>
      <c r="E63" s="107" t="s">
        <v>117</v>
      </c>
      <c r="F63" s="109">
        <v>0.2</v>
      </c>
      <c r="G63" s="110">
        <v>0.01</v>
      </c>
      <c r="H63" s="107" t="s">
        <v>44</v>
      </c>
      <c r="I63" s="107" t="s">
        <v>192</v>
      </c>
      <c r="J63" s="109">
        <f t="shared" si="4"/>
        <v>1</v>
      </c>
      <c r="K63" s="125">
        <v>0.1</v>
      </c>
      <c r="L63" s="125">
        <v>0.1</v>
      </c>
      <c r="M63" s="125">
        <v>0.2</v>
      </c>
      <c r="N63" s="125">
        <v>0.6</v>
      </c>
      <c r="O63" s="149">
        <f t="shared" si="8"/>
        <v>0.1</v>
      </c>
      <c r="P63" s="150">
        <v>0.1</v>
      </c>
      <c r="Q63" s="109"/>
      <c r="R63" s="120"/>
      <c r="S63" s="112"/>
      <c r="T63" s="112">
        <f t="shared" si="5"/>
        <v>0.1</v>
      </c>
      <c r="U63" s="114">
        <f t="shared" si="2"/>
        <v>0.1</v>
      </c>
      <c r="V63" s="153">
        <f t="shared" si="3"/>
        <v>2.0000000000000004E-2</v>
      </c>
      <c r="W63" s="139" t="s">
        <v>277</v>
      </c>
      <c r="X63" s="139" t="s">
        <v>271</v>
      </c>
      <c r="Y63" s="158" t="s">
        <v>201</v>
      </c>
      <c r="Z63" s="139"/>
      <c r="AA63" s="139"/>
      <c r="AB63" s="134"/>
      <c r="AC63" s="139"/>
      <c r="AD63" s="139"/>
      <c r="AE63" s="134"/>
      <c r="AF63" s="134"/>
      <c r="AG63" s="134"/>
      <c r="AH63" s="134"/>
      <c r="AI63" s="136"/>
    </row>
    <row r="64" spans="1:35" ht="48" x14ac:dyDescent="0.25">
      <c r="A64" s="107" t="s">
        <v>115</v>
      </c>
      <c r="B64" s="107" t="s">
        <v>49</v>
      </c>
      <c r="C64" s="107" t="s">
        <v>49</v>
      </c>
      <c r="D64" s="111" t="s">
        <v>151</v>
      </c>
      <c r="E64" s="107" t="s">
        <v>117</v>
      </c>
      <c r="F64" s="109">
        <v>0.15</v>
      </c>
      <c r="G64" s="110">
        <v>0.01</v>
      </c>
      <c r="H64" s="107" t="s">
        <v>44</v>
      </c>
      <c r="I64" s="107" t="s">
        <v>193</v>
      </c>
      <c r="J64" s="109">
        <f t="shared" si="4"/>
        <v>1</v>
      </c>
      <c r="K64" s="125">
        <v>0</v>
      </c>
      <c r="L64" s="125">
        <v>0</v>
      </c>
      <c r="M64" s="125">
        <v>0.4</v>
      </c>
      <c r="N64" s="125">
        <v>0.6</v>
      </c>
      <c r="O64" s="149">
        <f t="shared" si="8"/>
        <v>0</v>
      </c>
      <c r="P64" s="109">
        <v>0</v>
      </c>
      <c r="Q64" s="109"/>
      <c r="R64" s="131"/>
      <c r="S64" s="112"/>
      <c r="T64" s="112">
        <f t="shared" si="5"/>
        <v>0</v>
      </c>
      <c r="U64" s="114">
        <f t="shared" si="2"/>
        <v>0</v>
      </c>
      <c r="V64" s="153">
        <f t="shared" si="3"/>
        <v>0</v>
      </c>
      <c r="W64" s="136"/>
      <c r="X64" s="139" t="s">
        <v>272</v>
      </c>
      <c r="Y64" s="158" t="s">
        <v>201</v>
      </c>
      <c r="Z64" s="136"/>
      <c r="AA64" s="139"/>
      <c r="AB64" s="134"/>
      <c r="AC64" s="136"/>
      <c r="AD64" s="139"/>
      <c r="AE64" s="134"/>
      <c r="AF64" s="134"/>
      <c r="AG64" s="134"/>
      <c r="AH64" s="134"/>
      <c r="AI64" s="136"/>
    </row>
    <row r="65" spans="1:35" ht="108" x14ac:dyDescent="0.25">
      <c r="A65" s="107" t="s">
        <v>115</v>
      </c>
      <c r="B65" s="107" t="s">
        <v>49</v>
      </c>
      <c r="C65" s="107" t="s">
        <v>49</v>
      </c>
      <c r="D65" s="111" t="s">
        <v>120</v>
      </c>
      <c r="E65" s="107" t="s">
        <v>121</v>
      </c>
      <c r="F65" s="109">
        <v>0.2</v>
      </c>
      <c r="G65" s="110">
        <v>0.01</v>
      </c>
      <c r="H65" s="107" t="s">
        <v>44</v>
      </c>
      <c r="I65" s="107" t="s">
        <v>118</v>
      </c>
      <c r="J65" s="107">
        <f t="shared" si="4"/>
        <v>12</v>
      </c>
      <c r="K65" s="111">
        <v>3</v>
      </c>
      <c r="L65" s="111">
        <v>3</v>
      </c>
      <c r="M65" s="111">
        <v>3</v>
      </c>
      <c r="N65" s="111">
        <v>3</v>
      </c>
      <c r="O65" s="171">
        <f t="shared" si="8"/>
        <v>3</v>
      </c>
      <c r="P65" s="107">
        <v>3</v>
      </c>
      <c r="Q65" s="107"/>
      <c r="R65" s="112"/>
      <c r="S65" s="112"/>
      <c r="T65" s="112">
        <f t="shared" si="5"/>
        <v>3</v>
      </c>
      <c r="U65" s="114">
        <f t="shared" si="2"/>
        <v>0.25</v>
      </c>
      <c r="V65" s="153">
        <f t="shared" si="3"/>
        <v>0.05</v>
      </c>
      <c r="W65" s="163" t="s">
        <v>289</v>
      </c>
      <c r="X65" s="163" t="s">
        <v>284</v>
      </c>
      <c r="Y65" s="163" t="s">
        <v>285</v>
      </c>
      <c r="Z65" s="142"/>
      <c r="AA65" s="142"/>
      <c r="AB65" s="134"/>
      <c r="AC65" s="142"/>
      <c r="AD65" s="142"/>
      <c r="AE65" s="134"/>
      <c r="AF65" s="134"/>
      <c r="AG65" s="134"/>
      <c r="AH65" s="134"/>
      <c r="AI65" s="136"/>
    </row>
    <row r="66" spans="1:35" ht="72" x14ac:dyDescent="0.25">
      <c r="A66" s="107" t="s">
        <v>115</v>
      </c>
      <c r="B66" s="107" t="s">
        <v>49</v>
      </c>
      <c r="C66" s="107" t="s">
        <v>49</v>
      </c>
      <c r="D66" s="111" t="s">
        <v>122</v>
      </c>
      <c r="E66" s="107" t="s">
        <v>123</v>
      </c>
      <c r="F66" s="109">
        <v>0.15</v>
      </c>
      <c r="G66" s="110">
        <v>0.01</v>
      </c>
      <c r="H66" s="107" t="s">
        <v>44</v>
      </c>
      <c r="I66" s="107" t="s">
        <v>124</v>
      </c>
      <c r="J66" s="107">
        <f t="shared" si="4"/>
        <v>12</v>
      </c>
      <c r="K66" s="111">
        <v>3</v>
      </c>
      <c r="L66" s="111">
        <v>3</v>
      </c>
      <c r="M66" s="111">
        <v>3</v>
      </c>
      <c r="N66" s="111">
        <v>3</v>
      </c>
      <c r="O66" s="171">
        <f t="shared" si="8"/>
        <v>2</v>
      </c>
      <c r="P66" s="107">
        <v>2</v>
      </c>
      <c r="Q66" s="107"/>
      <c r="R66" s="112"/>
      <c r="S66" s="112"/>
      <c r="T66" s="112">
        <f t="shared" si="5"/>
        <v>2</v>
      </c>
      <c r="U66" s="114">
        <f t="shared" si="2"/>
        <v>0.16666666666666666</v>
      </c>
      <c r="V66" s="153">
        <f t="shared" si="3"/>
        <v>2.4999999999999998E-2</v>
      </c>
      <c r="W66" s="176" t="s">
        <v>290</v>
      </c>
      <c r="X66" s="148" t="s">
        <v>286</v>
      </c>
      <c r="Y66" s="148" t="s">
        <v>291</v>
      </c>
      <c r="Z66" s="136"/>
      <c r="AA66" s="139"/>
      <c r="AB66" s="134"/>
      <c r="AC66" s="135"/>
      <c r="AD66" s="139"/>
      <c r="AE66" s="134"/>
      <c r="AF66" s="134"/>
      <c r="AG66" s="134"/>
      <c r="AH66" s="134"/>
      <c r="AI66" s="136"/>
    </row>
    <row r="67" spans="1:35" ht="60" x14ac:dyDescent="0.25">
      <c r="A67" s="107" t="s">
        <v>115</v>
      </c>
      <c r="B67" s="107" t="s">
        <v>49</v>
      </c>
      <c r="C67" s="107" t="s">
        <v>49</v>
      </c>
      <c r="D67" s="111" t="s">
        <v>125</v>
      </c>
      <c r="E67" s="107" t="s">
        <v>126</v>
      </c>
      <c r="F67" s="109">
        <v>0.15</v>
      </c>
      <c r="G67" s="110">
        <v>0.01</v>
      </c>
      <c r="H67" s="107" t="s">
        <v>44</v>
      </c>
      <c r="I67" s="107" t="s">
        <v>118</v>
      </c>
      <c r="J67" s="107">
        <f t="shared" si="4"/>
        <v>12</v>
      </c>
      <c r="K67" s="111">
        <v>3</v>
      </c>
      <c r="L67" s="111">
        <v>3</v>
      </c>
      <c r="M67" s="111">
        <v>3</v>
      </c>
      <c r="N67" s="111">
        <v>3</v>
      </c>
      <c r="O67" s="171">
        <f t="shared" si="8"/>
        <v>3</v>
      </c>
      <c r="P67" s="107">
        <v>3</v>
      </c>
      <c r="Q67" s="107"/>
      <c r="R67" s="112"/>
      <c r="S67" s="112"/>
      <c r="T67" s="112">
        <f t="shared" si="5"/>
        <v>3</v>
      </c>
      <c r="U67" s="114">
        <f t="shared" si="2"/>
        <v>0.25</v>
      </c>
      <c r="V67" s="153">
        <f t="shared" si="3"/>
        <v>3.7499999999999999E-2</v>
      </c>
      <c r="W67" s="164" t="s">
        <v>287</v>
      </c>
      <c r="X67" s="165" t="s">
        <v>288</v>
      </c>
      <c r="Y67" s="166" t="s">
        <v>201</v>
      </c>
      <c r="Z67" s="138"/>
      <c r="AA67" s="136"/>
      <c r="AB67" s="134"/>
      <c r="AC67" s="138"/>
      <c r="AD67" s="136"/>
      <c r="AE67" s="134"/>
      <c r="AF67" s="134"/>
      <c r="AG67" s="134"/>
      <c r="AH67" s="134"/>
      <c r="AI67" s="136"/>
    </row>
    <row r="68" spans="1:35" ht="72" x14ac:dyDescent="0.25">
      <c r="A68" s="107" t="s">
        <v>127</v>
      </c>
      <c r="B68" s="107" t="s">
        <v>49</v>
      </c>
      <c r="C68" s="107" t="s">
        <v>49</v>
      </c>
      <c r="D68" s="111" t="s">
        <v>128</v>
      </c>
      <c r="E68" s="111" t="s">
        <v>129</v>
      </c>
      <c r="F68" s="109">
        <v>1</v>
      </c>
      <c r="G68" s="110">
        <v>8.3000000000000004E-2</v>
      </c>
      <c r="H68" s="107" t="s">
        <v>44</v>
      </c>
      <c r="I68" s="107" t="s">
        <v>194</v>
      </c>
      <c r="J68" s="109">
        <f t="shared" si="4"/>
        <v>1</v>
      </c>
      <c r="K68" s="109">
        <v>0.25</v>
      </c>
      <c r="L68" s="109">
        <v>0.25</v>
      </c>
      <c r="M68" s="109">
        <v>0.25</v>
      </c>
      <c r="N68" s="109">
        <v>0.25</v>
      </c>
      <c r="O68" s="149">
        <f t="shared" si="8"/>
        <v>0.25</v>
      </c>
      <c r="P68" s="109">
        <v>0.25</v>
      </c>
      <c r="Q68" s="109"/>
      <c r="R68" s="131"/>
      <c r="S68" s="107"/>
      <c r="T68" s="112">
        <f t="shared" si="5"/>
        <v>0.25</v>
      </c>
      <c r="U68" s="114">
        <f t="shared" si="2"/>
        <v>0.25</v>
      </c>
      <c r="V68" s="153">
        <f t="shared" si="3"/>
        <v>0.25</v>
      </c>
      <c r="W68" s="139" t="s">
        <v>279</v>
      </c>
      <c r="X68" s="139" t="s">
        <v>280</v>
      </c>
      <c r="Y68" s="158" t="s">
        <v>201</v>
      </c>
      <c r="Z68" s="139"/>
      <c r="AA68" s="139"/>
      <c r="AB68" s="134"/>
      <c r="AC68" s="139"/>
      <c r="AD68" s="139"/>
      <c r="AE68" s="134"/>
      <c r="AF68" s="134"/>
      <c r="AG68" s="134"/>
      <c r="AH68" s="134"/>
      <c r="AI68" s="116"/>
    </row>
    <row r="69" spans="1:35" ht="120" x14ac:dyDescent="0.25">
      <c r="A69" s="107" t="s">
        <v>130</v>
      </c>
      <c r="B69" s="107" t="s">
        <v>49</v>
      </c>
      <c r="C69" s="107" t="s">
        <v>49</v>
      </c>
      <c r="D69" s="177" t="s">
        <v>131</v>
      </c>
      <c r="E69" s="107" t="s">
        <v>132</v>
      </c>
      <c r="F69" s="109">
        <v>1</v>
      </c>
      <c r="G69" s="110">
        <v>8.3000000000000004E-2</v>
      </c>
      <c r="H69" s="107" t="s">
        <v>44</v>
      </c>
      <c r="I69" s="107" t="s">
        <v>133</v>
      </c>
      <c r="J69" s="109">
        <f t="shared" si="4"/>
        <v>1</v>
      </c>
      <c r="K69" s="109">
        <v>0.25</v>
      </c>
      <c r="L69" s="109">
        <v>0.25</v>
      </c>
      <c r="M69" s="109">
        <v>0.25</v>
      </c>
      <c r="N69" s="109">
        <v>0.25</v>
      </c>
      <c r="O69" s="149">
        <f t="shared" si="8"/>
        <v>0.22</v>
      </c>
      <c r="P69" s="109">
        <v>0.22</v>
      </c>
      <c r="Q69" s="109"/>
      <c r="R69" s="131"/>
      <c r="S69" s="107"/>
      <c r="T69" s="112">
        <f t="shared" si="5"/>
        <v>0.22</v>
      </c>
      <c r="U69" s="114">
        <f t="shared" ref="U69" si="11">+T69/J69</f>
        <v>0.22</v>
      </c>
      <c r="V69" s="153">
        <f t="shared" si="3"/>
        <v>0.22</v>
      </c>
      <c r="W69" s="159" t="s">
        <v>282</v>
      </c>
      <c r="X69" s="139" t="s">
        <v>283</v>
      </c>
      <c r="Y69" s="139" t="s">
        <v>281</v>
      </c>
      <c r="Z69" s="139"/>
      <c r="AA69" s="139"/>
      <c r="AB69" s="134"/>
      <c r="AC69" s="139"/>
      <c r="AD69" s="136"/>
      <c r="AE69" s="134"/>
      <c r="AF69" s="134"/>
      <c r="AG69" s="134"/>
      <c r="AH69" s="134"/>
      <c r="AI69" s="116"/>
    </row>
  </sheetData>
  <mergeCells count="44">
    <mergeCell ref="C13:C14"/>
    <mergeCell ref="B13:B14"/>
    <mergeCell ref="A13:A14"/>
    <mergeCell ref="H13:J13"/>
    <mergeCell ref="K13:N13"/>
    <mergeCell ref="F13:G13"/>
    <mergeCell ref="D1:AF4"/>
    <mergeCell ref="Z13:AB13"/>
    <mergeCell ref="AC13:AE13"/>
    <mergeCell ref="AF13:AH13"/>
    <mergeCell ref="W12:AI12"/>
    <mergeCell ref="U13:U14"/>
    <mergeCell ref="V13:V14"/>
    <mergeCell ref="W13:Y13"/>
    <mergeCell ref="D13:D14"/>
    <mergeCell ref="T13:T14"/>
    <mergeCell ref="O13:S13"/>
    <mergeCell ref="A12:N12"/>
    <mergeCell ref="O12:V12"/>
    <mergeCell ref="A1:C4"/>
    <mergeCell ref="AI13:AI14"/>
    <mergeCell ref="E13:E14"/>
    <mergeCell ref="C5:D5"/>
    <mergeCell ref="A7:C7"/>
    <mergeCell ref="D7:AB7"/>
    <mergeCell ref="A8:C8"/>
    <mergeCell ref="D8:AB8"/>
    <mergeCell ref="E5:F5"/>
    <mergeCell ref="AG1:AI1"/>
    <mergeCell ref="AG2:AI2"/>
    <mergeCell ref="AG3:AI3"/>
    <mergeCell ref="AG4:AI4"/>
    <mergeCell ref="A11:C11"/>
    <mergeCell ref="D11:AB11"/>
    <mergeCell ref="A6:AI6"/>
    <mergeCell ref="G5:J5"/>
    <mergeCell ref="AC8:AI8"/>
    <mergeCell ref="AC11:AI11"/>
    <mergeCell ref="AC7:AI7"/>
    <mergeCell ref="A9:C9"/>
    <mergeCell ref="D9:AB9"/>
    <mergeCell ref="AC9:AI9"/>
    <mergeCell ref="K5:AI5"/>
    <mergeCell ref="A5:B5"/>
  </mergeCells>
  <dataValidations count="1">
    <dataValidation type="list" allowBlank="1" showInputMessage="1" showErrorMessage="1" sqref="H21:H28" xr:uid="{00000000-0002-0000-0000-000000000000}">
      <formula1>"Demanda,Sumatoria,Constante"</formula1>
    </dataValidation>
  </dataValidations>
  <hyperlinks>
    <hyperlink ref="W17" r:id="rId1" display="PRIMER TRIMESTRE: El plan de acción y su seguimiento se encuentra publicado en la pagina web en: http://www.idep.edu.co/?q=content/plan-de-acci%C3%B3n-institucional_x000a_SEGUNDO TRIMESTRE: El plan de acción y su seguimiento se encuentra publicado en la pagina " xr:uid="{BCF673AF-B91A-4100-BAA8-E5705E5CC0A1}"/>
    <hyperlink ref="W24" r:id="rId2" display="PRIMER TRIMESTRE: El plan de acción y su seguimiento se encuentra publicado en la pagina web en: http://www.idep.edu.co/?q=content/plan-de-acci%C3%B3n-institucional_x000a_SEGUNDO TRIMESTRE: El plan de acción y su seguimiento se encuentra publicado en la pagina " xr:uid="{C86443F5-8F1D-4F76-9CC8-DF64A17C6E0E}"/>
    <hyperlink ref="W38" r:id="rId3" xr:uid="{CEEFEDE8-CC32-49B0-A988-7FD715FF7B75}"/>
    <hyperlink ref="W39" r:id="rId4" xr:uid="{047EA0B8-E214-4EAC-BAB4-12915C2E04B5}"/>
    <hyperlink ref="W40" r:id="rId5" location="gid=671562407" xr:uid="{69586D2E-6EA9-4F0E-97A6-222C6B644A6F}"/>
    <hyperlink ref="W47" r:id="rId6" xr:uid="{955C2DDB-C299-45E8-BBAF-5F93C30A76AB}"/>
    <hyperlink ref="W48" r:id="rId7" xr:uid="{28D3699D-55CD-41E1-B171-DADAA6E4791A}"/>
    <hyperlink ref="W49" r:id="rId8" xr:uid="{40269ECA-BF19-4511-B035-FC62346F6D74}"/>
    <hyperlink ref="W56" r:id="rId9" location="gid=1041084164" display="https://docs.google.com/spreadsheets/d/1fa-6qQlzHPVyI3o3mO601VY9X5KIWyzM/edit#gid=1041084164" xr:uid="{0072B353-15BB-44CE-B982-4918884F74D5}"/>
    <hyperlink ref="W57" r:id="rId10" display="http://www.idep.edu.co/?q=content/plan-de-mejoramiento-por-procesos_x000a__x000a_120_oap\IDEP2021\Gestion Tecnologica\Políticas de Seguridad y Privacidad de la Información_x000a_120_oap\IDEP2021\Gestion Tecnologica\Indicadores_x000a_Goobi :CONTRATO 36-2021 en Carpeta TRD: 120_oap\IDEP2021\CONTRATOS 2021\36 DE 2021 - GOOBI SAS" xr:uid="{13848279-A17E-417F-B994-B7C92E7A242B}"/>
    <hyperlink ref="W58" r:id="rId11" location="overlay-context=" xr:uid="{37664D83-E070-4E68-9286-0B80CC5001CF}"/>
    <hyperlink ref="W59" r:id="rId12" xr:uid="{A577F94E-ACDF-48CB-9758-215D57415128}"/>
    <hyperlink ref="W60" r:id="rId13" location="overlay-context=" xr:uid="{E43ABD76-A55A-4CE4-808D-2692431E764E}"/>
    <hyperlink ref="W61" r:id="rId14" xr:uid="{E8E5D202-2435-4265-B996-85909BF8621C}"/>
    <hyperlink ref="W69" r:id="rId15" xr:uid="{88B6AC11-2B4E-42E8-BEA9-8E62B8FE69F4}"/>
    <hyperlink ref="W66" r:id="rId16" display="Se efectuó la publicación oportuna de los estados financieros anuales 2020, a través del siguiente link: http://www.idep.edu.co/?q=content/informes-anuales-2020" xr:uid="{9188065F-3417-4020-A0EB-59EA79E2A2A3}"/>
    <hyperlink ref="W55" r:id="rId17" location="gid=122998336" xr:uid="{DC50A7A2-14A0-4978-BD95-4FBEA528A7F3}"/>
  </hyperlinks>
  <pageMargins left="0.7" right="0.7" top="0.75" bottom="0.75" header="0.3" footer="0.3"/>
  <pageSetup paperSize="41" scale="24" orientation="landscape" r:id="rId18"/>
  <drawing r:id="rId19"/>
  <legacyDrawing r:id="rId2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DE957-7E2B-419A-92EC-4C421562AFA2}">
  <sheetPr filterMode="1"/>
  <dimension ref="A1:AN69"/>
  <sheetViews>
    <sheetView view="pageBreakPreview" topLeftCell="A11" zoomScale="60" zoomScaleNormal="125" zoomScalePageLayoutView="125" workbookViewId="0">
      <selection activeCell="N44" sqref="N44"/>
    </sheetView>
  </sheetViews>
  <sheetFormatPr baseColWidth="10" defaultColWidth="10.85546875" defaultRowHeight="12.75" x14ac:dyDescent="0.2"/>
  <cols>
    <col min="1" max="1" width="17.28515625" style="34" customWidth="1"/>
    <col min="2" max="3" width="19" style="34" customWidth="1"/>
    <col min="4" max="4" width="16.42578125" style="34" customWidth="1"/>
    <col min="5" max="5" width="19.85546875" style="35" customWidth="1"/>
    <col min="6" max="6" width="12.5703125" style="35" customWidth="1"/>
    <col min="7" max="7" width="15.7109375" style="58" customWidth="1"/>
    <col min="8" max="10" width="13.7109375" style="35" customWidth="1"/>
    <col min="11" max="11" width="15.5703125" style="35" customWidth="1"/>
    <col min="12" max="12" width="14.7109375" style="36" customWidth="1"/>
    <col min="13" max="14" width="14.7109375" style="35" customWidth="1"/>
    <col min="15" max="15" width="15.42578125" style="35" hidden="1" customWidth="1"/>
    <col min="16" max="16" width="15.42578125" style="35" customWidth="1"/>
    <col min="17" max="17" width="18.85546875" style="35" customWidth="1"/>
    <col min="18" max="20" width="15" style="37" customWidth="1"/>
    <col min="21" max="21" width="18" style="37" customWidth="1"/>
    <col min="22" max="22" width="17.85546875" style="37" hidden="1" customWidth="1"/>
    <col min="23" max="23" width="17.85546875" style="37" customWidth="1"/>
    <col min="24" max="24" width="18.140625" style="3" hidden="1" customWidth="1"/>
    <col min="25" max="25" width="14.5703125" style="3" hidden="1" customWidth="1"/>
    <col min="26" max="26" width="18" style="3" hidden="1" customWidth="1"/>
    <col min="27" max="27" width="18.42578125" style="3" hidden="1" customWidth="1"/>
    <col min="28" max="35" width="0" style="3" hidden="1" customWidth="1"/>
    <col min="36" max="36" width="15.42578125" style="3" hidden="1" customWidth="1"/>
    <col min="37" max="37" width="0" style="3" hidden="1" customWidth="1"/>
    <col min="38" max="16384" width="10.85546875" style="3"/>
  </cols>
  <sheetData>
    <row r="1" spans="1:40" s="1" customFormat="1" ht="21" hidden="1" customHeight="1" x14ac:dyDescent="0.25">
      <c r="A1" s="276"/>
      <c r="B1" s="276"/>
      <c r="C1" s="276"/>
      <c r="D1" s="277" t="s">
        <v>35</v>
      </c>
      <c r="E1" s="277"/>
      <c r="F1" s="277"/>
      <c r="G1" s="278"/>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9" t="s">
        <v>0</v>
      </c>
      <c r="AI1" s="279"/>
      <c r="AJ1" s="279"/>
    </row>
    <row r="2" spans="1:40" s="1" customFormat="1" ht="21" hidden="1" customHeight="1" x14ac:dyDescent="0.25">
      <c r="A2" s="276"/>
      <c r="B2" s="276"/>
      <c r="C2" s="276"/>
      <c r="D2" s="277"/>
      <c r="E2" s="277"/>
      <c r="F2" s="277"/>
      <c r="G2" s="278"/>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9" t="s">
        <v>30</v>
      </c>
      <c r="AI2" s="279"/>
      <c r="AJ2" s="279"/>
    </row>
    <row r="3" spans="1:40" s="1" customFormat="1" ht="21" hidden="1" customHeight="1" x14ac:dyDescent="0.25">
      <c r="A3" s="276"/>
      <c r="B3" s="276"/>
      <c r="C3" s="276"/>
      <c r="D3" s="277"/>
      <c r="E3" s="277"/>
      <c r="F3" s="277"/>
      <c r="G3" s="278"/>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9" t="s">
        <v>42</v>
      </c>
      <c r="AI3" s="279"/>
      <c r="AJ3" s="280"/>
    </row>
    <row r="4" spans="1:40" s="1" customFormat="1" ht="21" hidden="1" customHeight="1" x14ac:dyDescent="0.25">
      <c r="A4" s="276"/>
      <c r="B4" s="276"/>
      <c r="C4" s="276"/>
      <c r="D4" s="277"/>
      <c r="E4" s="277"/>
      <c r="F4" s="277"/>
      <c r="G4" s="278"/>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9" t="s">
        <v>1</v>
      </c>
      <c r="AI4" s="279"/>
      <c r="AJ4" s="280"/>
    </row>
    <row r="5" spans="1:40" s="32" customFormat="1" ht="45" hidden="1" customHeight="1" thickBot="1" x14ac:dyDescent="0.3">
      <c r="A5" s="281" t="s">
        <v>36</v>
      </c>
      <c r="B5" s="282"/>
      <c r="C5" s="283">
        <v>2021</v>
      </c>
      <c r="D5" s="283"/>
      <c r="E5" s="213" t="s">
        <v>37</v>
      </c>
      <c r="F5" s="214"/>
      <c r="G5" s="284">
        <v>44227</v>
      </c>
      <c r="H5" s="285"/>
      <c r="I5" s="285"/>
      <c r="J5" s="286"/>
      <c r="K5" s="287"/>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row>
    <row r="6" spans="1:40" s="1" customFormat="1" ht="21" hidden="1" customHeight="1" x14ac:dyDescent="0.25">
      <c r="A6" s="272" t="s">
        <v>38</v>
      </c>
      <c r="B6" s="273"/>
      <c r="C6" s="273"/>
      <c r="D6" s="273"/>
      <c r="E6" s="273"/>
      <c r="F6" s="273"/>
      <c r="G6" s="274"/>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5"/>
      <c r="AK6" s="7"/>
      <c r="AL6" s="7"/>
      <c r="AM6" s="7"/>
      <c r="AN6" s="7"/>
    </row>
    <row r="7" spans="1:40" s="1" customFormat="1" ht="21" hidden="1" customHeight="1" x14ac:dyDescent="0.25">
      <c r="A7" s="260" t="s">
        <v>39</v>
      </c>
      <c r="B7" s="261"/>
      <c r="C7" s="261"/>
      <c r="D7" s="262" t="s">
        <v>40</v>
      </c>
      <c r="E7" s="261"/>
      <c r="F7" s="261"/>
      <c r="G7" s="263"/>
      <c r="H7" s="261"/>
      <c r="I7" s="261"/>
      <c r="J7" s="261"/>
      <c r="K7" s="261"/>
      <c r="L7" s="261"/>
      <c r="M7" s="261"/>
      <c r="N7" s="261"/>
      <c r="O7" s="261"/>
      <c r="P7" s="261"/>
      <c r="Q7" s="261"/>
      <c r="R7" s="261"/>
      <c r="S7" s="261"/>
      <c r="T7" s="261"/>
      <c r="U7" s="261"/>
      <c r="V7" s="261"/>
      <c r="W7" s="261"/>
      <c r="X7" s="261"/>
      <c r="Y7" s="261"/>
      <c r="Z7" s="261"/>
      <c r="AA7" s="261"/>
      <c r="AB7" s="261"/>
      <c r="AC7" s="264"/>
      <c r="AD7" s="262" t="s">
        <v>41</v>
      </c>
      <c r="AE7" s="261"/>
      <c r="AF7" s="261"/>
      <c r="AG7" s="261"/>
      <c r="AH7" s="261"/>
      <c r="AI7" s="261"/>
      <c r="AJ7" s="265"/>
      <c r="AK7" s="7"/>
      <c r="AL7" s="7"/>
      <c r="AM7" s="7"/>
      <c r="AN7" s="7"/>
    </row>
    <row r="8" spans="1:40" s="1" customFormat="1" ht="21" hidden="1" customHeight="1" x14ac:dyDescent="0.25">
      <c r="A8" s="266"/>
      <c r="B8" s="267"/>
      <c r="C8" s="268"/>
      <c r="D8" s="269"/>
      <c r="E8" s="267"/>
      <c r="F8" s="267"/>
      <c r="G8" s="270"/>
      <c r="H8" s="267"/>
      <c r="I8" s="267"/>
      <c r="J8" s="267"/>
      <c r="K8" s="267"/>
      <c r="L8" s="267"/>
      <c r="M8" s="267"/>
      <c r="N8" s="267"/>
      <c r="O8" s="267"/>
      <c r="P8" s="267"/>
      <c r="Q8" s="267"/>
      <c r="R8" s="267"/>
      <c r="S8" s="267"/>
      <c r="T8" s="267"/>
      <c r="U8" s="267"/>
      <c r="V8" s="267"/>
      <c r="W8" s="267"/>
      <c r="X8" s="267"/>
      <c r="Y8" s="267"/>
      <c r="Z8" s="267"/>
      <c r="AA8" s="267"/>
      <c r="AB8" s="267"/>
      <c r="AC8" s="268"/>
      <c r="AD8" s="269"/>
      <c r="AE8" s="267"/>
      <c r="AF8" s="267"/>
      <c r="AG8" s="267"/>
      <c r="AH8" s="267"/>
      <c r="AI8" s="267"/>
      <c r="AJ8" s="271"/>
      <c r="AK8" s="8"/>
      <c r="AL8" s="8"/>
      <c r="AM8" s="8"/>
      <c r="AN8" s="8"/>
    </row>
    <row r="9" spans="1:40" s="1" customFormat="1" ht="21" hidden="1" customHeight="1" thickBot="1" x14ac:dyDescent="0.3">
      <c r="A9" s="251"/>
      <c r="B9" s="252"/>
      <c r="C9" s="253"/>
      <c r="D9" s="254" t="e" cm="1">
        <f t="array" ref="D9">AVERAGE(U46:U+D949)</f>
        <v>#NAME?</v>
      </c>
      <c r="E9" s="252"/>
      <c r="F9" s="252"/>
      <c r="G9" s="255"/>
      <c r="H9" s="252"/>
      <c r="I9" s="252"/>
      <c r="J9" s="252"/>
      <c r="K9" s="252"/>
      <c r="L9" s="252"/>
      <c r="M9" s="252"/>
      <c r="N9" s="252"/>
      <c r="O9" s="252"/>
      <c r="P9" s="252"/>
      <c r="Q9" s="252"/>
      <c r="R9" s="252"/>
      <c r="S9" s="252"/>
      <c r="T9" s="252"/>
      <c r="U9" s="252"/>
      <c r="V9" s="252"/>
      <c r="W9" s="252"/>
      <c r="X9" s="252"/>
      <c r="Y9" s="252"/>
      <c r="Z9" s="252"/>
      <c r="AA9" s="252"/>
      <c r="AB9" s="252"/>
      <c r="AC9" s="253"/>
      <c r="AD9" s="254"/>
      <c r="AE9" s="252"/>
      <c r="AF9" s="252"/>
      <c r="AG9" s="252"/>
      <c r="AH9" s="252"/>
      <c r="AI9" s="252"/>
      <c r="AJ9" s="256"/>
      <c r="AK9" s="8"/>
      <c r="AL9" s="8"/>
      <c r="AM9" s="8"/>
      <c r="AN9" s="8"/>
    </row>
    <row r="10" spans="1:40" s="1" customFormat="1" ht="21" hidden="1" customHeight="1" x14ac:dyDescent="0.25">
      <c r="A10" s="93"/>
      <c r="B10" s="94"/>
      <c r="C10" s="94"/>
      <c r="D10" s="94"/>
      <c r="E10" s="94"/>
      <c r="F10" s="94"/>
      <c r="G10" s="95"/>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8"/>
      <c r="AL10" s="8"/>
      <c r="AM10" s="8"/>
      <c r="AN10" s="8"/>
    </row>
    <row r="11" spans="1:40" s="1" customFormat="1" ht="14.25" customHeight="1" thickBot="1" x14ac:dyDescent="0.3">
      <c r="A11" s="257"/>
      <c r="B11" s="258"/>
      <c r="C11" s="258"/>
      <c r="D11" s="258"/>
      <c r="E11" s="258"/>
      <c r="F11" s="258"/>
      <c r="G11" s="259"/>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8"/>
      <c r="AL11" s="8"/>
      <c r="AM11" s="8"/>
      <c r="AN11" s="8"/>
    </row>
    <row r="12" spans="1:40" s="1" customFormat="1" ht="29.25" customHeight="1" x14ac:dyDescent="0.25">
      <c r="A12" s="237" t="s">
        <v>15</v>
      </c>
      <c r="B12" s="238"/>
      <c r="C12" s="238"/>
      <c r="D12" s="238"/>
      <c r="E12" s="238"/>
      <c r="F12" s="238"/>
      <c r="G12" s="239"/>
      <c r="H12" s="238"/>
      <c r="I12" s="238"/>
      <c r="J12" s="238"/>
      <c r="K12" s="238"/>
      <c r="L12" s="238"/>
      <c r="M12" s="238"/>
      <c r="N12" s="240"/>
      <c r="O12" s="237" t="s">
        <v>29</v>
      </c>
      <c r="P12" s="238"/>
      <c r="Q12" s="238"/>
      <c r="R12" s="238"/>
      <c r="S12" s="238"/>
      <c r="T12" s="238"/>
      <c r="U12" s="238"/>
      <c r="V12" s="240"/>
      <c r="W12" s="101"/>
      <c r="X12" s="241" t="s">
        <v>21</v>
      </c>
      <c r="Y12" s="242"/>
      <c r="Z12" s="242"/>
      <c r="AA12" s="242"/>
      <c r="AB12" s="242"/>
      <c r="AC12" s="242"/>
      <c r="AD12" s="242"/>
      <c r="AE12" s="242"/>
      <c r="AF12" s="242"/>
      <c r="AG12" s="242"/>
      <c r="AH12" s="242"/>
      <c r="AI12" s="242"/>
      <c r="AJ12" s="243"/>
    </row>
    <row r="13" spans="1:40" s="1" customFormat="1" ht="29.25" customHeight="1" x14ac:dyDescent="0.25">
      <c r="A13" s="244" t="s">
        <v>27</v>
      </c>
      <c r="B13" s="245" t="s">
        <v>2</v>
      </c>
      <c r="C13" s="245" t="s">
        <v>195</v>
      </c>
      <c r="D13" s="245" t="s">
        <v>3</v>
      </c>
      <c r="E13" s="245" t="s">
        <v>9</v>
      </c>
      <c r="F13" s="245" t="s">
        <v>4</v>
      </c>
      <c r="G13" s="246"/>
      <c r="H13" s="245" t="s">
        <v>11</v>
      </c>
      <c r="I13" s="245"/>
      <c r="J13" s="245"/>
      <c r="K13" s="245" t="s">
        <v>14</v>
      </c>
      <c r="L13" s="245"/>
      <c r="M13" s="245"/>
      <c r="N13" s="236"/>
      <c r="O13" s="247" t="s">
        <v>22</v>
      </c>
      <c r="P13" s="248"/>
      <c r="Q13" s="248"/>
      <c r="R13" s="248"/>
      <c r="S13" s="248"/>
      <c r="T13" s="249" t="s">
        <v>17</v>
      </c>
      <c r="U13" s="249" t="s">
        <v>26</v>
      </c>
      <c r="V13" s="250" t="s">
        <v>28</v>
      </c>
      <c r="W13" s="102" t="s">
        <v>196</v>
      </c>
      <c r="X13" s="234" t="s">
        <v>31</v>
      </c>
      <c r="Y13" s="234"/>
      <c r="Z13" s="235"/>
      <c r="AA13" s="233" t="s">
        <v>32</v>
      </c>
      <c r="AB13" s="234"/>
      <c r="AC13" s="235"/>
      <c r="AD13" s="233" t="s">
        <v>33</v>
      </c>
      <c r="AE13" s="234"/>
      <c r="AF13" s="235"/>
      <c r="AG13" s="233" t="s">
        <v>34</v>
      </c>
      <c r="AH13" s="234"/>
      <c r="AI13" s="235"/>
      <c r="AJ13" s="236" t="s">
        <v>20</v>
      </c>
    </row>
    <row r="14" spans="1:40" ht="50.25" customHeight="1" x14ac:dyDescent="0.2">
      <c r="A14" s="244"/>
      <c r="B14" s="245"/>
      <c r="C14" s="245"/>
      <c r="D14" s="245"/>
      <c r="E14" s="245"/>
      <c r="F14" s="97" t="s">
        <v>24</v>
      </c>
      <c r="G14" s="100" t="s">
        <v>25</v>
      </c>
      <c r="H14" s="97" t="s">
        <v>23</v>
      </c>
      <c r="I14" s="97" t="s">
        <v>12</v>
      </c>
      <c r="J14" s="2" t="s">
        <v>13</v>
      </c>
      <c r="K14" s="97" t="s">
        <v>5</v>
      </c>
      <c r="L14" s="97" t="s">
        <v>6</v>
      </c>
      <c r="M14" s="97" t="s">
        <v>7</v>
      </c>
      <c r="N14" s="98" t="s">
        <v>8</v>
      </c>
      <c r="O14" s="99" t="s">
        <v>16</v>
      </c>
      <c r="P14" s="97" t="s">
        <v>5</v>
      </c>
      <c r="Q14" s="97" t="s">
        <v>6</v>
      </c>
      <c r="R14" s="97" t="s">
        <v>7</v>
      </c>
      <c r="S14" s="97" t="s">
        <v>8</v>
      </c>
      <c r="T14" s="249"/>
      <c r="U14" s="249"/>
      <c r="V14" s="250"/>
      <c r="W14" s="102"/>
      <c r="X14" s="10" t="s">
        <v>18</v>
      </c>
      <c r="Y14" s="6" t="s">
        <v>10</v>
      </c>
      <c r="Z14" s="6" t="s">
        <v>19</v>
      </c>
      <c r="AA14" s="6" t="s">
        <v>18</v>
      </c>
      <c r="AB14" s="6" t="s">
        <v>10</v>
      </c>
      <c r="AC14" s="6" t="s">
        <v>19</v>
      </c>
      <c r="AD14" s="6" t="s">
        <v>18</v>
      </c>
      <c r="AE14" s="6" t="s">
        <v>10</v>
      </c>
      <c r="AF14" s="6" t="s">
        <v>19</v>
      </c>
      <c r="AG14" s="6" t="s">
        <v>18</v>
      </c>
      <c r="AH14" s="6" t="s">
        <v>10</v>
      </c>
      <c r="AI14" s="6" t="s">
        <v>19</v>
      </c>
      <c r="AJ14" s="236"/>
    </row>
    <row r="15" spans="1:40" ht="40.5" hidden="1" customHeight="1" x14ac:dyDescent="0.2">
      <c r="A15" s="59" t="s">
        <v>43</v>
      </c>
      <c r="B15" s="60" t="s">
        <v>47</v>
      </c>
      <c r="C15" s="60" t="s">
        <v>47</v>
      </c>
      <c r="D15" s="61" t="s">
        <v>155</v>
      </c>
      <c r="E15" s="60" t="s">
        <v>175</v>
      </c>
      <c r="F15" s="62">
        <v>0.7</v>
      </c>
      <c r="G15" s="63">
        <v>0.05</v>
      </c>
      <c r="H15" s="60" t="s">
        <v>44</v>
      </c>
      <c r="I15" s="60" t="s">
        <v>48</v>
      </c>
      <c r="J15" s="60">
        <f>SUM(K15:N15)</f>
        <v>1</v>
      </c>
      <c r="K15" s="64">
        <v>0</v>
      </c>
      <c r="L15" s="64">
        <v>0</v>
      </c>
      <c r="M15" s="64">
        <v>0.6</v>
      </c>
      <c r="N15" s="64">
        <v>0.4</v>
      </c>
      <c r="O15" s="96">
        <f t="shared" ref="O15:O51" si="0">SUM(P15,Q15,R15,S15)</f>
        <v>0</v>
      </c>
      <c r="P15" s="64"/>
      <c r="Q15" s="64"/>
      <c r="R15" s="64"/>
      <c r="S15" s="64"/>
      <c r="T15" s="65">
        <f t="shared" ref="T15:T19" si="1">SUM(P15:S15)</f>
        <v>0</v>
      </c>
      <c r="U15" s="103">
        <f t="shared" ref="U15:U69" si="2">+T15/J15</f>
        <v>0</v>
      </c>
      <c r="V15" s="11">
        <f t="shared" ref="V15:V69" si="3">+U15*F15</f>
        <v>0</v>
      </c>
      <c r="W15" s="230">
        <f>AVERAGE(U15:U16)</f>
        <v>0</v>
      </c>
      <c r="X15" s="13"/>
      <c r="Y15" s="12"/>
      <c r="Z15" s="97"/>
      <c r="AA15" s="13"/>
      <c r="AB15" s="12"/>
      <c r="AC15" s="4"/>
      <c r="AD15" s="13"/>
      <c r="AE15" s="12"/>
      <c r="AF15" s="4"/>
      <c r="AG15" s="4"/>
      <c r="AH15" s="4"/>
      <c r="AI15" s="4"/>
      <c r="AJ15" s="29"/>
    </row>
    <row r="16" spans="1:40" ht="51.75" hidden="1" customHeight="1" x14ac:dyDescent="0.2">
      <c r="A16" s="59" t="s">
        <v>43</v>
      </c>
      <c r="B16" s="60" t="s">
        <v>49</v>
      </c>
      <c r="C16" s="60" t="s">
        <v>49</v>
      </c>
      <c r="D16" s="64" t="s">
        <v>50</v>
      </c>
      <c r="E16" s="60" t="s">
        <v>174</v>
      </c>
      <c r="F16" s="62">
        <v>0.3</v>
      </c>
      <c r="G16" s="63">
        <v>0.02</v>
      </c>
      <c r="H16" s="60" t="s">
        <v>44</v>
      </c>
      <c r="I16" s="60" t="s">
        <v>51</v>
      </c>
      <c r="J16" s="60">
        <f t="shared" ref="J16:J69" si="4">SUM(K16:N16)</f>
        <v>2</v>
      </c>
      <c r="K16" s="64">
        <v>0</v>
      </c>
      <c r="L16" s="64">
        <v>1</v>
      </c>
      <c r="M16" s="64">
        <v>0</v>
      </c>
      <c r="N16" s="64">
        <v>1</v>
      </c>
      <c r="O16" s="96">
        <f t="shared" si="0"/>
        <v>0</v>
      </c>
      <c r="P16" s="64"/>
      <c r="Q16" s="64"/>
      <c r="R16" s="64"/>
      <c r="S16" s="64"/>
      <c r="T16" s="65">
        <f t="shared" si="1"/>
        <v>0</v>
      </c>
      <c r="U16" s="103">
        <f t="shared" si="2"/>
        <v>0</v>
      </c>
      <c r="V16" s="11">
        <f t="shared" si="3"/>
        <v>0</v>
      </c>
      <c r="W16" s="231"/>
      <c r="X16" s="14"/>
      <c r="Y16" s="14"/>
      <c r="Z16" s="97"/>
      <c r="AA16" s="14"/>
      <c r="AB16" s="14"/>
      <c r="AC16" s="4"/>
      <c r="AD16" s="14"/>
      <c r="AE16" s="14"/>
      <c r="AF16" s="4"/>
      <c r="AG16" s="4"/>
      <c r="AH16" s="12"/>
      <c r="AI16" s="4"/>
      <c r="AJ16" s="30"/>
    </row>
    <row r="17" spans="1:36" ht="50.25" hidden="1" customHeight="1" x14ac:dyDescent="0.2">
      <c r="A17" s="59" t="s">
        <v>52</v>
      </c>
      <c r="B17" s="60" t="s">
        <v>49</v>
      </c>
      <c r="C17" s="60" t="s">
        <v>49</v>
      </c>
      <c r="D17" s="60" t="s">
        <v>53</v>
      </c>
      <c r="E17" s="60" t="s">
        <v>54</v>
      </c>
      <c r="F17" s="62">
        <v>0.2</v>
      </c>
      <c r="G17" s="63">
        <v>0.01</v>
      </c>
      <c r="H17" s="60" t="s">
        <v>44</v>
      </c>
      <c r="I17" s="60" t="s">
        <v>55</v>
      </c>
      <c r="J17" s="60">
        <f t="shared" si="4"/>
        <v>4</v>
      </c>
      <c r="K17" s="60">
        <v>1</v>
      </c>
      <c r="L17" s="60">
        <v>1</v>
      </c>
      <c r="M17" s="60">
        <v>1</v>
      </c>
      <c r="N17" s="60">
        <v>1</v>
      </c>
      <c r="O17" s="96">
        <f t="shared" si="0"/>
        <v>2</v>
      </c>
      <c r="P17" s="60">
        <v>1</v>
      </c>
      <c r="Q17" s="60">
        <v>1</v>
      </c>
      <c r="R17" s="60"/>
      <c r="S17" s="60"/>
      <c r="T17" s="65">
        <f t="shared" si="1"/>
        <v>2</v>
      </c>
      <c r="U17" s="66">
        <f t="shared" si="2"/>
        <v>0.5</v>
      </c>
      <c r="V17" s="11">
        <f t="shared" si="3"/>
        <v>0.1</v>
      </c>
      <c r="W17" s="230">
        <f>AVERAGE(U17:U21)</f>
        <v>0.55999999999999994</v>
      </c>
      <c r="X17" s="15"/>
      <c r="Y17" s="12"/>
      <c r="Z17" s="97"/>
      <c r="AA17" s="15"/>
      <c r="AB17" s="12"/>
      <c r="AC17" s="4"/>
      <c r="AD17" s="15"/>
      <c r="AE17" s="12"/>
      <c r="AF17" s="4"/>
      <c r="AG17" s="15"/>
      <c r="AH17" s="33"/>
      <c r="AI17" s="4"/>
      <c r="AJ17" s="30"/>
    </row>
    <row r="18" spans="1:36" ht="54.75" hidden="1" customHeight="1" x14ac:dyDescent="0.2">
      <c r="A18" s="59" t="s">
        <v>52</v>
      </c>
      <c r="B18" s="60" t="s">
        <v>49</v>
      </c>
      <c r="C18" s="60" t="s">
        <v>49</v>
      </c>
      <c r="D18" s="60" t="s">
        <v>56</v>
      </c>
      <c r="E18" s="60" t="s">
        <v>54</v>
      </c>
      <c r="F18" s="62">
        <v>0.2</v>
      </c>
      <c r="G18" s="63">
        <v>0.01</v>
      </c>
      <c r="H18" s="60" t="s">
        <v>44</v>
      </c>
      <c r="I18" s="60" t="s">
        <v>57</v>
      </c>
      <c r="J18" s="60">
        <f t="shared" si="4"/>
        <v>4</v>
      </c>
      <c r="K18" s="60">
        <v>1</v>
      </c>
      <c r="L18" s="60">
        <v>1</v>
      </c>
      <c r="M18" s="60">
        <v>1</v>
      </c>
      <c r="N18" s="60">
        <v>1</v>
      </c>
      <c r="O18" s="96">
        <f t="shared" si="0"/>
        <v>2</v>
      </c>
      <c r="P18" s="60">
        <v>1</v>
      </c>
      <c r="Q18" s="60">
        <v>1</v>
      </c>
      <c r="R18" s="60"/>
      <c r="S18" s="60"/>
      <c r="T18" s="65">
        <f t="shared" si="1"/>
        <v>2</v>
      </c>
      <c r="U18" s="66">
        <f t="shared" si="2"/>
        <v>0.5</v>
      </c>
      <c r="V18" s="11">
        <f t="shared" si="3"/>
        <v>0.1</v>
      </c>
      <c r="W18" s="232"/>
      <c r="X18" s="16"/>
      <c r="Y18" s="12"/>
      <c r="Z18" s="97"/>
      <c r="AA18" s="28"/>
      <c r="AB18" s="12"/>
      <c r="AC18" s="4"/>
      <c r="AD18" s="16"/>
      <c r="AE18" s="12"/>
      <c r="AF18" s="4"/>
      <c r="AG18" s="4"/>
      <c r="AH18" s="4"/>
      <c r="AI18" s="4"/>
      <c r="AJ18" s="30"/>
    </row>
    <row r="19" spans="1:36" ht="54" hidden="1" customHeight="1" x14ac:dyDescent="0.2">
      <c r="A19" s="59" t="s">
        <v>52</v>
      </c>
      <c r="B19" s="60" t="s">
        <v>49</v>
      </c>
      <c r="C19" s="60" t="s">
        <v>49</v>
      </c>
      <c r="D19" s="60" t="s">
        <v>58</v>
      </c>
      <c r="E19" s="60" t="s">
        <v>54</v>
      </c>
      <c r="F19" s="62">
        <v>0.2</v>
      </c>
      <c r="G19" s="63">
        <v>0.01</v>
      </c>
      <c r="H19" s="60" t="s">
        <v>44</v>
      </c>
      <c r="I19" s="60" t="s">
        <v>59</v>
      </c>
      <c r="J19" s="60">
        <f t="shared" si="4"/>
        <v>4</v>
      </c>
      <c r="K19" s="60">
        <v>1</v>
      </c>
      <c r="L19" s="60">
        <v>1</v>
      </c>
      <c r="M19" s="60">
        <v>1</v>
      </c>
      <c r="N19" s="60">
        <v>1</v>
      </c>
      <c r="O19" s="96">
        <f t="shared" si="0"/>
        <v>2</v>
      </c>
      <c r="P19" s="60">
        <v>1</v>
      </c>
      <c r="Q19" s="60">
        <v>1</v>
      </c>
      <c r="R19" s="60"/>
      <c r="S19" s="60"/>
      <c r="T19" s="65">
        <f t="shared" si="1"/>
        <v>2</v>
      </c>
      <c r="U19" s="66">
        <f t="shared" si="2"/>
        <v>0.5</v>
      </c>
      <c r="V19" s="11">
        <f t="shared" si="3"/>
        <v>0.1</v>
      </c>
      <c r="W19" s="232"/>
      <c r="X19" s="38"/>
      <c r="Y19" s="39"/>
      <c r="Z19" s="40"/>
      <c r="AA19" s="38"/>
      <c r="AB19" s="39"/>
      <c r="AC19" s="41"/>
      <c r="AD19" s="42"/>
      <c r="AE19" s="39"/>
      <c r="AF19" s="41"/>
      <c r="AG19" s="41"/>
      <c r="AH19" s="41"/>
      <c r="AI19" s="41"/>
      <c r="AJ19" s="43"/>
    </row>
    <row r="20" spans="1:36" ht="54" hidden="1" customHeight="1" x14ac:dyDescent="0.2">
      <c r="A20" s="59" t="s">
        <v>52</v>
      </c>
      <c r="B20" s="60" t="s">
        <v>49</v>
      </c>
      <c r="C20" s="60" t="s">
        <v>49</v>
      </c>
      <c r="D20" s="60" t="s">
        <v>138</v>
      </c>
      <c r="E20" s="60" t="s">
        <v>54</v>
      </c>
      <c r="F20" s="62">
        <v>0.2</v>
      </c>
      <c r="G20" s="63">
        <v>0.01</v>
      </c>
      <c r="H20" s="60" t="s">
        <v>44</v>
      </c>
      <c r="I20" s="60" t="s">
        <v>183</v>
      </c>
      <c r="J20" s="67">
        <f t="shared" si="4"/>
        <v>1</v>
      </c>
      <c r="K20" s="67">
        <v>0.3</v>
      </c>
      <c r="L20" s="67">
        <v>0.5</v>
      </c>
      <c r="M20" s="67">
        <v>0.2</v>
      </c>
      <c r="N20" s="60">
        <v>0</v>
      </c>
      <c r="O20" s="96">
        <f t="shared" si="0"/>
        <v>0.8</v>
      </c>
      <c r="P20" s="67">
        <v>0.3</v>
      </c>
      <c r="Q20" s="67">
        <v>0.5</v>
      </c>
      <c r="R20" s="67"/>
      <c r="S20" s="60"/>
      <c r="T20" s="65">
        <f>SUM(P20:S20)</f>
        <v>0.8</v>
      </c>
      <c r="U20" s="66">
        <f t="shared" si="2"/>
        <v>0.8</v>
      </c>
      <c r="V20" s="11">
        <f t="shared" si="3"/>
        <v>0.16000000000000003</v>
      </c>
      <c r="W20" s="232"/>
      <c r="X20" s="26"/>
      <c r="Y20" s="12"/>
      <c r="Z20" s="97"/>
      <c r="AA20" s="26"/>
      <c r="AB20" s="12"/>
      <c r="AC20" s="4"/>
      <c r="AD20" s="17"/>
      <c r="AE20" s="12"/>
      <c r="AF20" s="4"/>
      <c r="AG20" s="4"/>
      <c r="AH20" s="4"/>
      <c r="AI20" s="4"/>
      <c r="AJ20" s="30"/>
    </row>
    <row r="21" spans="1:36" s="5" customFormat="1" ht="47.25" hidden="1" customHeight="1" x14ac:dyDescent="0.2">
      <c r="A21" s="59" t="s">
        <v>52</v>
      </c>
      <c r="B21" s="60" t="s">
        <v>49</v>
      </c>
      <c r="C21" s="60" t="s">
        <v>49</v>
      </c>
      <c r="D21" s="60" t="s">
        <v>137</v>
      </c>
      <c r="E21" s="60" t="s">
        <v>54</v>
      </c>
      <c r="F21" s="62">
        <v>0.2</v>
      </c>
      <c r="G21" s="63">
        <v>0.01</v>
      </c>
      <c r="H21" s="60" t="s">
        <v>44</v>
      </c>
      <c r="I21" s="60" t="s">
        <v>182</v>
      </c>
      <c r="J21" s="67">
        <f t="shared" si="4"/>
        <v>1</v>
      </c>
      <c r="K21" s="67">
        <v>0.25</v>
      </c>
      <c r="L21" s="67">
        <v>0.25</v>
      </c>
      <c r="M21" s="67">
        <v>0.25</v>
      </c>
      <c r="N21" s="67">
        <v>0.25</v>
      </c>
      <c r="O21" s="96">
        <f t="shared" si="0"/>
        <v>0.5</v>
      </c>
      <c r="P21" s="67">
        <v>0.25</v>
      </c>
      <c r="Q21" s="67">
        <v>0.25</v>
      </c>
      <c r="R21" s="67"/>
      <c r="S21" s="67"/>
      <c r="T21" s="65">
        <f>SUM(P21:S21)</f>
        <v>0.5</v>
      </c>
      <c r="U21" s="66">
        <f t="shared" si="2"/>
        <v>0.5</v>
      </c>
      <c r="V21" s="11">
        <f t="shared" si="3"/>
        <v>0.1</v>
      </c>
      <c r="W21" s="231"/>
      <c r="X21" s="17"/>
      <c r="Y21" s="12"/>
      <c r="Z21" s="4"/>
      <c r="AA21" s="17"/>
      <c r="AB21" s="12"/>
      <c r="AC21" s="4"/>
      <c r="AD21" s="17"/>
      <c r="AE21" s="12"/>
      <c r="AF21" s="4"/>
      <c r="AG21" s="4"/>
      <c r="AH21" s="4"/>
      <c r="AI21" s="4"/>
      <c r="AJ21" s="30"/>
    </row>
    <row r="22" spans="1:36" s="5" customFormat="1" ht="38.25" hidden="1" customHeight="1" x14ac:dyDescent="0.2">
      <c r="A22" s="59" t="s">
        <v>60</v>
      </c>
      <c r="B22" s="60" t="s">
        <v>49</v>
      </c>
      <c r="C22" s="60" t="s">
        <v>49</v>
      </c>
      <c r="D22" s="60" t="s">
        <v>140</v>
      </c>
      <c r="E22" s="60" t="s">
        <v>54</v>
      </c>
      <c r="F22" s="62">
        <v>0.2</v>
      </c>
      <c r="G22" s="63">
        <v>0.01</v>
      </c>
      <c r="H22" s="60" t="s">
        <v>44</v>
      </c>
      <c r="I22" s="60" t="s">
        <v>61</v>
      </c>
      <c r="J22" s="60">
        <f t="shared" si="4"/>
        <v>4</v>
      </c>
      <c r="K22" s="60">
        <v>1</v>
      </c>
      <c r="L22" s="60">
        <v>1</v>
      </c>
      <c r="M22" s="60">
        <v>1</v>
      </c>
      <c r="N22" s="60">
        <v>1</v>
      </c>
      <c r="O22" s="96">
        <f t="shared" si="0"/>
        <v>0</v>
      </c>
      <c r="P22" s="60"/>
      <c r="Q22" s="60"/>
      <c r="R22" s="60"/>
      <c r="S22" s="60"/>
      <c r="T22" s="65">
        <f t="shared" ref="T22:T69" si="5">SUM(P22:S22)</f>
        <v>0</v>
      </c>
      <c r="U22" s="66">
        <f t="shared" si="2"/>
        <v>0</v>
      </c>
      <c r="V22" s="11">
        <f t="shared" si="3"/>
        <v>0</v>
      </c>
      <c r="W22" s="230">
        <f>AVERAGE(U22:U28)</f>
        <v>0</v>
      </c>
      <c r="X22" s="15"/>
      <c r="Y22" s="12"/>
      <c r="Z22" s="4"/>
      <c r="AA22" s="15"/>
      <c r="AB22" s="12"/>
      <c r="AC22" s="4"/>
      <c r="AD22" s="15"/>
      <c r="AE22" s="12"/>
      <c r="AF22" s="4"/>
      <c r="AG22" s="15"/>
      <c r="AH22" s="12"/>
      <c r="AI22" s="4"/>
      <c r="AJ22" s="30"/>
    </row>
    <row r="23" spans="1:36" s="5" customFormat="1" ht="17.25" hidden="1" customHeight="1" x14ac:dyDescent="0.2">
      <c r="A23" s="59" t="s">
        <v>60</v>
      </c>
      <c r="B23" s="60" t="s">
        <v>49</v>
      </c>
      <c r="C23" s="60" t="s">
        <v>49</v>
      </c>
      <c r="D23" s="60" t="s">
        <v>141</v>
      </c>
      <c r="E23" s="60" t="s">
        <v>54</v>
      </c>
      <c r="F23" s="62">
        <v>0.2</v>
      </c>
      <c r="G23" s="63">
        <v>0.01</v>
      </c>
      <c r="H23" s="60" t="s">
        <v>44</v>
      </c>
      <c r="I23" s="60" t="s">
        <v>62</v>
      </c>
      <c r="J23" s="60">
        <f t="shared" si="4"/>
        <v>4</v>
      </c>
      <c r="K23" s="60">
        <v>1</v>
      </c>
      <c r="L23" s="60">
        <v>1</v>
      </c>
      <c r="M23" s="60">
        <v>1</v>
      </c>
      <c r="N23" s="60">
        <v>1</v>
      </c>
      <c r="O23" s="96">
        <f t="shared" si="0"/>
        <v>0</v>
      </c>
      <c r="P23" s="60"/>
      <c r="Q23" s="60"/>
      <c r="R23" s="60"/>
      <c r="S23" s="60"/>
      <c r="T23" s="65">
        <f t="shared" si="5"/>
        <v>0</v>
      </c>
      <c r="U23" s="66">
        <f t="shared" si="2"/>
        <v>0</v>
      </c>
      <c r="V23" s="11">
        <f t="shared" si="3"/>
        <v>0</v>
      </c>
      <c r="W23" s="232"/>
      <c r="X23" s="18"/>
      <c r="Y23" s="14"/>
      <c r="Z23" s="4"/>
      <c r="AA23" s="18"/>
      <c r="AB23" s="14"/>
      <c r="AC23" s="4"/>
      <c r="AD23" s="18"/>
      <c r="AE23" s="14"/>
      <c r="AF23" s="4"/>
      <c r="AG23" s="4"/>
      <c r="AH23" s="4"/>
      <c r="AI23" s="4"/>
      <c r="AJ23" s="30"/>
    </row>
    <row r="24" spans="1:36" s="5" customFormat="1" ht="17.25" hidden="1" customHeight="1" x14ac:dyDescent="0.2">
      <c r="A24" s="59" t="s">
        <v>60</v>
      </c>
      <c r="B24" s="60" t="s">
        <v>49</v>
      </c>
      <c r="C24" s="60" t="s">
        <v>49</v>
      </c>
      <c r="D24" s="60" t="s">
        <v>142</v>
      </c>
      <c r="E24" s="60" t="s">
        <v>54</v>
      </c>
      <c r="F24" s="62">
        <v>0.1</v>
      </c>
      <c r="G24" s="63">
        <v>0.01</v>
      </c>
      <c r="H24" s="60" t="s">
        <v>44</v>
      </c>
      <c r="I24" s="60" t="s">
        <v>63</v>
      </c>
      <c r="J24" s="60">
        <f t="shared" si="4"/>
        <v>4</v>
      </c>
      <c r="K24" s="60">
        <v>1</v>
      </c>
      <c r="L24" s="60">
        <v>1</v>
      </c>
      <c r="M24" s="60">
        <v>1</v>
      </c>
      <c r="N24" s="60">
        <v>1</v>
      </c>
      <c r="O24" s="96">
        <f t="shared" si="0"/>
        <v>0</v>
      </c>
      <c r="P24" s="60"/>
      <c r="Q24" s="60"/>
      <c r="R24" s="60"/>
      <c r="S24" s="60"/>
      <c r="T24" s="65">
        <f t="shared" si="5"/>
        <v>0</v>
      </c>
      <c r="U24" s="66">
        <f t="shared" si="2"/>
        <v>0</v>
      </c>
      <c r="V24" s="11">
        <f t="shared" si="3"/>
        <v>0</v>
      </c>
      <c r="W24" s="232"/>
      <c r="X24" s="19"/>
      <c r="Y24" s="12"/>
      <c r="Z24" s="4"/>
      <c r="AA24" s="19"/>
      <c r="AB24" s="12"/>
      <c r="AC24" s="4"/>
      <c r="AD24" s="19"/>
      <c r="AE24" s="12"/>
      <c r="AF24" s="4"/>
      <c r="AG24" s="4"/>
      <c r="AH24" s="4"/>
      <c r="AI24" s="4"/>
      <c r="AJ24" s="30"/>
    </row>
    <row r="25" spans="1:36" s="5" customFormat="1" ht="17.25" hidden="1" customHeight="1" x14ac:dyDescent="0.2">
      <c r="A25" s="59" t="s">
        <v>60</v>
      </c>
      <c r="B25" s="60" t="s">
        <v>49</v>
      </c>
      <c r="C25" s="60" t="s">
        <v>49</v>
      </c>
      <c r="D25" s="60" t="s">
        <v>143</v>
      </c>
      <c r="E25" s="60" t="s">
        <v>54</v>
      </c>
      <c r="F25" s="62">
        <v>0.1</v>
      </c>
      <c r="G25" s="63">
        <v>0.01</v>
      </c>
      <c r="H25" s="60" t="s">
        <v>44</v>
      </c>
      <c r="I25" s="60" t="s">
        <v>64</v>
      </c>
      <c r="J25" s="60">
        <f t="shared" si="4"/>
        <v>3</v>
      </c>
      <c r="K25" s="60">
        <v>0</v>
      </c>
      <c r="L25" s="60">
        <v>1</v>
      </c>
      <c r="M25" s="60">
        <v>1</v>
      </c>
      <c r="N25" s="60">
        <v>1</v>
      </c>
      <c r="O25" s="96">
        <f t="shared" si="0"/>
        <v>0</v>
      </c>
      <c r="P25" s="60"/>
      <c r="Q25" s="60"/>
      <c r="R25" s="60"/>
      <c r="S25" s="60"/>
      <c r="T25" s="65">
        <f t="shared" si="5"/>
        <v>0</v>
      </c>
      <c r="U25" s="66">
        <f t="shared" si="2"/>
        <v>0</v>
      </c>
      <c r="V25" s="11">
        <f t="shared" si="3"/>
        <v>0</v>
      </c>
      <c r="W25" s="232"/>
      <c r="X25" s="18"/>
      <c r="Y25" s="12"/>
      <c r="Z25" s="4"/>
      <c r="AA25" s="18"/>
      <c r="AB25" s="12"/>
      <c r="AC25" s="4"/>
      <c r="AD25" s="18"/>
      <c r="AE25" s="14"/>
      <c r="AF25" s="4"/>
      <c r="AG25" s="4"/>
      <c r="AH25" s="4"/>
      <c r="AI25" s="4"/>
      <c r="AJ25" s="30"/>
    </row>
    <row r="26" spans="1:36" s="5" customFormat="1" ht="17.25" hidden="1" customHeight="1" x14ac:dyDescent="0.2">
      <c r="A26" s="59" t="s">
        <v>60</v>
      </c>
      <c r="B26" s="60" t="s">
        <v>49</v>
      </c>
      <c r="C26" s="60" t="s">
        <v>49</v>
      </c>
      <c r="D26" s="60" t="s">
        <v>144</v>
      </c>
      <c r="E26" s="60" t="s">
        <v>54</v>
      </c>
      <c r="F26" s="62">
        <v>0.1</v>
      </c>
      <c r="G26" s="63">
        <v>0.01</v>
      </c>
      <c r="H26" s="60" t="s">
        <v>44</v>
      </c>
      <c r="I26" s="60" t="s">
        <v>65</v>
      </c>
      <c r="J26" s="60">
        <f t="shared" si="4"/>
        <v>2</v>
      </c>
      <c r="K26" s="60">
        <v>0</v>
      </c>
      <c r="L26" s="60">
        <v>1</v>
      </c>
      <c r="M26" s="60">
        <v>1</v>
      </c>
      <c r="N26" s="60">
        <v>0</v>
      </c>
      <c r="O26" s="96">
        <f t="shared" si="0"/>
        <v>0</v>
      </c>
      <c r="P26" s="60"/>
      <c r="Q26" s="60"/>
      <c r="R26" s="60"/>
      <c r="S26" s="60"/>
      <c r="T26" s="65">
        <f t="shared" si="5"/>
        <v>0</v>
      </c>
      <c r="U26" s="66">
        <f t="shared" si="2"/>
        <v>0</v>
      </c>
      <c r="V26" s="11">
        <f t="shared" si="3"/>
        <v>0</v>
      </c>
      <c r="W26" s="232"/>
      <c r="X26" s="44"/>
      <c r="Y26" s="39"/>
      <c r="Z26" s="41"/>
      <c r="AA26" s="44"/>
      <c r="AB26" s="39"/>
      <c r="AC26" s="41"/>
      <c r="AD26" s="44"/>
      <c r="AE26" s="45"/>
      <c r="AF26" s="41"/>
      <c r="AG26" s="41"/>
      <c r="AH26" s="41"/>
      <c r="AI26" s="41"/>
      <c r="AJ26" s="43"/>
    </row>
    <row r="27" spans="1:36" s="5" customFormat="1" ht="17.25" hidden="1" customHeight="1" x14ac:dyDescent="0.2">
      <c r="A27" s="59" t="s">
        <v>60</v>
      </c>
      <c r="B27" s="60" t="s">
        <v>49</v>
      </c>
      <c r="C27" s="60" t="s">
        <v>49</v>
      </c>
      <c r="D27" s="60" t="s">
        <v>145</v>
      </c>
      <c r="E27" s="60" t="s">
        <v>54</v>
      </c>
      <c r="F27" s="62">
        <v>0.1</v>
      </c>
      <c r="G27" s="63">
        <v>0.01</v>
      </c>
      <c r="H27" s="60" t="s">
        <v>66</v>
      </c>
      <c r="I27" s="60" t="s">
        <v>181</v>
      </c>
      <c r="J27" s="67">
        <f>SUM(K27:N27)/4</f>
        <v>1</v>
      </c>
      <c r="K27" s="67">
        <v>1</v>
      </c>
      <c r="L27" s="67">
        <v>1</v>
      </c>
      <c r="M27" s="67">
        <v>1</v>
      </c>
      <c r="N27" s="67">
        <v>1</v>
      </c>
      <c r="O27" s="96">
        <f t="shared" si="0"/>
        <v>0</v>
      </c>
      <c r="P27" s="67"/>
      <c r="Q27" s="67"/>
      <c r="R27" s="67"/>
      <c r="S27" s="67"/>
      <c r="T27" s="65">
        <f>SUM(P27:S27)/4</f>
        <v>0</v>
      </c>
      <c r="U27" s="66">
        <f t="shared" si="2"/>
        <v>0</v>
      </c>
      <c r="V27" s="11">
        <f t="shared" si="3"/>
        <v>0</v>
      </c>
      <c r="W27" s="232"/>
      <c r="X27" s="20"/>
      <c r="Y27" s="21"/>
      <c r="Z27" s="4"/>
      <c r="AA27" s="20"/>
      <c r="AB27" s="21"/>
      <c r="AC27" s="4"/>
      <c r="AD27" s="20"/>
      <c r="AE27" s="21"/>
      <c r="AF27" s="4"/>
      <c r="AG27" s="4"/>
      <c r="AH27" s="4"/>
      <c r="AI27" s="4"/>
      <c r="AJ27" s="30"/>
    </row>
    <row r="28" spans="1:36" s="5" customFormat="1" ht="17.25" hidden="1" customHeight="1" thickBot="1" x14ac:dyDescent="0.25">
      <c r="A28" s="59" t="s">
        <v>60</v>
      </c>
      <c r="B28" s="60" t="s">
        <v>49</v>
      </c>
      <c r="C28" s="60" t="s">
        <v>49</v>
      </c>
      <c r="D28" s="60" t="s">
        <v>146</v>
      </c>
      <c r="E28" s="60" t="s">
        <v>54</v>
      </c>
      <c r="F28" s="62">
        <v>0.2</v>
      </c>
      <c r="G28" s="63">
        <v>0.01</v>
      </c>
      <c r="H28" s="60" t="s">
        <v>44</v>
      </c>
      <c r="I28" s="60" t="s">
        <v>67</v>
      </c>
      <c r="J28" s="60">
        <f t="shared" si="4"/>
        <v>4</v>
      </c>
      <c r="K28" s="60">
        <v>1</v>
      </c>
      <c r="L28" s="60">
        <v>1</v>
      </c>
      <c r="M28" s="60">
        <v>1</v>
      </c>
      <c r="N28" s="60">
        <v>1</v>
      </c>
      <c r="O28" s="96">
        <f t="shared" si="0"/>
        <v>0</v>
      </c>
      <c r="P28" s="60"/>
      <c r="Q28" s="60"/>
      <c r="R28" s="60"/>
      <c r="S28" s="60"/>
      <c r="T28" s="65">
        <f t="shared" si="5"/>
        <v>0</v>
      </c>
      <c r="U28" s="66">
        <f t="shared" si="2"/>
        <v>0</v>
      </c>
      <c r="V28" s="11">
        <f t="shared" si="3"/>
        <v>0</v>
      </c>
      <c r="W28" s="231"/>
      <c r="X28" s="18"/>
      <c r="Y28" s="21"/>
      <c r="Z28" s="9"/>
      <c r="AA28" s="18"/>
      <c r="AB28" s="21"/>
      <c r="AC28" s="9"/>
      <c r="AD28" s="18"/>
      <c r="AE28" s="21"/>
      <c r="AF28" s="9"/>
      <c r="AG28" s="9"/>
      <c r="AH28" s="9"/>
      <c r="AI28" s="9"/>
      <c r="AJ28" s="30"/>
    </row>
    <row r="29" spans="1:36" ht="127.5" hidden="1" x14ac:dyDescent="0.2">
      <c r="A29" s="59" t="s">
        <v>45</v>
      </c>
      <c r="B29" s="68" t="s">
        <v>68</v>
      </c>
      <c r="C29" s="68" t="s">
        <v>69</v>
      </c>
      <c r="D29" s="69" t="s">
        <v>164</v>
      </c>
      <c r="E29" s="60" t="s">
        <v>70</v>
      </c>
      <c r="F29" s="62">
        <v>0.13</v>
      </c>
      <c r="G29" s="63">
        <v>0.01</v>
      </c>
      <c r="H29" s="60" t="s">
        <v>44</v>
      </c>
      <c r="I29" s="60" t="s">
        <v>46</v>
      </c>
      <c r="J29" s="60">
        <f t="shared" si="4"/>
        <v>5</v>
      </c>
      <c r="K29" s="92">
        <v>0.75</v>
      </c>
      <c r="L29" s="92">
        <v>1.75</v>
      </c>
      <c r="M29" s="92">
        <v>1.75</v>
      </c>
      <c r="N29" s="92">
        <v>0.75</v>
      </c>
      <c r="O29" s="96">
        <f t="shared" si="0"/>
        <v>0.75</v>
      </c>
      <c r="P29" s="92">
        <v>0.75</v>
      </c>
      <c r="Q29" s="92"/>
      <c r="R29" s="92"/>
      <c r="S29" s="92"/>
      <c r="T29" s="65">
        <f t="shared" si="5"/>
        <v>0.75</v>
      </c>
      <c r="U29" s="66">
        <f t="shared" si="2"/>
        <v>0.15</v>
      </c>
      <c r="V29" s="11">
        <f t="shared" si="3"/>
        <v>1.95E-2</v>
      </c>
      <c r="W29" s="230">
        <f>AVERAGE(U29:U37)</f>
        <v>0.52777777777777779</v>
      </c>
      <c r="X29" s="15"/>
      <c r="Y29" s="15"/>
      <c r="AA29" s="15"/>
      <c r="AB29" s="15"/>
      <c r="AD29" s="15"/>
      <c r="AE29" s="15"/>
      <c r="AJ29" s="15"/>
    </row>
    <row r="30" spans="1:36" ht="165.75" hidden="1" x14ac:dyDescent="0.2">
      <c r="A30" s="59" t="s">
        <v>45</v>
      </c>
      <c r="B30" s="68" t="s">
        <v>71</v>
      </c>
      <c r="C30" s="68" t="s">
        <v>72</v>
      </c>
      <c r="D30" s="69" t="s">
        <v>165</v>
      </c>
      <c r="E30" s="60" t="s">
        <v>171</v>
      </c>
      <c r="F30" s="62">
        <v>0.13</v>
      </c>
      <c r="G30" s="63">
        <v>0.01</v>
      </c>
      <c r="H30" s="60" t="s">
        <v>44</v>
      </c>
      <c r="I30" s="60" t="s">
        <v>46</v>
      </c>
      <c r="J30" s="60">
        <f t="shared" si="4"/>
        <v>2</v>
      </c>
      <c r="K30" s="92">
        <v>0.3</v>
      </c>
      <c r="L30" s="92">
        <v>0.7</v>
      </c>
      <c r="M30" s="92">
        <v>0.7</v>
      </c>
      <c r="N30" s="92">
        <v>0.3</v>
      </c>
      <c r="O30" s="96">
        <f t="shared" si="0"/>
        <v>0.3</v>
      </c>
      <c r="P30" s="92">
        <v>0.3</v>
      </c>
      <c r="Q30" s="92"/>
      <c r="R30" s="92"/>
      <c r="S30" s="92"/>
      <c r="T30" s="65">
        <f t="shared" si="5"/>
        <v>0.3</v>
      </c>
      <c r="U30" s="66">
        <f t="shared" si="2"/>
        <v>0.15</v>
      </c>
      <c r="V30" s="11">
        <f t="shared" si="3"/>
        <v>1.95E-2</v>
      </c>
      <c r="W30" s="232"/>
      <c r="X30" s="15"/>
      <c r="Y30" s="15"/>
      <c r="AA30" s="15"/>
      <c r="AB30" s="15"/>
      <c r="AD30" s="15"/>
      <c r="AE30" s="15"/>
      <c r="AJ30" s="15"/>
    </row>
    <row r="31" spans="1:36" ht="114.75" hidden="1" x14ac:dyDescent="0.2">
      <c r="A31" s="59" t="s">
        <v>45</v>
      </c>
      <c r="B31" s="68" t="s">
        <v>73</v>
      </c>
      <c r="C31" s="68" t="s">
        <v>73</v>
      </c>
      <c r="D31" s="69" t="s">
        <v>166</v>
      </c>
      <c r="E31" s="60" t="s">
        <v>169</v>
      </c>
      <c r="F31" s="62">
        <v>0.13</v>
      </c>
      <c r="G31" s="63">
        <v>0.01</v>
      </c>
      <c r="H31" s="60" t="s">
        <v>44</v>
      </c>
      <c r="I31" s="60" t="s">
        <v>46</v>
      </c>
      <c r="J31" s="60">
        <f t="shared" si="4"/>
        <v>1</v>
      </c>
      <c r="K31" s="92">
        <v>0.15</v>
      </c>
      <c r="L31" s="92">
        <v>0.35</v>
      </c>
      <c r="M31" s="92">
        <v>0.35</v>
      </c>
      <c r="N31" s="92">
        <v>0.15</v>
      </c>
      <c r="O31" s="96">
        <f t="shared" si="0"/>
        <v>0.15</v>
      </c>
      <c r="P31" s="92">
        <v>0.15</v>
      </c>
      <c r="Q31" s="92"/>
      <c r="R31" s="92"/>
      <c r="S31" s="92"/>
      <c r="T31" s="65">
        <f t="shared" si="5"/>
        <v>0.15</v>
      </c>
      <c r="U31" s="66">
        <f t="shared" si="2"/>
        <v>0.15</v>
      </c>
      <c r="V31" s="11">
        <f t="shared" si="3"/>
        <v>1.95E-2</v>
      </c>
      <c r="W31" s="232"/>
      <c r="X31" s="15"/>
      <c r="Y31" s="15"/>
      <c r="AA31" s="15"/>
      <c r="AB31" s="15"/>
      <c r="AD31" s="15"/>
      <c r="AE31" s="15"/>
      <c r="AJ31" s="15"/>
    </row>
    <row r="32" spans="1:36" ht="114.75" hidden="1" x14ac:dyDescent="0.2">
      <c r="A32" s="59" t="s">
        <v>45</v>
      </c>
      <c r="B32" s="68" t="s">
        <v>74</v>
      </c>
      <c r="C32" s="68" t="s">
        <v>74</v>
      </c>
      <c r="D32" s="69" t="s">
        <v>167</v>
      </c>
      <c r="E32" s="60" t="s">
        <v>170</v>
      </c>
      <c r="F32" s="62">
        <v>0.13</v>
      </c>
      <c r="G32" s="63">
        <v>0.01</v>
      </c>
      <c r="H32" s="60" t="s">
        <v>44</v>
      </c>
      <c r="I32" s="60" t="s">
        <v>46</v>
      </c>
      <c r="J32" s="60">
        <f t="shared" si="4"/>
        <v>1</v>
      </c>
      <c r="K32" s="92">
        <v>0.15</v>
      </c>
      <c r="L32" s="92">
        <v>0.35</v>
      </c>
      <c r="M32" s="92">
        <v>0.35</v>
      </c>
      <c r="N32" s="92">
        <v>0.15</v>
      </c>
      <c r="O32" s="96">
        <f t="shared" si="0"/>
        <v>0.15</v>
      </c>
      <c r="P32" s="92">
        <v>0.15</v>
      </c>
      <c r="Q32" s="92"/>
      <c r="R32" s="92"/>
      <c r="S32" s="92"/>
      <c r="T32" s="65">
        <f t="shared" si="5"/>
        <v>0.15</v>
      </c>
      <c r="U32" s="66">
        <f t="shared" si="2"/>
        <v>0.15</v>
      </c>
      <c r="V32" s="11">
        <f t="shared" si="3"/>
        <v>1.95E-2</v>
      </c>
      <c r="W32" s="232"/>
      <c r="X32" s="22"/>
      <c r="Y32" s="15"/>
      <c r="AA32" s="22"/>
      <c r="AB32" s="15"/>
      <c r="AD32" s="22"/>
      <c r="AE32" s="15"/>
      <c r="AJ32" s="15"/>
    </row>
    <row r="33" spans="1:36" ht="140.25" hidden="1" x14ac:dyDescent="0.2">
      <c r="A33" s="70" t="s">
        <v>45</v>
      </c>
      <c r="B33" s="71" t="s">
        <v>75</v>
      </c>
      <c r="C33" s="71" t="s">
        <v>75</v>
      </c>
      <c r="D33" s="69" t="s">
        <v>168</v>
      </c>
      <c r="E33" s="72" t="s">
        <v>171</v>
      </c>
      <c r="F33" s="73">
        <v>0.13</v>
      </c>
      <c r="G33" s="63">
        <v>0.01</v>
      </c>
      <c r="H33" s="72" t="s">
        <v>44</v>
      </c>
      <c r="I33" s="72" t="s">
        <v>46</v>
      </c>
      <c r="J33" s="72">
        <f t="shared" si="4"/>
        <v>1</v>
      </c>
      <c r="K33" s="92">
        <v>0.15</v>
      </c>
      <c r="L33" s="92">
        <v>0.35</v>
      </c>
      <c r="M33" s="92">
        <v>0.35</v>
      </c>
      <c r="N33" s="92">
        <v>0.15</v>
      </c>
      <c r="O33" s="96">
        <f t="shared" si="0"/>
        <v>0.15</v>
      </c>
      <c r="P33" s="92">
        <v>0.15</v>
      </c>
      <c r="Q33" s="92"/>
      <c r="R33" s="92"/>
      <c r="S33" s="92"/>
      <c r="T33" s="65">
        <f t="shared" si="5"/>
        <v>0.15</v>
      </c>
      <c r="U33" s="66">
        <f t="shared" si="2"/>
        <v>0.15</v>
      </c>
      <c r="V33" s="11">
        <f t="shared" si="3"/>
        <v>1.95E-2</v>
      </c>
      <c r="W33" s="232"/>
      <c r="X33" s="22"/>
      <c r="Y33" s="15"/>
      <c r="AA33" s="22"/>
      <c r="AB33" s="15"/>
      <c r="AD33" s="22"/>
      <c r="AE33" s="15"/>
      <c r="AJ33" s="15"/>
    </row>
    <row r="34" spans="1:36" ht="171" hidden="1" x14ac:dyDescent="0.2">
      <c r="A34" s="74" t="s">
        <v>45</v>
      </c>
      <c r="B34" s="68" t="s">
        <v>158</v>
      </c>
      <c r="C34" s="75" t="s">
        <v>158</v>
      </c>
      <c r="D34" s="76" t="s">
        <v>159</v>
      </c>
      <c r="E34" s="76" t="s">
        <v>173</v>
      </c>
      <c r="F34" s="77">
        <v>0.1</v>
      </c>
      <c r="G34" s="63">
        <v>0.01</v>
      </c>
      <c r="H34" s="78" t="s">
        <v>44</v>
      </c>
      <c r="I34" s="78" t="s">
        <v>46</v>
      </c>
      <c r="J34" s="79">
        <v>0.01</v>
      </c>
      <c r="K34" s="60">
        <v>0.01</v>
      </c>
      <c r="L34" s="60">
        <v>0</v>
      </c>
      <c r="M34" s="60">
        <v>0</v>
      </c>
      <c r="N34" s="60">
        <v>0</v>
      </c>
      <c r="O34" s="96">
        <f t="shared" si="0"/>
        <v>0.01</v>
      </c>
      <c r="P34" s="60">
        <v>0.01</v>
      </c>
      <c r="Q34" s="60"/>
      <c r="R34" s="60"/>
      <c r="S34" s="60"/>
      <c r="T34" s="65">
        <f t="shared" si="5"/>
        <v>0.01</v>
      </c>
      <c r="U34" s="66">
        <f t="shared" si="2"/>
        <v>1</v>
      </c>
      <c r="V34" s="11">
        <f t="shared" si="3"/>
        <v>0.1</v>
      </c>
      <c r="W34" s="232"/>
      <c r="X34" s="22"/>
      <c r="Y34" s="15"/>
      <c r="AA34" s="22"/>
      <c r="AB34" s="15"/>
      <c r="AD34" s="22"/>
      <c r="AE34" s="15"/>
      <c r="AJ34" s="15"/>
    </row>
    <row r="35" spans="1:36" ht="213.75" hidden="1" x14ac:dyDescent="0.2">
      <c r="A35" s="74" t="s">
        <v>45</v>
      </c>
      <c r="B35" s="68" t="s">
        <v>158</v>
      </c>
      <c r="C35" s="75" t="s">
        <v>160</v>
      </c>
      <c r="D35" s="76" t="s">
        <v>161</v>
      </c>
      <c r="E35" s="76" t="s">
        <v>70</v>
      </c>
      <c r="F35" s="77">
        <v>0.05</v>
      </c>
      <c r="G35" s="63">
        <v>4.0000000000000001E-3</v>
      </c>
      <c r="H35" s="76" t="s">
        <v>44</v>
      </c>
      <c r="I35" s="78" t="s">
        <v>46</v>
      </c>
      <c r="J35" s="79">
        <v>0.3</v>
      </c>
      <c r="K35" s="60">
        <v>0.3</v>
      </c>
      <c r="L35" s="60">
        <v>0</v>
      </c>
      <c r="M35" s="60">
        <v>0</v>
      </c>
      <c r="N35" s="60">
        <v>0</v>
      </c>
      <c r="O35" s="96"/>
      <c r="P35" s="60">
        <v>0.3</v>
      </c>
      <c r="Q35" s="60"/>
      <c r="R35" s="60"/>
      <c r="S35" s="60"/>
      <c r="T35" s="65">
        <f t="shared" si="5"/>
        <v>0.3</v>
      </c>
      <c r="U35" s="66">
        <f t="shared" si="2"/>
        <v>1</v>
      </c>
      <c r="V35" s="11">
        <f t="shared" si="3"/>
        <v>0.05</v>
      </c>
      <c r="W35" s="232"/>
      <c r="X35" s="22"/>
      <c r="Y35" s="15"/>
      <c r="AA35" s="22"/>
      <c r="AB35" s="15"/>
      <c r="AD35" s="22"/>
      <c r="AE35" s="15"/>
      <c r="AJ35" s="15"/>
    </row>
    <row r="36" spans="1:36" ht="171" hidden="1" x14ac:dyDescent="0.2">
      <c r="A36" s="74" t="s">
        <v>45</v>
      </c>
      <c r="B36" s="68" t="s">
        <v>158</v>
      </c>
      <c r="C36" s="75" t="s">
        <v>160</v>
      </c>
      <c r="D36" s="76" t="s">
        <v>162</v>
      </c>
      <c r="E36" s="76" t="s">
        <v>70</v>
      </c>
      <c r="F36" s="77">
        <v>0.1</v>
      </c>
      <c r="G36" s="63">
        <v>0.01</v>
      </c>
      <c r="H36" s="76" t="s">
        <v>44</v>
      </c>
      <c r="I36" s="78" t="s">
        <v>46</v>
      </c>
      <c r="J36" s="79">
        <v>0.4</v>
      </c>
      <c r="K36" s="60">
        <v>0.4</v>
      </c>
      <c r="L36" s="60">
        <v>0</v>
      </c>
      <c r="M36" s="60">
        <v>0</v>
      </c>
      <c r="N36" s="60">
        <v>0</v>
      </c>
      <c r="O36" s="96"/>
      <c r="P36" s="60">
        <v>0.4</v>
      </c>
      <c r="Q36" s="60"/>
      <c r="R36" s="60"/>
      <c r="S36" s="60"/>
      <c r="T36" s="65">
        <f t="shared" si="5"/>
        <v>0.4</v>
      </c>
      <c r="U36" s="66">
        <f t="shared" si="2"/>
        <v>1</v>
      </c>
      <c r="V36" s="11">
        <f t="shared" si="3"/>
        <v>0.1</v>
      </c>
      <c r="W36" s="232"/>
      <c r="X36" s="22"/>
      <c r="Y36" s="15"/>
      <c r="AA36" s="22"/>
      <c r="AB36" s="15"/>
      <c r="AD36" s="22"/>
      <c r="AE36" s="15"/>
      <c r="AJ36" s="15"/>
    </row>
    <row r="37" spans="1:36" ht="171" hidden="1" x14ac:dyDescent="0.2">
      <c r="A37" s="74" t="s">
        <v>45</v>
      </c>
      <c r="B37" s="68" t="s">
        <v>158</v>
      </c>
      <c r="C37" s="75" t="s">
        <v>160</v>
      </c>
      <c r="D37" s="76" t="s">
        <v>163</v>
      </c>
      <c r="E37" s="76" t="s">
        <v>70</v>
      </c>
      <c r="F37" s="77">
        <v>0.1</v>
      </c>
      <c r="G37" s="63">
        <v>0.01</v>
      </c>
      <c r="H37" s="76" t="s">
        <v>44</v>
      </c>
      <c r="I37" s="78" t="s">
        <v>46</v>
      </c>
      <c r="J37" s="79">
        <v>0.7</v>
      </c>
      <c r="K37" s="60">
        <v>0.7</v>
      </c>
      <c r="L37" s="60">
        <v>0</v>
      </c>
      <c r="M37" s="60">
        <v>0</v>
      </c>
      <c r="N37" s="60">
        <v>0</v>
      </c>
      <c r="O37" s="96"/>
      <c r="P37" s="60">
        <v>0.7</v>
      </c>
      <c r="Q37" s="60"/>
      <c r="R37" s="60"/>
      <c r="S37" s="60"/>
      <c r="T37" s="65">
        <f t="shared" si="5"/>
        <v>0.7</v>
      </c>
      <c r="U37" s="66">
        <f t="shared" si="2"/>
        <v>1</v>
      </c>
      <c r="V37" s="11">
        <f t="shared" si="3"/>
        <v>0.1</v>
      </c>
      <c r="W37" s="231"/>
      <c r="X37" s="22"/>
      <c r="Y37" s="15"/>
      <c r="AA37" s="22"/>
      <c r="AB37" s="15"/>
      <c r="AD37" s="22"/>
      <c r="AE37" s="15"/>
      <c r="AJ37" s="15"/>
    </row>
    <row r="38" spans="1:36" ht="127.5" hidden="1" x14ac:dyDescent="0.2">
      <c r="A38" s="80" t="s">
        <v>76</v>
      </c>
      <c r="B38" s="81" t="s">
        <v>49</v>
      </c>
      <c r="C38" s="81" t="s">
        <v>49</v>
      </c>
      <c r="D38" s="82" t="s">
        <v>152</v>
      </c>
      <c r="E38" s="82" t="s">
        <v>154</v>
      </c>
      <c r="F38" s="83">
        <v>0.35</v>
      </c>
      <c r="G38" s="63">
        <v>2.5000000000000001E-2</v>
      </c>
      <c r="H38" s="81" t="s">
        <v>44</v>
      </c>
      <c r="I38" s="82" t="s">
        <v>180</v>
      </c>
      <c r="J38" s="83">
        <f t="shared" si="4"/>
        <v>1</v>
      </c>
      <c r="K38" s="83">
        <v>0</v>
      </c>
      <c r="L38" s="83">
        <v>0.25</v>
      </c>
      <c r="M38" s="83">
        <v>0.25</v>
      </c>
      <c r="N38" s="83">
        <v>0.5</v>
      </c>
      <c r="O38" s="96">
        <f t="shared" si="0"/>
        <v>0</v>
      </c>
      <c r="P38" s="83">
        <v>0</v>
      </c>
      <c r="Q38" s="83"/>
      <c r="R38" s="83"/>
      <c r="S38" s="83"/>
      <c r="T38" s="65">
        <f t="shared" si="5"/>
        <v>0</v>
      </c>
      <c r="U38" s="66">
        <f t="shared" si="2"/>
        <v>0</v>
      </c>
      <c r="V38" s="11">
        <f t="shared" si="3"/>
        <v>0</v>
      </c>
      <c r="W38" s="230">
        <f>AVERAGE(U38:U40)</f>
        <v>8.3333333333333329E-2</v>
      </c>
      <c r="X38" s="20"/>
      <c r="Y38" s="20"/>
      <c r="Z38" s="20"/>
      <c r="AA38" s="20"/>
      <c r="AB38" s="20"/>
      <c r="AC38" s="4"/>
      <c r="AD38" s="20"/>
      <c r="AE38" s="20"/>
      <c r="AF38" s="4"/>
      <c r="AG38" s="4"/>
      <c r="AH38" s="4"/>
      <c r="AI38" s="4"/>
      <c r="AJ38" s="15"/>
    </row>
    <row r="39" spans="1:36" ht="114.75" hidden="1" x14ac:dyDescent="0.2">
      <c r="A39" s="59" t="s">
        <v>76</v>
      </c>
      <c r="B39" s="60" t="s">
        <v>49</v>
      </c>
      <c r="C39" s="60" t="s">
        <v>49</v>
      </c>
      <c r="D39" s="84" t="s">
        <v>153</v>
      </c>
      <c r="E39" s="84" t="s">
        <v>154</v>
      </c>
      <c r="F39" s="85">
        <v>0.35</v>
      </c>
      <c r="G39" s="63">
        <v>2.5000000000000001E-2</v>
      </c>
      <c r="H39" s="60" t="s">
        <v>44</v>
      </c>
      <c r="I39" s="84" t="s">
        <v>179</v>
      </c>
      <c r="J39" s="85">
        <f t="shared" si="4"/>
        <v>1</v>
      </c>
      <c r="K39" s="85">
        <v>0.25</v>
      </c>
      <c r="L39" s="85">
        <v>0.25</v>
      </c>
      <c r="M39" s="85">
        <v>0.25</v>
      </c>
      <c r="N39" s="85">
        <v>0.25</v>
      </c>
      <c r="O39" s="96">
        <f t="shared" si="0"/>
        <v>0.25</v>
      </c>
      <c r="P39" s="85">
        <v>0.25</v>
      </c>
      <c r="Q39" s="85"/>
      <c r="R39" s="85"/>
      <c r="S39" s="85"/>
      <c r="T39" s="65">
        <f t="shared" si="5"/>
        <v>0.25</v>
      </c>
      <c r="U39" s="66">
        <f t="shared" si="2"/>
        <v>0.25</v>
      </c>
      <c r="V39" s="11">
        <f t="shared" si="3"/>
        <v>8.7499999999999994E-2</v>
      </c>
      <c r="W39" s="232"/>
      <c r="X39" s="19"/>
      <c r="Y39" s="20"/>
      <c r="Z39" s="4"/>
      <c r="AA39" s="19"/>
      <c r="AB39" s="20"/>
      <c r="AC39" s="4"/>
      <c r="AD39" s="19"/>
      <c r="AE39" s="20"/>
      <c r="AF39" s="31"/>
      <c r="AG39" s="4"/>
      <c r="AH39" s="4"/>
      <c r="AI39" s="4"/>
      <c r="AJ39" s="19"/>
    </row>
    <row r="40" spans="1:36" ht="127.5" hidden="1" x14ac:dyDescent="0.2">
      <c r="A40" s="59" t="s">
        <v>76</v>
      </c>
      <c r="B40" s="60" t="s">
        <v>49</v>
      </c>
      <c r="C40" s="60" t="s">
        <v>49</v>
      </c>
      <c r="D40" s="84" t="s">
        <v>77</v>
      </c>
      <c r="E40" s="84" t="s">
        <v>154</v>
      </c>
      <c r="F40" s="85">
        <v>0.3</v>
      </c>
      <c r="G40" s="63">
        <v>0.02</v>
      </c>
      <c r="H40" s="60" t="s">
        <v>44</v>
      </c>
      <c r="I40" s="84" t="s">
        <v>178</v>
      </c>
      <c r="J40" s="85">
        <f t="shared" si="4"/>
        <v>1</v>
      </c>
      <c r="K40" s="85">
        <v>0</v>
      </c>
      <c r="L40" s="85">
        <v>0.25</v>
      </c>
      <c r="M40" s="85">
        <v>0.25</v>
      </c>
      <c r="N40" s="85">
        <v>0.5</v>
      </c>
      <c r="O40" s="96">
        <f t="shared" si="0"/>
        <v>0</v>
      </c>
      <c r="P40" s="85">
        <v>0</v>
      </c>
      <c r="Q40" s="85"/>
      <c r="R40" s="85"/>
      <c r="S40" s="85"/>
      <c r="T40" s="65">
        <f t="shared" si="5"/>
        <v>0</v>
      </c>
      <c r="U40" s="66">
        <f t="shared" si="2"/>
        <v>0</v>
      </c>
      <c r="V40" s="11">
        <f t="shared" si="3"/>
        <v>0</v>
      </c>
      <c r="W40" s="231"/>
      <c r="X40" s="19"/>
      <c r="Y40" s="20"/>
      <c r="Z40" s="4"/>
      <c r="AA40" s="19"/>
      <c r="AB40" s="20"/>
      <c r="AC40" s="4"/>
      <c r="AD40" s="19"/>
      <c r="AE40" s="20"/>
      <c r="AF40" s="4"/>
      <c r="AG40" s="4"/>
      <c r="AH40" s="4"/>
      <c r="AI40" s="4"/>
      <c r="AJ40" s="19"/>
    </row>
    <row r="41" spans="1:36" ht="89.25" hidden="1" x14ac:dyDescent="0.2">
      <c r="A41" s="59" t="s">
        <v>78</v>
      </c>
      <c r="B41" s="60" t="s">
        <v>49</v>
      </c>
      <c r="C41" s="60" t="s">
        <v>49</v>
      </c>
      <c r="D41" s="64" t="s">
        <v>79</v>
      </c>
      <c r="E41" s="60" t="s">
        <v>80</v>
      </c>
      <c r="F41" s="62">
        <v>0.3</v>
      </c>
      <c r="G41" s="63">
        <v>0.02</v>
      </c>
      <c r="H41" s="60" t="s">
        <v>44</v>
      </c>
      <c r="I41" s="60" t="s">
        <v>81</v>
      </c>
      <c r="J41" s="60">
        <f t="shared" si="4"/>
        <v>12</v>
      </c>
      <c r="K41" s="60">
        <v>3</v>
      </c>
      <c r="L41" s="60">
        <v>3</v>
      </c>
      <c r="M41" s="60">
        <v>3</v>
      </c>
      <c r="N41" s="60">
        <v>3</v>
      </c>
      <c r="O41" s="96">
        <f t="shared" si="0"/>
        <v>3</v>
      </c>
      <c r="P41" s="60">
        <v>3</v>
      </c>
      <c r="Q41" s="60"/>
      <c r="R41" s="60"/>
      <c r="S41" s="60"/>
      <c r="T41" s="65">
        <f t="shared" si="5"/>
        <v>3</v>
      </c>
      <c r="U41" s="66">
        <f t="shared" si="2"/>
        <v>0.25</v>
      </c>
      <c r="V41" s="11">
        <f t="shared" si="3"/>
        <v>7.4999999999999997E-2</v>
      </c>
      <c r="W41" s="230">
        <f t="shared" ref="W41:W50" si="6">AVERAGE(U41:U42)</f>
        <v>0.25</v>
      </c>
      <c r="X41" s="44"/>
      <c r="Y41" s="44"/>
      <c r="AA41" s="44"/>
      <c r="AB41" s="44"/>
      <c r="AD41" s="44"/>
      <c r="AE41" s="44"/>
      <c r="AJ41" s="46"/>
    </row>
    <row r="42" spans="1:36" ht="63.75" hidden="1" x14ac:dyDescent="0.2">
      <c r="A42" s="59" t="s">
        <v>78</v>
      </c>
      <c r="B42" s="60" t="s">
        <v>49</v>
      </c>
      <c r="C42" s="60" t="s">
        <v>49</v>
      </c>
      <c r="D42" s="64" t="s">
        <v>82</v>
      </c>
      <c r="E42" s="60" t="s">
        <v>80</v>
      </c>
      <c r="F42" s="62">
        <v>0.7</v>
      </c>
      <c r="G42" s="63">
        <v>0.05</v>
      </c>
      <c r="H42" s="60" t="s">
        <v>83</v>
      </c>
      <c r="I42" s="60" t="s">
        <v>177</v>
      </c>
      <c r="J42" s="67">
        <f>SUM(K42:N42)/4</f>
        <v>1</v>
      </c>
      <c r="K42" s="67">
        <v>1</v>
      </c>
      <c r="L42" s="67">
        <v>1</v>
      </c>
      <c r="M42" s="67">
        <v>1</v>
      </c>
      <c r="N42" s="67">
        <v>1</v>
      </c>
      <c r="O42" s="96">
        <f t="shared" si="0"/>
        <v>1</v>
      </c>
      <c r="P42" s="67">
        <v>1</v>
      </c>
      <c r="Q42" s="67"/>
      <c r="R42" s="67"/>
      <c r="S42" s="67"/>
      <c r="T42" s="65">
        <f t="shared" si="5"/>
        <v>1</v>
      </c>
      <c r="U42" s="66">
        <f>+T42/J42/4</f>
        <v>0.25</v>
      </c>
      <c r="V42" s="11">
        <f t="shared" si="3"/>
        <v>0.17499999999999999</v>
      </c>
      <c r="W42" s="231"/>
      <c r="X42" s="20"/>
      <c r="Y42" s="20"/>
      <c r="Z42" s="4"/>
      <c r="AA42" s="20"/>
      <c r="AB42" s="20"/>
      <c r="AC42" s="4"/>
      <c r="AD42" s="20"/>
      <c r="AE42" s="20"/>
      <c r="AF42" s="4"/>
      <c r="AG42" s="4"/>
      <c r="AH42" s="4"/>
      <c r="AI42" s="4"/>
      <c r="AJ42" s="19"/>
    </row>
    <row r="43" spans="1:36" ht="76.5" x14ac:dyDescent="0.2">
      <c r="A43" s="59" t="s">
        <v>84</v>
      </c>
      <c r="B43" s="60" t="s">
        <v>49</v>
      </c>
      <c r="C43" s="60" t="s">
        <v>49</v>
      </c>
      <c r="D43" s="64" t="s">
        <v>85</v>
      </c>
      <c r="E43" s="60" t="s">
        <v>80</v>
      </c>
      <c r="F43" s="62">
        <v>0.3</v>
      </c>
      <c r="G43" s="63">
        <v>0.02</v>
      </c>
      <c r="H43" s="60" t="s">
        <v>44</v>
      </c>
      <c r="I43" s="64" t="s">
        <v>86</v>
      </c>
      <c r="J43" s="60">
        <f t="shared" si="4"/>
        <v>24</v>
      </c>
      <c r="K43" s="60">
        <v>6</v>
      </c>
      <c r="L43" s="60">
        <v>6</v>
      </c>
      <c r="M43" s="60">
        <v>6</v>
      </c>
      <c r="N43" s="60">
        <v>6</v>
      </c>
      <c r="O43" s="96">
        <f t="shared" si="0"/>
        <v>0</v>
      </c>
      <c r="P43" s="60"/>
      <c r="Q43" s="60"/>
      <c r="R43" s="60"/>
      <c r="S43" s="60"/>
      <c r="T43" s="65">
        <f t="shared" si="5"/>
        <v>0</v>
      </c>
      <c r="U43" s="66">
        <f t="shared" si="2"/>
        <v>0</v>
      </c>
      <c r="V43" s="11">
        <f t="shared" si="3"/>
        <v>0</v>
      </c>
      <c r="W43" s="230">
        <f>AVERAGE(U43:U45)</f>
        <v>0</v>
      </c>
      <c r="X43" s="50"/>
      <c r="Y43" s="50"/>
      <c r="AA43" s="50"/>
      <c r="AB43" s="50"/>
      <c r="AD43" s="50"/>
      <c r="AE43" s="50"/>
      <c r="AJ43" s="51"/>
    </row>
    <row r="44" spans="1:36" ht="102" x14ac:dyDescent="0.2">
      <c r="A44" s="59" t="s">
        <v>84</v>
      </c>
      <c r="B44" s="60" t="s">
        <v>49</v>
      </c>
      <c r="C44" s="60" t="s">
        <v>49</v>
      </c>
      <c r="D44" s="64" t="s">
        <v>87</v>
      </c>
      <c r="E44" s="60" t="s">
        <v>80</v>
      </c>
      <c r="F44" s="62">
        <v>0.3</v>
      </c>
      <c r="G44" s="63">
        <v>0.02</v>
      </c>
      <c r="H44" s="60" t="s">
        <v>83</v>
      </c>
      <c r="I44" s="84" t="s">
        <v>176</v>
      </c>
      <c r="J44" s="67">
        <f>SUM(K44:N44)/4</f>
        <v>1</v>
      </c>
      <c r="K44" s="67">
        <v>1</v>
      </c>
      <c r="L44" s="67">
        <v>1</v>
      </c>
      <c r="M44" s="67">
        <v>1</v>
      </c>
      <c r="N44" s="67">
        <v>1</v>
      </c>
      <c r="O44" s="96">
        <f t="shared" si="0"/>
        <v>0</v>
      </c>
      <c r="P44" s="67"/>
      <c r="Q44" s="67"/>
      <c r="R44" s="67"/>
      <c r="S44" s="67"/>
      <c r="T44" s="65">
        <f t="shared" si="5"/>
        <v>0</v>
      </c>
      <c r="U44" s="66">
        <f>+T44/J44/4</f>
        <v>0</v>
      </c>
      <c r="V44" s="11">
        <f t="shared" si="3"/>
        <v>0</v>
      </c>
      <c r="W44" s="232"/>
      <c r="X44" s="20"/>
      <c r="Y44" s="20"/>
      <c r="Z44" s="4"/>
      <c r="AA44" s="20"/>
      <c r="AB44" s="20"/>
      <c r="AC44" s="4"/>
      <c r="AD44" s="20"/>
      <c r="AE44" s="20"/>
      <c r="AF44" s="4"/>
      <c r="AG44" s="4"/>
      <c r="AH44" s="4"/>
      <c r="AI44" s="4"/>
      <c r="AJ44" s="19"/>
    </row>
    <row r="45" spans="1:36" ht="153" x14ac:dyDescent="0.2">
      <c r="A45" s="59" t="s">
        <v>84</v>
      </c>
      <c r="B45" s="60" t="s">
        <v>49</v>
      </c>
      <c r="C45" s="60" t="s">
        <v>49</v>
      </c>
      <c r="D45" s="64" t="s">
        <v>88</v>
      </c>
      <c r="E45" s="60" t="s">
        <v>80</v>
      </c>
      <c r="F45" s="62">
        <v>0.4</v>
      </c>
      <c r="G45" s="63">
        <v>0.03</v>
      </c>
      <c r="H45" s="60" t="s">
        <v>83</v>
      </c>
      <c r="I45" s="84" t="s">
        <v>184</v>
      </c>
      <c r="J45" s="67">
        <f>SUM(K45:N45)/4</f>
        <v>1</v>
      </c>
      <c r="K45" s="67">
        <v>1</v>
      </c>
      <c r="L45" s="67">
        <v>1</v>
      </c>
      <c r="M45" s="67">
        <v>1</v>
      </c>
      <c r="N45" s="67">
        <v>1</v>
      </c>
      <c r="O45" s="96">
        <f t="shared" si="0"/>
        <v>0</v>
      </c>
      <c r="P45" s="67"/>
      <c r="Q45" s="67"/>
      <c r="R45" s="67"/>
      <c r="S45" s="67"/>
      <c r="T45" s="65">
        <f t="shared" si="5"/>
        <v>0</v>
      </c>
      <c r="U45" s="66">
        <f>+T45/J45/4</f>
        <v>0</v>
      </c>
      <c r="V45" s="11">
        <f t="shared" si="3"/>
        <v>0</v>
      </c>
      <c r="W45" s="231"/>
      <c r="X45" s="20"/>
      <c r="Y45" s="20"/>
      <c r="Z45" s="4"/>
      <c r="AA45" s="20"/>
      <c r="AB45" s="20"/>
      <c r="AC45" s="19"/>
      <c r="AD45" s="20"/>
      <c r="AE45" s="20"/>
      <c r="AF45" s="4"/>
      <c r="AG45" s="4"/>
      <c r="AH45" s="4"/>
      <c r="AI45" s="4"/>
      <c r="AJ45" s="19"/>
    </row>
    <row r="46" spans="1:36" ht="76.5" hidden="1" x14ac:dyDescent="0.2">
      <c r="A46" s="59" t="s">
        <v>89</v>
      </c>
      <c r="B46" s="60" t="s">
        <v>49</v>
      </c>
      <c r="C46" s="60" t="s">
        <v>49</v>
      </c>
      <c r="D46" s="61" t="s">
        <v>90</v>
      </c>
      <c r="E46" s="60" t="s">
        <v>91</v>
      </c>
      <c r="F46" s="62">
        <v>0.4</v>
      </c>
      <c r="G46" s="63">
        <v>0.03</v>
      </c>
      <c r="H46" s="60" t="s">
        <v>44</v>
      </c>
      <c r="I46" s="60" t="s">
        <v>185</v>
      </c>
      <c r="J46" s="62">
        <f>SUM(L46:N46)</f>
        <v>1</v>
      </c>
      <c r="K46" s="86">
        <v>0</v>
      </c>
      <c r="L46" s="86">
        <v>1</v>
      </c>
      <c r="M46" s="86">
        <v>0</v>
      </c>
      <c r="N46" s="86">
        <v>0</v>
      </c>
      <c r="O46" s="96">
        <f t="shared" si="0"/>
        <v>0</v>
      </c>
      <c r="P46" s="86"/>
      <c r="Q46" s="86"/>
      <c r="R46" s="86"/>
      <c r="S46" s="86"/>
      <c r="T46" s="65">
        <f t="shared" si="5"/>
        <v>0</v>
      </c>
      <c r="U46" s="66">
        <f t="shared" si="2"/>
        <v>0</v>
      </c>
      <c r="V46" s="11">
        <f t="shared" si="3"/>
        <v>0</v>
      </c>
      <c r="W46" s="230">
        <f>AVERAGE(U46:U49)</f>
        <v>0</v>
      </c>
      <c r="X46" s="20"/>
      <c r="Y46" s="20"/>
      <c r="Z46" s="4"/>
      <c r="AA46" s="20"/>
      <c r="AB46" s="20"/>
      <c r="AC46" s="4"/>
      <c r="AD46" s="20"/>
      <c r="AE46" s="20"/>
      <c r="AF46" s="4"/>
      <c r="AG46" s="4"/>
      <c r="AH46" s="20"/>
      <c r="AI46" s="4"/>
      <c r="AJ46" s="19"/>
    </row>
    <row r="47" spans="1:36" ht="102" hidden="1" x14ac:dyDescent="0.2">
      <c r="A47" s="59" t="s">
        <v>89</v>
      </c>
      <c r="B47" s="60" t="s">
        <v>49</v>
      </c>
      <c r="C47" s="60" t="s">
        <v>49</v>
      </c>
      <c r="D47" s="61" t="s">
        <v>156</v>
      </c>
      <c r="E47" s="60" t="s">
        <v>91</v>
      </c>
      <c r="F47" s="62">
        <v>0.2</v>
      </c>
      <c r="G47" s="63">
        <v>0.01</v>
      </c>
      <c r="H47" s="60" t="s">
        <v>44</v>
      </c>
      <c r="I47" s="60" t="s">
        <v>186</v>
      </c>
      <c r="J47" s="62">
        <f t="shared" si="4"/>
        <v>1</v>
      </c>
      <c r="K47" s="87">
        <v>0.5</v>
      </c>
      <c r="L47" s="87">
        <v>0.5</v>
      </c>
      <c r="M47" s="87">
        <v>0</v>
      </c>
      <c r="N47" s="87">
        <v>0</v>
      </c>
      <c r="O47" s="96">
        <f t="shared" si="0"/>
        <v>0</v>
      </c>
      <c r="P47" s="87"/>
      <c r="Q47" s="87"/>
      <c r="R47" s="87"/>
      <c r="S47" s="87"/>
      <c r="T47" s="65">
        <f t="shared" si="5"/>
        <v>0</v>
      </c>
      <c r="U47" s="66">
        <f t="shared" si="2"/>
        <v>0</v>
      </c>
      <c r="V47" s="11">
        <f t="shared" si="3"/>
        <v>0</v>
      </c>
      <c r="W47" s="232"/>
      <c r="X47" s="20"/>
      <c r="Y47" s="20"/>
      <c r="Z47" s="4"/>
      <c r="AA47" s="20"/>
      <c r="AB47" s="20"/>
      <c r="AC47" s="4"/>
      <c r="AD47" s="20"/>
      <c r="AE47" s="20"/>
      <c r="AF47" s="4"/>
      <c r="AG47" s="4"/>
      <c r="AH47" s="20"/>
      <c r="AI47" s="4"/>
      <c r="AJ47" s="19"/>
    </row>
    <row r="48" spans="1:36" ht="114.75" hidden="1" x14ac:dyDescent="0.2">
      <c r="A48" s="59" t="s">
        <v>89</v>
      </c>
      <c r="B48" s="60" t="s">
        <v>49</v>
      </c>
      <c r="C48" s="60" t="s">
        <v>49</v>
      </c>
      <c r="D48" s="64" t="s">
        <v>92</v>
      </c>
      <c r="E48" s="60" t="s">
        <v>91</v>
      </c>
      <c r="F48" s="62">
        <v>0.25</v>
      </c>
      <c r="G48" s="63">
        <v>0.02</v>
      </c>
      <c r="H48" s="60" t="s">
        <v>44</v>
      </c>
      <c r="I48" s="60" t="s">
        <v>187</v>
      </c>
      <c r="J48" s="62">
        <f t="shared" si="4"/>
        <v>1</v>
      </c>
      <c r="K48" s="86">
        <v>0.15</v>
      </c>
      <c r="L48" s="86">
        <v>0.25</v>
      </c>
      <c r="M48" s="86">
        <v>0.35</v>
      </c>
      <c r="N48" s="86">
        <v>0.25</v>
      </c>
      <c r="O48" s="96">
        <f t="shared" si="0"/>
        <v>0</v>
      </c>
      <c r="P48" s="86"/>
      <c r="Q48" s="86"/>
      <c r="R48" s="86"/>
      <c r="S48" s="86"/>
      <c r="T48" s="65">
        <f t="shared" si="5"/>
        <v>0</v>
      </c>
      <c r="U48" s="66">
        <f t="shared" si="2"/>
        <v>0</v>
      </c>
      <c r="V48" s="11">
        <f t="shared" si="3"/>
        <v>0</v>
      </c>
      <c r="W48" s="232"/>
      <c r="X48" s="22"/>
      <c r="Y48" s="23"/>
      <c r="Z48" s="4"/>
      <c r="AA48" s="22"/>
      <c r="AB48" s="23"/>
      <c r="AC48" s="4"/>
      <c r="AD48" s="22"/>
      <c r="AE48" s="23"/>
      <c r="AF48" s="4"/>
      <c r="AG48" s="4"/>
      <c r="AH48" s="20"/>
      <c r="AI48" s="4"/>
      <c r="AJ48" s="19"/>
    </row>
    <row r="49" spans="1:36" ht="76.5" hidden="1" x14ac:dyDescent="0.2">
      <c r="A49" s="59" t="s">
        <v>89</v>
      </c>
      <c r="B49" s="60" t="s">
        <v>49</v>
      </c>
      <c r="C49" s="60" t="s">
        <v>49</v>
      </c>
      <c r="D49" s="88" t="s">
        <v>157</v>
      </c>
      <c r="E49" s="60" t="s">
        <v>93</v>
      </c>
      <c r="F49" s="62">
        <v>0.15</v>
      </c>
      <c r="G49" s="63">
        <v>0.01</v>
      </c>
      <c r="H49" s="60" t="s">
        <v>44</v>
      </c>
      <c r="I49" s="60" t="s">
        <v>188</v>
      </c>
      <c r="J49" s="62">
        <f t="shared" si="4"/>
        <v>1</v>
      </c>
      <c r="K49" s="87">
        <v>0.5</v>
      </c>
      <c r="L49" s="87">
        <v>0.5</v>
      </c>
      <c r="M49" s="86">
        <v>0</v>
      </c>
      <c r="N49" s="86">
        <v>0</v>
      </c>
      <c r="O49" s="96">
        <f t="shared" si="0"/>
        <v>0</v>
      </c>
      <c r="P49" s="87"/>
      <c r="Q49" s="87"/>
      <c r="R49" s="86"/>
      <c r="S49" s="86"/>
      <c r="T49" s="65">
        <f t="shared" si="5"/>
        <v>0</v>
      </c>
      <c r="U49" s="66">
        <f t="shared" si="2"/>
        <v>0</v>
      </c>
      <c r="V49" s="11">
        <f t="shared" si="3"/>
        <v>0</v>
      </c>
      <c r="W49" s="231"/>
      <c r="X49" s="24"/>
      <c r="Y49" s="24"/>
      <c r="Z49" s="4"/>
      <c r="AA49" s="24"/>
      <c r="AB49" s="24"/>
      <c r="AC49" s="4"/>
      <c r="AD49" s="24"/>
      <c r="AE49" s="24"/>
      <c r="AF49" s="4"/>
      <c r="AG49" s="24"/>
      <c r="AH49" s="24"/>
      <c r="AI49" s="4"/>
      <c r="AJ49" s="19"/>
    </row>
    <row r="50" spans="1:36" ht="76.5" hidden="1" x14ac:dyDescent="0.2">
      <c r="A50" s="59" t="s">
        <v>94</v>
      </c>
      <c r="B50" s="60" t="s">
        <v>49</v>
      </c>
      <c r="C50" s="89" t="s">
        <v>49</v>
      </c>
      <c r="D50" s="79" t="s">
        <v>147</v>
      </c>
      <c r="E50" s="90" t="s">
        <v>95</v>
      </c>
      <c r="F50" s="62">
        <v>0.5</v>
      </c>
      <c r="G50" s="63">
        <v>0.04</v>
      </c>
      <c r="H50" s="60" t="s">
        <v>44</v>
      </c>
      <c r="I50" s="60" t="s">
        <v>96</v>
      </c>
      <c r="J50" s="62">
        <f t="shared" si="4"/>
        <v>1</v>
      </c>
      <c r="K50" s="62">
        <v>0.25</v>
      </c>
      <c r="L50" s="62">
        <v>0.25</v>
      </c>
      <c r="M50" s="62">
        <v>0.25</v>
      </c>
      <c r="N50" s="62">
        <v>0.25</v>
      </c>
      <c r="O50" s="96">
        <f t="shared" si="0"/>
        <v>0.25</v>
      </c>
      <c r="P50" s="62">
        <v>0.25</v>
      </c>
      <c r="Q50" s="62"/>
      <c r="R50" s="62"/>
      <c r="S50" s="62"/>
      <c r="T50" s="65">
        <f t="shared" si="5"/>
        <v>0.25</v>
      </c>
      <c r="U50" s="66">
        <f t="shared" si="2"/>
        <v>0.25</v>
      </c>
      <c r="V50" s="11">
        <f t="shared" si="3"/>
        <v>0.125</v>
      </c>
      <c r="W50" s="230">
        <f t="shared" si="6"/>
        <v>0.25</v>
      </c>
      <c r="X50" s="20"/>
      <c r="Y50" s="20"/>
      <c r="Z50" s="4"/>
      <c r="AA50" s="20"/>
      <c r="AB50" s="20"/>
      <c r="AC50" s="4"/>
      <c r="AD50" s="20"/>
      <c r="AE50" s="20"/>
      <c r="AF50" s="4"/>
      <c r="AG50" s="4"/>
      <c r="AH50" s="4"/>
      <c r="AI50" s="4"/>
      <c r="AJ50" s="23"/>
    </row>
    <row r="51" spans="1:36" ht="191.25" hidden="1" x14ac:dyDescent="0.2">
      <c r="A51" s="59" t="s">
        <v>94</v>
      </c>
      <c r="B51" s="60" t="s">
        <v>49</v>
      </c>
      <c r="C51" s="89" t="s">
        <v>49</v>
      </c>
      <c r="D51" s="79" t="s">
        <v>97</v>
      </c>
      <c r="E51" s="90" t="s">
        <v>98</v>
      </c>
      <c r="F51" s="62">
        <v>0.5</v>
      </c>
      <c r="G51" s="63">
        <v>0.04</v>
      </c>
      <c r="H51" s="60" t="s">
        <v>44</v>
      </c>
      <c r="I51" s="60" t="s">
        <v>99</v>
      </c>
      <c r="J51" s="62">
        <f t="shared" si="4"/>
        <v>1</v>
      </c>
      <c r="K51" s="62">
        <v>0.25</v>
      </c>
      <c r="L51" s="62">
        <v>0.25</v>
      </c>
      <c r="M51" s="62">
        <v>0.25</v>
      </c>
      <c r="N51" s="62">
        <v>0.25</v>
      </c>
      <c r="O51" s="96">
        <f t="shared" si="0"/>
        <v>0.25</v>
      </c>
      <c r="P51" s="62">
        <v>0.25</v>
      </c>
      <c r="Q51" s="62"/>
      <c r="R51" s="62"/>
      <c r="S51" s="62"/>
      <c r="T51" s="65">
        <f t="shared" si="5"/>
        <v>0.25</v>
      </c>
      <c r="U51" s="66">
        <f t="shared" si="2"/>
        <v>0.25</v>
      </c>
      <c r="V51" s="11">
        <f t="shared" si="3"/>
        <v>0.125</v>
      </c>
      <c r="W51" s="231"/>
      <c r="X51" s="20"/>
      <c r="Y51" s="20"/>
      <c r="Z51" s="4"/>
      <c r="AA51" s="20"/>
      <c r="AB51" s="20"/>
      <c r="AC51" s="4"/>
      <c r="AD51" s="20"/>
      <c r="AE51" s="20"/>
      <c r="AF51" s="4"/>
      <c r="AG51" s="4"/>
      <c r="AH51" s="4"/>
      <c r="AI51" s="4"/>
      <c r="AJ51" s="19"/>
    </row>
    <row r="52" spans="1:36" ht="51" hidden="1" x14ac:dyDescent="0.2">
      <c r="A52" s="59" t="s">
        <v>101</v>
      </c>
      <c r="B52" s="60" t="s">
        <v>49</v>
      </c>
      <c r="C52" s="60" t="s">
        <v>49</v>
      </c>
      <c r="D52" s="81" t="s">
        <v>102</v>
      </c>
      <c r="E52" s="60" t="s">
        <v>103</v>
      </c>
      <c r="F52" s="62">
        <v>0.1</v>
      </c>
      <c r="G52" s="63">
        <v>0.01</v>
      </c>
      <c r="H52" s="60" t="s">
        <v>44</v>
      </c>
      <c r="I52" s="60" t="s">
        <v>100</v>
      </c>
      <c r="J52" s="60">
        <f t="shared" si="4"/>
        <v>1</v>
      </c>
      <c r="K52" s="60">
        <v>0</v>
      </c>
      <c r="L52" s="60">
        <v>1</v>
      </c>
      <c r="M52" s="60">
        <v>0</v>
      </c>
      <c r="N52" s="60">
        <v>0</v>
      </c>
      <c r="O52" s="96">
        <v>1</v>
      </c>
      <c r="P52" s="60"/>
      <c r="Q52" s="60"/>
      <c r="R52" s="60"/>
      <c r="S52" s="60"/>
      <c r="T52" s="65">
        <f t="shared" si="5"/>
        <v>0</v>
      </c>
      <c r="U52" s="66">
        <f t="shared" si="2"/>
        <v>0</v>
      </c>
      <c r="V52" s="11">
        <f t="shared" si="3"/>
        <v>0</v>
      </c>
      <c r="W52" s="230">
        <f>AVERAGE(U52:U57)</f>
        <v>0</v>
      </c>
      <c r="X52" s="49"/>
      <c r="Y52" s="52"/>
      <c r="AA52" s="49"/>
      <c r="AB52" s="52"/>
      <c r="AD52" s="49"/>
      <c r="AE52" s="52"/>
      <c r="AJ52" s="48"/>
    </row>
    <row r="53" spans="1:36" ht="102" hidden="1" x14ac:dyDescent="0.2">
      <c r="A53" s="59" t="s">
        <v>101</v>
      </c>
      <c r="B53" s="60" t="s">
        <v>49</v>
      </c>
      <c r="C53" s="60" t="s">
        <v>49</v>
      </c>
      <c r="D53" s="60" t="s">
        <v>104</v>
      </c>
      <c r="E53" s="60" t="s">
        <v>103</v>
      </c>
      <c r="F53" s="62">
        <v>0.1</v>
      </c>
      <c r="G53" s="63">
        <v>0.01</v>
      </c>
      <c r="H53" s="60" t="s">
        <v>44</v>
      </c>
      <c r="I53" s="60" t="s">
        <v>105</v>
      </c>
      <c r="J53" s="60">
        <f t="shared" si="4"/>
        <v>2</v>
      </c>
      <c r="K53" s="60">
        <v>0</v>
      </c>
      <c r="L53" s="60">
        <v>0</v>
      </c>
      <c r="M53" s="60">
        <v>1</v>
      </c>
      <c r="N53" s="60">
        <v>1</v>
      </c>
      <c r="O53" s="96">
        <v>2</v>
      </c>
      <c r="P53" s="60"/>
      <c r="Q53" s="60"/>
      <c r="R53" s="60"/>
      <c r="S53" s="60"/>
      <c r="T53" s="65">
        <f t="shared" si="5"/>
        <v>0</v>
      </c>
      <c r="U53" s="66">
        <f t="shared" si="2"/>
        <v>0</v>
      </c>
      <c r="V53" s="11">
        <f t="shared" si="3"/>
        <v>0</v>
      </c>
      <c r="W53" s="232"/>
      <c r="X53" s="46"/>
      <c r="Y53" s="44"/>
      <c r="AA53" s="46"/>
      <c r="AB53" s="44"/>
      <c r="AD53" s="46"/>
      <c r="AE53" s="44"/>
      <c r="AJ53" s="47"/>
    </row>
    <row r="54" spans="1:36" ht="51" hidden="1" x14ac:dyDescent="0.2">
      <c r="A54" s="59" t="s">
        <v>101</v>
      </c>
      <c r="B54" s="60" t="s">
        <v>49</v>
      </c>
      <c r="C54" s="60" t="s">
        <v>49</v>
      </c>
      <c r="D54" s="60" t="s">
        <v>139</v>
      </c>
      <c r="E54" s="60" t="s">
        <v>103</v>
      </c>
      <c r="F54" s="62">
        <v>0.2</v>
      </c>
      <c r="G54" s="63">
        <v>0.01</v>
      </c>
      <c r="H54" s="60" t="s">
        <v>44</v>
      </c>
      <c r="I54" s="60" t="s">
        <v>136</v>
      </c>
      <c r="J54" s="62">
        <f t="shared" si="4"/>
        <v>1</v>
      </c>
      <c r="K54" s="62">
        <v>0.25</v>
      </c>
      <c r="L54" s="62">
        <v>0.25</v>
      </c>
      <c r="M54" s="62">
        <v>0.25</v>
      </c>
      <c r="N54" s="62">
        <v>0.25</v>
      </c>
      <c r="O54" s="96">
        <f t="shared" ref="O54:O69" si="7">SUM(P54,Q54,R54,S54)</f>
        <v>0</v>
      </c>
      <c r="P54" s="62"/>
      <c r="Q54" s="62"/>
      <c r="R54" s="62"/>
      <c r="S54" s="62"/>
      <c r="T54" s="65">
        <f t="shared" si="5"/>
        <v>0</v>
      </c>
      <c r="U54" s="66">
        <f t="shared" si="2"/>
        <v>0</v>
      </c>
      <c r="V54" s="11">
        <f t="shared" si="3"/>
        <v>0</v>
      </c>
      <c r="W54" s="232"/>
      <c r="X54" s="20"/>
      <c r="Y54" s="20"/>
      <c r="Z54" s="4"/>
      <c r="AA54" s="20"/>
      <c r="AB54" s="20"/>
      <c r="AC54" s="4"/>
      <c r="AD54" s="20"/>
      <c r="AE54" s="20"/>
      <c r="AF54" s="4"/>
      <c r="AG54" s="4"/>
      <c r="AH54" s="4"/>
      <c r="AI54" s="4"/>
      <c r="AJ54" s="19"/>
    </row>
    <row r="55" spans="1:36" ht="63.75" hidden="1" x14ac:dyDescent="0.2">
      <c r="A55" s="59" t="s">
        <v>101</v>
      </c>
      <c r="B55" s="60" t="s">
        <v>49</v>
      </c>
      <c r="C55" s="60" t="s">
        <v>49</v>
      </c>
      <c r="D55" s="60" t="s">
        <v>106</v>
      </c>
      <c r="E55" s="60" t="s">
        <v>107</v>
      </c>
      <c r="F55" s="62">
        <v>0.2</v>
      </c>
      <c r="G55" s="63">
        <v>0.01</v>
      </c>
      <c r="H55" s="60" t="s">
        <v>44</v>
      </c>
      <c r="I55" s="60" t="s">
        <v>189</v>
      </c>
      <c r="J55" s="62">
        <f t="shared" si="4"/>
        <v>1</v>
      </c>
      <c r="K55" s="62">
        <v>0.25</v>
      </c>
      <c r="L55" s="62">
        <v>0.25</v>
      </c>
      <c r="M55" s="62">
        <v>0.25</v>
      </c>
      <c r="N55" s="62">
        <v>0.25</v>
      </c>
      <c r="O55" s="96">
        <f t="shared" si="7"/>
        <v>0</v>
      </c>
      <c r="P55" s="62"/>
      <c r="Q55" s="62"/>
      <c r="R55" s="62"/>
      <c r="S55" s="62"/>
      <c r="T55" s="65">
        <f t="shared" si="5"/>
        <v>0</v>
      </c>
      <c r="U55" s="66">
        <f t="shared" si="2"/>
        <v>0</v>
      </c>
      <c r="V55" s="11">
        <f t="shared" si="3"/>
        <v>0</v>
      </c>
      <c r="W55" s="232"/>
      <c r="X55" s="20"/>
      <c r="Y55" s="20"/>
      <c r="Z55" s="4"/>
      <c r="AA55" s="20"/>
      <c r="AB55" s="20"/>
      <c r="AC55" s="4"/>
      <c r="AD55" s="27"/>
      <c r="AE55" s="20"/>
      <c r="AF55" s="4"/>
      <c r="AG55" s="4"/>
      <c r="AH55" s="4"/>
      <c r="AI55" s="4"/>
      <c r="AJ55" s="23"/>
    </row>
    <row r="56" spans="1:36" ht="114.75" hidden="1" x14ac:dyDescent="0.2">
      <c r="A56" s="59" t="s">
        <v>101</v>
      </c>
      <c r="B56" s="60" t="s">
        <v>49</v>
      </c>
      <c r="C56" s="60" t="s">
        <v>49</v>
      </c>
      <c r="D56" s="60" t="s">
        <v>134</v>
      </c>
      <c r="E56" s="60" t="s">
        <v>103</v>
      </c>
      <c r="F56" s="62">
        <v>0.2</v>
      </c>
      <c r="G56" s="63">
        <v>0.01</v>
      </c>
      <c r="H56" s="60" t="s">
        <v>44</v>
      </c>
      <c r="I56" s="60" t="s">
        <v>108</v>
      </c>
      <c r="J56" s="62">
        <f t="shared" si="4"/>
        <v>1</v>
      </c>
      <c r="K56" s="62">
        <v>0.25</v>
      </c>
      <c r="L56" s="62">
        <v>0.25</v>
      </c>
      <c r="M56" s="62">
        <v>0.25</v>
      </c>
      <c r="N56" s="62">
        <v>0.25</v>
      </c>
      <c r="O56" s="96">
        <f t="shared" si="7"/>
        <v>0</v>
      </c>
      <c r="P56" s="62"/>
      <c r="Q56" s="62"/>
      <c r="R56" s="62"/>
      <c r="S56" s="62"/>
      <c r="T56" s="65">
        <f t="shared" si="5"/>
        <v>0</v>
      </c>
      <c r="U56" s="66">
        <f t="shared" si="2"/>
        <v>0</v>
      </c>
      <c r="V56" s="11">
        <f t="shared" si="3"/>
        <v>0</v>
      </c>
      <c r="W56" s="232"/>
      <c r="X56" s="20"/>
      <c r="Y56" s="20"/>
      <c r="Z56" s="4"/>
      <c r="AA56" s="20"/>
      <c r="AB56" s="20"/>
      <c r="AC56" s="4"/>
      <c r="AD56" s="20"/>
      <c r="AE56" s="20"/>
      <c r="AF56" s="4"/>
      <c r="AG56" s="4"/>
      <c r="AH56" s="4"/>
      <c r="AI56" s="4"/>
      <c r="AJ56" s="19"/>
    </row>
    <row r="57" spans="1:36" ht="89.25" hidden="1" x14ac:dyDescent="0.2">
      <c r="A57" s="59" t="s">
        <v>101</v>
      </c>
      <c r="B57" s="60" t="s">
        <v>49</v>
      </c>
      <c r="C57" s="60" t="s">
        <v>49</v>
      </c>
      <c r="D57" s="60" t="s">
        <v>135</v>
      </c>
      <c r="E57" s="60" t="s">
        <v>103</v>
      </c>
      <c r="F57" s="62">
        <v>0.2</v>
      </c>
      <c r="G57" s="63">
        <v>0.01</v>
      </c>
      <c r="H57" s="60" t="s">
        <v>44</v>
      </c>
      <c r="I57" s="60" t="s">
        <v>109</v>
      </c>
      <c r="J57" s="62">
        <f t="shared" si="4"/>
        <v>1</v>
      </c>
      <c r="K57" s="62">
        <v>0.25</v>
      </c>
      <c r="L57" s="62">
        <v>0.25</v>
      </c>
      <c r="M57" s="62">
        <v>0.25</v>
      </c>
      <c r="N57" s="62">
        <v>0.25</v>
      </c>
      <c r="O57" s="96">
        <f t="shared" si="7"/>
        <v>0</v>
      </c>
      <c r="P57" s="62"/>
      <c r="Q57" s="62"/>
      <c r="R57" s="62"/>
      <c r="S57" s="62"/>
      <c r="T57" s="65">
        <f t="shared" si="5"/>
        <v>0</v>
      </c>
      <c r="U57" s="66">
        <f t="shared" si="2"/>
        <v>0</v>
      </c>
      <c r="V57" s="11">
        <f t="shared" si="3"/>
        <v>0</v>
      </c>
      <c r="W57" s="231"/>
      <c r="X57" s="20"/>
      <c r="Y57" s="25"/>
      <c r="Z57" s="4"/>
      <c r="AA57" s="20"/>
      <c r="AB57" s="25"/>
      <c r="AC57" s="4"/>
      <c r="AD57" s="20"/>
      <c r="AE57" s="25"/>
      <c r="AF57" s="4"/>
      <c r="AG57" s="4"/>
      <c r="AH57" s="4"/>
      <c r="AI57" s="4"/>
      <c r="AJ57" s="23"/>
    </row>
    <row r="58" spans="1:36" ht="140.25" hidden="1" x14ac:dyDescent="0.2">
      <c r="A58" s="59" t="s">
        <v>110</v>
      </c>
      <c r="B58" s="60" t="s">
        <v>49</v>
      </c>
      <c r="C58" s="60" t="s">
        <v>49</v>
      </c>
      <c r="D58" s="84" t="s">
        <v>148</v>
      </c>
      <c r="E58" s="60" t="s">
        <v>150</v>
      </c>
      <c r="F58" s="62">
        <v>0.25</v>
      </c>
      <c r="G58" s="63">
        <v>0.02</v>
      </c>
      <c r="H58" s="60" t="s">
        <v>44</v>
      </c>
      <c r="I58" s="60" t="s">
        <v>190</v>
      </c>
      <c r="J58" s="62">
        <f t="shared" si="4"/>
        <v>1</v>
      </c>
      <c r="K58" s="62">
        <v>0.25</v>
      </c>
      <c r="L58" s="62">
        <v>0.25</v>
      </c>
      <c r="M58" s="62">
        <v>0.25</v>
      </c>
      <c r="N58" s="62">
        <v>0.25</v>
      </c>
      <c r="O58" s="96">
        <f t="shared" si="7"/>
        <v>0</v>
      </c>
      <c r="P58" s="62"/>
      <c r="Q58" s="62"/>
      <c r="R58" s="62"/>
      <c r="S58" s="62"/>
      <c r="T58" s="65">
        <f t="shared" si="5"/>
        <v>0</v>
      </c>
      <c r="U58" s="66">
        <f t="shared" si="2"/>
        <v>0</v>
      </c>
      <c r="V58" s="11">
        <f t="shared" si="3"/>
        <v>0</v>
      </c>
      <c r="W58" s="230">
        <f>AVERAGE(U58:U61)</f>
        <v>0</v>
      </c>
      <c r="X58" s="27"/>
      <c r="Y58" s="20"/>
      <c r="Z58" s="4"/>
      <c r="AA58" s="19"/>
      <c r="AB58" s="20"/>
      <c r="AC58" s="4"/>
      <c r="AD58" s="27"/>
      <c r="AE58" s="20"/>
      <c r="AF58" s="4"/>
      <c r="AG58" s="4"/>
      <c r="AH58" s="4"/>
      <c r="AI58" s="4"/>
      <c r="AJ58" s="19"/>
    </row>
    <row r="59" spans="1:36" ht="140.25" hidden="1" x14ac:dyDescent="0.2">
      <c r="A59" s="59" t="s">
        <v>110</v>
      </c>
      <c r="B59" s="60" t="s">
        <v>49</v>
      </c>
      <c r="C59" s="60" t="s">
        <v>49</v>
      </c>
      <c r="D59" s="84" t="s">
        <v>111</v>
      </c>
      <c r="E59" s="60" t="s">
        <v>112</v>
      </c>
      <c r="F59" s="62">
        <v>0.25</v>
      </c>
      <c r="G59" s="63">
        <v>0.02</v>
      </c>
      <c r="H59" s="60" t="s">
        <v>44</v>
      </c>
      <c r="I59" s="60" t="s">
        <v>113</v>
      </c>
      <c r="J59" s="62">
        <f t="shared" si="4"/>
        <v>1</v>
      </c>
      <c r="K59" s="62">
        <v>0.25</v>
      </c>
      <c r="L59" s="62">
        <v>0.25</v>
      </c>
      <c r="M59" s="62">
        <v>0.25</v>
      </c>
      <c r="N59" s="62">
        <v>0.25</v>
      </c>
      <c r="O59" s="96">
        <f t="shared" si="7"/>
        <v>0</v>
      </c>
      <c r="P59" s="62"/>
      <c r="Q59" s="62"/>
      <c r="R59" s="62"/>
      <c r="S59" s="62"/>
      <c r="T59" s="65">
        <f t="shared" si="5"/>
        <v>0</v>
      </c>
      <c r="U59" s="66">
        <f t="shared" si="2"/>
        <v>0</v>
      </c>
      <c r="V59" s="11">
        <f t="shared" si="3"/>
        <v>0</v>
      </c>
      <c r="W59" s="232"/>
      <c r="X59" s="20"/>
      <c r="Y59" s="20"/>
      <c r="Z59" s="4"/>
      <c r="AA59" s="20"/>
      <c r="AB59" s="20"/>
      <c r="AC59" s="4"/>
      <c r="AD59" s="20"/>
      <c r="AE59" s="20"/>
      <c r="AF59" s="4"/>
      <c r="AG59" s="4"/>
      <c r="AH59" s="4"/>
      <c r="AI59" s="4"/>
      <c r="AJ59" s="19"/>
    </row>
    <row r="60" spans="1:36" ht="267.75" hidden="1" x14ac:dyDescent="0.2">
      <c r="A60" s="59" t="s">
        <v>110</v>
      </c>
      <c r="B60" s="60" t="s">
        <v>49</v>
      </c>
      <c r="C60" s="60" t="s">
        <v>49</v>
      </c>
      <c r="D60" s="84" t="s">
        <v>149</v>
      </c>
      <c r="E60" s="60" t="s">
        <v>150</v>
      </c>
      <c r="F60" s="62">
        <v>0.25</v>
      </c>
      <c r="G60" s="63">
        <v>0.02</v>
      </c>
      <c r="H60" s="60" t="s">
        <v>44</v>
      </c>
      <c r="I60" s="60" t="s">
        <v>191</v>
      </c>
      <c r="J60" s="62">
        <f t="shared" si="4"/>
        <v>1</v>
      </c>
      <c r="K60" s="62">
        <v>0.25</v>
      </c>
      <c r="L60" s="62">
        <v>0.25</v>
      </c>
      <c r="M60" s="62">
        <v>0.25</v>
      </c>
      <c r="N60" s="62">
        <v>0.25</v>
      </c>
      <c r="O60" s="96">
        <f t="shared" si="7"/>
        <v>0</v>
      </c>
      <c r="P60" s="62"/>
      <c r="Q60" s="62"/>
      <c r="R60" s="62"/>
      <c r="S60" s="62"/>
      <c r="T60" s="65">
        <f t="shared" si="5"/>
        <v>0</v>
      </c>
      <c r="U60" s="66">
        <f t="shared" si="2"/>
        <v>0</v>
      </c>
      <c r="V60" s="11">
        <f t="shared" si="3"/>
        <v>0</v>
      </c>
      <c r="W60" s="232"/>
      <c r="X60" s="27"/>
      <c r="Y60" s="20"/>
      <c r="Z60" s="4"/>
      <c r="AA60" s="20"/>
      <c r="AB60" s="20"/>
      <c r="AC60" s="4"/>
      <c r="AD60" s="20"/>
      <c r="AE60" s="20"/>
      <c r="AF60" s="4"/>
      <c r="AG60" s="4"/>
      <c r="AH60" s="4"/>
      <c r="AI60" s="4"/>
      <c r="AJ60" s="19"/>
    </row>
    <row r="61" spans="1:36" ht="204" hidden="1" x14ac:dyDescent="0.2">
      <c r="A61" s="59" t="s">
        <v>110</v>
      </c>
      <c r="B61" s="60" t="s">
        <v>49</v>
      </c>
      <c r="C61" s="60" t="s">
        <v>49</v>
      </c>
      <c r="D61" s="84" t="s">
        <v>172</v>
      </c>
      <c r="E61" s="60" t="s">
        <v>150</v>
      </c>
      <c r="F61" s="62">
        <v>0.25</v>
      </c>
      <c r="G61" s="63">
        <v>0.02</v>
      </c>
      <c r="H61" s="60" t="s">
        <v>44</v>
      </c>
      <c r="I61" s="60" t="s">
        <v>114</v>
      </c>
      <c r="J61" s="62">
        <f t="shared" si="4"/>
        <v>1</v>
      </c>
      <c r="K61" s="62">
        <v>0</v>
      </c>
      <c r="L61" s="62">
        <v>0</v>
      </c>
      <c r="M61" s="62">
        <v>0.5</v>
      </c>
      <c r="N61" s="62">
        <v>0.5</v>
      </c>
      <c r="O61" s="96">
        <f t="shared" si="7"/>
        <v>0</v>
      </c>
      <c r="P61" s="62"/>
      <c r="Q61" s="62"/>
      <c r="R61" s="62"/>
      <c r="S61" s="62"/>
      <c r="T61" s="65">
        <f t="shared" si="5"/>
        <v>0</v>
      </c>
      <c r="U61" s="66">
        <f t="shared" si="2"/>
        <v>0</v>
      </c>
      <c r="V61" s="11">
        <f t="shared" si="3"/>
        <v>0</v>
      </c>
      <c r="W61" s="231"/>
      <c r="X61" s="19"/>
      <c r="Y61" s="20"/>
      <c r="Z61" s="4"/>
      <c r="AA61" s="19"/>
      <c r="AB61" s="20"/>
      <c r="AC61" s="4"/>
      <c r="AD61" s="19"/>
      <c r="AE61" s="20"/>
      <c r="AF61" s="4"/>
      <c r="AG61" s="4"/>
      <c r="AH61" s="4"/>
      <c r="AI61" s="4"/>
      <c r="AJ61" s="19"/>
    </row>
    <row r="62" spans="1:36" ht="76.5" hidden="1" x14ac:dyDescent="0.2">
      <c r="A62" s="59" t="s">
        <v>115</v>
      </c>
      <c r="B62" s="60" t="s">
        <v>49</v>
      </c>
      <c r="C62" s="60" t="s">
        <v>49</v>
      </c>
      <c r="D62" s="84" t="s">
        <v>116</v>
      </c>
      <c r="E62" s="60" t="s">
        <v>117</v>
      </c>
      <c r="F62" s="62">
        <v>0.15</v>
      </c>
      <c r="G62" s="63">
        <v>0.01</v>
      </c>
      <c r="H62" s="60" t="s">
        <v>44</v>
      </c>
      <c r="I62" s="60" t="s">
        <v>118</v>
      </c>
      <c r="J62" s="60">
        <f t="shared" si="4"/>
        <v>12</v>
      </c>
      <c r="K62" s="84">
        <v>3</v>
      </c>
      <c r="L62" s="84">
        <v>3</v>
      </c>
      <c r="M62" s="84">
        <v>3</v>
      </c>
      <c r="N62" s="84">
        <v>3</v>
      </c>
      <c r="O62" s="96">
        <f t="shared" si="7"/>
        <v>0</v>
      </c>
      <c r="P62" s="84"/>
      <c r="Q62" s="84"/>
      <c r="R62" s="84"/>
      <c r="S62" s="84"/>
      <c r="T62" s="65">
        <f t="shared" si="5"/>
        <v>0</v>
      </c>
      <c r="U62" s="66">
        <f t="shared" si="2"/>
        <v>0</v>
      </c>
      <c r="V62" s="11">
        <f t="shared" si="3"/>
        <v>0</v>
      </c>
      <c r="W62" s="230">
        <f>AVERAGE(U62:U67)</f>
        <v>0</v>
      </c>
      <c r="X62" s="44"/>
      <c r="Y62" s="44"/>
      <c r="AA62" s="44"/>
      <c r="AB62" s="44"/>
      <c r="AC62" s="46"/>
      <c r="AD62" s="44"/>
      <c r="AE62" s="44"/>
      <c r="AJ62" s="46"/>
    </row>
    <row r="63" spans="1:36" ht="204" hidden="1" x14ac:dyDescent="0.2">
      <c r="A63" s="59" t="s">
        <v>115</v>
      </c>
      <c r="B63" s="60" t="s">
        <v>49</v>
      </c>
      <c r="C63" s="60" t="s">
        <v>49</v>
      </c>
      <c r="D63" s="84" t="s">
        <v>119</v>
      </c>
      <c r="E63" s="60" t="s">
        <v>117</v>
      </c>
      <c r="F63" s="62">
        <v>0.2</v>
      </c>
      <c r="G63" s="63">
        <v>0.01</v>
      </c>
      <c r="H63" s="60" t="s">
        <v>44</v>
      </c>
      <c r="I63" s="60" t="s">
        <v>192</v>
      </c>
      <c r="J63" s="62">
        <f t="shared" si="4"/>
        <v>1</v>
      </c>
      <c r="K63" s="85">
        <v>0.1</v>
      </c>
      <c r="L63" s="85">
        <v>0.1</v>
      </c>
      <c r="M63" s="85">
        <v>0.2</v>
      </c>
      <c r="N63" s="85">
        <v>0.6</v>
      </c>
      <c r="O63" s="96">
        <f t="shared" si="7"/>
        <v>0</v>
      </c>
      <c r="P63" s="85"/>
      <c r="Q63" s="85"/>
      <c r="R63" s="85"/>
      <c r="S63" s="85"/>
      <c r="T63" s="65">
        <f t="shared" si="5"/>
        <v>0</v>
      </c>
      <c r="U63" s="66">
        <f t="shared" si="2"/>
        <v>0</v>
      </c>
      <c r="V63" s="11">
        <f t="shared" si="3"/>
        <v>0</v>
      </c>
      <c r="W63" s="232"/>
      <c r="X63" s="20"/>
      <c r="Y63" s="20"/>
      <c r="Z63" s="4"/>
      <c r="AA63" s="20"/>
      <c r="AB63" s="20"/>
      <c r="AC63" s="4"/>
      <c r="AD63" s="20"/>
      <c r="AE63" s="20"/>
      <c r="AF63" s="4"/>
      <c r="AG63" s="4"/>
      <c r="AH63" s="4"/>
      <c r="AI63" s="4"/>
      <c r="AJ63" s="19"/>
    </row>
    <row r="64" spans="1:36" ht="63.75" hidden="1" x14ac:dyDescent="0.2">
      <c r="A64" s="59" t="s">
        <v>115</v>
      </c>
      <c r="B64" s="60" t="s">
        <v>49</v>
      </c>
      <c r="C64" s="60" t="s">
        <v>49</v>
      </c>
      <c r="D64" s="84" t="s">
        <v>151</v>
      </c>
      <c r="E64" s="60" t="s">
        <v>117</v>
      </c>
      <c r="F64" s="62">
        <v>0.15</v>
      </c>
      <c r="G64" s="63">
        <v>0.01</v>
      </c>
      <c r="H64" s="60" t="s">
        <v>44</v>
      </c>
      <c r="I64" s="60" t="s">
        <v>193</v>
      </c>
      <c r="J64" s="62">
        <f t="shared" si="4"/>
        <v>1</v>
      </c>
      <c r="K64" s="85">
        <v>0</v>
      </c>
      <c r="L64" s="85">
        <v>0</v>
      </c>
      <c r="M64" s="85">
        <v>0.4</v>
      </c>
      <c r="N64" s="85">
        <v>0.6</v>
      </c>
      <c r="O64" s="96">
        <f t="shared" si="7"/>
        <v>0</v>
      </c>
      <c r="P64" s="85"/>
      <c r="Q64" s="85"/>
      <c r="R64" s="85"/>
      <c r="S64" s="85"/>
      <c r="T64" s="65">
        <f t="shared" si="5"/>
        <v>0</v>
      </c>
      <c r="U64" s="66">
        <f t="shared" si="2"/>
        <v>0</v>
      </c>
      <c r="V64" s="11">
        <f t="shared" si="3"/>
        <v>0</v>
      </c>
      <c r="W64" s="232"/>
      <c r="X64" s="19"/>
      <c r="Y64" s="20"/>
      <c r="Z64" s="4"/>
      <c r="AA64" s="19"/>
      <c r="AB64" s="20"/>
      <c r="AC64" s="4"/>
      <c r="AD64" s="19"/>
      <c r="AE64" s="20"/>
      <c r="AF64" s="4"/>
      <c r="AG64" s="4"/>
      <c r="AH64" s="4"/>
      <c r="AI64" s="4"/>
      <c r="AJ64" s="19"/>
    </row>
    <row r="65" spans="1:36" ht="165.75" hidden="1" x14ac:dyDescent="0.2">
      <c r="A65" s="59" t="s">
        <v>115</v>
      </c>
      <c r="B65" s="60" t="s">
        <v>49</v>
      </c>
      <c r="C65" s="60" t="s">
        <v>49</v>
      </c>
      <c r="D65" s="84" t="s">
        <v>120</v>
      </c>
      <c r="E65" s="60" t="s">
        <v>121</v>
      </c>
      <c r="F65" s="62">
        <v>0.2</v>
      </c>
      <c r="G65" s="63">
        <v>0.01</v>
      </c>
      <c r="H65" s="60" t="s">
        <v>44</v>
      </c>
      <c r="I65" s="60" t="s">
        <v>118</v>
      </c>
      <c r="J65" s="60">
        <f t="shared" si="4"/>
        <v>12</v>
      </c>
      <c r="K65" s="84">
        <v>3</v>
      </c>
      <c r="L65" s="84">
        <v>3</v>
      </c>
      <c r="M65" s="84">
        <v>3</v>
      </c>
      <c r="N65" s="84">
        <v>3</v>
      </c>
      <c r="O65" s="96">
        <f t="shared" si="7"/>
        <v>0</v>
      </c>
      <c r="P65" s="84"/>
      <c r="Q65" s="84"/>
      <c r="R65" s="84"/>
      <c r="S65" s="84"/>
      <c r="T65" s="65">
        <f t="shared" si="5"/>
        <v>0</v>
      </c>
      <c r="U65" s="66">
        <f t="shared" si="2"/>
        <v>0</v>
      </c>
      <c r="V65" s="11">
        <f t="shared" si="3"/>
        <v>0</v>
      </c>
      <c r="W65" s="232"/>
      <c r="X65" s="52"/>
      <c r="Y65" s="52"/>
      <c r="AA65" s="52"/>
      <c r="AB65" s="52"/>
      <c r="AD65" s="52"/>
      <c r="AE65" s="52"/>
      <c r="AJ65" s="48"/>
    </row>
    <row r="66" spans="1:36" ht="191.25" hidden="1" x14ac:dyDescent="0.2">
      <c r="A66" s="59" t="s">
        <v>115</v>
      </c>
      <c r="B66" s="60" t="s">
        <v>49</v>
      </c>
      <c r="C66" s="60" t="s">
        <v>49</v>
      </c>
      <c r="D66" s="84" t="s">
        <v>122</v>
      </c>
      <c r="E66" s="60" t="s">
        <v>123</v>
      </c>
      <c r="F66" s="62">
        <v>0.15</v>
      </c>
      <c r="G66" s="63">
        <v>0.01</v>
      </c>
      <c r="H66" s="60" t="s">
        <v>44</v>
      </c>
      <c r="I66" s="60" t="s">
        <v>124</v>
      </c>
      <c r="J66" s="60">
        <f t="shared" si="4"/>
        <v>12</v>
      </c>
      <c r="K66" s="84">
        <v>3</v>
      </c>
      <c r="L66" s="84">
        <v>3</v>
      </c>
      <c r="M66" s="84">
        <v>3</v>
      </c>
      <c r="N66" s="84">
        <v>3</v>
      </c>
      <c r="O66" s="96">
        <f t="shared" si="7"/>
        <v>0</v>
      </c>
      <c r="P66" s="84"/>
      <c r="Q66" s="84"/>
      <c r="R66" s="84"/>
      <c r="S66" s="84"/>
      <c r="T66" s="65">
        <f t="shared" si="5"/>
        <v>0</v>
      </c>
      <c r="U66" s="66">
        <f t="shared" si="2"/>
        <v>0</v>
      </c>
      <c r="V66" s="11">
        <f t="shared" si="3"/>
        <v>0</v>
      </c>
      <c r="W66" s="232"/>
      <c r="X66" s="27"/>
      <c r="Y66" s="20"/>
      <c r="AA66" s="19"/>
      <c r="AB66" s="20"/>
      <c r="AD66" s="27"/>
      <c r="AE66" s="20"/>
      <c r="AJ66" s="19"/>
    </row>
    <row r="67" spans="1:36" ht="114.75" hidden="1" x14ac:dyDescent="0.2">
      <c r="A67" s="59" t="s">
        <v>115</v>
      </c>
      <c r="B67" s="60" t="s">
        <v>49</v>
      </c>
      <c r="C67" s="60" t="s">
        <v>49</v>
      </c>
      <c r="D67" s="84" t="s">
        <v>125</v>
      </c>
      <c r="E67" s="60" t="s">
        <v>126</v>
      </c>
      <c r="F67" s="62">
        <v>0.15</v>
      </c>
      <c r="G67" s="63">
        <v>0.01</v>
      </c>
      <c r="H67" s="60" t="s">
        <v>44</v>
      </c>
      <c r="I67" s="60" t="s">
        <v>118</v>
      </c>
      <c r="J67" s="60">
        <f t="shared" si="4"/>
        <v>12</v>
      </c>
      <c r="K67" s="84">
        <v>3</v>
      </c>
      <c r="L67" s="84">
        <v>3</v>
      </c>
      <c r="M67" s="84">
        <v>3</v>
      </c>
      <c r="N67" s="84">
        <v>3</v>
      </c>
      <c r="O67" s="96">
        <f t="shared" si="7"/>
        <v>0</v>
      </c>
      <c r="P67" s="84"/>
      <c r="Q67" s="84"/>
      <c r="R67" s="84"/>
      <c r="S67" s="84"/>
      <c r="T67" s="65">
        <f t="shared" si="5"/>
        <v>0</v>
      </c>
      <c r="U67" s="66">
        <f t="shared" si="2"/>
        <v>0</v>
      </c>
      <c r="V67" s="11">
        <f t="shared" si="3"/>
        <v>0</v>
      </c>
      <c r="W67" s="231"/>
      <c r="X67" s="23"/>
      <c r="Y67" s="19"/>
      <c r="AA67" s="23"/>
      <c r="AB67" s="19"/>
      <c r="AD67" s="23"/>
      <c r="AE67" s="19"/>
      <c r="AJ67" s="19"/>
    </row>
    <row r="68" spans="1:36" ht="204" hidden="1" x14ac:dyDescent="0.2">
      <c r="A68" s="59" t="s">
        <v>127</v>
      </c>
      <c r="B68" s="60" t="s">
        <v>49</v>
      </c>
      <c r="C68" s="60" t="s">
        <v>49</v>
      </c>
      <c r="D68" s="84" t="s">
        <v>128</v>
      </c>
      <c r="E68" s="84" t="s">
        <v>129</v>
      </c>
      <c r="F68" s="62">
        <v>1</v>
      </c>
      <c r="G68" s="63">
        <v>8.3000000000000004E-2</v>
      </c>
      <c r="H68" s="60" t="s">
        <v>44</v>
      </c>
      <c r="I68" s="60" t="s">
        <v>194</v>
      </c>
      <c r="J68" s="62">
        <f t="shared" si="4"/>
        <v>1</v>
      </c>
      <c r="K68" s="62">
        <v>0.25</v>
      </c>
      <c r="L68" s="62">
        <v>0.25</v>
      </c>
      <c r="M68" s="62">
        <v>0.25</v>
      </c>
      <c r="N68" s="62">
        <v>0.25</v>
      </c>
      <c r="O68" s="96">
        <f t="shared" si="7"/>
        <v>0</v>
      </c>
      <c r="P68" s="62"/>
      <c r="Q68" s="62"/>
      <c r="R68" s="62"/>
      <c r="S68" s="62"/>
      <c r="T68" s="65">
        <f t="shared" si="5"/>
        <v>0</v>
      </c>
      <c r="U68" s="66">
        <f t="shared" si="2"/>
        <v>0</v>
      </c>
      <c r="V68" s="11">
        <f t="shared" si="3"/>
        <v>0</v>
      </c>
      <c r="W68" s="104">
        <f>AVERAGE(U68:U68)</f>
        <v>0</v>
      </c>
      <c r="X68" s="20"/>
      <c r="Y68" s="20"/>
      <c r="Z68" s="4"/>
      <c r="AA68" s="20"/>
      <c r="AB68" s="20"/>
      <c r="AC68" s="4"/>
      <c r="AD68" s="20"/>
      <c r="AE68" s="20"/>
      <c r="AF68" s="4"/>
      <c r="AG68" s="4"/>
      <c r="AH68" s="4"/>
      <c r="AI68" s="4"/>
      <c r="AJ68" s="15"/>
    </row>
    <row r="69" spans="1:36" ht="63.75" hidden="1" x14ac:dyDescent="0.2">
      <c r="A69" s="59" t="s">
        <v>130</v>
      </c>
      <c r="B69" s="60" t="s">
        <v>49</v>
      </c>
      <c r="C69" s="60" t="s">
        <v>49</v>
      </c>
      <c r="D69" s="91" t="s">
        <v>131</v>
      </c>
      <c r="E69" s="60" t="s">
        <v>132</v>
      </c>
      <c r="F69" s="62">
        <v>1</v>
      </c>
      <c r="G69" s="63">
        <v>8.3000000000000004E-2</v>
      </c>
      <c r="H69" s="60" t="s">
        <v>44</v>
      </c>
      <c r="I69" s="60" t="s">
        <v>133</v>
      </c>
      <c r="J69" s="62">
        <f t="shared" si="4"/>
        <v>1</v>
      </c>
      <c r="K69" s="62">
        <v>0.25</v>
      </c>
      <c r="L69" s="62">
        <v>0.25</v>
      </c>
      <c r="M69" s="62">
        <v>0.25</v>
      </c>
      <c r="N69" s="62">
        <v>0.25</v>
      </c>
      <c r="O69" s="96">
        <f t="shared" si="7"/>
        <v>0</v>
      </c>
      <c r="P69" s="62"/>
      <c r="Q69" s="62"/>
      <c r="R69" s="62"/>
      <c r="S69" s="62"/>
      <c r="T69" s="65">
        <f t="shared" si="5"/>
        <v>0</v>
      </c>
      <c r="U69" s="66">
        <f t="shared" si="2"/>
        <v>0</v>
      </c>
      <c r="V69" s="11">
        <f t="shared" si="3"/>
        <v>0</v>
      </c>
      <c r="W69" s="104">
        <f>AVERAGE(U69:U69)</f>
        <v>0</v>
      </c>
      <c r="X69" s="20"/>
      <c r="Y69" s="20"/>
      <c r="Z69" s="4"/>
      <c r="AA69" s="20"/>
      <c r="AB69" s="20"/>
      <c r="AC69" s="4"/>
      <c r="AD69" s="20"/>
      <c r="AE69" s="19"/>
      <c r="AF69" s="4"/>
      <c r="AG69" s="4"/>
      <c r="AH69" s="4"/>
      <c r="AI69" s="4"/>
      <c r="AJ69" s="15"/>
    </row>
  </sheetData>
  <autoFilter ref="A14:AN69" xr:uid="{F55CBB5F-2438-4C6C-8EE2-79BD1C28B744}">
    <filterColumn colId="0">
      <filters>
        <filter val="9. GESTIÓN JURÍDICA"/>
      </filters>
    </filterColumn>
  </autoFilter>
  <mergeCells count="56">
    <mergeCell ref="A6:AJ6"/>
    <mergeCell ref="A1:C4"/>
    <mergeCell ref="D1:AG4"/>
    <mergeCell ref="AH1:AJ1"/>
    <mergeCell ref="AH2:AJ2"/>
    <mergeCell ref="AH3:AJ3"/>
    <mergeCell ref="AH4:AJ4"/>
    <mergeCell ref="A5:B5"/>
    <mergeCell ref="C5:D5"/>
    <mergeCell ref="E5:F5"/>
    <mergeCell ref="G5:J5"/>
    <mergeCell ref="K5:AJ5"/>
    <mergeCell ref="A7:C7"/>
    <mergeCell ref="D7:AC7"/>
    <mergeCell ref="AD7:AJ7"/>
    <mergeCell ref="A8:C8"/>
    <mergeCell ref="D8:AC8"/>
    <mergeCell ref="AD8:AJ8"/>
    <mergeCell ref="A9:C9"/>
    <mergeCell ref="D9:AC9"/>
    <mergeCell ref="AD9:AJ9"/>
    <mergeCell ref="A11:C11"/>
    <mergeCell ref="D11:AC11"/>
    <mergeCell ref="AD11:AJ11"/>
    <mergeCell ref="A12:N12"/>
    <mergeCell ref="O12:V12"/>
    <mergeCell ref="X12:AJ12"/>
    <mergeCell ref="A13:A14"/>
    <mergeCell ref="B13:B14"/>
    <mergeCell ref="C13:C14"/>
    <mergeCell ref="D13:D14"/>
    <mergeCell ref="E13:E14"/>
    <mergeCell ref="F13:G13"/>
    <mergeCell ref="H13:J13"/>
    <mergeCell ref="K13:N13"/>
    <mergeCell ref="O13:S13"/>
    <mergeCell ref="T13:T14"/>
    <mergeCell ref="U13:U14"/>
    <mergeCell ref="V13:V14"/>
    <mergeCell ref="AA13:AC13"/>
    <mergeCell ref="AD13:AF13"/>
    <mergeCell ref="AG13:AI13"/>
    <mergeCell ref="AJ13:AJ14"/>
    <mergeCell ref="W15:W16"/>
    <mergeCell ref="X13:Z13"/>
    <mergeCell ref="W50:W51"/>
    <mergeCell ref="W52:W57"/>
    <mergeCell ref="W58:W61"/>
    <mergeCell ref="W62:W67"/>
    <mergeCell ref="W17:W21"/>
    <mergeCell ref="W22:W28"/>
    <mergeCell ref="W29:W37"/>
    <mergeCell ref="W38:W40"/>
    <mergeCell ref="W41:W42"/>
    <mergeCell ref="W43:W45"/>
    <mergeCell ref="W46:W49"/>
  </mergeCells>
  <dataValidations count="1">
    <dataValidation type="list" allowBlank="1" showInputMessage="1" showErrorMessage="1" sqref="H21:H28" xr:uid="{F7EC696A-9A62-4EF5-AA02-07AB6D49E855}">
      <formula1>"Demanda,Sumatoria,Constante"</formula1>
    </dataValidation>
  </dataValidations>
  <pageMargins left="0.7" right="0.7" top="0.75" bottom="0.75" header="0.3" footer="0.3"/>
  <pageSetup paperSize="41" scale="2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17B3C-9A4A-4F31-A4AC-DA93202E2CC5}">
  <sheetPr filterMode="1"/>
  <dimension ref="B1:C65"/>
  <sheetViews>
    <sheetView workbookViewId="0">
      <selection activeCell="D75" sqref="D75"/>
    </sheetView>
  </sheetViews>
  <sheetFormatPr baseColWidth="10" defaultRowHeight="15" x14ac:dyDescent="0.25"/>
  <cols>
    <col min="3" max="3" width="11.42578125" style="55"/>
  </cols>
  <sheetData>
    <row r="1" spans="2:3" s="54" customFormat="1" x14ac:dyDescent="0.25">
      <c r="B1" s="54">
        <v>1400</v>
      </c>
      <c r="C1" s="57">
        <v>100</v>
      </c>
    </row>
    <row r="2" spans="2:3" hidden="1" x14ac:dyDescent="0.25">
      <c r="B2" s="62">
        <v>0.7</v>
      </c>
      <c r="C2" s="55">
        <f>+B2*$C$1/$B$1</f>
        <v>0.05</v>
      </c>
    </row>
    <row r="3" spans="2:3" hidden="1" x14ac:dyDescent="0.25">
      <c r="B3" s="62">
        <v>0.3</v>
      </c>
      <c r="C3" s="55">
        <f>+B3*$C$1/$B$1</f>
        <v>2.1428571428571429E-2</v>
      </c>
    </row>
    <row r="4" spans="2:3" hidden="1" x14ac:dyDescent="0.25">
      <c r="B4" s="62">
        <v>0.2</v>
      </c>
      <c r="C4" s="55">
        <f t="shared" ref="C4:C56" si="0">+B4*$C$1/$B$1</f>
        <v>1.4285714285714285E-2</v>
      </c>
    </row>
    <row r="5" spans="2:3" hidden="1" x14ac:dyDescent="0.25">
      <c r="B5" s="62">
        <v>0.2</v>
      </c>
      <c r="C5" s="55">
        <f t="shared" si="0"/>
        <v>1.4285714285714285E-2</v>
      </c>
    </row>
    <row r="6" spans="2:3" hidden="1" x14ac:dyDescent="0.25">
      <c r="B6" s="62">
        <v>0.2</v>
      </c>
      <c r="C6" s="55">
        <f t="shared" si="0"/>
        <v>1.4285714285714285E-2</v>
      </c>
    </row>
    <row r="7" spans="2:3" hidden="1" x14ac:dyDescent="0.25">
      <c r="B7" s="62">
        <v>0.2</v>
      </c>
      <c r="C7" s="55">
        <f t="shared" si="0"/>
        <v>1.4285714285714285E-2</v>
      </c>
    </row>
    <row r="8" spans="2:3" hidden="1" x14ac:dyDescent="0.25">
      <c r="B8" s="62">
        <v>0.2</v>
      </c>
      <c r="C8" s="55">
        <f t="shared" si="0"/>
        <v>1.4285714285714285E-2</v>
      </c>
    </row>
    <row r="9" spans="2:3" hidden="1" x14ac:dyDescent="0.25">
      <c r="B9" s="62">
        <v>0.2</v>
      </c>
      <c r="C9" s="55">
        <f t="shared" si="0"/>
        <v>1.4285714285714285E-2</v>
      </c>
    </row>
    <row r="10" spans="2:3" hidden="1" x14ac:dyDescent="0.25">
      <c r="B10" s="62">
        <v>0.2</v>
      </c>
      <c r="C10" s="55">
        <f t="shared" si="0"/>
        <v>1.4285714285714285E-2</v>
      </c>
    </row>
    <row r="11" spans="2:3" hidden="1" x14ac:dyDescent="0.25">
      <c r="B11" s="62">
        <v>0.1</v>
      </c>
      <c r="C11" s="55">
        <f t="shared" si="0"/>
        <v>7.1428571428571426E-3</v>
      </c>
    </row>
    <row r="12" spans="2:3" hidden="1" x14ac:dyDescent="0.25">
      <c r="B12" s="62">
        <v>0.1</v>
      </c>
      <c r="C12" s="55">
        <f t="shared" si="0"/>
        <v>7.1428571428571426E-3</v>
      </c>
    </row>
    <row r="13" spans="2:3" hidden="1" x14ac:dyDescent="0.25">
      <c r="B13" s="62">
        <v>0.1</v>
      </c>
      <c r="C13" s="55">
        <f t="shared" si="0"/>
        <v>7.1428571428571426E-3</v>
      </c>
    </row>
    <row r="14" spans="2:3" hidden="1" x14ac:dyDescent="0.25">
      <c r="B14" s="62">
        <v>0.1</v>
      </c>
      <c r="C14" s="55">
        <f t="shared" si="0"/>
        <v>7.1428571428571426E-3</v>
      </c>
    </row>
    <row r="15" spans="2:3" hidden="1" x14ac:dyDescent="0.25">
      <c r="B15" s="62">
        <v>0.2</v>
      </c>
      <c r="C15" s="55">
        <f t="shared" si="0"/>
        <v>1.4285714285714285E-2</v>
      </c>
    </row>
    <row r="16" spans="2:3" hidden="1" x14ac:dyDescent="0.25">
      <c r="B16" s="62">
        <v>0.13</v>
      </c>
      <c r="C16" s="55">
        <f t="shared" si="0"/>
        <v>9.285714285714286E-3</v>
      </c>
    </row>
    <row r="17" spans="2:3" hidden="1" x14ac:dyDescent="0.25">
      <c r="B17" s="62">
        <v>0.13</v>
      </c>
      <c r="C17" s="55">
        <f t="shared" si="0"/>
        <v>9.285714285714286E-3</v>
      </c>
    </row>
    <row r="18" spans="2:3" hidden="1" x14ac:dyDescent="0.25">
      <c r="B18" s="62">
        <v>0.13</v>
      </c>
      <c r="C18" s="55">
        <f t="shared" si="0"/>
        <v>9.285714285714286E-3</v>
      </c>
    </row>
    <row r="19" spans="2:3" hidden="1" x14ac:dyDescent="0.25">
      <c r="B19" s="62">
        <v>0.13</v>
      </c>
      <c r="C19" s="55">
        <f t="shared" si="0"/>
        <v>9.285714285714286E-3</v>
      </c>
    </row>
    <row r="20" spans="2:3" hidden="1" x14ac:dyDescent="0.25">
      <c r="B20" s="73">
        <v>0.13</v>
      </c>
      <c r="C20" s="55">
        <f t="shared" si="0"/>
        <v>9.285714285714286E-3</v>
      </c>
    </row>
    <row r="21" spans="2:3" hidden="1" x14ac:dyDescent="0.25">
      <c r="B21" s="77">
        <v>0.1</v>
      </c>
      <c r="C21" s="55">
        <f t="shared" si="0"/>
        <v>7.1428571428571426E-3</v>
      </c>
    </row>
    <row r="22" spans="2:3" hidden="1" x14ac:dyDescent="0.25">
      <c r="B22" s="77">
        <v>0.05</v>
      </c>
      <c r="C22" s="56">
        <f t="shared" si="0"/>
        <v>3.5714285714285713E-3</v>
      </c>
    </row>
    <row r="23" spans="2:3" hidden="1" x14ac:dyDescent="0.25">
      <c r="B23" s="77">
        <v>0.1</v>
      </c>
      <c r="C23" s="55">
        <f t="shared" si="0"/>
        <v>7.1428571428571426E-3</v>
      </c>
    </row>
    <row r="24" spans="2:3" hidden="1" x14ac:dyDescent="0.25">
      <c r="B24" s="77">
        <v>0.1</v>
      </c>
      <c r="C24" s="55">
        <f t="shared" si="0"/>
        <v>7.1428571428571426E-3</v>
      </c>
    </row>
    <row r="25" spans="2:3" hidden="1" x14ac:dyDescent="0.25">
      <c r="B25" s="83">
        <v>0.35</v>
      </c>
      <c r="C25" s="56">
        <f t="shared" si="0"/>
        <v>2.5000000000000001E-2</v>
      </c>
    </row>
    <row r="26" spans="2:3" hidden="1" x14ac:dyDescent="0.25">
      <c r="B26" s="85">
        <v>0.35</v>
      </c>
      <c r="C26" s="56">
        <f t="shared" si="0"/>
        <v>2.5000000000000001E-2</v>
      </c>
    </row>
    <row r="27" spans="2:3" hidden="1" x14ac:dyDescent="0.25">
      <c r="B27" s="85">
        <v>0.3</v>
      </c>
      <c r="C27" s="55">
        <f t="shared" si="0"/>
        <v>2.1428571428571429E-2</v>
      </c>
    </row>
    <row r="28" spans="2:3" hidden="1" x14ac:dyDescent="0.25">
      <c r="B28" s="62">
        <v>0.3</v>
      </c>
      <c r="C28" s="55">
        <f t="shared" si="0"/>
        <v>2.1428571428571429E-2</v>
      </c>
    </row>
    <row r="29" spans="2:3" hidden="1" x14ac:dyDescent="0.25">
      <c r="B29" s="62">
        <v>0.7</v>
      </c>
      <c r="C29" s="55">
        <f t="shared" si="0"/>
        <v>0.05</v>
      </c>
    </row>
    <row r="30" spans="2:3" hidden="1" x14ac:dyDescent="0.25">
      <c r="B30" s="62">
        <v>0.3</v>
      </c>
      <c r="C30" s="55">
        <f t="shared" si="0"/>
        <v>2.1428571428571429E-2</v>
      </c>
    </row>
    <row r="31" spans="2:3" hidden="1" x14ac:dyDescent="0.25">
      <c r="B31" s="62">
        <v>0.3</v>
      </c>
      <c r="C31" s="55">
        <f t="shared" si="0"/>
        <v>2.1428571428571429E-2</v>
      </c>
    </row>
    <row r="32" spans="2:3" hidden="1" x14ac:dyDescent="0.25">
      <c r="B32" s="62">
        <v>0.4</v>
      </c>
      <c r="C32" s="55">
        <f t="shared" si="0"/>
        <v>2.8571428571428571E-2</v>
      </c>
    </row>
    <row r="33" spans="2:3" hidden="1" x14ac:dyDescent="0.25">
      <c r="B33" s="62">
        <v>0.4</v>
      </c>
      <c r="C33" s="55">
        <f t="shared" si="0"/>
        <v>2.8571428571428571E-2</v>
      </c>
    </row>
    <row r="34" spans="2:3" hidden="1" x14ac:dyDescent="0.25">
      <c r="B34" s="62">
        <v>0.2</v>
      </c>
      <c r="C34" s="55">
        <f t="shared" si="0"/>
        <v>1.4285714285714285E-2</v>
      </c>
    </row>
    <row r="35" spans="2:3" hidden="1" x14ac:dyDescent="0.25">
      <c r="B35" s="62">
        <v>0.25</v>
      </c>
      <c r="C35" s="55">
        <f t="shared" si="0"/>
        <v>1.7857142857142856E-2</v>
      </c>
    </row>
    <row r="36" spans="2:3" hidden="1" x14ac:dyDescent="0.25">
      <c r="B36" s="62">
        <v>0.15</v>
      </c>
      <c r="C36" s="55">
        <f t="shared" si="0"/>
        <v>1.0714285714285714E-2</v>
      </c>
    </row>
    <row r="37" spans="2:3" hidden="1" x14ac:dyDescent="0.25">
      <c r="B37" s="62">
        <v>0.5</v>
      </c>
      <c r="C37" s="55">
        <f t="shared" si="0"/>
        <v>3.5714285714285712E-2</v>
      </c>
    </row>
    <row r="38" spans="2:3" hidden="1" x14ac:dyDescent="0.25">
      <c r="B38" s="62">
        <v>0.5</v>
      </c>
      <c r="C38" s="55">
        <f t="shared" si="0"/>
        <v>3.5714285714285712E-2</v>
      </c>
    </row>
    <row r="39" spans="2:3" hidden="1" x14ac:dyDescent="0.25">
      <c r="B39" s="62">
        <v>0.1</v>
      </c>
      <c r="C39" s="55">
        <f t="shared" si="0"/>
        <v>7.1428571428571426E-3</v>
      </c>
    </row>
    <row r="40" spans="2:3" hidden="1" x14ac:dyDescent="0.25">
      <c r="B40" s="62">
        <v>0.1</v>
      </c>
      <c r="C40" s="55">
        <f t="shared" si="0"/>
        <v>7.1428571428571426E-3</v>
      </c>
    </row>
    <row r="41" spans="2:3" hidden="1" x14ac:dyDescent="0.25">
      <c r="B41" s="62">
        <v>0.2</v>
      </c>
      <c r="C41" s="55">
        <f t="shared" si="0"/>
        <v>1.4285714285714285E-2</v>
      </c>
    </row>
    <row r="42" spans="2:3" hidden="1" x14ac:dyDescent="0.25">
      <c r="B42" s="62">
        <v>0.2</v>
      </c>
      <c r="C42" s="55">
        <f t="shared" si="0"/>
        <v>1.4285714285714285E-2</v>
      </c>
    </row>
    <row r="43" spans="2:3" hidden="1" x14ac:dyDescent="0.25">
      <c r="B43" s="62">
        <v>0.2</v>
      </c>
      <c r="C43" s="55">
        <f t="shared" si="0"/>
        <v>1.4285714285714285E-2</v>
      </c>
    </row>
    <row r="44" spans="2:3" hidden="1" x14ac:dyDescent="0.25">
      <c r="B44" s="62">
        <v>0.2</v>
      </c>
      <c r="C44" s="55">
        <f t="shared" si="0"/>
        <v>1.4285714285714285E-2</v>
      </c>
    </row>
    <row r="45" spans="2:3" hidden="1" x14ac:dyDescent="0.25">
      <c r="B45" s="62">
        <v>0.25</v>
      </c>
      <c r="C45" s="55">
        <f t="shared" si="0"/>
        <v>1.7857142857142856E-2</v>
      </c>
    </row>
    <row r="46" spans="2:3" hidden="1" x14ac:dyDescent="0.25">
      <c r="B46" s="62">
        <v>0.25</v>
      </c>
      <c r="C46" s="55">
        <f t="shared" si="0"/>
        <v>1.7857142857142856E-2</v>
      </c>
    </row>
    <row r="47" spans="2:3" hidden="1" x14ac:dyDescent="0.25">
      <c r="B47" s="62">
        <v>0.25</v>
      </c>
      <c r="C47" s="55">
        <f t="shared" si="0"/>
        <v>1.7857142857142856E-2</v>
      </c>
    </row>
    <row r="48" spans="2:3" hidden="1" x14ac:dyDescent="0.25">
      <c r="B48" s="62">
        <v>0.25</v>
      </c>
      <c r="C48" s="55">
        <f t="shared" si="0"/>
        <v>1.7857142857142856E-2</v>
      </c>
    </row>
    <row r="49" spans="2:3" hidden="1" x14ac:dyDescent="0.25">
      <c r="B49" s="62">
        <v>0.15</v>
      </c>
      <c r="C49" s="55">
        <f t="shared" si="0"/>
        <v>1.0714285714285714E-2</v>
      </c>
    </row>
    <row r="50" spans="2:3" hidden="1" x14ac:dyDescent="0.25">
      <c r="B50" s="62">
        <v>0.2</v>
      </c>
      <c r="C50" s="55">
        <f t="shared" si="0"/>
        <v>1.4285714285714285E-2</v>
      </c>
    </row>
    <row r="51" spans="2:3" hidden="1" x14ac:dyDescent="0.25">
      <c r="B51" s="62">
        <v>0.15</v>
      </c>
      <c r="C51" s="55">
        <f t="shared" si="0"/>
        <v>1.0714285714285714E-2</v>
      </c>
    </row>
    <row r="52" spans="2:3" hidden="1" x14ac:dyDescent="0.25">
      <c r="B52" s="62">
        <v>0.2</v>
      </c>
      <c r="C52" s="55">
        <f t="shared" si="0"/>
        <v>1.4285714285714285E-2</v>
      </c>
    </row>
    <row r="53" spans="2:3" hidden="1" x14ac:dyDescent="0.25">
      <c r="B53" s="62">
        <v>0.15</v>
      </c>
      <c r="C53" s="55">
        <f t="shared" si="0"/>
        <v>1.0714285714285714E-2</v>
      </c>
    </row>
    <row r="54" spans="2:3" hidden="1" x14ac:dyDescent="0.25">
      <c r="B54" s="62">
        <v>0.15</v>
      </c>
      <c r="C54" s="55">
        <f t="shared" si="0"/>
        <v>1.0714285714285714E-2</v>
      </c>
    </row>
    <row r="55" spans="2:3" x14ac:dyDescent="0.25">
      <c r="B55" s="62">
        <v>1</v>
      </c>
      <c r="C55" s="55">
        <f t="shared" si="0"/>
        <v>7.1428571428571425E-2</v>
      </c>
    </row>
    <row r="56" spans="2:3" x14ac:dyDescent="0.25">
      <c r="B56" s="62">
        <v>1</v>
      </c>
      <c r="C56" s="55">
        <f t="shared" si="0"/>
        <v>7.1428571428571425E-2</v>
      </c>
    </row>
    <row r="57" spans="2:3" hidden="1" x14ac:dyDescent="0.25">
      <c r="B57" s="53"/>
    </row>
    <row r="58" spans="2:3" hidden="1" x14ac:dyDescent="0.25">
      <c r="B58" s="53"/>
    </row>
    <row r="59" spans="2:3" hidden="1" x14ac:dyDescent="0.25">
      <c r="B59" s="53"/>
    </row>
    <row r="60" spans="2:3" hidden="1" x14ac:dyDescent="0.25">
      <c r="B60" s="53"/>
    </row>
    <row r="61" spans="2:3" hidden="1" x14ac:dyDescent="0.25">
      <c r="B61" s="53"/>
    </row>
    <row r="62" spans="2:3" hidden="1" x14ac:dyDescent="0.25">
      <c r="B62" s="53"/>
    </row>
    <row r="63" spans="2:3" hidden="1" x14ac:dyDescent="0.25">
      <c r="B63" s="53"/>
    </row>
    <row r="64" spans="2:3" hidden="1" x14ac:dyDescent="0.25">
      <c r="B64" s="53"/>
      <c r="C64" s="56"/>
    </row>
    <row r="65" spans="2:3" hidden="1" x14ac:dyDescent="0.25">
      <c r="B65" s="53"/>
      <c r="C65" s="56"/>
    </row>
  </sheetData>
  <autoFilter ref="B1:C65" xr:uid="{D7CCEB33-8128-451F-B8FD-F80ED00C52C0}">
    <filterColumn colId="0">
      <filters>
        <filter val="100%"/>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POA</vt:lpstr>
      <vt:lpstr>PROMEDIO</vt:lpstr>
      <vt:lpstr>Hoja1</vt:lpstr>
      <vt:lpstr>POA!Área_de_impresión</vt:lpstr>
      <vt:lpstr>PROMEDIO!Área_de_impresión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David Chavéz Briceño</dc:creator>
  <cp:lastModifiedBy>Viviana Yilena Monroy Preciado</cp:lastModifiedBy>
  <cp:lastPrinted>2021-04-05T14:24:34Z</cp:lastPrinted>
  <dcterms:created xsi:type="dcterms:W3CDTF">2015-09-28T21:54:14Z</dcterms:created>
  <dcterms:modified xsi:type="dcterms:W3CDTF">2021-04-14T23:08:55Z</dcterms:modified>
</cp:coreProperties>
</file>