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IDEP 2023\actualización de procesos\GF-14\G6\"/>
    </mc:Choice>
  </mc:AlternateContent>
  <xr:revisionPtr revIDLastSave="0" documentId="13_ncr:1_{4B3D7F21-EDFA-4298-AE64-09DF6ED83D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CTIVOS ALMACEN" sheetId="2" r:id="rId1"/>
    <sheet name="DEPRE " sheetId="1" r:id="rId2"/>
  </sheets>
  <definedNames>
    <definedName name="_xlnm.Print_Area" localSheetId="0">'ACTIVOS ALMACEN'!$A$1:$K$92</definedName>
    <definedName name="_xlnm.Print_Titles" localSheetId="0">'ACTIVOS ALMACEN'!$1:$6</definedName>
    <definedName name="_xlnm.Print_Titles" localSheetId="1">'DEPRE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2" i="2" l="1"/>
  <c r="G69" i="2"/>
  <c r="G64" i="2"/>
  <c r="G63" i="2"/>
  <c r="G62" i="2"/>
  <c r="G61" i="2"/>
  <c r="G59" i="2"/>
  <c r="G58" i="2"/>
  <c r="G55" i="2"/>
  <c r="G52" i="2"/>
  <c r="G50" i="2"/>
  <c r="G46" i="2"/>
  <c r="G44" i="2"/>
  <c r="G43" i="2"/>
  <c r="G38" i="2"/>
  <c r="G35" i="2"/>
  <c r="G18" i="2"/>
  <c r="F70" i="2"/>
  <c r="F66" i="2"/>
  <c r="F56" i="2"/>
  <c r="F53" i="2"/>
  <c r="F48" i="2"/>
  <c r="F39" i="2"/>
  <c r="F78" i="2" s="1"/>
  <c r="F28" i="2"/>
  <c r="F76" i="2" l="1"/>
  <c r="F40" i="2"/>
  <c r="F77" i="2"/>
  <c r="D77" i="2"/>
  <c r="E72" i="2"/>
  <c r="D70" i="2"/>
  <c r="C70" i="2"/>
  <c r="G70" i="2" s="1"/>
  <c r="E69" i="2"/>
  <c r="D66" i="2"/>
  <c r="C66" i="2"/>
  <c r="G66" i="2" s="1"/>
  <c r="E64" i="2"/>
  <c r="E62" i="2"/>
  <c r="E59" i="2"/>
  <c r="E58" i="2"/>
  <c r="D56" i="2"/>
  <c r="C56" i="2"/>
  <c r="G56" i="2" s="1"/>
  <c r="D53" i="2"/>
  <c r="C53" i="2"/>
  <c r="G53" i="2" s="1"/>
  <c r="E52" i="2"/>
  <c r="E50" i="2"/>
  <c r="D48" i="2"/>
  <c r="C48" i="2"/>
  <c r="E46" i="2"/>
  <c r="E43" i="2"/>
  <c r="D39" i="2"/>
  <c r="C39" i="2"/>
  <c r="C78" i="2" s="1"/>
  <c r="G78" i="2" s="1"/>
  <c r="E34" i="2"/>
  <c r="E31" i="2"/>
  <c r="D28" i="2"/>
  <c r="C28" i="2"/>
  <c r="E15" i="2"/>
  <c r="E13" i="2"/>
  <c r="D52" i="1"/>
  <c r="D51" i="1"/>
  <c r="D50" i="1"/>
  <c r="D49" i="1"/>
  <c r="D53" i="1" s="1"/>
  <c r="H46" i="1"/>
  <c r="H44" i="1"/>
  <c r="H42" i="1"/>
  <c r="G40" i="1"/>
  <c r="D40" i="1"/>
  <c r="H39" i="1"/>
  <c r="H33" i="1"/>
  <c r="G30" i="1"/>
  <c r="D30" i="1"/>
  <c r="H25" i="1"/>
  <c r="H21" i="1"/>
  <c r="H18" i="1"/>
  <c r="G14" i="1"/>
  <c r="D14" i="1"/>
  <c r="H14" i="1" s="1"/>
  <c r="G11" i="1"/>
  <c r="D11" i="1"/>
  <c r="D15" i="1" s="1"/>
  <c r="G53" i="1" l="1"/>
  <c r="H30" i="1"/>
  <c r="H40" i="1"/>
  <c r="G48" i="2"/>
  <c r="D40" i="2"/>
  <c r="C40" i="2"/>
  <c r="F79" i="2"/>
  <c r="D76" i="2"/>
  <c r="E28" i="2"/>
  <c r="H11" i="1"/>
  <c r="E39" i="2"/>
  <c r="C77" i="2"/>
  <c r="G77" i="2" s="1"/>
  <c r="D78" i="2"/>
  <c r="E78" i="2" s="1"/>
  <c r="E56" i="2"/>
  <c r="C76" i="2"/>
  <c r="G76" i="2" s="1"/>
  <c r="I53" i="1"/>
  <c r="E77" i="2" l="1"/>
  <c r="D79" i="2"/>
  <c r="E76" i="2"/>
  <c r="C79" i="2"/>
  <c r="G7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aguevara</author>
  </authors>
  <commentList>
    <comment ref="C5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aguevara:</t>
        </r>
        <r>
          <rPr>
            <sz val="8"/>
            <color indexed="81"/>
            <rFont val="Tahoma"/>
            <family val="2"/>
          </rPr>
          <t xml:space="preserve">
igual al saldo del módulo almacén</t>
        </r>
      </text>
    </comment>
    <comment ref="D52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aguevara:</t>
        </r>
        <r>
          <rPr>
            <sz val="8"/>
            <color indexed="81"/>
            <rFont val="Tahoma"/>
            <family val="2"/>
          </rPr>
          <t xml:space="preserve">
según boletin enviado por lilia y según modulo almacen eta igual saldo contabilidad</t>
        </r>
      </text>
    </comment>
    <comment ref="F52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aguevara:</t>
        </r>
        <r>
          <rPr>
            <sz val="8"/>
            <color indexed="81"/>
            <rFont val="Tahoma"/>
            <family val="2"/>
          </rPr>
          <t xml:space="preserve">
según boletin enviado por lilia y según modulo almacen eta igual saldo contabilidad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aguevara</author>
  </authors>
  <commentList>
    <comment ref="A5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aguevara: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<sst xmlns="http://schemas.openxmlformats.org/spreadsheetml/2006/main" count="308" uniqueCount="190">
  <si>
    <t xml:space="preserve">CONCILIACIÓN ALMACÉN - DEPRECIACIÓN Y AMORTIZACIÓN
Comparativo Balance de Prueba y Datos del Módulo Almacén Depreciación acumulada </t>
  </si>
  <si>
    <t>Código: FT-GF-14-25</t>
  </si>
  <si>
    <t>Versión: 2</t>
  </si>
  <si>
    <t>Fecha aprobación: 25/09/2019</t>
  </si>
  <si>
    <t>Páginas: 2</t>
  </si>
  <si>
    <t>FECHA DE CORTE:</t>
  </si>
  <si>
    <t xml:space="preserve">Fecha Elaboración: </t>
  </si>
  <si>
    <t>ITEM</t>
  </si>
  <si>
    <t>TOTALES DEL MODULO ALMACEN-BIENES</t>
  </si>
  <si>
    <t>SALDOS BALANCE PRUEBA</t>
  </si>
  <si>
    <t>OBSERVACIONES</t>
  </si>
  <si>
    <t xml:space="preserve">DEPRECIACIÓN ACUMULADA </t>
  </si>
  <si>
    <t>CODIGO CUENTA CONTABLE</t>
  </si>
  <si>
    <t>DEPRECIACION CONTABILIAD</t>
  </si>
  <si>
    <t>DIFERENCIA</t>
  </si>
  <si>
    <t>SERVICIO Y BODEGA</t>
  </si>
  <si>
    <t>LINEAS Y CABLES DE TRANSMISION</t>
  </si>
  <si>
    <t>1,3,6,8</t>
  </si>
  <si>
    <t>Bodega</t>
  </si>
  <si>
    <t xml:space="preserve"> </t>
  </si>
  <si>
    <t>Servicio</t>
  </si>
  <si>
    <t>EQUIPO INVESTIGACION</t>
  </si>
  <si>
    <t>1,2,3,1</t>
  </si>
  <si>
    <t>168505</t>
  </si>
  <si>
    <t>TOTAL SERVICIO Y BODEGA</t>
  </si>
  <si>
    <t>MUEBLES Y ENSERES</t>
  </si>
  <si>
    <t>1,2,4,1</t>
  </si>
  <si>
    <t>EQUIPO Y MAQ. DE OFICINA</t>
  </si>
  <si>
    <t>16850601</t>
  </si>
  <si>
    <t>En comodato</t>
  </si>
  <si>
    <t>En poder de terceros</t>
  </si>
  <si>
    <t>EQUIPO OFICIANA</t>
  </si>
  <si>
    <t>1,2,4,2</t>
  </si>
  <si>
    <t>16850602</t>
  </si>
  <si>
    <t>EQUIPO SEGURIDAD</t>
  </si>
  <si>
    <t>EQUIPO SALUD OCUPACIONAL</t>
  </si>
  <si>
    <t>1,2,2,1</t>
  </si>
  <si>
    <t>1,2,2,17</t>
  </si>
  <si>
    <t>16850603</t>
  </si>
  <si>
    <t>Sonido</t>
  </si>
  <si>
    <t>1,2,2,18</t>
  </si>
  <si>
    <t>MAQUINARIA Y EQUIPO</t>
  </si>
  <si>
    <t>1,2,8,2</t>
  </si>
  <si>
    <t>TOTAL MAQUINA Y EQUIPO - MUEBLES Y ENSERES</t>
  </si>
  <si>
    <t>168506</t>
  </si>
  <si>
    <t>COMPUTO Y COMUNICACIÓN</t>
  </si>
  <si>
    <t>EQUIPO COMUNICACION</t>
  </si>
  <si>
    <t>1,2,5,1</t>
  </si>
  <si>
    <t>1.2.5.1</t>
  </si>
  <si>
    <t>16850702</t>
  </si>
  <si>
    <t>EQUIPO DE AUDIOVISUALES</t>
  </si>
  <si>
    <t>1,2,2,14</t>
  </si>
  <si>
    <t>EQUIPO COMPUTACION</t>
  </si>
  <si>
    <t>1.2.5.2</t>
  </si>
  <si>
    <t>Bienes en bodega Compra o altas</t>
  </si>
  <si>
    <t>1,2,5,2</t>
  </si>
  <si>
    <t>16850701</t>
  </si>
  <si>
    <t>TOTAL COMPUTO Y COMUNICACIÓN</t>
  </si>
  <si>
    <t>168507</t>
  </si>
  <si>
    <t>EQUIPO TERRESTE</t>
  </si>
  <si>
    <t>1,2,6,2</t>
  </si>
  <si>
    <t>168508</t>
  </si>
  <si>
    <t>LICENCIAS</t>
  </si>
  <si>
    <t>1,4,2</t>
  </si>
  <si>
    <t>SOFTWARE</t>
  </si>
  <si>
    <t>1,4,1</t>
  </si>
  <si>
    <t>servicio</t>
  </si>
  <si>
    <t>Resumen</t>
  </si>
  <si>
    <t>Total Depreciación Servicio</t>
  </si>
  <si>
    <t>Total depreciación  en poder de terceros</t>
  </si>
  <si>
    <t>Total depreciación almacén en bodega</t>
  </si>
  <si>
    <t>Total Cuentas Contables Depreciacion</t>
  </si>
  <si>
    <t>Diferencia</t>
  </si>
  <si>
    <t xml:space="preserve">Gran Total </t>
  </si>
  <si>
    <t>Nota: La conciliación entre saldos de Almacén y Balance de Prueba se realizo de acuerdo a los datos del Módulo de Almacén- Bienes.</t>
  </si>
  <si>
    <t xml:space="preserve">Elaborado por: </t>
  </si>
  <si>
    <t>Abdonina Guevara Rodríguez</t>
  </si>
  <si>
    <t>Técnico Contabilidad</t>
  </si>
  <si>
    <t>Revisado y aprobado</t>
  </si>
  <si>
    <t>Oswaldo Gomez Lozano</t>
  </si>
  <si>
    <t>Profesional Especializado Contabilidad</t>
  </si>
  <si>
    <t>Lilia Amparo Correa Moreno</t>
  </si>
  <si>
    <t>Profesional Universitario 219-02</t>
  </si>
  <si>
    <t>Código: FT-GF-14-28</t>
  </si>
  <si>
    <t>Fecha de corte:</t>
  </si>
  <si>
    <t>Código cuenta</t>
  </si>
  <si>
    <t>Cuenta</t>
  </si>
  <si>
    <t>Saldos contables - Balance de prueba</t>
  </si>
  <si>
    <t>Saldo Boletín Almacén</t>
  </si>
  <si>
    <t>Descripción</t>
  </si>
  <si>
    <t>Observaciones</t>
  </si>
  <si>
    <t>Saldo Modulo  Almacén</t>
  </si>
  <si>
    <t>Diferencia módulo y saldo balance de prueba</t>
  </si>
  <si>
    <t>BIENES EN BODEGA</t>
  </si>
  <si>
    <t>Maquinaria y equipo</t>
  </si>
  <si>
    <t>Elementos de seguridad</t>
  </si>
  <si>
    <t>Equipo ayuda audiovisual</t>
  </si>
  <si>
    <t>1,2,2,10</t>
  </si>
  <si>
    <t>Muebles Enseres y equipo de oficina</t>
  </si>
  <si>
    <t>Muebles y enseres</t>
  </si>
  <si>
    <t>Equipos de comunicación y computación</t>
  </si>
  <si>
    <t>EQUIPO DE COMUNICACIÓN-ACTIVO</t>
  </si>
  <si>
    <t>EQUIPO DE COMPUTACION bienes por compra o alta</t>
  </si>
  <si>
    <t>1,2,52,</t>
  </si>
  <si>
    <t>EQUIPO DE COMPUTACION</t>
  </si>
  <si>
    <t>Equipo de comunicación control administrativo</t>
  </si>
  <si>
    <t>Equipo de computación control administrativo</t>
  </si>
  <si>
    <t>Otros bienes muebles en bodega</t>
  </si>
  <si>
    <t>EQUIPO DE COMUNICACIÓN</t>
  </si>
  <si>
    <t>1.2.7.7</t>
  </si>
  <si>
    <t>Videos</t>
  </si>
  <si>
    <t>BIENES NO EXPLOTADOS</t>
  </si>
  <si>
    <t>Redes líneas y cables</t>
  </si>
  <si>
    <t>Líneas y cables de transmisión</t>
  </si>
  <si>
    <t>Maquinaria y Equipo</t>
  </si>
  <si>
    <t>163708</t>
  </si>
  <si>
    <t>Equipo médico y científico</t>
  </si>
  <si>
    <t>NO EXPLOTADOS EQIPO INVESTIGACION</t>
  </si>
  <si>
    <t>Muebles, enseres y equipo de oficina</t>
  </si>
  <si>
    <t>BIENES NO EXPLOTADOS, MUEBLES Y ENSERES - ACTIVO</t>
  </si>
  <si>
    <t>BIENES NO EXPLOTADOS, ELEMENTOS DE SEGURIDAD</t>
  </si>
  <si>
    <t>Equipos de comunicación y computacion</t>
  </si>
  <si>
    <t>BIENES NO EXPLOTADOS EQUIPO COMUNICACIÓN</t>
  </si>
  <si>
    <t>BIENES NO EXPLOTADOS EQUIPO COMPUTACIÓN-ACTIVO</t>
  </si>
  <si>
    <t>Igual módulo, boletin y saldo contable</t>
  </si>
  <si>
    <t xml:space="preserve">TOTAL  RUBRO 1637 </t>
  </si>
  <si>
    <t>TOTAL 1635 Y 1637</t>
  </si>
  <si>
    <r>
      <t>​Cuenta Contable​</t>
    </r>
    <r>
      <rPr>
        <b/>
        <sz val="10"/>
        <rFont val="MS Sans Serif"/>
      </rPr>
      <t xml:space="preserve">  </t>
    </r>
  </si>
  <si>
    <t>BIENES EN SERVICIO</t>
  </si>
  <si>
    <t>Saldo balance de prueba</t>
  </si>
  <si>
    <t>saldo Módulo Almacén</t>
  </si>
  <si>
    <t>Código Categoría</t>
  </si>
  <si>
    <t>Descripción Categoría</t>
  </si>
  <si>
    <t>MUEBLES Y ENSERES-ACTIVO</t>
  </si>
  <si>
    <t>Equipo y máquina de oficina</t>
  </si>
  <si>
    <t>EQUIIPOS Y ELEMENTOS DE SEGURIDAD - ACTIVO</t>
  </si>
  <si>
    <t>EQUIPO DE AYUDA AUDIOVISUAL-ACTIVO</t>
  </si>
  <si>
    <t>Otros muebles y enseres</t>
  </si>
  <si>
    <t>EQUIPOS Y MAQUINAS DE OFICINA-ACTIVO</t>
  </si>
  <si>
    <t>SALUD OCUPACIONAL-ACTIVO</t>
  </si>
  <si>
    <t>TOTAL DEL RUBRO</t>
  </si>
  <si>
    <t>167001</t>
  </si>
  <si>
    <t>Equipo de comunicación</t>
  </si>
  <si>
    <t>Equipo de comunicación-Activo</t>
  </si>
  <si>
    <t>167002</t>
  </si>
  <si>
    <t>Equipo de computación</t>
  </si>
  <si>
    <t>Equipo de computación-Activo</t>
  </si>
  <si>
    <t>TOTAL</t>
  </si>
  <si>
    <t>167502</t>
  </si>
  <si>
    <t>Terrestre</t>
  </si>
  <si>
    <t>TERRESTRE-Activo</t>
  </si>
  <si>
    <t xml:space="preserve">Libros y publicaciones de investigacion y consulta </t>
  </si>
  <si>
    <t>Libros y publicacio en servicio</t>
  </si>
  <si>
    <t>1,2,7,6</t>
  </si>
  <si>
    <t>LIBROS Y PUBLICACIONES DE INVESTIGACION Y CONSULTA-ACTIVO-servicio</t>
  </si>
  <si>
    <t>Videos en servicio</t>
  </si>
  <si>
    <t>1,2,7,7</t>
  </si>
  <si>
    <t>VIDEOS-ACTIVO-SERVICIO</t>
  </si>
  <si>
    <t>Videos en Bodega</t>
  </si>
  <si>
    <t>VIDEOS-ACTIVO-BODEGA</t>
  </si>
  <si>
    <t>VIDEOS EN  BODEGA POR COMPRAS O ALTAS</t>
  </si>
  <si>
    <t>Libros en Bodega</t>
  </si>
  <si>
    <t>LIBROS Y PUBLICACIONES DE INVESTIGACION Y CONSULTA-BODEGA ACTIVO</t>
  </si>
  <si>
    <t>1.2.7.6</t>
  </si>
  <si>
    <t>LIBROS EN  BODEGA POR COMPRAS O ALTAS</t>
  </si>
  <si>
    <t>1,1,23</t>
  </si>
  <si>
    <t>ELEMENTOS Y UTILES DE ENSEÑANZA</t>
  </si>
  <si>
    <t>TOTAL libros y videos</t>
  </si>
  <si>
    <r>
      <t>​Cuenta Contable​</t>
    </r>
    <r>
      <rPr>
        <b/>
        <sz val="8"/>
        <rFont val="MS Sans Serif"/>
      </rPr>
      <t xml:space="preserve">  </t>
    </r>
  </si>
  <si>
    <t>Saldo Boletín  enviado por Almacén</t>
  </si>
  <si>
    <t>Saldo Módulo Almacén</t>
  </si>
  <si>
    <t>197007</t>
  </si>
  <si>
    <t>Licencias</t>
  </si>
  <si>
    <t>1.4.2</t>
  </si>
  <si>
    <t>Software</t>
  </si>
  <si>
    <t>1,4,,1</t>
  </si>
  <si>
    <t>Contabilidad/Bce de prueba</t>
  </si>
  <si>
    <t>Almacén-según Boletín Almacén</t>
  </si>
  <si>
    <t>Diferencias</t>
  </si>
  <si>
    <t>Total bienes activos</t>
  </si>
  <si>
    <t xml:space="preserve">Total bienes activos servicio </t>
  </si>
  <si>
    <t>bienes por compra o altas</t>
  </si>
  <si>
    <t>Total en bodega.activos</t>
  </si>
  <si>
    <t xml:space="preserve">Total bienes </t>
  </si>
  <si>
    <t>Herrramientas y accesorios</t>
  </si>
  <si>
    <t>Páginas: 1</t>
  </si>
  <si>
    <t>Nota: La conciliación se realiza saldos Balance de Prueba-datos del Módulo de  Bienes Almacém y Boletin Almacén avalado por Profesional de Almacén.</t>
  </si>
  <si>
    <t>CONCILIACIÓN ENTRE BALANCE DE PRUEBA - BOLETIN ALMACÉN -MÓDULO BIENES ALMACÉN</t>
  </si>
  <si>
    <t>CategorÍas almacén</t>
  </si>
  <si>
    <t>Fecha aprobación: 07/03/2023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</si>
</sst>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\ #,##0.00_);\(&quot;$&quot;\ #,##0.00\)"/>
    <numFmt numFmtId="165" formatCode="_(* #,##0.00_);_(* \(#,##0.00\);_(* &quot;-&quot;??_);_(@_)"/>
    <numFmt numFmtId="166" formatCode="&quot;$&quot;\ #,##0_);\(&quot;$&quot;\ #,##0\)"/>
  </numFmts>
  <fonts count="27" x14ac:knownFonts="1">
    <font>
      <sz val="10"/>
      <name val="MS Sans Serif"/>
    </font>
    <font>
      <b/>
      <sz val="9"/>
      <name val="Arial"/>
      <family val="2"/>
    </font>
    <font>
      <sz val="9"/>
      <name val="Arial"/>
      <family val="2"/>
    </font>
    <font>
      <sz val="9"/>
      <name val="MS Sans Serif"/>
    </font>
    <font>
      <sz val="10"/>
      <name val="Arial"/>
      <family val="2"/>
    </font>
    <font>
      <sz val="8"/>
      <name val="Arial"/>
      <family val="2"/>
    </font>
    <font>
      <sz val="9"/>
      <name val="Tahoma"/>
      <family val="2"/>
    </font>
    <font>
      <b/>
      <sz val="9"/>
      <name val="MS Sans Serif"/>
    </font>
    <font>
      <b/>
      <sz val="8"/>
      <name val="Arial"/>
      <family val="2"/>
    </font>
    <font>
      <b/>
      <sz val="9"/>
      <color rgb="FFFF0000"/>
      <name val="Arial"/>
      <family val="2"/>
    </font>
    <font>
      <b/>
      <sz val="9"/>
      <color rgb="FFFF0000"/>
      <name val="MS Sans Serif"/>
    </font>
    <font>
      <sz val="9"/>
      <name val="Calibri"/>
      <family val="2"/>
    </font>
    <font>
      <sz val="8"/>
      <name val="MS Sans Serif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b/>
      <sz val="10"/>
      <name val="Verdana"/>
      <family val="2"/>
    </font>
    <font>
      <b/>
      <sz val="10"/>
      <name val="MS Sans Serif"/>
    </font>
    <font>
      <b/>
      <sz val="8"/>
      <name val="Verdana"/>
      <family val="2"/>
    </font>
    <font>
      <b/>
      <sz val="8"/>
      <name val="MS Sans Serif"/>
    </font>
    <font>
      <b/>
      <sz val="9"/>
      <name val="Verdana"/>
      <family val="2"/>
    </font>
    <font>
      <sz val="6"/>
      <name val="Arial"/>
      <family val="2"/>
    </font>
    <font>
      <sz val="11"/>
      <name val="Arial"/>
      <family val="2"/>
    </font>
    <font>
      <b/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4" fillId="0" borderId="0"/>
  </cellStyleXfs>
  <cellXfs count="344">
    <xf numFmtId="0" fontId="0" fillId="0" borderId="0" xfId="0"/>
    <xf numFmtId="0" fontId="2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/>
    <xf numFmtId="0" fontId="2" fillId="0" borderId="8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/>
    </xf>
    <xf numFmtId="14" fontId="1" fillId="0" borderId="12" xfId="1" applyNumberFormat="1" applyFont="1" applyFill="1" applyBorder="1" applyAlignment="1">
      <alignment horizontal="left" wrapText="1"/>
    </xf>
    <xf numFmtId="43" fontId="1" fillId="0" borderId="11" xfId="1" applyFont="1" applyFill="1" applyBorder="1" applyAlignment="1">
      <alignment horizontal="center" wrapText="1"/>
    </xf>
    <xf numFmtId="43" fontId="1" fillId="0" borderId="0" xfId="1" applyFont="1" applyFill="1" applyBorder="1" applyAlignment="1">
      <alignment horizontal="center" wrapText="1"/>
    </xf>
    <xf numFmtId="0" fontId="2" fillId="0" borderId="0" xfId="0" applyFont="1" applyFill="1" applyBorder="1"/>
    <xf numFmtId="0" fontId="2" fillId="0" borderId="0" xfId="0" applyFont="1" applyFill="1"/>
    <xf numFmtId="43" fontId="2" fillId="0" borderId="0" xfId="1" applyFont="1" applyFill="1" applyBorder="1" applyAlignment="1"/>
    <xf numFmtId="49" fontId="1" fillId="0" borderId="17" xfId="1" applyNumberFormat="1" applyFont="1" applyFill="1" applyBorder="1" applyAlignment="1">
      <alignment horizontal="center" vertical="center" wrapText="1"/>
    </xf>
    <xf numFmtId="43" fontId="1" fillId="0" borderId="17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43" fontId="5" fillId="0" borderId="20" xfId="1" applyFont="1" applyFill="1" applyBorder="1" applyAlignment="1">
      <alignment horizontal="left" vertical="center" wrapText="1"/>
    </xf>
    <xf numFmtId="43" fontId="2" fillId="0" borderId="8" xfId="1" applyFont="1" applyFill="1" applyBorder="1" applyAlignment="1">
      <alignment horizontal="center" vertical="center"/>
    </xf>
    <xf numFmtId="43" fontId="2" fillId="0" borderId="8" xfId="1" applyFont="1" applyFill="1" applyBorder="1" applyAlignment="1">
      <alignment horizontal="left" vertical="center" wrapText="1"/>
    </xf>
    <xf numFmtId="4" fontId="2" fillId="0" borderId="8" xfId="1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 applyProtection="1">
      <alignment horizontal="center" vertical="center" wrapText="1"/>
    </xf>
    <xf numFmtId="49" fontId="2" fillId="0" borderId="8" xfId="1" applyNumberFormat="1" applyFont="1" applyFill="1" applyBorder="1" applyAlignment="1">
      <alignment horizontal="center" vertical="center"/>
    </xf>
    <xf numFmtId="43" fontId="1" fillId="0" borderId="8" xfId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3" fontId="5" fillId="0" borderId="19" xfId="1" applyFont="1" applyFill="1" applyBorder="1" applyAlignment="1">
      <alignment horizontal="left" vertical="center" wrapText="1"/>
    </xf>
    <xf numFmtId="43" fontId="2" fillId="0" borderId="6" xfId="1" applyFont="1" applyFill="1" applyBorder="1" applyAlignment="1">
      <alignment horizontal="center" vertical="center"/>
    </xf>
    <xf numFmtId="4" fontId="2" fillId="0" borderId="6" xfId="1" applyNumberFormat="1" applyFont="1" applyFill="1" applyBorder="1" applyAlignment="1">
      <alignment horizontal="left" vertical="center" wrapText="1"/>
    </xf>
    <xf numFmtId="49" fontId="2" fillId="0" borderId="6" xfId="1" applyNumberFormat="1" applyFont="1" applyFill="1" applyBorder="1" applyAlignment="1">
      <alignment horizontal="center" vertical="center"/>
    </xf>
    <xf numFmtId="43" fontId="1" fillId="0" borderId="6" xfId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43" fontId="2" fillId="0" borderId="6" xfId="1" applyFont="1" applyFill="1" applyBorder="1" applyAlignment="1">
      <alignment horizontal="left" vertical="center" wrapText="1"/>
    </xf>
    <xf numFmtId="43" fontId="1" fillId="0" borderId="0" xfId="1" applyFont="1" applyFill="1" applyBorder="1" applyAlignment="1">
      <alignment horizontal="center" vertical="center"/>
    </xf>
    <xf numFmtId="4" fontId="1" fillId="0" borderId="6" xfId="1" applyNumberFormat="1" applyFont="1" applyFill="1" applyBorder="1" applyAlignment="1">
      <alignment horizontal="center" vertical="center"/>
    </xf>
    <xf numFmtId="4" fontId="2" fillId="0" borderId="0" xfId="1" applyNumberFormat="1" applyFont="1" applyFill="1" applyBorder="1" applyAlignment="1">
      <alignment horizontal="center" vertical="center"/>
    </xf>
    <xf numFmtId="4" fontId="2" fillId="0" borderId="6" xfId="1" applyNumberFormat="1" applyFont="1" applyFill="1" applyBorder="1" applyAlignment="1">
      <alignment horizontal="center" vertical="center"/>
    </xf>
    <xf numFmtId="1" fontId="2" fillId="0" borderId="0" xfId="1" applyNumberFormat="1" applyFont="1" applyFill="1" applyBorder="1" applyAlignment="1">
      <alignment horizontal="center" vertical="center"/>
    </xf>
    <xf numFmtId="43" fontId="5" fillId="0" borderId="15" xfId="1" applyFont="1" applyFill="1" applyBorder="1" applyAlignment="1">
      <alignment horizontal="left" vertical="center" wrapText="1"/>
    </xf>
    <xf numFmtId="43" fontId="2" fillId="0" borderId="17" xfId="1" applyFont="1" applyFill="1" applyBorder="1" applyAlignment="1">
      <alignment horizontal="center" vertical="center"/>
    </xf>
    <xf numFmtId="43" fontId="2" fillId="0" borderId="17" xfId="1" applyFont="1" applyFill="1" applyBorder="1" applyAlignment="1">
      <alignment horizontal="left" vertical="center" wrapText="1"/>
    </xf>
    <xf numFmtId="4" fontId="1" fillId="0" borderId="17" xfId="1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4" fontId="1" fillId="0" borderId="8" xfId="1" applyNumberFormat="1" applyFont="1" applyFill="1" applyBorder="1" applyAlignment="1">
      <alignment horizontal="right" vertical="center"/>
    </xf>
    <xf numFmtId="43" fontId="1" fillId="0" borderId="22" xfId="1" applyFont="1" applyFill="1" applyBorder="1" applyAlignment="1">
      <alignment horizontal="center" vertical="center"/>
    </xf>
    <xf numFmtId="43" fontId="2" fillId="0" borderId="6" xfId="1" applyFont="1" applyFill="1" applyBorder="1" applyAlignment="1">
      <alignment horizontal="center" vertical="center" wrapText="1"/>
    </xf>
    <xf numFmtId="4" fontId="2" fillId="0" borderId="8" xfId="1" applyNumberFormat="1" applyFont="1" applyFill="1" applyBorder="1" applyAlignment="1">
      <alignment horizontal="left" vertical="center" wrapText="1"/>
    </xf>
    <xf numFmtId="4" fontId="2" fillId="0" borderId="22" xfId="1" applyNumberFormat="1" applyFont="1" applyFill="1" applyBorder="1" applyAlignment="1">
      <alignment horizontal="center" vertical="center"/>
    </xf>
    <xf numFmtId="4" fontId="2" fillId="0" borderId="8" xfId="1" applyNumberFormat="1" applyFont="1" applyFill="1" applyBorder="1" applyAlignment="1">
      <alignment horizontal="center" vertical="center"/>
    </xf>
    <xf numFmtId="43" fontId="1" fillId="0" borderId="0" xfId="1" applyFont="1" applyFill="1" applyBorder="1" applyAlignment="1"/>
    <xf numFmtId="49" fontId="2" fillId="0" borderId="17" xfId="1" applyNumberFormat="1" applyFont="1" applyFill="1" applyBorder="1" applyAlignment="1"/>
    <xf numFmtId="43" fontId="1" fillId="0" borderId="17" xfId="1" applyFont="1" applyFill="1" applyBorder="1" applyAlignment="1">
      <alignment vertical="center"/>
    </xf>
    <xf numFmtId="0" fontId="3" fillId="0" borderId="18" xfId="0" applyFont="1" applyFill="1" applyBorder="1"/>
    <xf numFmtId="43" fontId="2" fillId="0" borderId="0" xfId="1" applyFont="1" applyFill="1" applyBorder="1" applyAlignment="1">
      <alignment horizontal="center" vertical="center"/>
    </xf>
    <xf numFmtId="0" fontId="2" fillId="0" borderId="6" xfId="1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1" fillId="0" borderId="23" xfId="1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4" fontId="1" fillId="0" borderId="25" xfId="1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43" fontId="8" fillId="0" borderId="5" xfId="1" applyFont="1" applyFill="1" applyBorder="1" applyAlignment="1">
      <alignment horizontal="left" vertical="center"/>
    </xf>
    <xf numFmtId="43" fontId="1" fillId="0" borderId="0" xfId="1" applyFont="1" applyFill="1" applyBorder="1" applyAlignment="1">
      <alignment horizontal="left" vertical="center" wrapText="1"/>
    </xf>
    <xf numFmtId="4" fontId="9" fillId="0" borderId="6" xfId="1" applyNumberFormat="1" applyFont="1" applyFill="1" applyBorder="1" applyAlignment="1">
      <alignment horizontal="center" vertical="center"/>
    </xf>
    <xf numFmtId="1" fontId="2" fillId="0" borderId="6" xfId="1" applyNumberFormat="1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left" vertical="top" wrapText="1"/>
    </xf>
    <xf numFmtId="4" fontId="2" fillId="0" borderId="6" xfId="1" applyNumberFormat="1" applyFont="1" applyFill="1" applyBorder="1" applyAlignment="1">
      <alignment horizontal="right" vertical="center"/>
    </xf>
    <xf numFmtId="43" fontId="5" fillId="0" borderId="5" xfId="1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4" fontId="1" fillId="0" borderId="0" xfId="1" applyNumberFormat="1" applyFont="1" applyFill="1" applyBorder="1" applyAlignment="1">
      <alignment horizontal="center"/>
    </xf>
    <xf numFmtId="0" fontId="3" fillId="0" borderId="9" xfId="0" applyFont="1" applyFill="1" applyBorder="1"/>
    <xf numFmtId="165" fontId="1" fillId="0" borderId="6" xfId="1" applyNumberFormat="1" applyFont="1" applyFill="1" applyBorder="1" applyAlignment="1"/>
    <xf numFmtId="165" fontId="1" fillId="0" borderId="0" xfId="1" applyNumberFormat="1" applyFont="1" applyFill="1" applyBorder="1" applyAlignment="1"/>
    <xf numFmtId="49" fontId="2" fillId="0" borderId="0" xfId="1" applyNumberFormat="1" applyFont="1" applyFill="1" applyBorder="1" applyAlignment="1"/>
    <xf numFmtId="165" fontId="3" fillId="0" borderId="0" xfId="0" applyNumberFormat="1" applyFont="1" applyFill="1" applyBorder="1" applyAlignment="1">
      <alignment horizontal="center"/>
    </xf>
    <xf numFmtId="165" fontId="3" fillId="0" borderId="9" xfId="0" applyNumberFormat="1" applyFont="1" applyFill="1" applyBorder="1"/>
    <xf numFmtId="43" fontId="1" fillId="0" borderId="6" xfId="1" applyFont="1" applyFill="1" applyBorder="1" applyAlignment="1"/>
    <xf numFmtId="43" fontId="2" fillId="0" borderId="0" xfId="1" applyFont="1" applyFill="1" applyBorder="1" applyAlignment="1">
      <alignment horizontal="center"/>
    </xf>
    <xf numFmtId="4" fontId="10" fillId="0" borderId="0" xfId="0" applyNumberFormat="1" applyFont="1" applyFill="1" applyBorder="1"/>
    <xf numFmtId="165" fontId="1" fillId="0" borderId="7" xfId="1" applyNumberFormat="1" applyFont="1" applyFill="1" applyBorder="1" applyAlignment="1"/>
    <xf numFmtId="4" fontId="7" fillId="0" borderId="9" xfId="0" applyNumberFormat="1" applyFont="1" applyFill="1" applyBorder="1"/>
    <xf numFmtId="0" fontId="3" fillId="0" borderId="0" xfId="0" applyFont="1" applyFill="1" applyBorder="1" applyAlignment="1"/>
    <xf numFmtId="0" fontId="3" fillId="0" borderId="0" xfId="0" applyFont="1" applyFill="1" applyAlignment="1"/>
    <xf numFmtId="43" fontId="5" fillId="0" borderId="5" xfId="1" applyFont="1" applyFill="1" applyBorder="1" applyAlignment="1">
      <alignment horizontal="left" wrapText="1"/>
    </xf>
    <xf numFmtId="43" fontId="2" fillId="0" borderId="0" xfId="1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vertical="center"/>
    </xf>
    <xf numFmtId="4" fontId="2" fillId="0" borderId="11" xfId="0" applyNumberFormat="1" applyFont="1" applyFill="1" applyBorder="1"/>
    <xf numFmtId="0" fontId="2" fillId="0" borderId="11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166" fontId="2" fillId="0" borderId="0" xfId="0" applyNumberFormat="1" applyFont="1" applyFill="1" applyBorder="1"/>
    <xf numFmtId="0" fontId="2" fillId="0" borderId="11" xfId="0" applyFont="1" applyFill="1" applyBorder="1" applyAlignment="1">
      <alignment horizontal="left" wrapText="1"/>
    </xf>
    <xf numFmtId="0" fontId="5" fillId="0" borderId="29" xfId="0" applyFont="1" applyFill="1" applyBorder="1" applyAlignment="1">
      <alignment horizontal="left"/>
    </xf>
    <xf numFmtId="0" fontId="2" fillId="0" borderId="28" xfId="0" applyFont="1" applyFill="1" applyBorder="1" applyAlignment="1">
      <alignment horizontal="left"/>
    </xf>
    <xf numFmtId="0" fontId="3" fillId="0" borderId="28" xfId="0" applyFont="1" applyFill="1" applyBorder="1"/>
    <xf numFmtId="0" fontId="3" fillId="0" borderId="28" xfId="0" applyFont="1" applyFill="1" applyBorder="1" applyAlignment="1">
      <alignment horizontal="center"/>
    </xf>
    <xf numFmtId="0" fontId="3" fillId="0" borderId="30" xfId="0" applyFont="1" applyFill="1" applyBorder="1"/>
    <xf numFmtId="0" fontId="12" fillId="0" borderId="0" xfId="0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/>
    <xf numFmtId="0" fontId="4" fillId="0" borderId="0" xfId="0" applyFont="1" applyFill="1"/>
    <xf numFmtId="0" fontId="16" fillId="0" borderId="5" xfId="0" applyFont="1" applyFill="1" applyBorder="1" applyAlignment="1"/>
    <xf numFmtId="43" fontId="17" fillId="0" borderId="0" xfId="1" applyFont="1" applyFill="1" applyBorder="1" applyAlignment="1">
      <alignment wrapText="1"/>
    </xf>
    <xf numFmtId="43" fontId="1" fillId="0" borderId="0" xfId="1" applyFont="1" applyFill="1" applyBorder="1" applyAlignment="1">
      <alignment wrapText="1"/>
    </xf>
    <xf numFmtId="0" fontId="16" fillId="0" borderId="0" xfId="0" applyFont="1" applyFill="1" applyBorder="1" applyAlignment="1"/>
    <xf numFmtId="0" fontId="1" fillId="0" borderId="3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20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 vertical="center" wrapText="1"/>
    </xf>
    <xf numFmtId="4" fontId="16" fillId="0" borderId="40" xfId="0" applyNumberFormat="1" applyFont="1" applyFill="1" applyBorder="1" applyAlignment="1">
      <alignment horizontal="center" vertical="center"/>
    </xf>
    <xf numFmtId="4" fontId="4" fillId="0" borderId="40" xfId="0" applyNumberFormat="1" applyFont="1" applyFill="1" applyBorder="1" applyAlignment="1">
      <alignment horizontal="center" vertical="center"/>
    </xf>
    <xf numFmtId="4" fontId="17" fillId="0" borderId="24" xfId="0" applyNumberFormat="1" applyFont="1" applyFill="1" applyBorder="1"/>
    <xf numFmtId="0" fontId="4" fillId="0" borderId="6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8" fillId="0" borderId="6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" fontId="16" fillId="0" borderId="4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4" fontId="4" fillId="0" borderId="40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4" fontId="4" fillId="0" borderId="41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4" fillId="0" borderId="19" xfId="0" applyNumberFormat="1" applyFont="1" applyFill="1" applyBorder="1" applyAlignment="1" applyProtection="1">
      <alignment horizontal="center" vertical="center" wrapText="1"/>
    </xf>
    <xf numFmtId="4" fontId="16" fillId="0" borderId="40" xfId="0" applyNumberFormat="1" applyFont="1" applyFill="1" applyBorder="1" applyAlignment="1" applyProtection="1">
      <alignment horizontal="center" vertical="center" wrapText="1"/>
    </xf>
    <xf numFmtId="4" fontId="16" fillId="0" borderId="41" xfId="0" applyNumberFormat="1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18" fillId="0" borderId="6" xfId="0" applyFont="1" applyFill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 applyProtection="1">
      <alignment vertical="center" wrapText="1"/>
    </xf>
    <xf numFmtId="166" fontId="4" fillId="0" borderId="6" xfId="0" applyNumberFormat="1" applyFont="1" applyFill="1" applyBorder="1" applyAlignment="1">
      <alignment horizontal="center" vertical="center"/>
    </xf>
    <xf numFmtId="166" fontId="18" fillId="0" borderId="6" xfId="0" applyNumberFormat="1" applyFont="1" applyFill="1" applyBorder="1" applyAlignment="1">
      <alignment horizontal="left" vertical="center"/>
    </xf>
    <xf numFmtId="166" fontId="18" fillId="0" borderId="0" xfId="0" applyNumberFormat="1" applyFont="1" applyFill="1" applyBorder="1" applyAlignment="1">
      <alignment horizontal="left" vertical="center"/>
    </xf>
    <xf numFmtId="166" fontId="4" fillId="0" borderId="0" xfId="0" applyNumberFormat="1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top" wrapText="1"/>
    </xf>
    <xf numFmtId="0" fontId="19" fillId="0" borderId="40" xfId="0" applyFont="1" applyFill="1" applyBorder="1" applyAlignment="1">
      <alignment horizontal="center" vertical="top" wrapText="1"/>
    </xf>
    <xf numFmtId="0" fontId="19" fillId="0" borderId="24" xfId="0" applyFont="1" applyFill="1" applyBorder="1" applyAlignment="1">
      <alignment horizontal="center" vertical="top" wrapText="1"/>
    </xf>
    <xf numFmtId="0" fontId="19" fillId="0" borderId="6" xfId="0" applyFont="1" applyFill="1" applyBorder="1" applyAlignment="1">
      <alignment horizontal="center" vertical="top" wrapText="1"/>
    </xf>
    <xf numFmtId="49" fontId="4" fillId="0" borderId="6" xfId="0" applyNumberFormat="1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  <xf numFmtId="166" fontId="4" fillId="0" borderId="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5" xfId="0" applyFont="1" applyFill="1" applyBorder="1"/>
    <xf numFmtId="0" fontId="4" fillId="0" borderId="41" xfId="0" applyFont="1" applyFill="1" applyBorder="1"/>
    <xf numFmtId="0" fontId="4" fillId="0" borderId="0" xfId="0" applyFont="1" applyFill="1" applyBorder="1" applyAlignment="1">
      <alignment horizontal="left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top" wrapText="1"/>
    </xf>
    <xf numFmtId="0" fontId="23" fillId="0" borderId="40" xfId="0" applyFont="1" applyFill="1" applyBorder="1" applyAlignment="1">
      <alignment horizontal="center" vertical="top" wrapText="1"/>
    </xf>
    <xf numFmtId="0" fontId="23" fillId="0" borderId="24" xfId="0" applyFont="1" applyFill="1" applyBorder="1" applyAlignment="1">
      <alignment horizontal="center" vertical="top" wrapText="1"/>
    </xf>
    <xf numFmtId="0" fontId="23" fillId="0" borderId="6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/>
    </xf>
    <xf numFmtId="4" fontId="17" fillId="2" borderId="24" xfId="0" applyNumberFormat="1" applyFont="1" applyFill="1" applyBorder="1"/>
    <xf numFmtId="166" fontId="24" fillId="0" borderId="5" xfId="0" applyNumberFormat="1" applyFont="1" applyFill="1" applyBorder="1"/>
    <xf numFmtId="166" fontId="4" fillId="0" borderId="0" xfId="0" applyNumberFormat="1" applyFont="1" applyFill="1" applyBorder="1"/>
    <xf numFmtId="166" fontId="24" fillId="0" borderId="0" xfId="0" applyNumberFormat="1" applyFont="1" applyFill="1" applyBorder="1" applyAlignment="1">
      <alignment horizontal="left"/>
    </xf>
    <xf numFmtId="166" fontId="24" fillId="0" borderId="0" xfId="0" applyNumberFormat="1" applyFont="1" applyFill="1" applyBorder="1"/>
    <xf numFmtId="0" fontId="18" fillId="0" borderId="0" xfId="0" applyFont="1" applyFill="1" applyBorder="1"/>
    <xf numFmtId="4" fontId="4" fillId="0" borderId="43" xfId="0" applyNumberFormat="1" applyFont="1" applyFill="1" applyBorder="1" applyAlignment="1" applyProtection="1">
      <alignment horizontal="center" vertical="center" wrapText="1"/>
    </xf>
    <xf numFmtId="4" fontId="17" fillId="0" borderId="17" xfId="0" applyNumberFormat="1" applyFont="1" applyFill="1" applyBorder="1"/>
    <xf numFmtId="166" fontId="4" fillId="0" borderId="5" xfId="0" applyNumberFormat="1" applyFont="1" applyFill="1" applyBorder="1"/>
    <xf numFmtId="0" fontId="4" fillId="0" borderId="5" xfId="0" applyNumberFormat="1" applyFont="1" applyFill="1" applyBorder="1" applyAlignment="1" applyProtection="1">
      <alignment horizontal="left" vertical="top" wrapText="1"/>
    </xf>
    <xf numFmtId="0" fontId="16" fillId="0" borderId="31" xfId="0" applyNumberFormat="1" applyFont="1" applyFill="1" applyBorder="1" applyAlignment="1" applyProtection="1">
      <alignment horizontal="center" vertical="center" wrapText="1"/>
    </xf>
    <xf numFmtId="4" fontId="17" fillId="0" borderId="45" xfId="0" applyNumberFormat="1" applyFont="1" applyFill="1" applyBorder="1"/>
    <xf numFmtId="4" fontId="4" fillId="0" borderId="0" xfId="0" applyNumberFormat="1" applyFont="1" applyFill="1" applyBorder="1"/>
    <xf numFmtId="0" fontId="19" fillId="0" borderId="46" xfId="0" applyFont="1" applyFill="1" applyBorder="1" applyAlignment="1">
      <alignment horizontal="center" vertical="top" wrapText="1"/>
    </xf>
    <xf numFmtId="4" fontId="4" fillId="0" borderId="4" xfId="0" applyNumberFormat="1" applyFont="1" applyFill="1" applyBorder="1" applyAlignment="1">
      <alignment horizontal="center" vertical="center"/>
    </xf>
    <xf numFmtId="4" fontId="17" fillId="0" borderId="49" xfId="0" applyNumberFormat="1" applyFont="1" applyFill="1" applyBorder="1"/>
    <xf numFmtId="0" fontId="4" fillId="0" borderId="5" xfId="0" applyFont="1" applyFill="1" applyBorder="1" applyAlignment="1">
      <alignment horizontal="left"/>
    </xf>
    <xf numFmtId="4" fontId="2" fillId="0" borderId="8" xfId="0" applyNumberFormat="1" applyFont="1" applyFill="1" applyBorder="1" applyAlignment="1">
      <alignment vertical="center"/>
    </xf>
    <xf numFmtId="4" fontId="17" fillId="0" borderId="8" xfId="0" applyNumberFormat="1" applyFont="1" applyFill="1" applyBorder="1"/>
    <xf numFmtId="4" fontId="4" fillId="0" borderId="20" xfId="0" applyNumberFormat="1" applyFont="1" applyFill="1" applyBorder="1" applyAlignment="1">
      <alignment vertical="center"/>
    </xf>
    <xf numFmtId="4" fontId="4" fillId="3" borderId="9" xfId="0" applyNumberFormat="1" applyFont="1" applyFill="1" applyBorder="1"/>
    <xf numFmtId="4" fontId="2" fillId="0" borderId="6" xfId="0" applyNumberFormat="1" applyFont="1" applyFill="1" applyBorder="1" applyAlignment="1">
      <alignment vertical="center"/>
    </xf>
    <xf numFmtId="4" fontId="17" fillId="0" borderId="6" xfId="0" applyNumberFormat="1" applyFont="1" applyFill="1" applyBorder="1"/>
    <xf numFmtId="4" fontId="4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4" fontId="4" fillId="0" borderId="19" xfId="0" applyNumberFormat="1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horizontal="left"/>
    </xf>
    <xf numFmtId="0" fontId="25" fillId="0" borderId="5" xfId="0" applyFont="1" applyFill="1" applyBorder="1" applyAlignment="1">
      <alignment horizontal="left"/>
    </xf>
    <xf numFmtId="0" fontId="4" fillId="0" borderId="11" xfId="0" applyFont="1" applyFill="1" applyBorder="1"/>
    <xf numFmtId="4" fontId="4" fillId="0" borderId="11" xfId="0" applyNumberFormat="1" applyFont="1" applyFill="1" applyBorder="1"/>
    <xf numFmtId="0" fontId="18" fillId="0" borderId="5" xfId="0" applyFont="1" applyFill="1" applyBorder="1" applyAlignment="1">
      <alignment horizontal="left"/>
    </xf>
    <xf numFmtId="0" fontId="25" fillId="0" borderId="29" xfId="0" applyFont="1" applyFill="1" applyBorder="1" applyAlignment="1">
      <alignment horizontal="left"/>
    </xf>
    <xf numFmtId="0" fontId="4" fillId="0" borderId="28" xfId="0" applyFont="1" applyFill="1" applyBorder="1"/>
    <xf numFmtId="0" fontId="4" fillId="0" borderId="28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16" fillId="4" borderId="32" xfId="0" applyFont="1" applyFill="1" applyBorder="1" applyAlignment="1">
      <alignment horizontal="center" vertical="center" wrapText="1"/>
    </xf>
    <xf numFmtId="0" fontId="16" fillId="4" borderId="36" xfId="0" applyFont="1" applyFill="1" applyBorder="1" applyAlignment="1">
      <alignment horizontal="center" vertical="top" wrapText="1"/>
    </xf>
    <xf numFmtId="0" fontId="16" fillId="4" borderId="20" xfId="0" applyFont="1" applyFill="1" applyBorder="1" applyAlignment="1">
      <alignment horizontal="center" vertical="center" wrapText="1"/>
    </xf>
    <xf numFmtId="0" fontId="2" fillId="4" borderId="9" xfId="0" applyFont="1" applyFill="1" applyBorder="1"/>
    <xf numFmtId="4" fontId="4" fillId="4" borderId="19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4" fontId="16" fillId="4" borderId="19" xfId="0" applyNumberFormat="1" applyFont="1" applyFill="1" applyBorder="1" applyAlignment="1">
      <alignment horizontal="center" vertical="center"/>
    </xf>
    <xf numFmtId="4" fontId="16" fillId="4" borderId="5" xfId="0" applyNumberFormat="1" applyFont="1" applyFill="1" applyBorder="1" applyAlignment="1">
      <alignment horizontal="center" vertical="center"/>
    </xf>
    <xf numFmtId="4" fontId="4" fillId="4" borderId="19" xfId="0" applyNumberFormat="1" applyFont="1" applyFill="1" applyBorder="1" applyAlignment="1" applyProtection="1">
      <alignment horizontal="center" vertical="center" wrapText="1"/>
    </xf>
    <xf numFmtId="4" fontId="4" fillId="4" borderId="7" xfId="0" applyNumberFormat="1" applyFont="1" applyFill="1" applyBorder="1" applyAlignment="1">
      <alignment horizontal="center" vertical="center"/>
    </xf>
    <xf numFmtId="4" fontId="4" fillId="4" borderId="5" xfId="0" applyNumberFormat="1" applyFont="1" applyFill="1" applyBorder="1" applyAlignment="1" applyProtection="1">
      <alignment horizontal="center" vertical="center" wrapText="1"/>
    </xf>
    <xf numFmtId="4" fontId="16" fillId="4" borderId="19" xfId="0" applyNumberFormat="1" applyFont="1" applyFill="1" applyBorder="1" applyAlignment="1" applyProtection="1">
      <alignment horizontal="center" vertical="center" wrapText="1"/>
    </xf>
    <xf numFmtId="4" fontId="16" fillId="4" borderId="5" xfId="0" applyNumberFormat="1" applyFont="1" applyFill="1" applyBorder="1" applyAlignment="1" applyProtection="1">
      <alignment horizontal="center" vertical="center" wrapText="1"/>
    </xf>
    <xf numFmtId="4" fontId="4" fillId="4" borderId="9" xfId="0" applyNumberFormat="1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19" fillId="4" borderId="19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center"/>
    </xf>
    <xf numFmtId="0" fontId="4" fillId="4" borderId="5" xfId="0" applyFont="1" applyFill="1" applyBorder="1"/>
    <xf numFmtId="4" fontId="4" fillId="4" borderId="40" xfId="0" applyNumberFormat="1" applyFont="1" applyFill="1" applyBorder="1" applyAlignment="1" applyProtection="1">
      <alignment horizontal="center" vertical="center" wrapText="1"/>
    </xf>
    <xf numFmtId="4" fontId="1" fillId="0" borderId="48" xfId="0" applyNumberFormat="1" applyFont="1" applyFill="1" applyBorder="1"/>
    <xf numFmtId="4" fontId="17" fillId="0" borderId="28" xfId="0" applyNumberFormat="1" applyFont="1" applyFill="1" applyBorder="1"/>
    <xf numFmtId="4" fontId="16" fillId="0" borderId="50" xfId="0" applyNumberFormat="1" applyFont="1" applyFill="1" applyBorder="1"/>
    <xf numFmtId="4" fontId="4" fillId="3" borderId="30" xfId="0" applyNumberFormat="1" applyFont="1" applyFill="1" applyBorder="1"/>
    <xf numFmtId="166" fontId="26" fillId="0" borderId="0" xfId="0" applyNumberFormat="1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/>
    <xf numFmtId="4" fontId="16" fillId="0" borderId="0" xfId="0" applyNumberFormat="1" applyFont="1" applyFill="1" applyBorder="1"/>
    <xf numFmtId="4" fontId="16" fillId="0" borderId="11" xfId="0" applyNumberFormat="1" applyFont="1" applyFill="1" applyBorder="1"/>
    <xf numFmtId="166" fontId="16" fillId="0" borderId="0" xfId="0" applyNumberFormat="1" applyFont="1" applyFill="1" applyBorder="1"/>
    <xf numFmtId="0" fontId="16" fillId="0" borderId="28" xfId="0" applyFont="1" applyFill="1" applyBorder="1"/>
    <xf numFmtId="0" fontId="16" fillId="0" borderId="0" xfId="0" applyFont="1" applyFill="1"/>
    <xf numFmtId="0" fontId="16" fillId="0" borderId="33" xfId="0" applyFont="1" applyFill="1" applyBorder="1" applyAlignment="1">
      <alignment wrapText="1"/>
    </xf>
    <xf numFmtId="0" fontId="16" fillId="0" borderId="37" xfId="0" applyFont="1" applyFill="1" applyBorder="1" applyAlignment="1">
      <alignment wrapText="1"/>
    </xf>
    <xf numFmtId="0" fontId="4" fillId="0" borderId="25" xfId="0" applyFont="1" applyFill="1" applyBorder="1" applyAlignment="1">
      <alignment wrapText="1"/>
    </xf>
    <xf numFmtId="0" fontId="16" fillId="0" borderId="25" xfId="0" applyFont="1" applyFill="1" applyBorder="1" applyAlignment="1">
      <alignment wrapText="1"/>
    </xf>
    <xf numFmtId="0" fontId="16" fillId="0" borderId="0" xfId="0" applyFont="1" applyFill="1" applyBorder="1" applyAlignment="1">
      <alignment wrapText="1"/>
    </xf>
    <xf numFmtId="0" fontId="4" fillId="0" borderId="25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wrapText="1"/>
    </xf>
    <xf numFmtId="0" fontId="16" fillId="0" borderId="25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>
      <alignment wrapText="1"/>
    </xf>
    <xf numFmtId="0" fontId="19" fillId="0" borderId="25" xfId="0" applyFont="1" applyFill="1" applyBorder="1" applyAlignment="1">
      <alignment wrapText="1"/>
    </xf>
    <xf numFmtId="0" fontId="4" fillId="0" borderId="25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wrapText="1"/>
    </xf>
    <xf numFmtId="0" fontId="4" fillId="0" borderId="14" xfId="0" applyNumberFormat="1" applyFont="1" applyFill="1" applyBorder="1" applyAlignment="1" applyProtection="1">
      <alignment wrapText="1"/>
    </xf>
    <xf numFmtId="0" fontId="4" fillId="0" borderId="25" xfId="0" applyNumberFormat="1" applyFont="1" applyFill="1" applyBorder="1" applyAlignment="1" applyProtection="1">
      <alignment vertical="center" wrapText="1"/>
    </xf>
    <xf numFmtId="166" fontId="4" fillId="0" borderId="0" xfId="0" applyNumberFormat="1" applyFont="1" applyFill="1" applyBorder="1" applyAlignment="1"/>
    <xf numFmtId="0" fontId="4" fillId="0" borderId="25" xfId="0" applyNumberFormat="1" applyFont="1" applyFill="1" applyBorder="1" applyAlignment="1" applyProtection="1"/>
    <xf numFmtId="0" fontId="4" fillId="0" borderId="20" xfId="0" applyFont="1" applyFill="1" applyBorder="1" applyAlignment="1">
      <alignment wrapText="1"/>
    </xf>
    <xf numFmtId="0" fontId="4" fillId="0" borderId="19" xfId="0" applyFont="1" applyFill="1" applyBorder="1" applyAlignment="1">
      <alignment wrapText="1"/>
    </xf>
    <xf numFmtId="0" fontId="16" fillId="0" borderId="50" xfId="0" applyFont="1" applyFill="1" applyBorder="1" applyAlignment="1"/>
    <xf numFmtId="0" fontId="4" fillId="0" borderId="28" xfId="0" applyFont="1" applyFill="1" applyBorder="1" applyAlignment="1"/>
    <xf numFmtId="0" fontId="4" fillId="0" borderId="0" xfId="0" applyFont="1" applyFill="1" applyAlignment="1"/>
    <xf numFmtId="0" fontId="2" fillId="0" borderId="27" xfId="0" applyFont="1" applyFill="1" applyBorder="1" applyAlignment="1">
      <alignment horizontal="left" wrapText="1"/>
    </xf>
    <xf numFmtId="0" fontId="4" fillId="0" borderId="19" xfId="0" applyNumberFormat="1" applyFont="1" applyFill="1" applyBorder="1" applyAlignment="1" applyProtection="1">
      <alignment horizontal="center" vertical="center"/>
    </xf>
    <xf numFmtId="0" fontId="4" fillId="0" borderId="25" xfId="0" applyNumberFormat="1" applyFont="1" applyFill="1" applyBorder="1" applyAlignment="1" applyProtection="1">
      <alignment vertical="center" wrapText="1"/>
    </xf>
    <xf numFmtId="4" fontId="4" fillId="0" borderId="42" xfId="0" applyNumberFormat="1" applyFont="1" applyFill="1" applyBorder="1" applyAlignment="1" applyProtection="1">
      <alignment vertical="center" wrapText="1"/>
    </xf>
    <xf numFmtId="4" fontId="4" fillId="0" borderId="38" xfId="0" applyNumberFormat="1" applyFont="1" applyFill="1" applyBorder="1" applyAlignment="1" applyProtection="1">
      <alignment vertical="center" wrapText="1"/>
    </xf>
    <xf numFmtId="0" fontId="4" fillId="0" borderId="25" xfId="0" applyNumberFormat="1" applyFont="1" applyFill="1" applyBorder="1" applyAlignment="1" applyProtection="1">
      <alignment wrapText="1"/>
    </xf>
    <xf numFmtId="0" fontId="16" fillId="0" borderId="44" xfId="0" applyFont="1" applyFill="1" applyBorder="1" applyAlignment="1"/>
    <xf numFmtId="0" fontId="16" fillId="0" borderId="47" xfId="0" applyFont="1" applyFill="1" applyBorder="1" applyAlignment="1"/>
    <xf numFmtId="0" fontId="16" fillId="0" borderId="48" xfId="0" applyNumberFormat="1" applyFont="1" applyFill="1" applyBorder="1" applyAlignment="1" applyProtection="1">
      <alignment horizontal="center" vertical="center" wrapText="1"/>
    </xf>
    <xf numFmtId="0" fontId="4" fillId="0" borderId="26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49" fontId="2" fillId="0" borderId="5" xfId="1" applyNumberFormat="1" applyFont="1" applyFill="1" applyBorder="1" applyAlignment="1">
      <alignment horizontal="left" vertical="top" wrapText="1"/>
    </xf>
    <xf numFmtId="49" fontId="2" fillId="0" borderId="0" xfId="1" applyNumberFormat="1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center"/>
    </xf>
    <xf numFmtId="0" fontId="4" fillId="0" borderId="15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0" fontId="4" fillId="0" borderId="20" xfId="0" applyNumberFormat="1" applyFont="1" applyFill="1" applyBorder="1" applyAlignment="1" applyProtection="1">
      <alignment horizontal="center" vertical="center"/>
    </xf>
    <xf numFmtId="0" fontId="4" fillId="0" borderId="23" xfId="0" applyNumberFormat="1" applyFont="1" applyFill="1" applyBorder="1" applyAlignment="1" applyProtection="1">
      <alignment horizontal="center" vertical="center" wrapText="1"/>
    </xf>
    <xf numFmtId="0" fontId="4" fillId="0" borderId="26" xfId="0" applyNumberFormat="1" applyFont="1" applyFill="1" applyBorder="1" applyAlignment="1" applyProtection="1">
      <alignment horizontal="center" vertical="center" wrapText="1"/>
    </xf>
    <xf numFmtId="0" fontId="4" fillId="0" borderId="37" xfId="0" applyNumberFormat="1" applyFont="1" applyFill="1" applyBorder="1" applyAlignment="1" applyProtection="1">
      <alignment horizontal="center" vertical="center" wrapText="1"/>
    </xf>
    <xf numFmtId="4" fontId="4" fillId="0" borderId="42" xfId="0" applyNumberFormat="1" applyFont="1" applyFill="1" applyBorder="1" applyAlignment="1" applyProtection="1">
      <alignment horizontal="center" vertical="center"/>
    </xf>
    <xf numFmtId="4" fontId="4" fillId="0" borderId="41" xfId="0" applyNumberFormat="1" applyFont="1" applyFill="1" applyBorder="1" applyAlignment="1" applyProtection="1">
      <alignment horizontal="center" vertical="center"/>
    </xf>
    <xf numFmtId="4" fontId="4" fillId="0" borderId="38" xfId="0" applyNumberFormat="1" applyFont="1" applyFill="1" applyBorder="1" applyAlignment="1" applyProtection="1">
      <alignment horizontal="center" vertical="center"/>
    </xf>
    <xf numFmtId="4" fontId="4" fillId="4" borderId="7" xfId="0" applyNumberFormat="1" applyFont="1" applyFill="1" applyBorder="1" applyAlignment="1">
      <alignment horizontal="center" vertical="center" wrapText="1"/>
    </xf>
    <xf numFmtId="0" fontId="16" fillId="0" borderId="50" xfId="0" applyNumberFormat="1" applyFont="1" applyFill="1" applyBorder="1" applyAlignment="1" applyProtection="1">
      <alignment horizontal="center" vertical="center" wrapText="1"/>
    </xf>
    <xf numFmtId="0" fontId="16" fillId="0" borderId="49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left" wrapText="1"/>
    </xf>
    <xf numFmtId="0" fontId="2" fillId="0" borderId="28" xfId="0" applyFont="1" applyFill="1" applyBorder="1" applyAlignment="1">
      <alignment horizontal="left" wrapText="1"/>
    </xf>
    <xf numFmtId="43" fontId="2" fillId="0" borderId="5" xfId="1" applyFont="1" applyFill="1" applyBorder="1" applyAlignment="1">
      <alignment horizontal="center" wrapText="1"/>
    </xf>
    <xf numFmtId="43" fontId="2" fillId="0" borderId="0" xfId="1" applyFont="1" applyFill="1" applyBorder="1" applyAlignment="1">
      <alignment horizontal="center" wrapText="1"/>
    </xf>
    <xf numFmtId="43" fontId="2" fillId="0" borderId="9" xfId="1" applyFont="1" applyFill="1" applyBorder="1" applyAlignment="1">
      <alignment horizontal="center" wrapText="1"/>
    </xf>
    <xf numFmtId="1" fontId="2" fillId="0" borderId="6" xfId="1" applyNumberFormat="1" applyFont="1" applyFill="1" applyBorder="1" applyAlignment="1">
      <alignment horizontal="center" vertical="center"/>
    </xf>
    <xf numFmtId="43" fontId="2" fillId="0" borderId="6" xfId="1" applyFont="1" applyFill="1" applyBorder="1" applyAlignment="1">
      <alignment horizontal="center" vertical="center"/>
    </xf>
    <xf numFmtId="4" fontId="1" fillId="0" borderId="6" xfId="1" applyNumberFormat="1" applyFont="1" applyFill="1" applyBorder="1" applyAlignment="1">
      <alignment horizontal="center" vertical="center"/>
    </xf>
    <xf numFmtId="43" fontId="1" fillId="0" borderId="19" xfId="1" applyFont="1" applyFill="1" applyBorder="1" applyAlignment="1">
      <alignment horizontal="left" vertical="center" wrapText="1"/>
    </xf>
    <xf numFmtId="43" fontId="1" fillId="0" borderId="6" xfId="1" applyFont="1" applyFill="1" applyBorder="1" applyAlignment="1">
      <alignment horizontal="left" vertical="center" wrapText="1"/>
    </xf>
    <xf numFmtId="43" fontId="1" fillId="0" borderId="26" xfId="1" applyFont="1" applyFill="1" applyBorder="1" applyAlignment="1">
      <alignment horizontal="center" wrapText="1"/>
    </xf>
    <xf numFmtId="43" fontId="1" fillId="0" borderId="0" xfId="1" applyFont="1" applyFill="1" applyBorder="1" applyAlignment="1">
      <alignment horizontal="center" wrapText="1"/>
    </xf>
    <xf numFmtId="43" fontId="1" fillId="0" borderId="19" xfId="1" applyFont="1" applyFill="1" applyBorder="1" applyAlignment="1">
      <alignment horizontal="center" vertical="center" wrapText="1"/>
    </xf>
    <xf numFmtId="43" fontId="1" fillId="0" borderId="6" xfId="1" applyFont="1" applyFill="1" applyBorder="1" applyAlignment="1">
      <alignment horizontal="center" vertical="center" wrapText="1"/>
    </xf>
    <xf numFmtId="49" fontId="2" fillId="0" borderId="5" xfId="1" applyNumberFormat="1" applyFont="1" applyFill="1" applyBorder="1" applyAlignment="1">
      <alignment horizontal="left" vertical="center" wrapText="1"/>
    </xf>
    <xf numFmtId="49" fontId="2" fillId="0" borderId="0" xfId="1" applyNumberFormat="1" applyFont="1" applyFill="1" applyBorder="1" applyAlignment="1">
      <alignment horizontal="left" vertical="center" wrapText="1"/>
    </xf>
    <xf numFmtId="49" fontId="2" fillId="0" borderId="9" xfId="1" applyNumberFormat="1" applyFont="1" applyFill="1" applyBorder="1" applyAlignment="1">
      <alignment horizontal="left" vertical="center" wrapText="1"/>
    </xf>
    <xf numFmtId="43" fontId="1" fillId="0" borderId="13" xfId="1" applyFont="1" applyFill="1" applyBorder="1" applyAlignment="1">
      <alignment horizontal="center" vertical="center" wrapText="1"/>
    </xf>
    <xf numFmtId="43" fontId="1" fillId="0" borderId="14" xfId="1" applyFont="1" applyFill="1" applyBorder="1" applyAlignment="1">
      <alignment horizontal="center" vertical="center" wrapText="1"/>
    </xf>
    <xf numFmtId="43" fontId="1" fillId="0" borderId="24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43" fontId="1" fillId="0" borderId="5" xfId="1" applyFont="1" applyFill="1" applyBorder="1" applyAlignment="1">
      <alignment horizontal="center" wrapText="1"/>
    </xf>
    <xf numFmtId="43" fontId="1" fillId="0" borderId="13" xfId="1" applyFont="1" applyFill="1" applyBorder="1" applyAlignment="1">
      <alignment horizontal="left" vertical="top"/>
    </xf>
    <xf numFmtId="43" fontId="1" fillId="0" borderId="14" xfId="1" applyFont="1" applyFill="1" applyBorder="1" applyAlignment="1">
      <alignment horizontal="left" vertical="top"/>
    </xf>
    <xf numFmtId="43" fontId="5" fillId="0" borderId="15" xfId="1" applyFont="1" applyFill="1" applyBorder="1" applyAlignment="1">
      <alignment horizontal="left" vertical="center" wrapText="1"/>
    </xf>
    <xf numFmtId="43" fontId="5" fillId="0" borderId="16" xfId="1" applyFont="1" applyFill="1" applyBorder="1" applyAlignment="1">
      <alignment horizontal="left" vertical="center" wrapText="1"/>
    </xf>
    <xf numFmtId="43" fontId="1" fillId="0" borderId="6" xfId="1" applyFont="1" applyFill="1" applyBorder="1" applyAlignment="1">
      <alignment horizontal="center" wrapText="1"/>
    </xf>
    <xf numFmtId="43" fontId="1" fillId="0" borderId="8" xfId="1" applyFont="1" applyFill="1" applyBorder="1" applyAlignment="1">
      <alignment horizontal="center" wrapText="1"/>
    </xf>
    <xf numFmtId="49" fontId="1" fillId="0" borderId="6" xfId="1" applyNumberFormat="1" applyFont="1" applyFill="1" applyBorder="1" applyAlignment="1">
      <alignment horizontal="center" wrapText="1"/>
    </xf>
    <xf numFmtId="43" fontId="1" fillId="0" borderId="7" xfId="1" applyFont="1" applyFill="1" applyBorder="1" applyAlignment="1">
      <alignment horizontal="center" vertical="center"/>
    </xf>
    <xf numFmtId="43" fontId="1" fillId="0" borderId="18" xfId="1" applyFont="1" applyFill="1" applyBorder="1" applyAlignment="1">
      <alignment horizontal="center" vertical="center"/>
    </xf>
    <xf numFmtId="43" fontId="1" fillId="0" borderId="17" xfId="1" applyFont="1" applyFill="1" applyBorder="1" applyAlignment="1">
      <alignment horizontal="center" vertical="center"/>
    </xf>
    <xf numFmtId="43" fontId="1" fillId="0" borderId="19" xfId="1" applyFont="1" applyFill="1" applyBorder="1" applyAlignment="1">
      <alignment horizontal="center" vertical="center"/>
    </xf>
    <xf numFmtId="43" fontId="1" fillId="0" borderId="6" xfId="1" applyFont="1" applyFill="1" applyBorder="1" applyAlignment="1">
      <alignment horizontal="center" vertical="center"/>
    </xf>
    <xf numFmtId="43" fontId="1" fillId="0" borderId="15" xfId="1" applyFont="1" applyFill="1" applyBorder="1" applyAlignment="1">
      <alignment horizontal="center" vertical="center" wrapText="1"/>
    </xf>
    <xf numFmtId="43" fontId="1" fillId="0" borderId="17" xfId="1" applyFont="1" applyFill="1" applyBorder="1" applyAlignment="1">
      <alignment horizontal="center" vertical="center" wrapText="1"/>
    </xf>
    <xf numFmtId="43" fontId="1" fillId="0" borderId="19" xfId="1" applyFont="1" applyFill="1" applyBorder="1" applyAlignment="1">
      <alignment horizontal="left" vertical="center"/>
    </xf>
    <xf numFmtId="43" fontId="1" fillId="0" borderId="6" xfId="1" applyFont="1" applyFill="1" applyBorder="1" applyAlignment="1">
      <alignment horizontal="left" vertical="center"/>
    </xf>
    <xf numFmtId="43" fontId="1" fillId="0" borderId="7" xfId="1" applyFont="1" applyFill="1" applyBorder="1" applyAlignment="1">
      <alignment horizontal="left" vertical="center"/>
    </xf>
    <xf numFmtId="43" fontId="1" fillId="0" borderId="15" xfId="1" applyFont="1" applyFill="1" applyBorder="1" applyAlignment="1">
      <alignment horizontal="center" wrapText="1"/>
    </xf>
    <xf numFmtId="43" fontId="1" fillId="0" borderId="17" xfId="1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left" vertical="center"/>
    </xf>
    <xf numFmtId="14" fontId="15" fillId="5" borderId="41" xfId="1" applyNumberFormat="1" applyFont="1" applyFill="1" applyBorder="1" applyAlignment="1">
      <alignment horizontal="left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44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14" fontId="1" fillId="5" borderId="51" xfId="1" applyNumberFormat="1" applyFont="1" applyFill="1" applyBorder="1" applyAlignment="1">
      <alignment horizontal="left" wrapText="1"/>
    </xf>
  </cellXfs>
  <cellStyles count="3">
    <cellStyle name="Millares_analisis depreciacion año2007" xfId="1" xr:uid="{00000000-0005-0000-0000-000000000000}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76201</xdr:rowOff>
    </xdr:from>
    <xdr:to>
      <xdr:col>0</xdr:col>
      <xdr:colOff>918986</xdr:colOff>
      <xdr:row>2</xdr:row>
      <xdr:rowOff>228600</xdr:rowOff>
    </xdr:to>
    <xdr:pic>
      <xdr:nvPicPr>
        <xdr:cNvPr id="2" name="3 Imagen" descr="Escudo IDEP.png">
          <a:extLst>
            <a:ext uri="{FF2B5EF4-FFF2-40B4-BE49-F238E27FC236}">
              <a16:creationId xmlns:a16="http://schemas.microsoft.com/office/drawing/2014/main" id="{3400235E-F2C5-44A1-9EA6-88716D8AA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42901"/>
          <a:ext cx="823736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2"/>
  <sheetViews>
    <sheetView tabSelected="1" zoomScaleNormal="100" workbookViewId="0">
      <selection activeCell="G6" sqref="G6"/>
    </sheetView>
  </sheetViews>
  <sheetFormatPr baseColWidth="10" defaultRowHeight="19.5" customHeight="1" x14ac:dyDescent="0.2"/>
  <cols>
    <col min="1" max="1" width="14.85546875" style="105" customWidth="1"/>
    <col min="2" max="2" width="13.85546875" style="262" customWidth="1"/>
    <col min="3" max="3" width="15.85546875" style="105" customWidth="1"/>
    <col min="4" max="4" width="13.42578125" style="105" customWidth="1"/>
    <col min="5" max="5" width="11.28515625" style="240" customWidth="1"/>
    <col min="6" max="6" width="16.28515625" style="105" customWidth="1"/>
    <col min="7" max="7" width="15.140625" style="105" customWidth="1"/>
    <col min="8" max="8" width="10.5703125" style="105" customWidth="1"/>
    <col min="9" max="9" width="15.28515625" style="209" customWidth="1"/>
    <col min="10" max="10" width="19.5703125" style="105" customWidth="1"/>
    <col min="11" max="11" width="2.140625" style="104" customWidth="1"/>
    <col min="12" max="16384" width="11.42578125" style="105"/>
  </cols>
  <sheetData>
    <row r="1" spans="1:11" ht="21" customHeight="1" x14ac:dyDescent="0.2">
      <c r="A1" s="340"/>
      <c r="B1" s="339" t="s">
        <v>187</v>
      </c>
      <c r="C1" s="339"/>
      <c r="D1" s="339"/>
      <c r="E1" s="339"/>
      <c r="F1" s="339"/>
      <c r="G1" s="339"/>
      <c r="H1" s="339"/>
      <c r="I1" s="276" t="s">
        <v>83</v>
      </c>
      <c r="J1" s="276"/>
    </row>
    <row r="2" spans="1:11" ht="21" customHeight="1" x14ac:dyDescent="0.2">
      <c r="A2" s="341"/>
      <c r="B2" s="339"/>
      <c r="C2" s="339"/>
      <c r="D2" s="339"/>
      <c r="E2" s="339"/>
      <c r="F2" s="339"/>
      <c r="G2" s="339"/>
      <c r="H2" s="339"/>
      <c r="I2" s="337" t="s">
        <v>2</v>
      </c>
      <c r="J2" s="337"/>
    </row>
    <row r="3" spans="1:11" ht="21" customHeight="1" x14ac:dyDescent="0.2">
      <c r="A3" s="341"/>
      <c r="B3" s="339"/>
      <c r="C3" s="339"/>
      <c r="D3" s="339"/>
      <c r="E3" s="339"/>
      <c r="F3" s="339"/>
      <c r="G3" s="339"/>
      <c r="H3" s="339"/>
      <c r="I3" s="276" t="s">
        <v>189</v>
      </c>
      <c r="J3" s="276"/>
    </row>
    <row r="4" spans="1:11" ht="21" customHeight="1" x14ac:dyDescent="0.2">
      <c r="A4" s="342"/>
      <c r="B4" s="339"/>
      <c r="C4" s="339"/>
      <c r="D4" s="339"/>
      <c r="E4" s="339"/>
      <c r="F4" s="339"/>
      <c r="G4" s="339"/>
      <c r="H4" s="339"/>
      <c r="I4" s="276" t="s">
        <v>185</v>
      </c>
      <c r="J4" s="276"/>
    </row>
    <row r="5" spans="1:11" ht="26.25" customHeight="1" thickBot="1" x14ac:dyDescent="0.3">
      <c r="A5" s="106" t="s">
        <v>84</v>
      </c>
      <c r="B5" s="109"/>
      <c r="C5" s="338"/>
      <c r="D5" s="107"/>
      <c r="E5" s="108"/>
      <c r="F5" s="108"/>
      <c r="G5" s="108"/>
      <c r="H5" s="108"/>
      <c r="I5" s="9" t="s">
        <v>6</v>
      </c>
      <c r="J5" s="343"/>
    </row>
    <row r="6" spans="1:11" s="11" customFormat="1" ht="61.5" customHeight="1" thickBot="1" x14ac:dyDescent="0.25">
      <c r="A6" s="110" t="s">
        <v>85</v>
      </c>
      <c r="B6" s="241" t="s">
        <v>86</v>
      </c>
      <c r="C6" s="111" t="s">
        <v>87</v>
      </c>
      <c r="D6" s="111" t="s">
        <v>88</v>
      </c>
      <c r="E6" s="112" t="s">
        <v>72</v>
      </c>
      <c r="F6" s="210" t="s">
        <v>91</v>
      </c>
      <c r="G6" s="211" t="s">
        <v>92</v>
      </c>
      <c r="H6" s="113" t="s">
        <v>188</v>
      </c>
      <c r="I6" s="113" t="s">
        <v>89</v>
      </c>
      <c r="J6" s="114" t="s">
        <v>90</v>
      </c>
      <c r="K6" s="115"/>
    </row>
    <row r="7" spans="1:11" s="11" customFormat="1" ht="30.75" customHeight="1" x14ac:dyDescent="0.2">
      <c r="A7" s="116"/>
      <c r="B7" s="242" t="s">
        <v>93</v>
      </c>
      <c r="C7" s="117"/>
      <c r="D7" s="117"/>
      <c r="E7" s="118"/>
      <c r="F7" s="212"/>
      <c r="G7" s="213"/>
      <c r="H7" s="119"/>
      <c r="I7" s="120"/>
      <c r="J7" s="119"/>
      <c r="K7" s="121"/>
    </row>
    <row r="8" spans="1:11" s="129" customFormat="1" ht="29.25" customHeight="1" x14ac:dyDescent="0.25">
      <c r="A8" s="122">
        <v>163501</v>
      </c>
      <c r="B8" s="243" t="s">
        <v>94</v>
      </c>
      <c r="C8" s="123">
        <v>0</v>
      </c>
      <c r="D8" s="124"/>
      <c r="E8" s="125"/>
      <c r="F8" s="214"/>
      <c r="G8" s="215"/>
      <c r="H8" s="126" t="s">
        <v>37</v>
      </c>
      <c r="I8" s="127" t="s">
        <v>95</v>
      </c>
      <c r="J8" s="126"/>
      <c r="K8" s="128"/>
    </row>
    <row r="9" spans="1:11" s="129" customFormat="1" ht="20.25" customHeight="1" x14ac:dyDescent="0.25">
      <c r="A9" s="122"/>
      <c r="B9" s="244"/>
      <c r="C9" s="123"/>
      <c r="D9" s="124">
        <v>0</v>
      </c>
      <c r="E9" s="125"/>
      <c r="F9" s="214">
        <v>0</v>
      </c>
      <c r="G9" s="215"/>
      <c r="H9" s="126" t="s">
        <v>51</v>
      </c>
      <c r="I9" s="127" t="s">
        <v>96</v>
      </c>
      <c r="J9" s="126"/>
      <c r="K9" s="128"/>
    </row>
    <row r="10" spans="1:11" s="129" customFormat="1" ht="20.25" customHeight="1" x14ac:dyDescent="0.25">
      <c r="A10" s="122"/>
      <c r="B10" s="244"/>
      <c r="C10" s="123"/>
      <c r="D10" s="124"/>
      <c r="E10" s="125"/>
      <c r="F10" s="214"/>
      <c r="G10" s="215"/>
      <c r="H10" s="126" t="s">
        <v>40</v>
      </c>
      <c r="I10" s="127" t="s">
        <v>39</v>
      </c>
      <c r="J10" s="126"/>
      <c r="K10" s="128"/>
    </row>
    <row r="11" spans="1:11" s="129" customFormat="1" ht="19.5" customHeight="1" x14ac:dyDescent="0.25">
      <c r="A11" s="122"/>
      <c r="B11" s="244"/>
      <c r="C11" s="123"/>
      <c r="D11" s="124">
        <v>0</v>
      </c>
      <c r="E11" s="125"/>
      <c r="F11" s="214">
        <v>0</v>
      </c>
      <c r="G11" s="215"/>
      <c r="H11" s="126" t="s">
        <v>97</v>
      </c>
      <c r="I11" s="127" t="s">
        <v>184</v>
      </c>
      <c r="J11" s="126"/>
      <c r="K11" s="128"/>
    </row>
    <row r="12" spans="1:11" s="129" customFormat="1" ht="22.5" customHeight="1" x14ac:dyDescent="0.25">
      <c r="A12" s="122"/>
      <c r="B12" s="244"/>
      <c r="C12" s="123"/>
      <c r="D12" s="123"/>
      <c r="E12" s="125"/>
      <c r="F12" s="216"/>
      <c r="G12" s="215"/>
      <c r="H12" s="126" t="s">
        <v>51</v>
      </c>
      <c r="I12" s="127" t="s">
        <v>96</v>
      </c>
      <c r="J12" s="126"/>
      <c r="K12" s="128"/>
    </row>
    <row r="13" spans="1:11" s="129" customFormat="1" ht="13.5" customHeight="1" x14ac:dyDescent="0.25">
      <c r="A13" s="122"/>
      <c r="B13" s="244"/>
      <c r="C13" s="123"/>
      <c r="D13" s="123"/>
      <c r="E13" s="125">
        <f>+C8-D13</f>
        <v>0</v>
      </c>
      <c r="F13" s="216"/>
      <c r="G13" s="215"/>
      <c r="H13" s="126"/>
      <c r="I13" s="130"/>
      <c r="J13" s="126"/>
      <c r="K13" s="131"/>
    </row>
    <row r="14" spans="1:11" s="134" customFormat="1" ht="8.25" customHeight="1" x14ac:dyDescent="0.25">
      <c r="A14" s="132"/>
      <c r="B14" s="245"/>
      <c r="C14" s="133"/>
      <c r="D14" s="133"/>
      <c r="E14" s="125"/>
      <c r="F14" s="217"/>
      <c r="G14" s="215"/>
      <c r="I14" s="135"/>
      <c r="K14" s="131"/>
    </row>
    <row r="15" spans="1:11" s="129" customFormat="1" ht="55.5" customHeight="1" x14ac:dyDescent="0.25">
      <c r="A15" s="122">
        <v>163503</v>
      </c>
      <c r="B15" s="246" t="s">
        <v>98</v>
      </c>
      <c r="C15" s="124">
        <v>0</v>
      </c>
      <c r="D15" s="124">
        <v>0</v>
      </c>
      <c r="E15" s="125">
        <f>+C15-D15</f>
        <v>0</v>
      </c>
      <c r="F15" s="214">
        <v>0</v>
      </c>
      <c r="G15" s="215"/>
      <c r="H15" s="126" t="s">
        <v>26</v>
      </c>
      <c r="I15" s="127" t="s">
        <v>99</v>
      </c>
      <c r="J15" s="126"/>
      <c r="K15" s="131"/>
    </row>
    <row r="16" spans="1:11" s="134" customFormat="1" ht="10.5" customHeight="1" x14ac:dyDescent="0.25">
      <c r="A16" s="132"/>
      <c r="B16" s="245"/>
      <c r="C16" s="133"/>
      <c r="D16" s="133"/>
      <c r="E16" s="125"/>
      <c r="F16" s="217"/>
      <c r="G16" s="215"/>
      <c r="I16" s="135"/>
      <c r="K16" s="128"/>
    </row>
    <row r="17" spans="1:11" s="129" customFormat="1" ht="25.5" customHeight="1" x14ac:dyDescent="0.25">
      <c r="A17" s="277">
        <v>163504</v>
      </c>
      <c r="B17" s="280" t="s">
        <v>100</v>
      </c>
      <c r="C17" s="283">
        <v>0</v>
      </c>
      <c r="D17" s="136"/>
      <c r="E17" s="125"/>
      <c r="F17" s="218">
        <v>0</v>
      </c>
      <c r="G17" s="215"/>
      <c r="H17" s="126" t="s">
        <v>47</v>
      </c>
      <c r="I17" s="127" t="s">
        <v>101</v>
      </c>
      <c r="J17" s="126"/>
      <c r="K17" s="128"/>
    </row>
    <row r="18" spans="1:11" s="129" customFormat="1" ht="92.25" customHeight="1" x14ac:dyDescent="0.25">
      <c r="A18" s="278"/>
      <c r="B18" s="281"/>
      <c r="C18" s="284"/>
      <c r="D18" s="136">
        <v>0</v>
      </c>
      <c r="E18" s="125"/>
      <c r="F18" s="218">
        <v>0</v>
      </c>
      <c r="G18" s="219">
        <f>+F18-C17</f>
        <v>0</v>
      </c>
      <c r="H18" s="126" t="s">
        <v>55</v>
      </c>
      <c r="I18" s="127" t="s">
        <v>102</v>
      </c>
      <c r="J18" s="126"/>
      <c r="K18" s="131"/>
    </row>
    <row r="19" spans="1:11" s="129" customFormat="1" ht="16.5" customHeight="1" x14ac:dyDescent="0.25">
      <c r="A19" s="278"/>
      <c r="B19" s="281"/>
      <c r="C19" s="284"/>
      <c r="D19" s="136"/>
      <c r="E19" s="125"/>
      <c r="F19" s="218"/>
      <c r="G19" s="215"/>
      <c r="H19" s="126" t="s">
        <v>40</v>
      </c>
      <c r="I19" s="127" t="s">
        <v>39</v>
      </c>
      <c r="J19" s="126"/>
      <c r="K19" s="128"/>
    </row>
    <row r="20" spans="1:11" s="129" customFormat="1" ht="20.25" customHeight="1" x14ac:dyDescent="0.25">
      <c r="A20" s="278"/>
      <c r="B20" s="281"/>
      <c r="C20" s="284"/>
      <c r="D20" s="136"/>
      <c r="E20" s="125"/>
      <c r="F20" s="218"/>
      <c r="G20" s="215"/>
      <c r="H20" s="126" t="s">
        <v>103</v>
      </c>
      <c r="I20" s="127" t="s">
        <v>104</v>
      </c>
      <c r="J20" s="126"/>
      <c r="K20" s="128"/>
    </row>
    <row r="21" spans="1:11" s="129" customFormat="1" ht="26.25" customHeight="1" x14ac:dyDescent="0.25">
      <c r="A21" s="278"/>
      <c r="B21" s="281"/>
      <c r="C21" s="284"/>
      <c r="D21" s="136"/>
      <c r="E21" s="125"/>
      <c r="F21" s="218"/>
      <c r="G21" s="215"/>
      <c r="H21" s="126" t="s">
        <v>47</v>
      </c>
      <c r="I21" s="127" t="s">
        <v>105</v>
      </c>
      <c r="J21" s="126"/>
      <c r="K21" s="128"/>
    </row>
    <row r="22" spans="1:11" s="129" customFormat="1" ht="21.75" customHeight="1" x14ac:dyDescent="0.25">
      <c r="A22" s="279"/>
      <c r="B22" s="282"/>
      <c r="C22" s="285"/>
      <c r="D22" s="136"/>
      <c r="E22" s="125"/>
      <c r="F22" s="218"/>
      <c r="G22" s="215"/>
      <c r="H22" s="126" t="s">
        <v>55</v>
      </c>
      <c r="I22" s="127" t="s">
        <v>106</v>
      </c>
      <c r="J22" s="126"/>
      <c r="K22" s="128"/>
    </row>
    <row r="23" spans="1:11" s="129" customFormat="1" ht="14.25" customHeight="1" x14ac:dyDescent="0.25">
      <c r="A23" s="137"/>
      <c r="B23" s="247"/>
      <c r="C23" s="138"/>
      <c r="D23" s="138"/>
      <c r="E23" s="125"/>
      <c r="F23" s="220"/>
      <c r="G23" s="215"/>
      <c r="H23" s="134"/>
      <c r="I23" s="139"/>
      <c r="J23" s="134"/>
      <c r="K23" s="128"/>
    </row>
    <row r="24" spans="1:11" s="129" customFormat="1" ht="14.25" customHeight="1" x14ac:dyDescent="0.25">
      <c r="A24" s="140">
        <v>163590</v>
      </c>
      <c r="B24" s="246" t="s">
        <v>107</v>
      </c>
      <c r="C24" s="136">
        <v>0</v>
      </c>
      <c r="D24" s="136">
        <v>0</v>
      </c>
      <c r="E24" s="125"/>
      <c r="F24" s="218">
        <v>0</v>
      </c>
      <c r="G24" s="215"/>
      <c r="H24" s="126" t="s">
        <v>47</v>
      </c>
      <c r="I24" s="127" t="s">
        <v>108</v>
      </c>
      <c r="J24" s="126"/>
      <c r="K24" s="128"/>
    </row>
    <row r="25" spans="1:11" s="129" customFormat="1" ht="14.25" customHeight="1" x14ac:dyDescent="0.25">
      <c r="A25" s="140"/>
      <c r="B25" s="246"/>
      <c r="C25" s="136"/>
      <c r="D25" s="136"/>
      <c r="E25" s="125"/>
      <c r="F25" s="218"/>
      <c r="G25" s="215"/>
      <c r="H25" s="126" t="s">
        <v>109</v>
      </c>
      <c r="I25" s="127" t="s">
        <v>110</v>
      </c>
      <c r="J25" s="126"/>
      <c r="K25" s="128"/>
    </row>
    <row r="26" spans="1:11" s="129" customFormat="1" ht="69" customHeight="1" x14ac:dyDescent="0.25">
      <c r="A26" s="140"/>
      <c r="B26" s="246"/>
      <c r="C26" s="136"/>
      <c r="D26" s="136"/>
      <c r="E26" s="125"/>
      <c r="F26" s="218"/>
      <c r="G26" s="215"/>
      <c r="H26" s="126" t="s">
        <v>55</v>
      </c>
      <c r="I26" s="127" t="s">
        <v>104</v>
      </c>
      <c r="J26" s="134"/>
      <c r="K26" s="128"/>
    </row>
    <row r="27" spans="1:11" s="129" customFormat="1" ht="14.25" customHeight="1" x14ac:dyDescent="0.25">
      <c r="A27" s="140"/>
      <c r="B27" s="246"/>
      <c r="C27" s="136"/>
      <c r="D27" s="124">
        <v>0</v>
      </c>
      <c r="E27" s="125"/>
      <c r="F27" s="214">
        <v>0</v>
      </c>
      <c r="G27" s="215"/>
      <c r="H27" s="126" t="s">
        <v>63</v>
      </c>
      <c r="I27" s="130"/>
      <c r="J27" s="126"/>
      <c r="K27" s="131"/>
    </row>
    <row r="28" spans="1:11" s="129" customFormat="1" ht="19.5" customHeight="1" x14ac:dyDescent="0.25">
      <c r="A28" s="140"/>
      <c r="B28" s="248">
        <v>1635</v>
      </c>
      <c r="C28" s="141">
        <f>SUM(C8:C27)</f>
        <v>0</v>
      </c>
      <c r="D28" s="141">
        <f>SUM(D8:D27)</f>
        <v>0</v>
      </c>
      <c r="E28" s="125">
        <f>+C28-D28</f>
        <v>0</v>
      </c>
      <c r="F28" s="221">
        <f>SUM(F8:F27)</f>
        <v>0</v>
      </c>
      <c r="G28" s="215"/>
      <c r="H28" s="126"/>
      <c r="I28" s="130"/>
      <c r="J28" s="126"/>
      <c r="K28" s="131"/>
    </row>
    <row r="29" spans="1:11" s="129" customFormat="1" ht="9.75" customHeight="1" x14ac:dyDescent="0.25">
      <c r="A29" s="137"/>
      <c r="B29" s="249"/>
      <c r="C29" s="142"/>
      <c r="D29" s="142"/>
      <c r="E29" s="125"/>
      <c r="F29" s="222"/>
      <c r="G29" s="215"/>
      <c r="H29" s="134"/>
      <c r="I29" s="135"/>
      <c r="J29" s="134"/>
      <c r="K29" s="131"/>
    </row>
    <row r="30" spans="1:11" s="129" customFormat="1" ht="26.25" customHeight="1" x14ac:dyDescent="0.25">
      <c r="A30" s="140"/>
      <c r="B30" s="248" t="s">
        <v>111</v>
      </c>
      <c r="C30" s="141"/>
      <c r="D30" s="141"/>
      <c r="E30" s="125"/>
      <c r="F30" s="221"/>
      <c r="G30" s="215"/>
      <c r="H30" s="126"/>
      <c r="I30" s="143"/>
      <c r="J30" s="144"/>
      <c r="K30" s="131"/>
    </row>
    <row r="31" spans="1:11" s="129" customFormat="1" ht="19.5" customHeight="1" x14ac:dyDescent="0.25">
      <c r="A31" s="140">
        <v>163706</v>
      </c>
      <c r="B31" s="246" t="s">
        <v>112</v>
      </c>
      <c r="C31" s="136">
        <v>0</v>
      </c>
      <c r="D31" s="136">
        <v>0</v>
      </c>
      <c r="E31" s="125">
        <f>+C31-D31</f>
        <v>0</v>
      </c>
      <c r="F31" s="218">
        <v>0</v>
      </c>
      <c r="G31" s="215"/>
      <c r="H31" s="126" t="s">
        <v>17</v>
      </c>
      <c r="I31" s="130" t="s">
        <v>113</v>
      </c>
      <c r="J31" s="126"/>
      <c r="K31" s="131"/>
    </row>
    <row r="32" spans="1:11" s="129" customFormat="1" ht="6.75" customHeight="1" x14ac:dyDescent="0.25">
      <c r="A32" s="137"/>
      <c r="B32" s="247"/>
      <c r="C32" s="138"/>
      <c r="D32" s="138"/>
      <c r="E32" s="125"/>
      <c r="F32" s="220"/>
      <c r="G32" s="215"/>
      <c r="H32" s="134"/>
      <c r="I32" s="135"/>
      <c r="J32" s="134"/>
      <c r="K32" s="131"/>
    </row>
    <row r="33" spans="1:11" s="129" customFormat="1" ht="19.5" customHeight="1" x14ac:dyDescent="0.25">
      <c r="A33" s="140">
        <v>163707</v>
      </c>
      <c r="B33" s="246" t="s">
        <v>114</v>
      </c>
      <c r="C33" s="136">
        <v>0</v>
      </c>
      <c r="D33" s="136">
        <v>0</v>
      </c>
      <c r="E33" s="125"/>
      <c r="F33" s="218">
        <v>0</v>
      </c>
      <c r="G33" s="215"/>
      <c r="H33" s="126" t="s">
        <v>51</v>
      </c>
      <c r="I33" s="127" t="s">
        <v>96</v>
      </c>
      <c r="J33" s="126"/>
      <c r="K33" s="128"/>
    </row>
    <row r="34" spans="1:11" s="129" customFormat="1" ht="30.75" customHeight="1" x14ac:dyDescent="0.25">
      <c r="A34" s="140" t="s">
        <v>115</v>
      </c>
      <c r="B34" s="246" t="s">
        <v>116</v>
      </c>
      <c r="C34" s="136">
        <v>0</v>
      </c>
      <c r="D34" s="136">
        <v>0</v>
      </c>
      <c r="E34" s="125">
        <f>+C34-D34</f>
        <v>0</v>
      </c>
      <c r="F34" s="218">
        <v>0</v>
      </c>
      <c r="G34" s="215"/>
      <c r="H34" s="126" t="s">
        <v>22</v>
      </c>
      <c r="I34" s="127" t="s">
        <v>117</v>
      </c>
      <c r="J34" s="126"/>
      <c r="K34" s="128"/>
    </row>
    <row r="35" spans="1:11" s="129" customFormat="1" ht="32.25" customHeight="1" x14ac:dyDescent="0.25">
      <c r="A35" s="140">
        <v>163709</v>
      </c>
      <c r="B35" s="246" t="s">
        <v>118</v>
      </c>
      <c r="C35" s="136">
        <v>0</v>
      </c>
      <c r="D35" s="136">
        <v>0</v>
      </c>
      <c r="E35" s="125"/>
      <c r="F35" s="218">
        <v>0</v>
      </c>
      <c r="G35" s="219">
        <f>+C35-F35</f>
        <v>0</v>
      </c>
      <c r="H35" s="126" t="s">
        <v>26</v>
      </c>
      <c r="I35" s="127" t="s">
        <v>119</v>
      </c>
      <c r="J35" s="126"/>
      <c r="K35" s="128"/>
    </row>
    <row r="36" spans="1:11" s="129" customFormat="1" ht="36" customHeight="1" x14ac:dyDescent="0.25">
      <c r="A36" s="140"/>
      <c r="B36" s="246"/>
      <c r="C36" s="136"/>
      <c r="D36" s="136">
        <v>0</v>
      </c>
      <c r="E36" s="125"/>
      <c r="F36" s="218">
        <v>0</v>
      </c>
      <c r="G36" s="223"/>
      <c r="H36" s="126" t="s">
        <v>37</v>
      </c>
      <c r="I36" s="127" t="s">
        <v>120</v>
      </c>
      <c r="J36" s="126"/>
      <c r="K36" s="128"/>
    </row>
    <row r="37" spans="1:11" s="129" customFormat="1" ht="31.5" customHeight="1" x14ac:dyDescent="0.25">
      <c r="A37" s="264">
        <v>163710</v>
      </c>
      <c r="B37" s="265" t="s">
        <v>121</v>
      </c>
      <c r="C37" s="266">
        <v>0</v>
      </c>
      <c r="D37" s="146">
        <v>0</v>
      </c>
      <c r="E37" s="125"/>
      <c r="F37" s="224">
        <v>0</v>
      </c>
      <c r="G37" s="223"/>
      <c r="H37" s="126" t="s">
        <v>47</v>
      </c>
      <c r="I37" s="127" t="s">
        <v>122</v>
      </c>
      <c r="J37" s="126"/>
      <c r="K37" s="128"/>
    </row>
    <row r="38" spans="1:11" s="129" customFormat="1" ht="39" customHeight="1" x14ac:dyDescent="0.25">
      <c r="A38" s="264"/>
      <c r="B38" s="265"/>
      <c r="C38" s="267"/>
      <c r="D38" s="136">
        <v>0</v>
      </c>
      <c r="E38" s="125"/>
      <c r="F38" s="218">
        <v>0</v>
      </c>
      <c r="G38" s="219">
        <f>+C37-F38</f>
        <v>0</v>
      </c>
      <c r="H38" s="126" t="s">
        <v>55</v>
      </c>
      <c r="I38" s="127" t="s">
        <v>123</v>
      </c>
      <c r="J38" s="148" t="s">
        <v>124</v>
      </c>
      <c r="K38" s="128"/>
    </row>
    <row r="39" spans="1:11" s="129" customFormat="1" ht="19.5" customHeight="1" x14ac:dyDescent="0.25">
      <c r="A39" s="140"/>
      <c r="B39" s="248" t="s">
        <v>125</v>
      </c>
      <c r="C39" s="141">
        <f>SUM(C31:C38)</f>
        <v>0</v>
      </c>
      <c r="D39" s="141">
        <f>SUM(D31:D38)</f>
        <v>0</v>
      </c>
      <c r="E39" s="125">
        <f>+C39-D39</f>
        <v>0</v>
      </c>
      <c r="F39" s="221">
        <f>SUM(F33:F38)</f>
        <v>0</v>
      </c>
      <c r="G39" s="223"/>
      <c r="H39" s="149"/>
      <c r="I39" s="150"/>
      <c r="J39" s="126"/>
      <c r="K39" s="131"/>
    </row>
    <row r="40" spans="1:11" s="129" customFormat="1" ht="19.5" customHeight="1" x14ac:dyDescent="0.2">
      <c r="A40" s="137"/>
      <c r="B40" s="249" t="s">
        <v>126</v>
      </c>
      <c r="C40" s="142">
        <f>+C28+C39</f>
        <v>0</v>
      </c>
      <c r="D40" s="142">
        <f>+D39+D28</f>
        <v>0</v>
      </c>
      <c r="E40" s="233"/>
      <c r="F40" s="221">
        <f>+F39+F28</f>
        <v>0</v>
      </c>
      <c r="G40" s="223"/>
      <c r="H40" s="152"/>
      <c r="I40" s="151"/>
      <c r="J40" s="134"/>
      <c r="K40" s="131"/>
    </row>
    <row r="41" spans="1:11" s="129" customFormat="1" ht="19.5" customHeight="1" x14ac:dyDescent="0.2">
      <c r="A41" s="137"/>
      <c r="B41" s="249"/>
      <c r="C41" s="142"/>
      <c r="D41" s="142"/>
      <c r="E41" s="233"/>
      <c r="F41" s="222"/>
      <c r="G41" s="223"/>
      <c r="H41" s="152"/>
      <c r="I41" s="151"/>
      <c r="J41" s="134"/>
      <c r="K41" s="131"/>
    </row>
    <row r="42" spans="1:11" s="129" customFormat="1" ht="30.75" customHeight="1" x14ac:dyDescent="0.2">
      <c r="A42" s="153" t="s">
        <v>127</v>
      </c>
      <c r="B42" s="250" t="s">
        <v>128</v>
      </c>
      <c r="C42" s="154" t="s">
        <v>129</v>
      </c>
      <c r="D42" s="154" t="s">
        <v>130</v>
      </c>
      <c r="E42" s="155" t="s">
        <v>72</v>
      </c>
      <c r="F42" s="225" t="s">
        <v>130</v>
      </c>
      <c r="G42" s="223"/>
      <c r="H42" s="156" t="s">
        <v>131</v>
      </c>
      <c r="I42" s="156" t="s">
        <v>132</v>
      </c>
      <c r="J42" s="126" t="s">
        <v>90</v>
      </c>
      <c r="K42" s="131"/>
    </row>
    <row r="43" spans="1:11" s="129" customFormat="1" ht="34.5" customHeight="1" x14ac:dyDescent="0.25">
      <c r="A43" s="140">
        <v>166501</v>
      </c>
      <c r="B43" s="246" t="s">
        <v>99</v>
      </c>
      <c r="C43" s="136">
        <v>0</v>
      </c>
      <c r="D43" s="136">
        <v>0</v>
      </c>
      <c r="E43" s="125">
        <f>+C43-D43</f>
        <v>0</v>
      </c>
      <c r="F43" s="218">
        <v>0</v>
      </c>
      <c r="G43" s="219">
        <f>+C43-F43</f>
        <v>0</v>
      </c>
      <c r="H43" s="157" t="s">
        <v>26</v>
      </c>
      <c r="I43" s="127" t="s">
        <v>133</v>
      </c>
      <c r="J43" s="126"/>
      <c r="K43" s="128"/>
    </row>
    <row r="44" spans="1:11" s="129" customFormat="1" ht="31.5" customHeight="1" x14ac:dyDescent="0.25">
      <c r="A44" s="140">
        <v>166502</v>
      </c>
      <c r="B44" s="246" t="s">
        <v>134</v>
      </c>
      <c r="C44" s="136">
        <v>0</v>
      </c>
      <c r="D44" s="136">
        <v>0</v>
      </c>
      <c r="E44" s="125"/>
      <c r="F44" s="218">
        <v>0</v>
      </c>
      <c r="G44" s="286">
        <f>+C44-F44-F45</f>
        <v>0</v>
      </c>
      <c r="H44" s="157" t="s">
        <v>37</v>
      </c>
      <c r="I44" s="127" t="s">
        <v>135</v>
      </c>
      <c r="J44" s="148"/>
      <c r="K44" s="128"/>
    </row>
    <row r="45" spans="1:11" s="129" customFormat="1" ht="28.5" customHeight="1" x14ac:dyDescent="0.25">
      <c r="A45" s="147"/>
      <c r="B45" s="251"/>
      <c r="C45" s="146"/>
      <c r="D45" s="136">
        <v>0</v>
      </c>
      <c r="E45" s="125"/>
      <c r="F45" s="218">
        <v>0</v>
      </c>
      <c r="G45" s="286"/>
      <c r="H45" s="157" t="s">
        <v>51</v>
      </c>
      <c r="I45" s="127" t="s">
        <v>136</v>
      </c>
      <c r="J45" s="148"/>
      <c r="K45" s="128"/>
    </row>
    <row r="46" spans="1:11" s="129" customFormat="1" ht="58.5" customHeight="1" x14ac:dyDescent="0.25">
      <c r="A46" s="140">
        <v>166590</v>
      </c>
      <c r="B46" s="246" t="s">
        <v>137</v>
      </c>
      <c r="C46" s="136">
        <v>0</v>
      </c>
      <c r="D46" s="136">
        <v>0</v>
      </c>
      <c r="E46" s="125">
        <f>+C46-D46</f>
        <v>0</v>
      </c>
      <c r="F46" s="218">
        <v>0</v>
      </c>
      <c r="G46" s="219">
        <f>+C46-F46</f>
        <v>0</v>
      </c>
      <c r="H46" s="157" t="s">
        <v>32</v>
      </c>
      <c r="I46" s="127" t="s">
        <v>138</v>
      </c>
      <c r="J46" s="158"/>
      <c r="K46" s="128"/>
    </row>
    <row r="47" spans="1:11" s="129" customFormat="1" ht="22.5" customHeight="1" x14ac:dyDescent="0.25">
      <c r="A47" s="140"/>
      <c r="B47" s="246"/>
      <c r="C47" s="136"/>
      <c r="D47" s="136"/>
      <c r="E47" s="125"/>
      <c r="F47" s="218"/>
      <c r="G47" s="219"/>
      <c r="H47" s="157" t="s">
        <v>36</v>
      </c>
      <c r="I47" s="127" t="s">
        <v>139</v>
      </c>
      <c r="J47" s="158"/>
      <c r="K47" s="128"/>
    </row>
    <row r="48" spans="1:11" s="129" customFormat="1" ht="19.5" customHeight="1" x14ac:dyDescent="0.25">
      <c r="A48" s="140"/>
      <c r="B48" s="246" t="s">
        <v>140</v>
      </c>
      <c r="C48" s="141">
        <f>SUM(C43:C47)</f>
        <v>0</v>
      </c>
      <c r="D48" s="141">
        <f>SUM(D43:D47)</f>
        <v>0</v>
      </c>
      <c r="E48" s="125"/>
      <c r="F48" s="221">
        <f>SUM(F43:F47)</f>
        <v>0</v>
      </c>
      <c r="G48" s="219">
        <f>+C48-D48</f>
        <v>0</v>
      </c>
      <c r="H48" s="159"/>
      <c r="I48" s="130"/>
      <c r="J48" s="126"/>
      <c r="K48" s="131"/>
    </row>
    <row r="49" spans="1:11" s="134" customFormat="1" ht="11.25" customHeight="1" x14ac:dyDescent="0.2">
      <c r="A49" s="160"/>
      <c r="B49" s="252"/>
      <c r="C49" s="161"/>
      <c r="D49" s="161"/>
      <c r="E49" s="234"/>
      <c r="F49" s="226"/>
      <c r="G49" s="223"/>
    </row>
    <row r="50" spans="1:11" s="129" customFormat="1" ht="28.5" customHeight="1" x14ac:dyDescent="0.25">
      <c r="A50" s="140" t="s">
        <v>141</v>
      </c>
      <c r="B50" s="246" t="s">
        <v>142</v>
      </c>
      <c r="C50" s="136">
        <v>0</v>
      </c>
      <c r="D50" s="136">
        <v>0</v>
      </c>
      <c r="E50" s="125">
        <f>+C50-D50</f>
        <v>0</v>
      </c>
      <c r="F50" s="218">
        <v>0</v>
      </c>
      <c r="G50" s="219">
        <f>+C50-F50</f>
        <v>0</v>
      </c>
      <c r="H50" s="126" t="s">
        <v>47</v>
      </c>
      <c r="I50" s="127" t="s">
        <v>143</v>
      </c>
      <c r="J50" s="148"/>
      <c r="K50" s="131"/>
    </row>
    <row r="51" spans="1:11" s="129" customFormat="1" ht="6" customHeight="1" x14ac:dyDescent="0.2">
      <c r="A51" s="160"/>
      <c r="B51" s="252"/>
      <c r="C51" s="161"/>
      <c r="D51" s="136"/>
      <c r="E51" s="234"/>
      <c r="F51" s="226"/>
      <c r="G51" s="223"/>
      <c r="H51" s="134"/>
      <c r="I51" s="134"/>
      <c r="J51" s="134"/>
      <c r="K51" s="134"/>
    </row>
    <row r="52" spans="1:11" s="129" customFormat="1" ht="46.5" customHeight="1" x14ac:dyDescent="0.25">
      <c r="A52" s="140" t="s">
        <v>144</v>
      </c>
      <c r="B52" s="246" t="s">
        <v>145</v>
      </c>
      <c r="C52" s="136">
        <v>0</v>
      </c>
      <c r="D52" s="136">
        <v>0</v>
      </c>
      <c r="E52" s="125">
        <f>+C52-D52</f>
        <v>0</v>
      </c>
      <c r="F52" s="218">
        <v>0</v>
      </c>
      <c r="G52" s="219">
        <f t="shared" ref="G52:G66" si="0">+C52-F52</f>
        <v>0</v>
      </c>
      <c r="H52" s="126" t="s">
        <v>55</v>
      </c>
      <c r="I52" s="127" t="s">
        <v>146</v>
      </c>
      <c r="J52" s="148"/>
      <c r="K52" s="134"/>
    </row>
    <row r="53" spans="1:11" s="129" customFormat="1" ht="19.5" customHeight="1" x14ac:dyDescent="0.2">
      <c r="A53" s="140"/>
      <c r="B53" s="246" t="s">
        <v>147</v>
      </c>
      <c r="C53" s="141">
        <f>SUM(C50:C52)</f>
        <v>0</v>
      </c>
      <c r="D53" s="136">
        <f>SUM(D50:D52)</f>
        <v>0</v>
      </c>
      <c r="E53" s="234"/>
      <c r="F53" s="221">
        <f>SUM(F50:F52)</f>
        <v>0</v>
      </c>
      <c r="G53" s="219">
        <f t="shared" si="0"/>
        <v>0</v>
      </c>
      <c r="H53" s="134"/>
      <c r="I53" s="134"/>
      <c r="J53" s="134"/>
      <c r="K53" s="134"/>
    </row>
    <row r="54" spans="1:11" s="134" customFormat="1" ht="11.25" customHeight="1" x14ac:dyDescent="0.2">
      <c r="A54" s="160"/>
      <c r="B54" s="252"/>
      <c r="C54" s="161"/>
      <c r="D54" s="161"/>
      <c r="E54" s="234"/>
      <c r="F54" s="226"/>
      <c r="G54" s="223"/>
    </row>
    <row r="55" spans="1:11" s="129" customFormat="1" ht="28.5" customHeight="1" x14ac:dyDescent="0.25">
      <c r="A55" s="264" t="s">
        <v>148</v>
      </c>
      <c r="B55" s="268" t="s">
        <v>149</v>
      </c>
      <c r="C55" s="136">
        <v>0</v>
      </c>
      <c r="D55" s="136">
        <v>0</v>
      </c>
      <c r="E55" s="125"/>
      <c r="F55" s="218">
        <v>0</v>
      </c>
      <c r="G55" s="219">
        <f t="shared" si="0"/>
        <v>0</v>
      </c>
      <c r="H55" s="126" t="s">
        <v>60</v>
      </c>
      <c r="I55" s="130" t="s">
        <v>150</v>
      </c>
      <c r="J55" s="148"/>
      <c r="K55" s="162"/>
    </row>
    <row r="56" spans="1:11" s="129" customFormat="1" ht="19.5" customHeight="1" x14ac:dyDescent="0.25">
      <c r="A56" s="264"/>
      <c r="B56" s="268"/>
      <c r="C56" s="141">
        <f>SUM(C55:C55)</f>
        <v>0</v>
      </c>
      <c r="D56" s="136">
        <f>SUM(D55:D55)</f>
        <v>0</v>
      </c>
      <c r="E56" s="125">
        <f>+C56-D56</f>
        <v>0</v>
      </c>
      <c r="F56" s="221">
        <f>SUM(F55:F55)</f>
        <v>0</v>
      </c>
      <c r="G56" s="219">
        <f t="shared" si="0"/>
        <v>0</v>
      </c>
      <c r="H56" s="126"/>
      <c r="I56" s="143"/>
      <c r="J56" s="126"/>
      <c r="K56" s="162"/>
    </row>
    <row r="57" spans="1:11" s="134" customFormat="1" ht="17.25" customHeight="1" x14ac:dyDescent="0.25">
      <c r="A57" s="137"/>
      <c r="B57" s="246" t="s">
        <v>151</v>
      </c>
      <c r="C57" s="138"/>
      <c r="D57" s="138"/>
      <c r="E57" s="125"/>
      <c r="F57" s="220"/>
      <c r="G57" s="223"/>
      <c r="I57" s="163"/>
      <c r="J57" s="128"/>
      <c r="K57" s="128"/>
    </row>
    <row r="58" spans="1:11" s="129" customFormat="1" ht="33.75" customHeight="1" x14ac:dyDescent="0.25">
      <c r="A58" s="164">
        <v>16810701</v>
      </c>
      <c r="B58" s="253" t="s">
        <v>152</v>
      </c>
      <c r="C58" s="136">
        <v>0</v>
      </c>
      <c r="D58" s="136">
        <v>0</v>
      </c>
      <c r="E58" s="125">
        <f>+C58-D58</f>
        <v>0</v>
      </c>
      <c r="F58" s="218">
        <v>0</v>
      </c>
      <c r="G58" s="219">
        <f t="shared" si="0"/>
        <v>0</v>
      </c>
      <c r="H58" s="126" t="s">
        <v>153</v>
      </c>
      <c r="I58" s="127" t="s">
        <v>154</v>
      </c>
      <c r="J58" s="148"/>
      <c r="K58" s="134"/>
    </row>
    <row r="59" spans="1:11" s="129" customFormat="1" ht="30.75" customHeight="1" x14ac:dyDescent="0.25">
      <c r="A59" s="164">
        <v>16810702</v>
      </c>
      <c r="B59" s="254" t="s">
        <v>155</v>
      </c>
      <c r="C59" s="136">
        <v>0</v>
      </c>
      <c r="D59" s="136">
        <v>0</v>
      </c>
      <c r="E59" s="125">
        <f>+C59-D59</f>
        <v>0</v>
      </c>
      <c r="F59" s="218">
        <v>0</v>
      </c>
      <c r="G59" s="219">
        <f t="shared" si="0"/>
        <v>0</v>
      </c>
      <c r="H59" s="126" t="s">
        <v>156</v>
      </c>
      <c r="I59" s="127" t="s">
        <v>157</v>
      </c>
      <c r="J59" s="148"/>
      <c r="K59" s="134"/>
    </row>
    <row r="60" spans="1:11" ht="17.25" customHeight="1" x14ac:dyDescent="0.2">
      <c r="A60" s="165"/>
      <c r="B60" s="252"/>
      <c r="C60" s="166"/>
      <c r="D60" s="166"/>
      <c r="E60" s="235"/>
      <c r="F60" s="227"/>
      <c r="G60" s="223"/>
      <c r="H60" s="104"/>
      <c r="I60" s="167"/>
      <c r="J60" s="104"/>
    </row>
    <row r="61" spans="1:11" s="129" customFormat="1" ht="39" customHeight="1" x14ac:dyDescent="0.25">
      <c r="A61" s="164">
        <v>16810703</v>
      </c>
      <c r="B61" s="254" t="s">
        <v>158</v>
      </c>
      <c r="C61" s="136">
        <v>0</v>
      </c>
      <c r="D61" s="136">
        <v>0</v>
      </c>
      <c r="E61" s="125"/>
      <c r="F61" s="218">
        <v>0</v>
      </c>
      <c r="G61" s="219">
        <f t="shared" si="0"/>
        <v>0</v>
      </c>
      <c r="H61" s="126" t="s">
        <v>109</v>
      </c>
      <c r="I61" s="127" t="s">
        <v>159</v>
      </c>
      <c r="J61" s="148"/>
      <c r="K61" s="134"/>
    </row>
    <row r="62" spans="1:11" s="129" customFormat="1" ht="30.75" customHeight="1" x14ac:dyDescent="0.25">
      <c r="A62" s="164"/>
      <c r="B62" s="254"/>
      <c r="C62" s="136"/>
      <c r="D62" s="136">
        <v>0</v>
      </c>
      <c r="E62" s="125">
        <f>+C61-D61-D62</f>
        <v>0</v>
      </c>
      <c r="F62" s="218">
        <v>0</v>
      </c>
      <c r="G62" s="219">
        <f t="shared" si="0"/>
        <v>0</v>
      </c>
      <c r="H62" s="126" t="s">
        <v>109</v>
      </c>
      <c r="I62" s="127" t="s">
        <v>160</v>
      </c>
      <c r="J62" s="148"/>
      <c r="K62" s="134"/>
    </row>
    <row r="63" spans="1:11" s="129" customFormat="1" ht="45" x14ac:dyDescent="0.25">
      <c r="A63" s="164">
        <v>16810704</v>
      </c>
      <c r="B63" s="254" t="s">
        <v>161</v>
      </c>
      <c r="C63" s="136">
        <v>0</v>
      </c>
      <c r="D63" s="136">
        <v>0</v>
      </c>
      <c r="E63" s="125"/>
      <c r="F63" s="218">
        <v>0</v>
      </c>
      <c r="G63" s="219">
        <f t="shared" si="0"/>
        <v>0</v>
      </c>
      <c r="H63" s="126" t="s">
        <v>153</v>
      </c>
      <c r="I63" s="127" t="s">
        <v>162</v>
      </c>
      <c r="J63" s="168"/>
      <c r="K63" s="134"/>
    </row>
    <row r="64" spans="1:11" s="129" customFormat="1" ht="29.25" customHeight="1" x14ac:dyDescent="0.25">
      <c r="A64" s="164"/>
      <c r="B64" s="254"/>
      <c r="C64" s="161"/>
      <c r="D64" s="136">
        <v>0</v>
      </c>
      <c r="E64" s="125">
        <f>+C63-D63-D64</f>
        <v>0</v>
      </c>
      <c r="F64" s="218">
        <v>0</v>
      </c>
      <c r="G64" s="219">
        <f t="shared" si="0"/>
        <v>0</v>
      </c>
      <c r="H64" s="126" t="s">
        <v>163</v>
      </c>
      <c r="I64" s="127" t="s">
        <v>164</v>
      </c>
      <c r="J64" s="148"/>
      <c r="K64" s="134"/>
    </row>
    <row r="65" spans="1:11" s="129" customFormat="1" ht="17.25" customHeight="1" x14ac:dyDescent="0.25">
      <c r="A65" s="147"/>
      <c r="B65" s="251"/>
      <c r="C65" s="146"/>
      <c r="D65" s="146"/>
      <c r="E65" s="125"/>
      <c r="F65" s="224"/>
      <c r="G65" s="219"/>
      <c r="H65" s="126" t="s">
        <v>165</v>
      </c>
      <c r="I65" s="127" t="s">
        <v>166</v>
      </c>
      <c r="J65" s="126"/>
      <c r="K65" s="134"/>
    </row>
    <row r="66" spans="1:11" s="129" customFormat="1" ht="27.75" customHeight="1" x14ac:dyDescent="0.25">
      <c r="A66" s="140"/>
      <c r="B66" s="246" t="s">
        <v>167</v>
      </c>
      <c r="C66" s="141">
        <f>SUM(C58:C64)</f>
        <v>0</v>
      </c>
      <c r="D66" s="141">
        <f>SUM(D58:D65)</f>
        <v>0</v>
      </c>
      <c r="E66" s="125"/>
      <c r="F66" s="221">
        <f>SUM(F58:F65)</f>
        <v>0</v>
      </c>
      <c r="G66" s="219">
        <f t="shared" si="0"/>
        <v>0</v>
      </c>
      <c r="H66" s="169"/>
      <c r="I66" s="143"/>
      <c r="J66" s="126"/>
      <c r="K66" s="134"/>
    </row>
    <row r="67" spans="1:11" s="129" customFormat="1" ht="19.5" customHeight="1" x14ac:dyDescent="0.25">
      <c r="A67" s="140"/>
      <c r="B67" s="246"/>
      <c r="C67" s="141"/>
      <c r="D67" s="141"/>
      <c r="E67" s="125"/>
      <c r="F67" s="221"/>
      <c r="G67" s="223"/>
      <c r="H67" s="169"/>
      <c r="I67" s="143"/>
      <c r="J67" s="126"/>
      <c r="K67" s="134"/>
    </row>
    <row r="68" spans="1:11" s="129" customFormat="1" ht="34.5" customHeight="1" x14ac:dyDescent="0.2">
      <c r="A68" s="170" t="s">
        <v>168</v>
      </c>
      <c r="B68" s="250" t="s">
        <v>128</v>
      </c>
      <c r="C68" s="171" t="s">
        <v>129</v>
      </c>
      <c r="D68" s="171" t="s">
        <v>169</v>
      </c>
      <c r="E68" s="172" t="s">
        <v>72</v>
      </c>
      <c r="F68" s="225" t="s">
        <v>170</v>
      </c>
      <c r="G68" s="223"/>
      <c r="H68" s="173" t="s">
        <v>131</v>
      </c>
      <c r="I68" s="173" t="s">
        <v>132</v>
      </c>
      <c r="J68" s="174" t="s">
        <v>90</v>
      </c>
      <c r="K68" s="134"/>
    </row>
    <row r="69" spans="1:11" s="129" customFormat="1" ht="21" customHeight="1" x14ac:dyDescent="0.25">
      <c r="A69" s="140" t="s">
        <v>171</v>
      </c>
      <c r="B69" s="255" t="s">
        <v>172</v>
      </c>
      <c r="C69" s="136">
        <v>0</v>
      </c>
      <c r="D69" s="136">
        <v>0</v>
      </c>
      <c r="E69" s="175">
        <f>+C69-D69</f>
        <v>0</v>
      </c>
      <c r="F69" s="228">
        <v>0</v>
      </c>
      <c r="G69" s="219">
        <f t="shared" ref="G69:G70" si="1">+C69-F69</f>
        <v>0</v>
      </c>
      <c r="H69" s="126" t="s">
        <v>173</v>
      </c>
      <c r="I69" s="130" t="s">
        <v>62</v>
      </c>
      <c r="J69" s="126"/>
      <c r="K69" s="134"/>
    </row>
    <row r="70" spans="1:11" s="129" customFormat="1" ht="19.5" customHeight="1" x14ac:dyDescent="0.25">
      <c r="A70" s="140"/>
      <c r="B70" s="246"/>
      <c r="C70" s="141">
        <f>SUM(C69)</f>
        <v>0</v>
      </c>
      <c r="D70" s="141">
        <f>SUM(D69:D69)</f>
        <v>0</v>
      </c>
      <c r="E70" s="125"/>
      <c r="F70" s="221">
        <f>SUM(F69:F69)</f>
        <v>0</v>
      </c>
      <c r="G70" s="219">
        <f t="shared" si="1"/>
        <v>0</v>
      </c>
      <c r="H70" s="134"/>
      <c r="I70" s="134"/>
      <c r="J70" s="134"/>
      <c r="K70" s="134"/>
    </row>
    <row r="71" spans="1:11" ht="19.5" customHeight="1" x14ac:dyDescent="0.25">
      <c r="A71" s="176"/>
      <c r="B71" s="256"/>
      <c r="C71" s="141"/>
      <c r="D71" s="141"/>
      <c r="E71" s="125"/>
      <c r="F71" s="221"/>
      <c r="G71" s="223"/>
      <c r="H71" s="177"/>
      <c r="I71" s="178"/>
      <c r="J71" s="179"/>
      <c r="K71" s="180"/>
    </row>
    <row r="72" spans="1:11" s="129" customFormat="1" ht="26.25" customHeight="1" thickBot="1" x14ac:dyDescent="0.3">
      <c r="A72" s="140">
        <v>197008</v>
      </c>
      <c r="B72" s="257" t="s">
        <v>174</v>
      </c>
      <c r="C72" s="181">
        <v>0</v>
      </c>
      <c r="D72" s="181">
        <v>0</v>
      </c>
      <c r="E72" s="125">
        <f>+C72-D72</f>
        <v>0</v>
      </c>
      <c r="F72" s="218">
        <v>0</v>
      </c>
      <c r="G72" s="219">
        <f t="shared" ref="G72" si="2">+C72-F72</f>
        <v>0</v>
      </c>
      <c r="H72" s="126" t="s">
        <v>175</v>
      </c>
      <c r="I72" s="130" t="s">
        <v>64</v>
      </c>
      <c r="J72" s="148"/>
      <c r="K72" s="134"/>
    </row>
    <row r="73" spans="1:11" ht="19.5" customHeight="1" thickBot="1" x14ac:dyDescent="0.3">
      <c r="A73" s="176"/>
      <c r="B73" s="256"/>
      <c r="C73" s="177"/>
      <c r="D73" s="177"/>
      <c r="E73" s="182"/>
      <c r="F73" s="183"/>
      <c r="G73" s="145"/>
      <c r="H73" s="177"/>
      <c r="I73" s="178"/>
      <c r="J73" s="179"/>
      <c r="K73" s="180"/>
    </row>
    <row r="74" spans="1:11" ht="44.25" customHeight="1" x14ac:dyDescent="0.25">
      <c r="A74" s="184"/>
      <c r="B74" s="269" t="s">
        <v>67</v>
      </c>
      <c r="C74" s="185" t="s">
        <v>176</v>
      </c>
      <c r="D74" s="185" t="s">
        <v>177</v>
      </c>
      <c r="E74" s="186" t="s">
        <v>178</v>
      </c>
      <c r="F74" s="188" t="s">
        <v>170</v>
      </c>
      <c r="G74" s="189"/>
      <c r="H74" s="187"/>
      <c r="I74" s="167"/>
      <c r="J74" s="179"/>
      <c r="K74" s="179"/>
    </row>
    <row r="75" spans="1:11" ht="19.5" customHeight="1" thickBot="1" x14ac:dyDescent="0.3">
      <c r="A75" s="184"/>
      <c r="B75" s="270"/>
      <c r="C75" s="271" t="s">
        <v>179</v>
      </c>
      <c r="D75" s="271"/>
      <c r="E75" s="190"/>
      <c r="F75" s="287" t="s">
        <v>179</v>
      </c>
      <c r="G75" s="288"/>
      <c r="H75" s="104"/>
      <c r="I75" s="167"/>
      <c r="J75" s="179"/>
      <c r="K75" s="179"/>
    </row>
    <row r="76" spans="1:11" ht="26.25" customHeight="1" x14ac:dyDescent="0.25">
      <c r="A76" s="191"/>
      <c r="B76" s="258" t="s">
        <v>180</v>
      </c>
      <c r="C76" s="192">
        <f>+C72+C70+C59+C58+C53+C48+C56</f>
        <v>0</v>
      </c>
      <c r="D76" s="192">
        <f>+D72+D70+D58+D59+D55+D53+D48</f>
        <v>0</v>
      </c>
      <c r="E76" s="193">
        <f>+C76-D76</f>
        <v>0</v>
      </c>
      <c r="F76" s="194">
        <f>+F72+F70+F58+F59+F55+F53+F48</f>
        <v>0</v>
      </c>
      <c r="G76" s="195">
        <f>+C76-F76</f>
        <v>0</v>
      </c>
      <c r="H76" s="272"/>
      <c r="I76" s="273"/>
      <c r="J76" s="273"/>
      <c r="K76" s="179"/>
    </row>
    <row r="77" spans="1:11" ht="26.25" customHeight="1" x14ac:dyDescent="0.25">
      <c r="A77" s="191"/>
      <c r="B77" s="259" t="s">
        <v>181</v>
      </c>
      <c r="C77" s="196">
        <f>+C28</f>
        <v>0</v>
      </c>
      <c r="D77" s="196">
        <f>+D18</f>
        <v>0</v>
      </c>
      <c r="E77" s="197">
        <f>+C77-D77</f>
        <v>0</v>
      </c>
      <c r="F77" s="200">
        <f>+F28</f>
        <v>0</v>
      </c>
      <c r="G77" s="195">
        <f t="shared" ref="G77:G79" si="3">+C77-F77</f>
        <v>0</v>
      </c>
      <c r="H77" s="198"/>
      <c r="I77" s="198"/>
      <c r="J77" s="199"/>
      <c r="K77" s="179"/>
    </row>
    <row r="78" spans="1:11" ht="26.25" customHeight="1" x14ac:dyDescent="0.25">
      <c r="A78" s="191"/>
      <c r="B78" s="259" t="s">
        <v>182</v>
      </c>
      <c r="C78" s="196">
        <f>+C39</f>
        <v>0</v>
      </c>
      <c r="D78" s="196">
        <f>+D39</f>
        <v>0</v>
      </c>
      <c r="E78" s="197">
        <f>+C78-D78</f>
        <v>0</v>
      </c>
      <c r="F78" s="200">
        <f>+F39</f>
        <v>0</v>
      </c>
      <c r="G78" s="195">
        <f t="shared" si="3"/>
        <v>0</v>
      </c>
      <c r="H78" s="187"/>
      <c r="I78" s="201"/>
      <c r="J78" s="179"/>
      <c r="K78" s="179"/>
    </row>
    <row r="79" spans="1:11" ht="19.5" customHeight="1" thickBot="1" x14ac:dyDescent="0.3">
      <c r="A79" s="191"/>
      <c r="B79" s="260" t="s">
        <v>183</v>
      </c>
      <c r="C79" s="229">
        <f>SUM(C76:C78)</f>
        <v>0</v>
      </c>
      <c r="D79" s="229">
        <f>SUM(D76:D78)</f>
        <v>0</v>
      </c>
      <c r="E79" s="230"/>
      <c r="F79" s="231">
        <f>SUM(F76:F78)</f>
        <v>0</v>
      </c>
      <c r="G79" s="232">
        <f t="shared" si="3"/>
        <v>0</v>
      </c>
      <c r="H79" s="201"/>
      <c r="I79" s="167"/>
      <c r="J79" s="179"/>
      <c r="K79" s="179"/>
    </row>
    <row r="80" spans="1:11" ht="19.5" customHeight="1" x14ac:dyDescent="0.2">
      <c r="A80" s="274" t="s">
        <v>186</v>
      </c>
      <c r="B80" s="275"/>
      <c r="C80" s="275"/>
      <c r="D80" s="275"/>
      <c r="E80" s="275"/>
      <c r="F80" s="275"/>
      <c r="G80" s="275"/>
      <c r="H80" s="275"/>
      <c r="I80" s="275"/>
      <c r="J80" s="275"/>
      <c r="K80" s="275"/>
    </row>
    <row r="81" spans="1:11" ht="19.5" customHeight="1" x14ac:dyDescent="0.2">
      <c r="A81" s="191"/>
      <c r="B81" s="252"/>
      <c r="C81" s="104"/>
      <c r="D81" s="187"/>
      <c r="E81" s="236"/>
      <c r="F81" s="187"/>
      <c r="G81" s="187"/>
      <c r="H81" s="104"/>
      <c r="I81" s="167"/>
      <c r="J81" s="104"/>
    </row>
    <row r="82" spans="1:11" ht="19.5" customHeight="1" x14ac:dyDescent="0.2">
      <c r="A82" s="202" t="s">
        <v>75</v>
      </c>
      <c r="B82" s="252"/>
      <c r="C82" s="203"/>
      <c r="D82" s="204"/>
      <c r="E82" s="237"/>
      <c r="F82" s="187"/>
      <c r="G82" s="187"/>
      <c r="H82" s="104"/>
      <c r="I82" s="167"/>
      <c r="J82" s="104"/>
    </row>
    <row r="83" spans="1:11" ht="19.5" customHeight="1" x14ac:dyDescent="0.2">
      <c r="A83" s="202"/>
      <c r="B83" s="252"/>
      <c r="C83" s="104" t="s">
        <v>76</v>
      </c>
      <c r="D83" s="104"/>
      <c r="E83" s="238"/>
      <c r="F83" s="177"/>
      <c r="G83" s="177"/>
      <c r="H83" s="104"/>
      <c r="I83" s="167"/>
      <c r="J83" s="104"/>
    </row>
    <row r="84" spans="1:11" ht="19.5" customHeight="1" x14ac:dyDescent="0.2">
      <c r="A84" s="202"/>
      <c r="B84" s="252"/>
      <c r="C84" s="104" t="s">
        <v>77</v>
      </c>
      <c r="D84" s="104"/>
      <c r="E84" s="238"/>
      <c r="F84" s="177"/>
      <c r="G84" s="177"/>
      <c r="H84" s="104"/>
      <c r="I84" s="167"/>
      <c r="J84" s="104"/>
    </row>
    <row r="85" spans="1:11" ht="14.25" customHeight="1" x14ac:dyDescent="0.2">
      <c r="A85" s="202"/>
      <c r="B85" s="252"/>
      <c r="C85" s="104"/>
      <c r="D85" s="104"/>
      <c r="E85" s="238"/>
      <c r="F85" s="177"/>
      <c r="G85" s="177"/>
      <c r="H85" s="104"/>
      <c r="I85" s="167"/>
      <c r="J85" s="104"/>
    </row>
    <row r="86" spans="1:11" ht="19.5" customHeight="1" x14ac:dyDescent="0.2">
      <c r="A86" s="202" t="s">
        <v>78</v>
      </c>
      <c r="B86" s="252"/>
      <c r="C86" s="203"/>
      <c r="D86" s="204"/>
      <c r="E86" s="237"/>
      <c r="F86" s="204"/>
      <c r="G86" s="204"/>
      <c r="H86" s="203"/>
      <c r="I86" s="167"/>
      <c r="J86" s="104"/>
    </row>
    <row r="87" spans="1:11" ht="19.5" customHeight="1" x14ac:dyDescent="0.2">
      <c r="A87" s="202"/>
      <c r="B87" s="252"/>
      <c r="C87" s="263" t="s">
        <v>79</v>
      </c>
      <c r="D87" s="263"/>
      <c r="E87" s="263"/>
      <c r="F87" s="263"/>
      <c r="G87" s="263"/>
      <c r="H87" s="263"/>
      <c r="I87" s="167"/>
      <c r="J87" s="104"/>
    </row>
    <row r="88" spans="1:11" ht="19.5" customHeight="1" x14ac:dyDescent="0.2">
      <c r="A88" s="202"/>
      <c r="B88" s="252"/>
      <c r="C88" s="104" t="s">
        <v>80</v>
      </c>
      <c r="D88" s="104"/>
      <c r="E88" s="235"/>
      <c r="F88" s="104"/>
      <c r="G88" s="104"/>
      <c r="H88" s="104"/>
      <c r="I88" s="167"/>
      <c r="J88" s="104"/>
    </row>
    <row r="89" spans="1:11" ht="10.5" customHeight="1" x14ac:dyDescent="0.2">
      <c r="A89" s="205"/>
      <c r="B89" s="252"/>
      <c r="C89" s="104"/>
      <c r="D89" s="104"/>
      <c r="E89" s="235"/>
      <c r="F89" s="104"/>
      <c r="G89" s="104"/>
      <c r="H89" s="104"/>
      <c r="I89" s="167"/>
      <c r="J89" s="104"/>
    </row>
    <row r="90" spans="1:11" ht="19.5" customHeight="1" x14ac:dyDescent="0.2">
      <c r="A90" s="202" t="s">
        <v>78</v>
      </c>
      <c r="B90" s="252"/>
      <c r="C90" s="203"/>
      <c r="D90" s="204"/>
      <c r="E90" s="237"/>
      <c r="F90" s="204"/>
      <c r="G90" s="204"/>
      <c r="H90" s="203"/>
      <c r="I90" s="167"/>
      <c r="J90" s="104"/>
    </row>
    <row r="91" spans="1:11" ht="19.5" customHeight="1" x14ac:dyDescent="0.2">
      <c r="A91" s="202"/>
      <c r="B91" s="252"/>
      <c r="C91" s="104" t="s">
        <v>81</v>
      </c>
      <c r="D91" s="104"/>
      <c r="E91" s="235"/>
      <c r="F91" s="104"/>
      <c r="G91" s="104"/>
      <c r="H91" s="104"/>
      <c r="I91" s="167"/>
      <c r="J91" s="104"/>
    </row>
    <row r="92" spans="1:11" ht="19.5" customHeight="1" thickBot="1" x14ac:dyDescent="0.25">
      <c r="A92" s="206"/>
      <c r="B92" s="261"/>
      <c r="C92" s="207" t="s">
        <v>82</v>
      </c>
      <c r="D92" s="207"/>
      <c r="E92" s="239"/>
      <c r="F92" s="207"/>
      <c r="G92" s="207"/>
      <c r="H92" s="207"/>
      <c r="I92" s="208"/>
      <c r="J92" s="207"/>
      <c r="K92" s="207"/>
    </row>
  </sheetData>
  <mergeCells count="21">
    <mergeCell ref="A17:A22"/>
    <mergeCell ref="B17:B22"/>
    <mergeCell ref="C17:C22"/>
    <mergeCell ref="G44:G45"/>
    <mergeCell ref="F75:G75"/>
    <mergeCell ref="I1:J1"/>
    <mergeCell ref="I2:J2"/>
    <mergeCell ref="I3:J3"/>
    <mergeCell ref="I4:J4"/>
    <mergeCell ref="B1:H4"/>
    <mergeCell ref="A1:A4"/>
    <mergeCell ref="C87:H87"/>
    <mergeCell ref="A37:A38"/>
    <mergeCell ref="B37:B38"/>
    <mergeCell ref="C37:C38"/>
    <mergeCell ref="A55:A56"/>
    <mergeCell ref="B55:B56"/>
    <mergeCell ref="B74:B75"/>
    <mergeCell ref="C75:D75"/>
    <mergeCell ref="H76:J76"/>
    <mergeCell ref="A80:K80"/>
  </mergeCells>
  <pageMargins left="0.74803149606299213" right="0.23622047244094491" top="0.6692913385826772" bottom="0.35433070866141736" header="0.31496062992125984" footer="0.31496062992125984"/>
  <pageSetup paperSize="41" orientation="landscape" r:id="rId1"/>
  <headerFooter>
    <oddFooter>&amp;L&amp;Z&amp;F&amp;CPágina &amp;P&amp;RElaboro:Abdonina Guevara</oddFooter>
  </headerFooter>
  <rowBreaks count="1" manualBreakCount="1">
    <brk id="39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67"/>
  <sheetViews>
    <sheetView topLeftCell="A42" workbookViewId="0">
      <selection sqref="A1:I53"/>
    </sheetView>
  </sheetViews>
  <sheetFormatPr baseColWidth="10" defaultColWidth="14.28515625" defaultRowHeight="10.5" x14ac:dyDescent="0.15"/>
  <cols>
    <col min="1" max="1" width="38.7109375" style="101" customWidth="1"/>
    <col min="2" max="2" width="12.85546875" style="4" customWidth="1"/>
    <col min="3" max="3" width="14.28515625" style="102" customWidth="1"/>
    <col min="4" max="4" width="14.28515625" style="4" customWidth="1"/>
    <col min="5" max="5" width="5" style="3" customWidth="1"/>
    <col min="6" max="7" width="14.28515625" style="4" customWidth="1"/>
    <col min="8" max="8" width="14.28515625" style="103" customWidth="1"/>
    <col min="9" max="9" width="26.85546875" style="4" customWidth="1"/>
    <col min="10" max="40" width="14.28515625" style="3" customWidth="1"/>
    <col min="41" max="16384" width="14.28515625" style="4"/>
  </cols>
  <sheetData>
    <row r="1" spans="1:40" ht="12" customHeight="1" x14ac:dyDescent="0.15">
      <c r="A1" s="309" t="s">
        <v>0</v>
      </c>
      <c r="B1" s="310"/>
      <c r="C1" s="310"/>
      <c r="D1" s="310"/>
      <c r="E1" s="310"/>
      <c r="F1" s="310"/>
      <c r="G1" s="310"/>
      <c r="H1" s="1" t="s">
        <v>1</v>
      </c>
      <c r="I1" s="2"/>
    </row>
    <row r="2" spans="1:40" ht="12" customHeight="1" x14ac:dyDescent="0.15">
      <c r="A2" s="311"/>
      <c r="B2" s="312"/>
      <c r="C2" s="312"/>
      <c r="D2" s="312"/>
      <c r="E2" s="312"/>
      <c r="F2" s="312"/>
      <c r="G2" s="312"/>
      <c r="H2" s="315" t="s">
        <v>2</v>
      </c>
      <c r="I2" s="316"/>
    </row>
    <row r="3" spans="1:40" ht="12" customHeight="1" x14ac:dyDescent="0.15">
      <c r="A3" s="311"/>
      <c r="B3" s="312"/>
      <c r="C3" s="312"/>
      <c r="D3" s="312"/>
      <c r="E3" s="312"/>
      <c r="F3" s="312"/>
      <c r="G3" s="312"/>
      <c r="H3" s="5" t="s">
        <v>3</v>
      </c>
      <c r="I3" s="6"/>
    </row>
    <row r="4" spans="1:40" ht="12" customHeight="1" thickBot="1" x14ac:dyDescent="0.2">
      <c r="A4" s="313"/>
      <c r="B4" s="314"/>
      <c r="C4" s="312"/>
      <c r="D4" s="314"/>
      <c r="E4" s="314"/>
      <c r="F4" s="314"/>
      <c r="G4" s="314"/>
      <c r="H4" s="315" t="s">
        <v>4</v>
      </c>
      <c r="I4" s="316"/>
    </row>
    <row r="5" spans="1:40" ht="29.25" customHeight="1" thickBot="1" x14ac:dyDescent="0.25">
      <c r="A5" s="317" t="s">
        <v>5</v>
      </c>
      <c r="B5" s="300"/>
      <c r="C5" s="7">
        <v>44773</v>
      </c>
      <c r="D5" s="318"/>
      <c r="E5" s="319"/>
      <c r="F5" s="319"/>
      <c r="G5" s="319"/>
      <c r="H5" s="8" t="s">
        <v>6</v>
      </c>
      <c r="I5" s="7">
        <v>44796</v>
      </c>
    </row>
    <row r="6" spans="1:40" s="11" customFormat="1" ht="18.75" customHeight="1" x14ac:dyDescent="0.2">
      <c r="A6" s="320" t="s">
        <v>7</v>
      </c>
      <c r="B6" s="322" t="s">
        <v>8</v>
      </c>
      <c r="C6" s="323"/>
      <c r="D6" s="322"/>
      <c r="E6" s="9"/>
      <c r="F6" s="324" t="s">
        <v>9</v>
      </c>
      <c r="G6" s="324"/>
      <c r="H6" s="324"/>
      <c r="I6" s="325" t="s">
        <v>10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s="11" customFormat="1" ht="27.75" customHeight="1" x14ac:dyDescent="0.2">
      <c r="A7" s="321"/>
      <c r="B7" s="327" t="s">
        <v>11</v>
      </c>
      <c r="C7" s="327"/>
      <c r="D7" s="327"/>
      <c r="E7" s="12"/>
      <c r="F7" s="13" t="s">
        <v>12</v>
      </c>
      <c r="G7" s="13" t="s">
        <v>13</v>
      </c>
      <c r="H7" s="14" t="s">
        <v>14</v>
      </c>
      <c r="I7" s="326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</row>
    <row r="8" spans="1:40" s="16" customFormat="1" ht="18.75" customHeight="1" x14ac:dyDescent="0.2">
      <c r="A8" s="328" t="s">
        <v>15</v>
      </c>
      <c r="B8" s="329"/>
      <c r="C8" s="329"/>
      <c r="D8" s="329"/>
      <c r="E8" s="329"/>
      <c r="F8" s="329"/>
      <c r="G8" s="329"/>
      <c r="H8" s="329"/>
      <c r="I8" s="32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</row>
    <row r="9" spans="1:40" s="26" customFormat="1" ht="15" customHeight="1" x14ac:dyDescent="0.2">
      <c r="A9" s="17" t="s">
        <v>16</v>
      </c>
      <c r="B9" s="18" t="s">
        <v>17</v>
      </c>
      <c r="C9" s="19" t="s">
        <v>18</v>
      </c>
      <c r="D9" s="20" t="s">
        <v>19</v>
      </c>
      <c r="E9" s="21"/>
      <c r="F9" s="22">
        <v>168503</v>
      </c>
      <c r="G9" s="23">
        <v>0</v>
      </c>
      <c r="H9" s="23"/>
      <c r="I9" s="24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</row>
    <row r="10" spans="1:40" s="26" customFormat="1" ht="15" customHeight="1" x14ac:dyDescent="0.2">
      <c r="A10" s="27" t="s">
        <v>16</v>
      </c>
      <c r="B10" s="28" t="s">
        <v>17</v>
      </c>
      <c r="C10" s="29" t="s">
        <v>20</v>
      </c>
      <c r="D10" s="20">
        <v>0</v>
      </c>
      <c r="E10" s="21"/>
      <c r="F10" s="30"/>
      <c r="G10" s="31">
        <v>0</v>
      </c>
      <c r="H10" s="31"/>
      <c r="I10" s="32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</row>
    <row r="11" spans="1:40" s="26" customFormat="1" ht="13.5" customHeight="1" x14ac:dyDescent="0.2">
      <c r="A11" s="27" t="s">
        <v>16</v>
      </c>
      <c r="B11" s="28"/>
      <c r="C11" s="33"/>
      <c r="D11" s="20">
        <f>SUM(D9:D10)</f>
        <v>0</v>
      </c>
      <c r="E11" s="34"/>
      <c r="F11" s="28"/>
      <c r="G11" s="31">
        <f>SUM(G9:G10)</f>
        <v>0</v>
      </c>
      <c r="H11" s="35">
        <f>+D11-G11</f>
        <v>0</v>
      </c>
      <c r="I11" s="32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</row>
    <row r="12" spans="1:40" s="26" customFormat="1" ht="11.25" customHeight="1" x14ac:dyDescent="0.2">
      <c r="A12" s="27" t="s">
        <v>21</v>
      </c>
      <c r="B12" s="28" t="s">
        <v>22</v>
      </c>
      <c r="C12" s="33" t="s">
        <v>18</v>
      </c>
      <c r="D12" s="20">
        <v>0</v>
      </c>
      <c r="E12" s="36"/>
      <c r="F12" s="30" t="s">
        <v>23</v>
      </c>
      <c r="G12" s="37">
        <v>0</v>
      </c>
      <c r="H12" s="31"/>
      <c r="I12" s="32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</row>
    <row r="13" spans="1:40" s="26" customFormat="1" ht="14.25" customHeight="1" x14ac:dyDescent="0.2">
      <c r="A13" s="27" t="s">
        <v>21</v>
      </c>
      <c r="B13" s="28" t="s">
        <v>22</v>
      </c>
      <c r="C13" s="29" t="s">
        <v>20</v>
      </c>
      <c r="D13" s="20">
        <v>0</v>
      </c>
      <c r="E13" s="38"/>
      <c r="F13" s="30"/>
      <c r="G13" s="28"/>
      <c r="H13" s="31"/>
      <c r="I13" s="32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</row>
    <row r="14" spans="1:40" s="26" customFormat="1" ht="11.25" customHeight="1" x14ac:dyDescent="0.2">
      <c r="A14" s="39" t="s">
        <v>21</v>
      </c>
      <c r="B14" s="40"/>
      <c r="C14" s="41"/>
      <c r="D14" s="20">
        <f>SUM(D12:D13)</f>
        <v>0</v>
      </c>
      <c r="E14" s="34"/>
      <c r="F14" s="40"/>
      <c r="G14" s="14">
        <f>SUM(G12:G13)</f>
        <v>0</v>
      </c>
      <c r="H14" s="42">
        <f>+D14-G14</f>
        <v>0</v>
      </c>
      <c r="I14" s="43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</row>
    <row r="15" spans="1:40" s="26" customFormat="1" ht="18.75" customHeight="1" x14ac:dyDescent="0.2">
      <c r="A15" s="330" t="s">
        <v>24</v>
      </c>
      <c r="B15" s="331"/>
      <c r="C15" s="331"/>
      <c r="D15" s="44">
        <f>SUM(D9:D14)</f>
        <v>0</v>
      </c>
      <c r="E15" s="45"/>
      <c r="F15" s="40"/>
      <c r="G15" s="14"/>
      <c r="H15" s="42"/>
      <c r="I15" s="43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</row>
    <row r="16" spans="1:40" s="16" customFormat="1" ht="15.75" customHeight="1" x14ac:dyDescent="0.2">
      <c r="A16" s="332" t="s">
        <v>25</v>
      </c>
      <c r="B16" s="333"/>
      <c r="C16" s="333"/>
      <c r="D16" s="333"/>
      <c r="E16" s="333"/>
      <c r="F16" s="333"/>
      <c r="G16" s="333"/>
      <c r="H16" s="333"/>
      <c r="I16" s="334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</row>
    <row r="17" spans="1:40" s="26" customFormat="1" ht="15.75" customHeight="1" x14ac:dyDescent="0.2">
      <c r="A17" s="17" t="s">
        <v>25</v>
      </c>
      <c r="B17" s="46" t="s">
        <v>26</v>
      </c>
      <c r="C17" s="47" t="s">
        <v>20</v>
      </c>
      <c r="D17" s="20">
        <v>29600234.399999999</v>
      </c>
      <c r="E17" s="48"/>
      <c r="F17" s="22"/>
      <c r="G17" s="49"/>
      <c r="H17" s="18"/>
      <c r="I17" s="24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</row>
    <row r="18" spans="1:40" s="26" customFormat="1" ht="15.75" customHeight="1" x14ac:dyDescent="0.2">
      <c r="A18" s="27" t="s">
        <v>27</v>
      </c>
      <c r="B18" s="46" t="s">
        <v>26</v>
      </c>
      <c r="C18" s="33" t="s">
        <v>18</v>
      </c>
      <c r="D18" s="20">
        <v>1365297.6</v>
      </c>
      <c r="E18" s="36"/>
      <c r="F18" s="30" t="s">
        <v>28</v>
      </c>
      <c r="G18" s="28">
        <v>30965532</v>
      </c>
      <c r="H18" s="42">
        <f>+D18+D17-G18</f>
        <v>0</v>
      </c>
      <c r="I18" s="32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</row>
    <row r="19" spans="1:40" s="26" customFormat="1" ht="15.75" customHeight="1" x14ac:dyDescent="0.2">
      <c r="A19" s="27" t="s">
        <v>25</v>
      </c>
      <c r="B19" s="46" t="s">
        <v>26</v>
      </c>
      <c r="C19" s="29" t="s">
        <v>29</v>
      </c>
      <c r="D19" s="20">
        <v>0</v>
      </c>
      <c r="E19" s="36"/>
      <c r="F19" s="30"/>
      <c r="G19" s="28"/>
      <c r="H19" s="28"/>
      <c r="I19" s="32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</row>
    <row r="20" spans="1:40" s="26" customFormat="1" ht="15.75" customHeight="1" x14ac:dyDescent="0.2">
      <c r="A20" s="27" t="s">
        <v>25</v>
      </c>
      <c r="B20" s="46" t="s">
        <v>26</v>
      </c>
      <c r="C20" s="33" t="s">
        <v>30</v>
      </c>
      <c r="D20" s="20">
        <v>0</v>
      </c>
      <c r="E20" s="36"/>
      <c r="F20" s="30"/>
      <c r="G20" s="28"/>
      <c r="H20" s="28"/>
      <c r="I20" s="32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</row>
    <row r="21" spans="1:40" s="26" customFormat="1" ht="15.75" customHeight="1" x14ac:dyDescent="0.2">
      <c r="A21" s="27" t="s">
        <v>31</v>
      </c>
      <c r="B21" s="46" t="s">
        <v>32</v>
      </c>
      <c r="C21" s="29" t="s">
        <v>20</v>
      </c>
      <c r="D21" s="20">
        <v>1748618.89</v>
      </c>
      <c r="E21" s="36"/>
      <c r="F21" s="30" t="s">
        <v>33</v>
      </c>
      <c r="G21" s="28">
        <v>1748618.89</v>
      </c>
      <c r="H21" s="42">
        <f>+D21-G21</f>
        <v>0</v>
      </c>
      <c r="I21" s="32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</row>
    <row r="22" spans="1:40" s="26" customFormat="1" ht="15.75" customHeight="1" x14ac:dyDescent="0.2">
      <c r="A22" s="27" t="s">
        <v>34</v>
      </c>
      <c r="B22" s="46" t="s">
        <v>32</v>
      </c>
      <c r="C22" s="33" t="s">
        <v>18</v>
      </c>
      <c r="D22" s="20">
        <v>0</v>
      </c>
      <c r="E22" s="36"/>
      <c r="F22" s="30"/>
      <c r="G22" s="28"/>
      <c r="H22" s="28"/>
      <c r="I22" s="32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</row>
    <row r="23" spans="1:40" s="26" customFormat="1" ht="15.75" customHeight="1" x14ac:dyDescent="0.2">
      <c r="A23" s="27" t="s">
        <v>34</v>
      </c>
      <c r="B23" s="46" t="s">
        <v>32</v>
      </c>
      <c r="C23" s="33" t="s">
        <v>30</v>
      </c>
      <c r="D23" s="20">
        <v>0</v>
      </c>
      <c r="E23" s="36"/>
      <c r="F23" s="30"/>
      <c r="G23" s="28"/>
      <c r="H23" s="28"/>
      <c r="I23" s="32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</row>
    <row r="24" spans="1:40" s="26" customFormat="1" ht="15.75" customHeight="1" x14ac:dyDescent="0.2">
      <c r="A24" s="27" t="s">
        <v>35</v>
      </c>
      <c r="B24" s="46" t="s">
        <v>36</v>
      </c>
      <c r="C24" s="33" t="s">
        <v>20</v>
      </c>
      <c r="D24" s="20">
        <v>0</v>
      </c>
      <c r="E24" s="36"/>
      <c r="F24" s="30"/>
      <c r="G24" s="28"/>
      <c r="H24" s="28"/>
      <c r="I24" s="32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</row>
    <row r="25" spans="1:40" s="26" customFormat="1" ht="15.75" customHeight="1" x14ac:dyDescent="0.2">
      <c r="A25" s="27" t="s">
        <v>34</v>
      </c>
      <c r="B25" s="46" t="s">
        <v>37</v>
      </c>
      <c r="C25" s="33" t="s">
        <v>20</v>
      </c>
      <c r="D25" s="20">
        <v>2577801.2999999998</v>
      </c>
      <c r="E25" s="36"/>
      <c r="F25" s="30" t="s">
        <v>38</v>
      </c>
      <c r="G25" s="28">
        <v>2577801.2999999998</v>
      </c>
      <c r="H25" s="42">
        <f>+D25-G25</f>
        <v>0</v>
      </c>
      <c r="I25" s="32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</row>
    <row r="26" spans="1:40" s="26" customFormat="1" ht="15.75" customHeight="1" x14ac:dyDescent="0.2">
      <c r="A26" s="27" t="s">
        <v>34</v>
      </c>
      <c r="B26" s="46" t="s">
        <v>37</v>
      </c>
      <c r="C26" s="33" t="s">
        <v>18</v>
      </c>
      <c r="D26" s="20">
        <v>0</v>
      </c>
      <c r="E26" s="36"/>
      <c r="F26" s="30"/>
      <c r="G26" s="28"/>
      <c r="H26" s="28"/>
      <c r="I26" s="32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</row>
    <row r="27" spans="1:40" s="26" customFormat="1" ht="15.75" customHeight="1" x14ac:dyDescent="0.2">
      <c r="A27" s="27" t="s">
        <v>39</v>
      </c>
      <c r="B27" s="46" t="s">
        <v>40</v>
      </c>
      <c r="C27" s="33" t="s">
        <v>20</v>
      </c>
      <c r="D27" s="20">
        <v>0</v>
      </c>
      <c r="E27" s="36"/>
      <c r="F27" s="30"/>
      <c r="G27" s="28"/>
      <c r="H27" s="28"/>
      <c r="I27" s="32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</row>
    <row r="28" spans="1:40" s="26" customFormat="1" ht="15.75" customHeight="1" x14ac:dyDescent="0.2">
      <c r="A28" s="27" t="s">
        <v>41</v>
      </c>
      <c r="B28" s="46" t="s">
        <v>42</v>
      </c>
      <c r="C28" s="33" t="s">
        <v>18</v>
      </c>
      <c r="D28" s="20">
        <v>0</v>
      </c>
      <c r="E28" s="36"/>
      <c r="F28" s="30"/>
      <c r="G28" s="28"/>
      <c r="H28" s="28"/>
      <c r="I28" s="32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</row>
    <row r="29" spans="1:40" s="26" customFormat="1" ht="15.75" customHeight="1" x14ac:dyDescent="0.2">
      <c r="A29" s="27" t="s">
        <v>41</v>
      </c>
      <c r="B29" s="46" t="s">
        <v>42</v>
      </c>
      <c r="C29" s="33" t="s">
        <v>20</v>
      </c>
      <c r="D29" s="20">
        <v>0</v>
      </c>
      <c r="E29" s="36"/>
      <c r="F29" s="30"/>
      <c r="G29" s="28"/>
      <c r="H29" s="28"/>
      <c r="I29" s="32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</row>
    <row r="30" spans="1:40" ht="18.75" customHeight="1" x14ac:dyDescent="0.2">
      <c r="A30" s="335" t="s">
        <v>43</v>
      </c>
      <c r="B30" s="336"/>
      <c r="C30" s="336"/>
      <c r="D30" s="44">
        <f>SUM(D17:D29)</f>
        <v>35291952.189999998</v>
      </c>
      <c r="E30" s="50"/>
      <c r="F30" s="51" t="s">
        <v>44</v>
      </c>
      <c r="G30" s="52">
        <f>+G25+G21+G18</f>
        <v>35291952.189999998</v>
      </c>
      <c r="H30" s="42">
        <f>+D30-G30</f>
        <v>0</v>
      </c>
      <c r="I30" s="53"/>
    </row>
    <row r="31" spans="1:40" s="16" customFormat="1" ht="14.25" customHeight="1" x14ac:dyDescent="0.2">
      <c r="A31" s="332" t="s">
        <v>45</v>
      </c>
      <c r="B31" s="333"/>
      <c r="C31" s="333"/>
      <c r="D31" s="333"/>
      <c r="E31" s="333"/>
      <c r="F31" s="333"/>
      <c r="G31" s="333"/>
      <c r="H31" s="333"/>
      <c r="I31" s="334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</row>
    <row r="32" spans="1:40" s="26" customFormat="1" ht="15" customHeight="1" x14ac:dyDescent="0.2">
      <c r="A32" s="27" t="s">
        <v>46</v>
      </c>
      <c r="B32" s="46" t="s">
        <v>47</v>
      </c>
      <c r="C32" s="33" t="s">
        <v>18</v>
      </c>
      <c r="D32" s="20">
        <v>0</v>
      </c>
      <c r="E32" s="54"/>
      <c r="F32" s="30"/>
      <c r="G32" s="28"/>
      <c r="H32" s="28"/>
      <c r="I32" s="24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</row>
    <row r="33" spans="1:40" s="26" customFormat="1" ht="15" customHeight="1" x14ac:dyDescent="0.2">
      <c r="A33" s="27" t="s">
        <v>46</v>
      </c>
      <c r="B33" s="28" t="s">
        <v>48</v>
      </c>
      <c r="C33" s="33" t="s">
        <v>20</v>
      </c>
      <c r="D33" s="20">
        <v>27979806.780000001</v>
      </c>
      <c r="E33" s="54"/>
      <c r="F33" s="30" t="s">
        <v>49</v>
      </c>
      <c r="G33" s="28">
        <v>35189820.079999998</v>
      </c>
      <c r="H33" s="42">
        <f>+D33+D35-G33</f>
        <v>0</v>
      </c>
      <c r="I33" s="32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</row>
    <row r="34" spans="1:40" s="26" customFormat="1" ht="15" customHeight="1" x14ac:dyDescent="0.2">
      <c r="A34" s="27" t="s">
        <v>50</v>
      </c>
      <c r="B34" s="55" t="s">
        <v>51</v>
      </c>
      <c r="C34" s="33" t="s">
        <v>18</v>
      </c>
      <c r="D34" s="20">
        <v>0</v>
      </c>
      <c r="E34" s="36"/>
      <c r="F34" s="30"/>
      <c r="G34" s="28"/>
      <c r="H34" s="28"/>
      <c r="I34" s="32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</row>
    <row r="35" spans="1:40" s="26" customFormat="1" ht="15" customHeight="1" x14ac:dyDescent="0.2">
      <c r="A35" s="27" t="s">
        <v>50</v>
      </c>
      <c r="B35" s="55" t="s">
        <v>51</v>
      </c>
      <c r="C35" s="33" t="s">
        <v>20</v>
      </c>
      <c r="D35" s="20">
        <v>7210013.2999999998</v>
      </c>
      <c r="E35" s="54"/>
      <c r="F35" s="30"/>
      <c r="G35" s="28"/>
      <c r="H35" s="28"/>
      <c r="I35" s="43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</row>
    <row r="36" spans="1:40" s="26" customFormat="1" ht="29.25" customHeight="1" x14ac:dyDescent="0.2">
      <c r="A36" s="27" t="s">
        <v>46</v>
      </c>
      <c r="B36" s="28" t="s">
        <v>47</v>
      </c>
      <c r="C36" s="33" t="s">
        <v>30</v>
      </c>
      <c r="D36" s="20">
        <v>0</v>
      </c>
      <c r="E36" s="54"/>
      <c r="F36" s="30"/>
      <c r="G36" s="28"/>
      <c r="H36" s="28"/>
      <c r="I36" s="56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</row>
    <row r="37" spans="1:40" s="26" customFormat="1" ht="19.5" customHeight="1" x14ac:dyDescent="0.2">
      <c r="A37" s="27" t="s">
        <v>52</v>
      </c>
      <c r="B37" s="28" t="s">
        <v>53</v>
      </c>
      <c r="C37" s="33" t="s">
        <v>20</v>
      </c>
      <c r="D37" s="20">
        <v>307017438.79000002</v>
      </c>
      <c r="E37" s="54"/>
      <c r="F37" s="30"/>
      <c r="G37" s="28"/>
      <c r="H37" s="28"/>
      <c r="I37" s="56"/>
      <c r="J37" s="25"/>
      <c r="K37" s="25"/>
      <c r="L37" s="57"/>
      <c r="M37" s="57"/>
      <c r="N37" s="57"/>
      <c r="O37" s="57"/>
      <c r="P37" s="57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</row>
    <row r="38" spans="1:40" s="26" customFormat="1" ht="22.5" customHeight="1" x14ac:dyDescent="0.2">
      <c r="A38" s="27" t="s">
        <v>52</v>
      </c>
      <c r="B38" s="28" t="s">
        <v>53</v>
      </c>
      <c r="C38" s="33" t="s">
        <v>54</v>
      </c>
      <c r="D38" s="20">
        <v>1893880.6</v>
      </c>
      <c r="E38" s="54"/>
      <c r="F38" s="30"/>
      <c r="G38" s="28"/>
      <c r="H38" s="28"/>
      <c r="I38" s="56"/>
      <c r="J38" s="25"/>
      <c r="K38" s="25"/>
      <c r="L38" s="57"/>
      <c r="M38" s="57"/>
      <c r="N38" s="57"/>
      <c r="O38" s="57"/>
      <c r="P38" s="57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</row>
    <row r="39" spans="1:40" s="26" customFormat="1" ht="15" customHeight="1" x14ac:dyDescent="0.2">
      <c r="A39" s="27" t="s">
        <v>52</v>
      </c>
      <c r="B39" s="55" t="s">
        <v>55</v>
      </c>
      <c r="C39" s="33" t="s">
        <v>18</v>
      </c>
      <c r="D39" s="20">
        <v>0</v>
      </c>
      <c r="E39" s="36"/>
      <c r="F39" s="30" t="s">
        <v>56</v>
      </c>
      <c r="G39" s="37">
        <v>308911319.38999999</v>
      </c>
      <c r="H39" s="58">
        <f>+D37+D38+D39-G39</f>
        <v>0</v>
      </c>
      <c r="I39" s="56"/>
      <c r="K39" s="25"/>
      <c r="L39" s="57"/>
      <c r="M39" s="57"/>
      <c r="N39" s="57"/>
      <c r="O39" s="57"/>
      <c r="P39" s="59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</row>
    <row r="40" spans="1:40" s="26" customFormat="1" ht="18.75" customHeight="1" x14ac:dyDescent="0.2">
      <c r="A40" s="306" t="s">
        <v>57</v>
      </c>
      <c r="B40" s="307"/>
      <c r="C40" s="308"/>
      <c r="D40" s="31">
        <f>SUM(D32:D39)</f>
        <v>344101139.47000003</v>
      </c>
      <c r="E40" s="45"/>
      <c r="F40" s="30" t="s">
        <v>58</v>
      </c>
      <c r="G40" s="35">
        <f>SUM(G33:G39)</f>
        <v>344101139.46999997</v>
      </c>
      <c r="H40" s="60">
        <f>+D40-G40</f>
        <v>0</v>
      </c>
      <c r="I40" s="61"/>
      <c r="J40" s="25"/>
      <c r="K40" s="25"/>
      <c r="L40" s="59"/>
      <c r="M40" s="57"/>
      <c r="N40" s="57"/>
      <c r="O40" s="57"/>
      <c r="P40" s="57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</row>
    <row r="41" spans="1:40" ht="12" customHeight="1" x14ac:dyDescent="0.2">
      <c r="A41" s="291"/>
      <c r="B41" s="292"/>
      <c r="C41" s="292"/>
      <c r="D41" s="292"/>
      <c r="E41" s="292"/>
      <c r="F41" s="292"/>
      <c r="G41" s="292"/>
      <c r="H41" s="292"/>
      <c r="I41" s="293"/>
    </row>
    <row r="42" spans="1:40" ht="17.25" customHeight="1" x14ac:dyDescent="0.15">
      <c r="A42" s="27" t="s">
        <v>59</v>
      </c>
      <c r="B42" s="28" t="s">
        <v>60</v>
      </c>
      <c r="C42" s="33" t="s">
        <v>20</v>
      </c>
      <c r="D42" s="31">
        <v>100559213.8</v>
      </c>
      <c r="E42" s="34"/>
      <c r="F42" s="30" t="s">
        <v>61</v>
      </c>
      <c r="G42" s="35">
        <v>100559213.8</v>
      </c>
      <c r="H42" s="35">
        <f>+D42-G42</f>
        <v>0</v>
      </c>
      <c r="I42" s="32"/>
    </row>
    <row r="43" spans="1:40" ht="7.5" customHeight="1" x14ac:dyDescent="0.15">
      <c r="A43" s="62"/>
      <c r="B43" s="34"/>
      <c r="C43" s="63"/>
      <c r="D43" s="34"/>
      <c r="E43" s="34"/>
      <c r="F43" s="34"/>
      <c r="G43" s="34"/>
      <c r="H43" s="34"/>
      <c r="I43" s="56"/>
    </row>
    <row r="44" spans="1:40" ht="14.25" customHeight="1" x14ac:dyDescent="0.15">
      <c r="A44" s="27" t="s">
        <v>62</v>
      </c>
      <c r="B44" s="28" t="s">
        <v>63</v>
      </c>
      <c r="C44" s="33" t="s">
        <v>20</v>
      </c>
      <c r="D44" s="64">
        <v>0</v>
      </c>
      <c r="E44" s="34"/>
      <c r="F44" s="65">
        <v>197507</v>
      </c>
      <c r="G44" s="35">
        <v>0</v>
      </c>
      <c r="H44" s="35">
        <f>+D44-G44</f>
        <v>0</v>
      </c>
      <c r="I44" s="66"/>
    </row>
    <row r="45" spans="1:40" ht="6.75" customHeight="1" x14ac:dyDescent="0.15">
      <c r="A45" s="62"/>
      <c r="B45" s="34"/>
      <c r="C45" s="63"/>
      <c r="D45" s="34"/>
      <c r="E45" s="34"/>
      <c r="F45" s="34"/>
      <c r="G45" s="34"/>
      <c r="H45" s="34"/>
      <c r="I45" s="56"/>
    </row>
    <row r="46" spans="1:40" ht="15.75" customHeight="1" x14ac:dyDescent="0.15">
      <c r="A46" s="27" t="s">
        <v>64</v>
      </c>
      <c r="B46" s="28" t="s">
        <v>65</v>
      </c>
      <c r="C46" s="33" t="s">
        <v>18</v>
      </c>
      <c r="D46" s="67">
        <v>0</v>
      </c>
      <c r="E46" s="34"/>
      <c r="F46" s="294">
        <v>197508</v>
      </c>
      <c r="G46" s="295">
        <v>0</v>
      </c>
      <c r="H46" s="296">
        <f>+D47+D46-G46</f>
        <v>0</v>
      </c>
      <c r="I46" s="32"/>
    </row>
    <row r="47" spans="1:40" ht="18.75" customHeight="1" x14ac:dyDescent="0.15">
      <c r="A47" s="27" t="s">
        <v>64</v>
      </c>
      <c r="B47" s="28" t="s">
        <v>65</v>
      </c>
      <c r="C47" s="33" t="s">
        <v>66</v>
      </c>
      <c r="D47" s="67">
        <v>0</v>
      </c>
      <c r="E47" s="34"/>
      <c r="F47" s="294"/>
      <c r="G47" s="295"/>
      <c r="H47" s="296"/>
      <c r="I47" s="32"/>
    </row>
    <row r="48" spans="1:40" ht="11.25" customHeight="1" x14ac:dyDescent="0.2">
      <c r="A48" s="68" t="s">
        <v>67</v>
      </c>
      <c r="B48" s="12"/>
      <c r="C48" s="69"/>
      <c r="D48" s="12"/>
      <c r="E48" s="12"/>
      <c r="F48" s="12"/>
      <c r="G48" s="12"/>
      <c r="H48" s="70"/>
      <c r="I48" s="71"/>
    </row>
    <row r="49" spans="1:40" ht="15.75" customHeight="1" x14ac:dyDescent="0.2">
      <c r="A49" s="297" t="s">
        <v>68</v>
      </c>
      <c r="B49" s="298"/>
      <c r="C49" s="298"/>
      <c r="D49" s="72">
        <f>D44+D42+D10+D37+D33+D29+D27+D25+D24+D21+D17+D13+D47+D35</f>
        <v>476693127.25999999</v>
      </c>
      <c r="E49" s="73"/>
      <c r="F49" s="74"/>
      <c r="G49" s="12"/>
      <c r="H49" s="75"/>
      <c r="I49" s="76"/>
    </row>
    <row r="50" spans="1:40" ht="15.75" customHeight="1" x14ac:dyDescent="0.2">
      <c r="A50" s="297" t="s">
        <v>54</v>
      </c>
      <c r="B50" s="298"/>
      <c r="C50" s="298"/>
      <c r="D50" s="72">
        <f>+D38+D18</f>
        <v>3259178.2</v>
      </c>
      <c r="E50" s="73"/>
      <c r="F50" s="74"/>
      <c r="G50" s="12"/>
      <c r="H50" s="75"/>
      <c r="I50" s="76"/>
    </row>
    <row r="51" spans="1:40" ht="18" customHeight="1" x14ac:dyDescent="0.2">
      <c r="A51" s="297" t="s">
        <v>69</v>
      </c>
      <c r="B51" s="298"/>
      <c r="C51" s="298"/>
      <c r="D51" s="77">
        <f>+D43+D36+D23+D20</f>
        <v>0</v>
      </c>
      <c r="E51" s="50"/>
      <c r="F51" s="74"/>
      <c r="G51" s="12"/>
      <c r="H51" s="78"/>
      <c r="I51" s="71"/>
    </row>
    <row r="52" spans="1:40" ht="22.5" customHeight="1" x14ac:dyDescent="0.2">
      <c r="A52" s="297" t="s">
        <v>70</v>
      </c>
      <c r="B52" s="298"/>
      <c r="C52" s="298"/>
      <c r="D52" s="79">
        <f>+D39</f>
        <v>0</v>
      </c>
      <c r="E52" s="50"/>
      <c r="F52" s="74"/>
      <c r="G52" s="299" t="s">
        <v>71</v>
      </c>
      <c r="H52" s="300"/>
      <c r="I52" s="80" t="s">
        <v>72</v>
      </c>
    </row>
    <row r="53" spans="1:40" ht="15.75" customHeight="1" x14ac:dyDescent="0.2">
      <c r="A53" s="301" t="s">
        <v>73</v>
      </c>
      <c r="B53" s="302"/>
      <c r="C53" s="302"/>
      <c r="D53" s="77">
        <f>SUM(D49:D52)</f>
        <v>479952305.45999998</v>
      </c>
      <c r="E53" s="50"/>
      <c r="F53" s="74"/>
      <c r="G53" s="72">
        <f>+G46+G14+G11+G44+G42+G40+G30</f>
        <v>479952305.45999998</v>
      </c>
      <c r="H53" s="78"/>
      <c r="I53" s="81">
        <f>+D53-G53</f>
        <v>0</v>
      </c>
    </row>
    <row r="54" spans="1:40" s="83" customFormat="1" ht="15.75" customHeight="1" x14ac:dyDescent="0.15">
      <c r="A54" s="303" t="s">
        <v>74</v>
      </c>
      <c r="B54" s="304"/>
      <c r="C54" s="304"/>
      <c r="D54" s="304"/>
      <c r="E54" s="304"/>
      <c r="F54" s="304"/>
      <c r="G54" s="304"/>
      <c r="H54" s="304"/>
      <c r="I54" s="305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</row>
    <row r="55" spans="1:40" ht="12" x14ac:dyDescent="0.2">
      <c r="A55" s="84"/>
      <c r="B55" s="12"/>
      <c r="C55" s="85"/>
      <c r="D55" s="3"/>
      <c r="E55" s="12"/>
      <c r="F55" s="74"/>
      <c r="G55" s="12"/>
      <c r="H55" s="78"/>
      <c r="I55" s="71"/>
    </row>
    <row r="56" spans="1:40" ht="12" x14ac:dyDescent="0.2">
      <c r="A56" s="86" t="s">
        <v>75</v>
      </c>
      <c r="B56" s="87"/>
      <c r="C56" s="88"/>
      <c r="D56" s="3"/>
      <c r="E56" s="89"/>
      <c r="F56" s="90"/>
      <c r="G56" s="3"/>
      <c r="H56" s="91"/>
      <c r="I56" s="71"/>
    </row>
    <row r="57" spans="1:40" ht="16.5" customHeight="1" x14ac:dyDescent="0.2">
      <c r="A57" s="86"/>
      <c r="B57" s="92"/>
      <c r="C57" s="263" t="s">
        <v>76</v>
      </c>
      <c r="D57" s="263"/>
      <c r="E57" s="263"/>
      <c r="F57" s="263"/>
      <c r="G57" s="91"/>
      <c r="H57" s="91"/>
      <c r="I57" s="71"/>
    </row>
    <row r="58" spans="1:40" ht="16.5" customHeight="1" x14ac:dyDescent="0.2">
      <c r="A58" s="86"/>
      <c r="B58" s="92"/>
      <c r="C58" s="289" t="s">
        <v>77</v>
      </c>
      <c r="D58" s="289"/>
      <c r="E58" s="289"/>
      <c r="F58" s="289"/>
      <c r="G58" s="3"/>
      <c r="H58" s="91"/>
      <c r="I58" s="71"/>
    </row>
    <row r="59" spans="1:40" ht="12" x14ac:dyDescent="0.2">
      <c r="A59" s="86"/>
      <c r="B59" s="92"/>
      <c r="C59" s="93"/>
      <c r="D59" s="10"/>
      <c r="E59" s="94"/>
      <c r="F59" s="10"/>
      <c r="G59" s="3"/>
      <c r="H59" s="91"/>
      <c r="I59" s="71"/>
    </row>
    <row r="60" spans="1:40" ht="12" x14ac:dyDescent="0.2">
      <c r="A60" s="86" t="s">
        <v>78</v>
      </c>
      <c r="B60" s="87"/>
      <c r="C60" s="95"/>
      <c r="D60" s="89"/>
      <c r="E60" s="89"/>
      <c r="F60" s="90"/>
      <c r="G60" s="3"/>
      <c r="H60" s="91"/>
      <c r="I60" s="71"/>
    </row>
    <row r="61" spans="1:40" s="3" customFormat="1" ht="16.5" customHeight="1" x14ac:dyDescent="0.2">
      <c r="A61" s="86"/>
      <c r="B61" s="92"/>
      <c r="C61" s="263" t="s">
        <v>79</v>
      </c>
      <c r="D61" s="263"/>
      <c r="E61" s="263"/>
      <c r="F61" s="263"/>
      <c r="H61" s="91"/>
      <c r="I61" s="71"/>
    </row>
    <row r="62" spans="1:40" s="3" customFormat="1" ht="16.5" customHeight="1" thickBot="1" x14ac:dyDescent="0.25">
      <c r="A62" s="86"/>
      <c r="B62" s="92"/>
      <c r="C62" s="290" t="s">
        <v>80</v>
      </c>
      <c r="D62" s="290"/>
      <c r="E62" s="290"/>
      <c r="F62" s="290"/>
      <c r="H62" s="91"/>
      <c r="I62" s="71"/>
    </row>
    <row r="63" spans="1:40" s="3" customFormat="1" ht="12" x14ac:dyDescent="0.2">
      <c r="A63" s="86"/>
      <c r="B63" s="92"/>
      <c r="C63" s="93"/>
      <c r="D63" s="10"/>
      <c r="E63" s="10"/>
      <c r="F63" s="10"/>
      <c r="H63" s="91"/>
      <c r="I63" s="71"/>
    </row>
    <row r="64" spans="1:40" s="3" customFormat="1" ht="12" x14ac:dyDescent="0.2">
      <c r="A64" s="86"/>
      <c r="B64" s="92"/>
      <c r="C64" s="93"/>
      <c r="D64" s="10"/>
      <c r="E64" s="10"/>
      <c r="F64" s="10"/>
      <c r="H64" s="91"/>
      <c r="I64" s="71"/>
    </row>
    <row r="65" spans="1:9" s="3" customFormat="1" ht="12" x14ac:dyDescent="0.2">
      <c r="A65" s="86" t="s">
        <v>78</v>
      </c>
      <c r="B65" s="87"/>
      <c r="C65" s="95"/>
      <c r="D65" s="89"/>
      <c r="E65" s="89"/>
      <c r="F65" s="90"/>
      <c r="H65" s="91"/>
      <c r="I65" s="71"/>
    </row>
    <row r="66" spans="1:9" s="3" customFormat="1" ht="16.5" customHeight="1" x14ac:dyDescent="0.2">
      <c r="A66" s="86"/>
      <c r="B66" s="92"/>
      <c r="C66" s="263" t="s">
        <v>81</v>
      </c>
      <c r="D66" s="263"/>
      <c r="E66" s="263"/>
      <c r="F66" s="263"/>
      <c r="H66" s="91"/>
      <c r="I66" s="71"/>
    </row>
    <row r="67" spans="1:9" s="3" customFormat="1" ht="16.5" customHeight="1" thickBot="1" x14ac:dyDescent="0.25">
      <c r="A67" s="96"/>
      <c r="B67" s="97"/>
      <c r="C67" s="290" t="s">
        <v>82</v>
      </c>
      <c r="D67" s="290"/>
      <c r="E67" s="290"/>
      <c r="F67" s="290"/>
      <c r="G67" s="98"/>
      <c r="H67" s="99"/>
      <c r="I67" s="100"/>
    </row>
  </sheetData>
  <mergeCells count="33">
    <mergeCell ref="A40:C40"/>
    <mergeCell ref="A1:G4"/>
    <mergeCell ref="H2:I2"/>
    <mergeCell ref="H4:I4"/>
    <mergeCell ref="A5:B5"/>
    <mergeCell ref="D5:G5"/>
    <mergeCell ref="A6:A7"/>
    <mergeCell ref="B6:D6"/>
    <mergeCell ref="F6:H6"/>
    <mergeCell ref="I6:I7"/>
    <mergeCell ref="B7:D7"/>
    <mergeCell ref="A8:I8"/>
    <mergeCell ref="A15:C15"/>
    <mergeCell ref="A16:I16"/>
    <mergeCell ref="A30:C30"/>
    <mergeCell ref="A31:I31"/>
    <mergeCell ref="C57:F57"/>
    <mergeCell ref="A41:I41"/>
    <mergeCell ref="F46:F47"/>
    <mergeCell ref="G46:G47"/>
    <mergeCell ref="H46:H47"/>
    <mergeCell ref="A49:C49"/>
    <mergeCell ref="A50:C50"/>
    <mergeCell ref="A51:C51"/>
    <mergeCell ref="A52:C52"/>
    <mergeCell ref="G52:H52"/>
    <mergeCell ref="A53:C53"/>
    <mergeCell ref="A54:I54"/>
    <mergeCell ref="C58:F58"/>
    <mergeCell ref="C61:F61"/>
    <mergeCell ref="C62:F62"/>
    <mergeCell ref="C66:F66"/>
    <mergeCell ref="C67:F67"/>
  </mergeCells>
  <pageMargins left="0.39370078740157483" right="0.15748031496062992" top="0.15748031496062992" bottom="0.35433070866141736" header="1.1023622047244095" footer="0.15748031496062992"/>
  <pageSetup paperSize="41" orientation="landscape" r:id="rId1"/>
  <headerFooter>
    <oddFooter>&amp;L&amp;P&amp;C&amp;Z&amp;F&amp;RAlaboro:Abdonina Guevara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ACTIVOS ALMACEN</vt:lpstr>
      <vt:lpstr>DEPRE </vt:lpstr>
      <vt:lpstr>'ACTIVOS ALMACEN'!Área_de_impresión</vt:lpstr>
      <vt:lpstr>'ACTIVOS ALMACEN'!Títulos_a_imprimir</vt:lpstr>
      <vt:lpstr>'DEPRE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Abdonina Guevara Rodriguez</dc:creator>
  <cp:lastModifiedBy>Asus</cp:lastModifiedBy>
  <cp:lastPrinted>2022-08-31T19:45:32Z</cp:lastPrinted>
  <dcterms:created xsi:type="dcterms:W3CDTF">2022-08-23T20:24:42Z</dcterms:created>
  <dcterms:modified xsi:type="dcterms:W3CDTF">2023-07-07T08:14:09Z</dcterms:modified>
</cp:coreProperties>
</file>