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P:\2016-2020\2018\PEDI\"/>
    </mc:Choice>
  </mc:AlternateContent>
  <bookViews>
    <workbookView xWindow="0" yWindow="0" windowWidth="20490" windowHeight="7665"/>
  </bookViews>
  <sheets>
    <sheet name="PEDI  JUNIO 30" sheetId="2" r:id="rId1"/>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AV26" i="2" l="1"/>
  <c r="AU26" i="2"/>
  <c r="AU21" i="2"/>
  <c r="AU22" i="2"/>
  <c r="AU23" i="2"/>
  <c r="AU20" i="2"/>
  <c r="AU18" i="2"/>
  <c r="AU16" i="2"/>
  <c r="AU17" i="2"/>
  <c r="AU15" i="2"/>
  <c r="AV22" i="2"/>
  <c r="AJ22" i="2"/>
  <c r="AV17" i="2"/>
  <c r="AJ17" i="2"/>
  <c r="AP33" i="2"/>
  <c r="AP34" i="2"/>
  <c r="AH21" i="2"/>
  <c r="AH23" i="2"/>
  <c r="AG21" i="2"/>
  <c r="AG23" i="2"/>
  <c r="AG20" i="2"/>
  <c r="AG16" i="2"/>
  <c r="AG18" i="2"/>
  <c r="AA21" i="2"/>
  <c r="AA23" i="2"/>
  <c r="AA20" i="2"/>
  <c r="AA16" i="2"/>
  <c r="AA18" i="2"/>
  <c r="U26" i="2"/>
  <c r="U21" i="2"/>
  <c r="U23" i="2"/>
  <c r="U20" i="2"/>
  <c r="U18" i="2"/>
  <c r="U16" i="2"/>
  <c r="AI16" i="2"/>
  <c r="AJ16" i="2"/>
  <c r="U15" i="2"/>
  <c r="AG15" i="2"/>
  <c r="AA15" i="2"/>
  <c r="AH20" i="2"/>
  <c r="AH18" i="2"/>
  <c r="AH15" i="2"/>
  <c r="AL24" i="2"/>
  <c r="AL19" i="2"/>
  <c r="AM24" i="2"/>
  <c r="AM19" i="2"/>
  <c r="AM33" i="2"/>
  <c r="AM34" i="2"/>
  <c r="AN19" i="2"/>
  <c r="AN24" i="2"/>
  <c r="AN25" i="2"/>
  <c r="AN35" i="2"/>
  <c r="AO19" i="2"/>
  <c r="AO24" i="2"/>
  <c r="AO33" i="2"/>
  <c r="AO34" i="2"/>
  <c r="AP19" i="2"/>
  <c r="AP24" i="2"/>
  <c r="AQ24" i="2"/>
  <c r="AQ19" i="2"/>
  <c r="AQ33" i="2"/>
  <c r="AQ34" i="2"/>
  <c r="AR24" i="2"/>
  <c r="AR19" i="2"/>
  <c r="AS24" i="2"/>
  <c r="AS19" i="2"/>
  <c r="AS25" i="2"/>
  <c r="AS33" i="2"/>
  <c r="AS34" i="2"/>
  <c r="AS35" i="2"/>
  <c r="AT24" i="2"/>
  <c r="AT19" i="2"/>
  <c r="AT25" i="2"/>
  <c r="AU33" i="2"/>
  <c r="AU34" i="2"/>
  <c r="AV16" i="2"/>
  <c r="AV18" i="2"/>
  <c r="AV15" i="2"/>
  <c r="AV20" i="2"/>
  <c r="AV21" i="2"/>
  <c r="AV23" i="2"/>
  <c r="AL33" i="2"/>
  <c r="AN33" i="2"/>
  <c r="AR33" i="2"/>
  <c r="AR34" i="2"/>
  <c r="AT33" i="2"/>
  <c r="AT34" i="2"/>
  <c r="AV33" i="2"/>
  <c r="AV34" i="2"/>
  <c r="AH16" i="2"/>
  <c r="AK33" i="2"/>
  <c r="AK34" i="2"/>
  <c r="AK24" i="2"/>
  <c r="AK19" i="2"/>
  <c r="AK25" i="2"/>
  <c r="AR25" i="2"/>
  <c r="AL25" i="2"/>
  <c r="AL35" i="2"/>
  <c r="AI18" i="2"/>
  <c r="AJ18" i="2"/>
  <c r="AI21" i="2"/>
  <c r="AJ21" i="2"/>
  <c r="AU19" i="2"/>
  <c r="AI23" i="2"/>
  <c r="AJ23" i="2"/>
  <c r="AO25" i="2"/>
  <c r="AO35" i="2"/>
  <c r="AM25" i="2"/>
  <c r="AM35" i="2"/>
  <c r="AV19" i="2"/>
  <c r="AV24" i="2"/>
  <c r="AP25" i="2"/>
  <c r="AP35" i="2"/>
  <c r="AI15" i="2"/>
  <c r="AJ15" i="2"/>
  <c r="AQ25" i="2"/>
  <c r="AQ35" i="2"/>
  <c r="AI20" i="2"/>
  <c r="AJ20" i="2"/>
  <c r="AR35" i="2"/>
  <c r="AT35" i="2"/>
  <c r="AU24" i="2"/>
  <c r="AV25" i="2"/>
  <c r="AV35" i="2"/>
  <c r="AK35" i="2"/>
  <c r="AU25" i="2"/>
  <c r="AU35" i="2"/>
</calcChain>
</file>

<file path=xl/comments1.xml><?xml version="1.0" encoding="utf-8"?>
<comments xmlns="http://schemas.openxmlformats.org/spreadsheetml/2006/main">
  <authors>
    <author>nsanabria</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11" authorId="0" shapeId="0">
      <text>
        <r>
          <rPr>
            <sz val="9"/>
            <color indexed="81"/>
            <rFont val="Tahoma"/>
            <family val="2"/>
          </rPr>
          <t xml:space="preserve">
Escriba el Número y nombre de la meta del  Plan de Desarrollo Distrital  como aparece en  SEGPLAN</t>
        </r>
      </text>
    </comment>
    <comment ref="B11" authorId="0" shapeId="0">
      <text>
        <r>
          <rPr>
            <sz val="9"/>
            <color indexed="81"/>
            <rFont val="Tahoma"/>
            <family val="2"/>
          </rPr>
          <t xml:space="preserve">
Escriba  el número y nombre del proyecto de inversión</t>
        </r>
      </text>
    </comment>
    <comment ref="C11" authorId="0" shapeId="0">
      <text>
        <r>
          <rPr>
            <b/>
            <sz val="9"/>
            <color indexed="81"/>
            <rFont val="Tahoma"/>
            <family val="2"/>
          </rPr>
          <t xml:space="preserve">Escriba número y nombre del  proyecto estratégico del Plan de Desarrollo Distrital </t>
        </r>
      </text>
    </comment>
    <comment ref="D11" authorId="0" shapeId="0">
      <text>
        <r>
          <rPr>
            <b/>
            <sz val="9"/>
            <color indexed="81"/>
            <rFont val="Tahoma"/>
            <family val="2"/>
          </rPr>
          <t>Indique  el objetivo estratégico  definido por el IDEP asociado a la meta de la columna F</t>
        </r>
      </text>
    </comment>
    <comment ref="E11" authorId="0" shapeId="0">
      <text>
        <r>
          <rPr>
            <sz val="9"/>
            <color indexed="81"/>
            <rFont val="Tahoma"/>
            <family val="2"/>
          </rPr>
          <t xml:space="preserve">
Escriba el nombre del componente al cual corresponde la meta de la columna F</t>
        </r>
      </text>
    </comment>
    <comment ref="F11" authorId="0" shapeId="0">
      <text>
        <r>
          <rPr>
            <sz val="9"/>
            <color indexed="81"/>
            <rFont val="Tahoma"/>
            <family val="2"/>
          </rPr>
          <t xml:space="preserve">Escriba la meta  del proyecto de inversión 
</t>
        </r>
      </text>
    </comment>
    <comment ref="L11" authorId="0" shapeId="0">
      <text>
        <r>
          <rPr>
            <sz val="9"/>
            <color indexed="81"/>
            <rFont val="Tahoma"/>
            <family val="2"/>
          </rPr>
          <t xml:space="preserve">Indique la meta cuantitativa progrramada para cada vigencia. Para la ejecución  indique l el logro alcanzado en cada trimestre </t>
        </r>
        <r>
          <rPr>
            <b/>
            <sz val="9"/>
            <color indexed="81"/>
            <rFont val="Tahoma"/>
            <family val="2"/>
          </rPr>
          <t>(no acumulada)</t>
        </r>
      </text>
    </comment>
    <comment ref="AK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AW11" authorId="0" shapeId="0">
      <text>
        <r>
          <rPr>
            <b/>
            <sz val="9"/>
            <color indexed="81"/>
            <rFont val="Tahoma"/>
            <family val="2"/>
          </rPr>
          <t>Realizar breve descripción de la gestión adelantada para alcanzar la meta,  relacionando en donde encontrar las evidencias</t>
        </r>
      </text>
    </comment>
    <comment ref="G12" authorId="0" shapeId="0">
      <text>
        <r>
          <rPr>
            <sz val="9"/>
            <color indexed="81"/>
            <rFont val="Tahoma"/>
            <family val="2"/>
          </rPr>
          <t>Escriba el nombre del indicador definido para medir la meta del proyecto de inversión</t>
        </r>
      </text>
    </comment>
    <comment ref="H12" authorId="0" shapeId="0">
      <text>
        <r>
          <rPr>
            <sz val="9"/>
            <color indexed="81"/>
            <rFont val="Tahoma"/>
            <family val="2"/>
          </rPr>
          <t>Indique de donde se toma la información para medir el correspondiente indicador</t>
        </r>
      </text>
    </comment>
    <comment ref="I12" authorId="0" shapeId="0">
      <text>
        <r>
          <rPr>
            <sz val="9"/>
            <color indexed="81"/>
            <rFont val="Tahoma"/>
            <family val="2"/>
          </rPr>
          <t xml:space="preserve">Indique el tipo de indicador como aparece  en la hoja de vida del mismo
</t>
        </r>
      </text>
    </comment>
    <comment ref="J12" authorId="0" shapeId="0">
      <text>
        <r>
          <rPr>
            <sz val="9"/>
            <color indexed="81"/>
            <rFont val="Tahoma"/>
            <family val="2"/>
          </rPr>
          <t>Indique la unidad de medida: Cantidad, número o porcentaje</t>
        </r>
      </text>
    </comment>
    <comment ref="K12" authorId="0" shapeId="0">
      <text>
        <r>
          <rPr>
            <sz val="9"/>
            <color indexed="81"/>
            <rFont val="Tahoma"/>
            <family val="2"/>
          </rPr>
          <t xml:space="preserve">Indique el responsable de realizar la medición del indicador
</t>
        </r>
      </text>
    </comment>
    <comment ref="A19" authorId="0" shapeId="0">
      <text>
        <r>
          <rPr>
            <sz val="9"/>
            <color indexed="81"/>
            <rFont val="Tahoma"/>
            <family val="2"/>
          </rPr>
          <t xml:space="preserve">Subtotalice por componente o según la distribución que este formulada para los proyectos de inversión
</t>
        </r>
      </text>
    </comment>
    <comment ref="A24" authorId="0" shapeId="0">
      <text>
        <r>
          <rPr>
            <sz val="9"/>
            <color indexed="81"/>
            <rFont val="Tahoma"/>
            <family val="2"/>
          </rPr>
          <t xml:space="preserve">
Subtotalice por componente o según la distribución que este formulada para los proyectos de inversión
</t>
        </r>
      </text>
    </comment>
    <comment ref="C25" authorId="0" shapeId="0">
      <text>
        <r>
          <rPr>
            <sz val="9"/>
            <color indexed="81"/>
            <rFont val="Tahoma"/>
            <family val="2"/>
          </rPr>
          <t xml:space="preserve">
Totalice por proyecto de inversión</t>
        </r>
      </text>
    </comment>
    <comment ref="A34" authorId="0" shapeId="0">
      <text>
        <r>
          <rPr>
            <b/>
            <sz val="9"/>
            <color indexed="81"/>
            <rFont val="Tahoma"/>
            <family val="2"/>
          </rPr>
          <t>Totalice por proyecto de inversión</t>
        </r>
      </text>
    </comment>
    <comment ref="A35"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<sst xmlns="http://schemas.openxmlformats.org/spreadsheetml/2006/main" count="207" uniqueCount="116">
  <si>
    <t>Página 1 de 1</t>
  </si>
  <si>
    <t>OBJETIVO ESTRATEGICO</t>
  </si>
  <si>
    <t>INDICADOR</t>
  </si>
  <si>
    <t>Año 1
2016</t>
  </si>
  <si>
    <t>Año 2
2017</t>
  </si>
  <si>
    <t>Realizar 5 estudios del Sistema de seguimiento a la política educativa distrital en los contextos escolares</t>
  </si>
  <si>
    <t>Eficiencia</t>
  </si>
  <si>
    <t xml:space="preserve">Cantidad </t>
  </si>
  <si>
    <t>1079: Investigación e innovación para el fortalecimiento de las comunidades de saber y práctica pedagógica.</t>
  </si>
  <si>
    <t>Subdirección Académica</t>
  </si>
  <si>
    <t>Seguimiento a la política educativa distrital en los contextos escolares</t>
  </si>
  <si>
    <t>Estrategia</t>
  </si>
  <si>
    <t>Total Componente Seguimiento a la política educativa distrital en los contextos escolares</t>
  </si>
  <si>
    <t>Cualificación, investigación e innovación docente: comunidades de saber y de práctica pedagógica</t>
  </si>
  <si>
    <t>Realizar 5 estudios de la Estrategia de cualficación, investigaicón e innovación docente: comunidades de saber y práctica pedagógica</t>
  </si>
  <si>
    <t>Desarrollar 1 estrategia de comunicación, socialización y divulgación de la cualificación, investigación e innovación docente: Comunidades de saber y de práctica pedagógica</t>
  </si>
  <si>
    <t>Total Componente Cualificación, investigación e innovación docente: comunidades de saber y de práctica pedagógica</t>
  </si>
  <si>
    <t>Total Proyecto 1079: Investigación e innovación para el fortalecimiento de las comunidades de saber y práctica pedagógica.</t>
  </si>
  <si>
    <t xml:space="preserve">1039: Fortalecimiento a la Gestión Institucional </t>
  </si>
  <si>
    <t xml:space="preserve">Oficina Asesora de Planeación </t>
  </si>
  <si>
    <t xml:space="preserve">Sostenibilidad del  Sistema Integrado de Gestión </t>
  </si>
  <si>
    <t xml:space="preserve">Total Componente Sostenibilidad del Sistema Integrado de Gestión </t>
  </si>
  <si>
    <t xml:space="preserve">Total Proyecto 1039: Fortalecimiento a la Gestión Institucional </t>
  </si>
  <si>
    <t>GRAN TOTAL PROYECTOS DE INVERSION 1079 y 1039</t>
  </si>
  <si>
    <t>Código:  FT-DIP-02-11</t>
  </si>
  <si>
    <t>Realizar 13 estudios en Escuela currículo y pedagogía, educación y políticas públicas y Cualificación docentes</t>
  </si>
  <si>
    <t>Desarrollar 1 estrategia de Comunicación, Socialización y Divulgación</t>
  </si>
  <si>
    <t>Proyecto estratègico 115
Fortalecimiento Institucional desde la Gestión Pedagógica.</t>
  </si>
  <si>
    <t>Proyecto Estratègico 115
Fortalecimiento Institucional desde la Gestión Pedagógica.</t>
  </si>
  <si>
    <t>Proyecto estratègico 113
Bogotá reconoce a sus maestros, maestras y directivos docentes.</t>
  </si>
  <si>
    <t>Realizar 11 estudios en Escuela Currículo y Pedagogía, Educación y Políticas Públicas y Cualificación Docente del componente de Cualificación, investigación e innovación docente: Comunidades de saber y de práctica pedagógica</t>
  </si>
  <si>
    <t>Sostener 100 por ciento la implementación del Sistema Integrado de Gestión</t>
  </si>
  <si>
    <t xml:space="preserve">Porcentaje </t>
  </si>
  <si>
    <t>Estategia</t>
  </si>
  <si>
    <t xml:space="preserve">Misión: Producir conocimiento y gestionar la investigación, innovación y seguimiento a la política educativa distrital en los contextos escolares, fortaleciendo comunidades de saber y de práctica pedagógica, para contribuir en la construcción de una Bogotá educadora. </t>
  </si>
  <si>
    <t xml:space="preserve">Visión: En 2025, el IDEP será reconocido a nivel distrital, nacional y regional, como un referente de investigación e innovación en el ámbito educativo y como dinamizador de comunidades de saber y de práctica pedagógica. </t>
  </si>
  <si>
    <t>PMR</t>
  </si>
  <si>
    <t>Proyecto estrategico No.184 Fortalecimiento de la Gestón educativa Institucional</t>
  </si>
  <si>
    <t xml:space="preserve">3.  Producir información a partir del
seguimiento a la política educativa distrital
en los contextos escolares, que sirva como
insumo para la toma de decisiones en el
sector.
</t>
  </si>
  <si>
    <t>2. Desarrollar investigaciones en el campo
de la educación que aporten a la gestión de
la política pública distrital.</t>
  </si>
  <si>
    <t>1. Acompañar las experiencias de
investigación e innovación de los actores
educativos para promover el reconocimiento,
la visibilización y el desarrollo de
comunidades de saber y de práctica
pedagógica</t>
  </si>
  <si>
    <t>META PLAN DE DESARROLLO  BOGOTA MEJOR PARA TODOS 
2016-2020 (SEGPLAN)</t>
  </si>
  <si>
    <t>Meta No. 383 Sistema de seguimiento a la política educativa distrital en los contextos escolares ajustado e implementado</t>
  </si>
  <si>
    <t xml:space="preserve">Meta No., 386
3 Centros de innovación que dinamizan las estrategias  y procesos de la RED de Innovación del maestro
 -(Programa que opera en los centros de la red de innovación del maestro realizado) </t>
  </si>
  <si>
    <t>Meta No. 419 
Sostener 100% la implementación del Sistema Integrado de Gestión.</t>
  </si>
  <si>
    <t>Cantidad de estrategias de comunicación , Socialización y Divulgación del componente  1 seguimiento a la política educativa distrital en los contextos escolares</t>
  </si>
  <si>
    <t>Cantidad de estrategias de comunicación , Socialización y Divulgación del componente 2 Cualificación, investigación e innovación docente: Comunidades de saber y de práctica pedagógica</t>
  </si>
  <si>
    <t>EJECUTADO</t>
  </si>
  <si>
    <t>COMPONENTE</t>
  </si>
  <si>
    <t>PROYECTO DE INVERSIÓN</t>
  </si>
  <si>
    <t>PROYECTO ESTRATEGICO - ESTRATEGIA PLAN DISTRITAL DE DESARROLLO  (PDD)</t>
  </si>
  <si>
    <t>PROGRAMADO</t>
  </si>
  <si>
    <t>Versión:  2</t>
  </si>
  <si>
    <r>
      <t xml:space="preserve">Cantidad de estudios en Escuela currículo y pedagogía, educación y políticas públicas y Cualificación docente del componente 1 seguimiento a la política educativa distrital en los contextos escolares. </t>
    </r>
    <r>
      <rPr>
        <b/>
        <sz val="8"/>
        <color theme="1"/>
        <rFont val="Arial"/>
        <family val="2"/>
      </rPr>
      <t>CÓDIGO: IDP03</t>
    </r>
  </si>
  <si>
    <r>
      <t xml:space="preserve">Cantidad de estudios  del componente 1: Seguimiento a la Política Educativa Distrital en los contextos escolares. </t>
    </r>
    <r>
      <rPr>
        <b/>
        <sz val="8"/>
        <color theme="1"/>
        <rFont val="Arial"/>
        <family val="2"/>
      </rPr>
      <t>CÓDIGO: IDP01</t>
    </r>
  </si>
  <si>
    <r>
      <t xml:space="preserve">Cantidad de estudios del componente 2 Cualificación, investigación e innovación docente: Comunidades de saber y de práctica pedagógica. </t>
    </r>
    <r>
      <rPr>
        <b/>
        <sz val="8"/>
        <color theme="1"/>
        <rFont val="Arial"/>
        <family val="2"/>
      </rPr>
      <t>CÓDIGO IDP02</t>
    </r>
  </si>
  <si>
    <t>Eficacia</t>
  </si>
  <si>
    <t>METAS CUANTITATIVAS - VALOR ESPERADO</t>
  </si>
  <si>
    <t>Subsistema  de Gestión de calidad</t>
  </si>
  <si>
    <t>Subsistema de Control Interno</t>
  </si>
  <si>
    <t>Subsistema  de Seguridad y Salud en el Trabajo</t>
  </si>
  <si>
    <t>Subsistema  de Gestión ambiental</t>
  </si>
  <si>
    <t>Subsistema de Seguridad de la Información</t>
  </si>
  <si>
    <t>Subsistema de Responsabilidad Social</t>
  </si>
  <si>
    <t>Subsistema de Gestión Documental</t>
  </si>
  <si>
    <t xml:space="preserve">El Sistema de Seguimiento a la Política Pública Educativa en los Contextos Escolares - SISPED, Fase 3, tiene como objetivo llevar a cabo su segunda aplicación en el marco del Plan de Desarrollo Bogotá Mejor para Todos. 
A 31 de marzo el avance del 0,20 corresponde a la formulación de la Fase 3 del estudio Selección y contratación del equipo de trabajo; formulación de la ruta metodológica y operativa para llevar a cabo la segunda aplicación del Sistema desde cada uno de los módulos que lo componen; revisión, valoración y ajuste de la matriz categorial formulada en la Fase 2 a partir de la versión definitiva del Plan Sectorial de Educación; a partir de la realización de un ejercicio de validación  con el equipo de investigadores del SISPED y profesionales de la Secretaría de Educación
Asimismo, se formuló la estrategia operativa para la consulta a fuentes primarias; se realizó el ejercicio de diseño muestral para la selección de los colegios en los cuales se llevará a cabo la aplicación de los instrumentos cualitativos y cuantitativos, así como de los actores educativos a consultar; y, la revisión, valoración y ajuste de los instrumentos cualitativos y cuantitativos aplicados en la Fase 2,  la validación de estos, desde el IDEP y un experto externo, y el ajuste definitivo de los mismos. </t>
  </si>
  <si>
    <r>
      <rPr>
        <sz val="10"/>
        <rFont val="Arial"/>
        <family val="2"/>
      </rPr>
      <t>Durante la vigencia 2018, se desarrollarán 3 estudios, en el primer trimestre se logró avancen las siguientes actividades</t>
    </r>
    <r>
      <rPr>
        <sz val="10"/>
        <color theme="1"/>
        <rFont val="Arial"/>
        <family val="2"/>
      </rPr>
      <t xml:space="preserve">
</t>
    </r>
    <r>
      <rPr>
        <b/>
        <sz val="10"/>
        <color theme="1"/>
        <rFont val="Arial"/>
        <family val="2"/>
      </rPr>
      <t xml:space="preserve">1. Abordaje integral de la Maternidad y la Paternidad en los contextos escolares. Fase III: </t>
    </r>
    <r>
      <rPr>
        <sz val="10"/>
        <color theme="1"/>
        <rFont val="Arial"/>
        <family val="2"/>
      </rPr>
      <t xml:space="preserve">Línea de base cuyo objetivo es levantar una línea de base sobre el fenómeno de la maternidad y la paternidad en los contextos escolares y posibles variables asociadas, con el fin de que sus resultados contribuyan a la planeación, medición y evaluación de un programa socio-educativo de Educación para la Sexualidad, a través de una versión inicial de los lineamientos para este. La etapa de validación con expertos y aplicación con carácter de pilotaje se desarrolla conjuntamente con la Secretaría de Educación Distrital (SED) en el marco del Convenio 1452 de 2017. Se conformó el equipo de trabajo del estudio, se realizó la revisión de los productos que serán elaborados y se planearon las actividades de equipo para la etapa de validación con expertos y aplicación con carácter de pilotaje. se finalizó la etapa de validación de indicadores cuantitativos y cualitativos con personas expertas y se encuentra en proceso de planeación las actividades para llevar a cabo la validación de instrumentos con los equipos técnicos de la Secretaría de Educación Distrital (SED) y el IDEP. De igual manera, se realizó la reunión de socialización de los estudios de Maternidad y Paternidad desarrollados durante los años 2016 y 2017 (A modo de contextualización para el proceso de validación) y en la cual se presentó la metodología a seguir para el proceso de validación electrónica de indicadores con personas expertas. Posteriormente se llevó a cabo la reunión de cierre con personas expertas en donde se presentaron los resultados del proceso de validación. A la fecha se ha avanzado en el ajuste y preparación de los instrumentos de recolección de información cuantitativa y cualitativa, teniendo en cuenta que se acogieron las diferentes recomendaciones y observaciones de las personas expertas para contar con instrumentos robustos y que generen resultados pertinentes acerca de la Maternidad y la Paternidad en los contextos escolares. De igual manera se ha avanzado en el alistamiento técnico-logístico que es necesario para iniciar con el proceso de aplicación electrónica de los instrumentos, en las 20 IED seleccionadas para el estudio.
</t>
    </r>
    <r>
      <rPr>
        <b/>
        <sz val="10"/>
        <color theme="1"/>
        <rFont val="Arial"/>
        <family val="2"/>
      </rPr>
      <t>2. Sistema de Monitoreo de los Estándares de Calidad en Educación inicial y Seguimiento a sus Resultados:</t>
    </r>
    <r>
      <rPr>
        <sz val="10"/>
        <color theme="1"/>
        <rFont val="Arial"/>
        <family val="2"/>
      </rPr>
      <t xml:space="preserve"> tiene como objetivo aplicar un sistema de monitoreo de los estándares de calidad en educación inicial, a alrededor de 74 IED que permitan la elaboración o ajuste a sus planes de mejora. Este estudio se enmarca en el componente uno (1) del proyecto de inversión 1079 del IDEP, y en el componente tres (3) del convenio 1452 del 2017 celebrado entre la Secretaría de Educación del Distrito y el IDEP. A corte 31 de marzo de 2018, el estudio se encuentra en la fase 3, Recolección de información y acompañamiento en los planes de mejora, donde se han desarrollado talleres y grupos focales correspondientes al componente cualitativo, así como la realización de visitas a Instituciones Educativas Distritales para la obtención de la información cuantitativa. Por lo anterior, se ha logrado abarcar los grupos focales de rectores, coordinadores y docentes y el grupo de funcionarios  que hacen acompañamiento a la implementación de la atención integral de las Cajas de Compensación; se ha iniciado también el desarrollo de talleres con niños, niñas y familias.                                                                                                                                                                                 </t>
    </r>
    <r>
      <rPr>
        <b/>
        <sz val="10"/>
        <color theme="1"/>
        <rFont val="Arial"/>
        <family val="2"/>
      </rPr>
      <t xml:space="preserve">3. Memoria histórica y educación para la paz - Caso Sumapaz. </t>
    </r>
    <r>
      <rPr>
        <sz val="10"/>
        <color theme="1"/>
        <rFont val="Arial"/>
        <family val="2"/>
      </rPr>
      <t xml:space="preserve">
Para el estudio cuyo objetivo es identificar saberes y prácticas pedagógicas en temas de paz, reconciliación y reencuentro en la comunidad educativa de Sumapaz, en la perspectiva de aportar elementos para la formulación de política pública en el tema, se definió el plan de trabajo y cronograma general del estudio teniendo en cuenta las fases de:
1. Análisis Situacional/Estrategias Investigativas
2. Estrategias Investigativas y Formativas
3. Estrategias Creativas                                                                                                                                                                     Se concluye la fase uno (1) que da cuenta de la planeación metodológica, operativa y logística del proyecto que incluye la organización del equipo de trabajo, el cronograma, plan de trabajo por fases, materiales y recursos para el trabajo de campo tanto para el diagnóstico participativo como para la identificación de los saberes y prácticas pedagógicas, en esta fase se presentó el diseño de la estrategia metodológica para elaborar el análisis situacional de la educación en Sumapaz. (Participantes,  diseño y validación de los instrumentos, estrategia de organización y análisis de la información; instrumentos de recolección de información, instrumentos para garantizar un adecuado tratamiento de la información y los formatos de consentimientos y asentimientos informados), junto con el proyecto a directivos docentes y docentes de las Instituciones Educativas Distritales  de la localidad, lo cual permitió su participación en la convocatoria y el pilotaje de instrumentos. Igualmente, se diseñó y presento la estrategia de trabajo colaborativo con los profesores de Sumapaz centrada en las narrativas como dispositivo pedagógico de activación de la memoria histórica y colectiva de Sumapaz y se definieron los términos de la convocatoria para los docentes que será entregada en la fase (2) del proyecto.</t>
    </r>
  </si>
  <si>
    <t xml:space="preserve">En el primer trimestre del 2018 se tiene un porcentaje de avance en la ejecución del 0,19,  representado en la la creación y continuidad de las actividades, instrumentos, medios y estrategias de comunicación y divulgación para visibilizar, compartir, intercambiar y posicionar el seguimiento a la política educativa desde la mirada del Sistema de Seguimiento a la Política Educativa Distrital en los Contextos Escolares (SISPED). Para está labor, el equipo de trabajo, genera y divulga contenidos comunicativos e informativos a través de los medios institucionales, masivos y alternativos, en los cuales se difunden y socializan proyectos y/o eventos del IDEP por medio de la página web y redes sociales de la entidad, de las noticias sobre las convocatorias, la cobertura de los eventos, documentos, micrositios, redes sociales y actualización del calendario, conjuntamente, se avanza en la construcción de una estrategia de promoción y relanzamiento de las producciones en investigación e innovación realizadas por el IDEP. 
De igual manera, se continúa publicando la información administrativa y financiera relacionada con Gobierno Digital y Ley de Transparencia y Corrupción, con el fin de brindar a la comunidad una puerta abierta para que sea reconocido y está acorde con la normatividad vigente.
Se avanza en la coedición por medio impreso (en papel) y/o electrónica (e-book, PDF), del libro titulado “21 VOCES. Historias de vida sobre 40 años de Educación en Colombia” de los autores J.D. Herrera y H. Bayona. La labor editorial realizada durante el mes contempla adelantos en las siguientes actividades. Para la Edición No. 110 del Magazín Aula Urbana se adelantó la definición de la estructura general del número, así mismo se culminó la revisión, por parte del IDEP, de experiencias pedagógicas de maestros y maestras que se espera incluir en este número. Se adelantó además la solicitud de producción de algunos artículos. Para el caso de la revista Educación y Ciudad No. 34, finalizó la revisión de artículos recibidos en convocatoria de 2017.  Los contenidos preseleccionados fueron entregados para evaluación y se iniciará su edición y corrección en el mes de abril de 2018. Atendiendo a la definición del IDEP de los temas de 4 títulos de libros restantes a publicar en 2018 (en total 5 a producir en el año, con el texto del Premio), se continúa haciendo seguimiento para tener en cuenta cronograma de producción y productos a entregar de cada títulos para garantizar el inicio del proceso. </t>
  </si>
  <si>
    <t>En la vigencia 2018 se realizarán  dos (2) estudios. A  marzo 31 de 2018 frente al estudio  "Prácticas de Evaluación - Conformación RIE", el IDEPse tienen los siguientes avances: 
* Diseño metodológico para conformación de la RED RIE.
* Identificación de los 4 Nodos de acuerdo con los  criterios  analizados en las narrativas caracterizadas por los docentes participantes en el   año 2017 y a las políticas distritales de evaluación, estableciendo las prácticas significativas  por los nodos establecidos .
* Se realizó un taller con docentes seleccionados  con  prácticas significativas de evaluación,  el día 7 de Marzo del 2018,  de Validación de  los 4 Nodos temáticos  establecidos por el equipo de investigadores: 1.Evaluación Integrada, 2.Evaluación convivencia, contexto y multiculturalidad 3. Evaluación disciplinaria  y 4.Evaluación inter disciplinaria,  surgiendo temáticas emergentes en  los 4 nodos propuestos. 
* Envío de invitación (inscripción en línea)  a   todos los docentes y directivos docentes  de los IED, se inscribieron a la fecha  241 participantes en los 4 diferentes nodos, sigue abierta la inscripción de nuevos miembros.  
* Primer encuentro de la red  por instituciones RIE el día 22 de Marzo del 2017,  donde se realizó  el lanzamiento de la Red de Instituciones por la Evaluación – RIE, y la presentación de los Nodos temáticos para su desarrollo.
*Se estableció  realizar ajustes a la estructura del repositorio  que se desarrolló en la fase 2 del 2017,  estableciendo 5 sesiones  que permitirán a los docentes realizar la búsqueda de prácticas de acuerdo a temas de interés, así como ampliar sus  conocimiento sobre la temática con documentos conceptuales así con información asociada a pruebas externas.
* Se estableció  la ruta de la sistematización del proceso de conformación de la RED de Instituciones por la Evaluación RIE.</t>
  </si>
  <si>
    <t xml:space="preserve">En la vigencia 2018, se implementará y validará el acompañamiento y la cualificación como forma de interacción que viabilice la conformación y consolidación de comunidades de saber y de práctica pedagógica, en el marco del programa “Pensamiento Crítico para la Investigación e innovación educativa". A la fecha  marzo 31 de 2018,  se tiene un porcentaje de avance del 0,22 representado en la definición de los lineamientos generales del plan de trabajo y cronograma de los niveles de acompañamiento y el proceso de cualificación que se realizará en el marco del Programa de "Pensamiento Crítico para la Investigación e Innovación educativa";  los referentes teóricos y conceptuales para el proceso de acompañamiento y el programa pensamiento crítico, así como la definición de los parámetros generales de la convocatoria, la selección de docentes que  participan en el Programa, la  caracterización de las experiencias pedagógicas,  el inicio de las jornadas de acompañamiento que se realizan con las experiencias seleccionadas. Así mismo,  en el marco de la cualficación se definió la  ruta metodológica para la implementación de estrategias de caracterización, cualificación y visibilización de experiencias pedagógicas. </t>
  </si>
  <si>
    <t xml:space="preserve">Para la vigencia 2018, se avanza en la creación y continuidad de las actividades, instrumentos, medios y estrategias de comunicación y divulgación para visibilizar, compartir, intercambiar y posicionar el conocimiento pedagógico y educativo generado desde el IDEP y desde la práctica pedagógica de maestros y maestras y las instituciones. Para estas labores se cuenta con un equipo de trabajo que avanza en la publicación y divulgación de noticias sobre convocatorias, documentos, micrositios, redes sociales y actualización del calendario de eventos en la página web de la entidad. Se avanza en la planeación para la exhibición en la Feria del Libro de las publicaciones producidas por el IDEP y en la socialización y divulgación de las investigaciones realizadas por el Instituto. Se realizó un encuentro que permitió visibilizar algunas de las experiencias pedagógicas en temas de inclusión y diversidad en las Instituciones Educativas Distritales. Se cuenta con la membrecía con CLACSO para la vigencia 2018, con el fin de impulsar las comunidades de saber y practica pedagógica por medio de la investigación a través de la innovación educativa. Así mismo, se ha publicado información administrativa y financiera relacionada con Gobierno Digital y ley de Transparencia y Corrupción. 
La labor editorial contempla adelantos en las siguientes actividades. Del Magazín Aula Urbana No. 109,  culminó la labor de preparación y búsqueda de contenidos, edición  y diseño (diagramación y producción iconógrafica), y se emprendieron acciones para su difusión a través de diferentes medios y canales institucionales. Se dieron orientaciones para el tema de la edición No. 35, así como los temas estimados para los números 36  y 37. En el campo de los libros de la colección IDEP, para el caso del  libro Premio a la investigación. Experiencia Ganadoras 2017, culminó la edición de texto y se adelantó propuesta de diseño de contenidos.  El cierre de este título para su difusión se realizará en abril de 2018.  
Atendiendo a la definición del IDEP de los temas de 4 títulos de libros restantes a publicar en 2018 (en total 5 a producir en el año, con el texto del Premio), se continúa haciendo seguimiento para tener en cuenta cronograma de producción y productos a entregar de cada títulos para garantizar el inicio del proceso. 
Se han adelantado acciones preparatorias para la participación del IDEP en la Feria Internacional del Libro de Bogotá 2018, en el marco del cual el IDEP contará con un stand mediante el cual visibilice y promueva sus acciones y producciones académicas. Así mismo, realizará diversos eventos académicos para la presentación de libros producidos por el Instituto. 
Atendiendo al reporte de la Imprenta Distrital de contar disponibilidad de impresión de publicaciones IDEP 2018, se hizo entrega del magazín Aula Urbana 109.
</t>
  </si>
  <si>
    <t>VALOR COMPROMETIDO EN MILLONES</t>
  </si>
  <si>
    <t>VALOR APROPIADO EN MILLONES</t>
  </si>
  <si>
    <t>SEGUIMIENTO</t>
  </si>
  <si>
    <t>SEGUIMIENTO CORTE MARZO 30/2018</t>
  </si>
  <si>
    <t>SEGUIMIENTO CORTE JUNIO  30/2018</t>
  </si>
  <si>
    <t>SEGUIMIENTO CORTE SEPTIEMBRE 30/2018</t>
  </si>
  <si>
    <t>SEGUIMIENTO CORTE DICIEMBRE 31/2018</t>
  </si>
  <si>
    <t>I TRIMESTRE</t>
  </si>
  <si>
    <t>II TRIMESTRE</t>
  </si>
  <si>
    <t>III TRIMESTRE</t>
  </si>
  <si>
    <t>IV TRIMESTRE</t>
  </si>
  <si>
    <t>PRESUPUESTO ASIGNADO</t>
  </si>
  <si>
    <t xml:space="preserve">4. Desarrollar acciones que garanticen la sostenibilidad y consolidación del Sistema Integrado de Gestión del IDEP.
</t>
  </si>
  <si>
    <t xml:space="preserve">Apertura primera convocatoria con selección de 105 docentes y 8 directivos docentes en acompañamiento y 82 docentes y 9 directivos en cualificación mediante talleres
- Inicio de caracterización de aproximadamente 230 experiencias incluidas las de acompañamiento y cualificación
- Apertura primera convocatoria fondo concursable donde se seleccionaron 4 eventos académicos y 4 textos para publicar, con       la participación directa de 8 redes de maestros.
- Apertura de convocatoria a la XII versión del premio a la investigación e innovación educativa – finaliza el 17 de julio
- Participación de 133 docentes en dos eventos locales, 23 en dos eventos nacionales y 3 en dos eventos internacionales.
- Pilotaje de la estrategia para el desarrollo personal de los maestros del Distrito – Ser maestro
- Se creo la red red social Innovaidep, que se constituye en un espacio virtual que apoya la conformación de comunidades de saber y práctica pedagógica, ya que en este espacio los docentes se registran, suben su experiencia pedagógica, interactúan con otros docentes, comparten su saber pedagógico, realizan comentarios y valoran la experiencia de otros docentes, que a 27 de junio cuenta con 22 experiencias  y 53 usuarios los cuales han ingresado en 234 oportunidades . </t>
  </si>
  <si>
    <t xml:space="preserve">Para  el primer  trimestre  del 2018 la meta en el cumplimiento de las actividades que permitan  el mantenimiento y actualización del SIG es del 25%,  con la gestión realizada por cada uno de los subsistemas se tiene al 31 de marzo de 2018 un porcentaje de ejecución del 31,51%,  representado en las actividades desarrolladas en cada uno de los subsistemas, a las cuales le realizará seguimiento la Oficina de Control Interno.                                                                                                    1. Subsistema de Gestión de la Calidad – SGC
- Se formuló y consolidó el Plan Operativo Anual por procesos para la vigencia 2018.
- Se formularon y consolidaron los indicadores de gestión por procesos para la vigencia 2018.
- Se atendieron 37 solicitudes de creación, modificación o anulación de documentos del SGC.
- Se realizó el autodiagnóstico de a la política "Seguimiento y Evaluación del desempeño institucional", en el formato de MIPG.
2. Subsistema de Control Interno –SCI
- Se formuló el Plan Anual de Auditorias para la vigencia 2018, aprobado en Comité del SIG y Control Interno.
- Se adelantó por parte dela OCI  el autodiagnóstico de gestión correspondiente a la Dimisión de Control Interno.
3. Subsistema de Seguridad de la Información –SGSI
- Se adelantaron las gestiones de contratación de acuerdo a los cronogramas establecidos.
- Se realizó  el diagnóstico de la política Gobierno digital de MIPG.
- Se elaboró el  Plan de Mantenimiento y Monitoreo al Subsistema de Gestión de la Seguridad de la Información de Tecnología.
- Se realizaron las campañas de Seguridad de la información de acuerdo a los cronogramas establecidos.
4. Subsistema Interno de Gestión documental y Archivo – SIGA
- Se realizó el trámite de aprobación y publicación del PGD de la entidad.
- Se realizaron las capacitaciones  a los funcionarios responsables de la ventanilla y de la consulta de expedientes.
- Se realizó  el diagnóstico de la política Gestión documental de MIPG.
5. Subsistema de Gestión Ambiental – SGA
- Se actualizó la matriz normativa ambiental de la entidad.
- Se estableció el compromiso de la alta dirección para la implementación de Programa de Consumo Sostenible a la SDA.
- Se realizó el reporte de los informes de verificación, seguimiento al Plan de Acción y Huella de Carbono.
- Se realizaron las campañas del PIGA de acuerdo a los cronogramas establecidos.
6. Subsistema de Gestión de Seguridad y Salud en el trabajo – SGSST
- Se aprobó y publicó en la página web del IDEP,  el Plan del Sistema de Gestión de  seguridad  y salud en el trabajo.  
- Se ejecutaron las actividades establecidas en el cronograma del Sistema de Gestión de  seguridad  y salud en el trabajo.  
- Se realizó la convocatoria, elección  y conformación del COPASST y Comité de convivencia.
- Se realizó seguimiento a la implementación del Decreto 1072 de 2015.
7. Subsistema de Responsabilidad Social –SRS
- Se realizó el diagnóstico  del  estado de la entidad frente a lo establecido en el décimo quinto lineamiento "Responsabilidad Social", de la secretaría General de la alcaldía mayor de Bogotá,  articulado con la  norma ISO 26000.
</t>
  </si>
  <si>
    <r>
      <t>Porcentaje de implementación del Sistema Integrado de Gestión en el IDEP.</t>
    </r>
    <r>
      <rPr>
        <b/>
        <sz val="8"/>
        <color theme="1"/>
        <rFont val="Arial"/>
        <family val="2"/>
      </rPr>
      <t>CODIGO MIC-06</t>
    </r>
  </si>
  <si>
    <t>PORCENTAJE DE AVANCE CUATRIENIO</t>
  </si>
  <si>
    <t>FUENTE DE INFORMACIÓN</t>
  </si>
  <si>
    <t>TIPO DE INDICADOR</t>
  </si>
  <si>
    <t>NOMBRE DEL INDICADOR DE LA META DEL PROYECTO DE INVERSIÓN</t>
  </si>
  <si>
    <t>UNIDAD DE MEDIDA</t>
  </si>
  <si>
    <t>RESPONSABLE</t>
  </si>
  <si>
    <t>DESCRIPCIÓN DE LA META DEL PROYECTO DE INVERSIÓN DEL IDEP</t>
  </si>
  <si>
    <t>AÑO 1                             2016</t>
  </si>
  <si>
    <t>AÑO 2                     2017</t>
  </si>
  <si>
    <t>AÑO 3                             
2018</t>
  </si>
  <si>
    <t>TOTAL CUATRIENIO</t>
  </si>
  <si>
    <t>AÑO 4
2019</t>
  </si>
  <si>
    <t>AÑO 5
2020</t>
  </si>
  <si>
    <t xml:space="preserve">AVANCE ACUMULADO EN LA VIGENCIA </t>
  </si>
  <si>
    <t>AÑO 3
2018</t>
  </si>
  <si>
    <r>
      <t>Cantidad de estudios   en Escuela Currículo y Pedagogía, Educación y Políticas Públicas y Cualificación Docente del componente  2  Cualificación, investigación e innovación docente: Comunidades de saber y de práctica pedagógica</t>
    </r>
    <r>
      <rPr>
        <b/>
        <sz val="8"/>
        <color theme="1"/>
        <rFont val="Arial"/>
        <family val="2"/>
      </rPr>
      <t>. CÓDIGO IDP04</t>
    </r>
  </si>
  <si>
    <t>Se alcanzó un cumplimiento del 100% en lo programado para segundo trimestre Frente al estudio Prácticas de Evaluación - Conformación RIE en el Distrito Capital. A la fecha presenta los siguientes avances: 
- Conformación de la Red de Instituciones por la Evaluación RIE con 351 docentes, 105 directivos docentes de 196 IED.
- Se consolidaron 4 nodos: Evaluación Integrada; Evaluación, convivencia, contexto y multiculturalidad; Evaluación disciplinaria y Evaluación interdisciplinaria.
- Identificación de 60 prácticas evaluativas acordes con la política distrital de evaluación en grados y áreas, las cuales son significativas en evaluación de 383 narrativas caracterizadas en el año 2017.
- Se creó el repositorio para la RIE en el IDEP - http://repositoriosed.idep.edu.co:8080/jspui/ y en la plataforma “RedAcadémica” de la SED.
- Se realizó la estrategia RIE al territorio, donde se  hicieron  visitas por partes del equipo de investigación a la DILE o un colegio  en 19   localidades, presentando e invitando a participar en la Red – RIE, así como diferentes experiencias en evaluación de cada localidad, se realizaron dos encuentros de la RIE, Se realizaron dos talleres en evaluación formativa de ejes temáticos por áreas y grados, se realizaron encuentros presenciales por cada nodo temático  y  un taller sobre “los Criterios de caracterización de prácticas significativas  de evaluación” y se realizaron 9  socializaciones  por áreas y grados: 2 talleres y 7 círculos dialógicos y/o aulas itinerantes en diferentes Instituciones Educativas de Distrito.
- Finalmente, se elaboró la sistematización del proceso de conformación de la Red de Instituciones por la Evaluación RIE, recogiendo el proceso vivido y evidenciando mediante categorías de análisis los aspectos más significativos para su conformación y consolidación. Se presentaron recomendaciones conceptuales, pedagógicas y metodológicas para la consolidación de la red RIE.</t>
  </si>
  <si>
    <r>
      <t xml:space="preserve">El Sistema de Seguimiento a la Política Pública Educativa en los Contextos Escolares - SISPED, Fase 3,  que tiene como objetivo llevar a cabo su segunda aplicación en el marco del Plan de Desarrollo Bogotá Mejor para Todos, alcanzó un cumplimiento del </t>
    </r>
    <r>
      <rPr>
        <b/>
        <u/>
        <sz val="10"/>
        <rFont val="Arial"/>
        <family val="2"/>
      </rPr>
      <t>100%</t>
    </r>
    <r>
      <rPr>
        <sz val="10"/>
        <rFont val="Arial"/>
        <family val="2"/>
      </rPr>
      <t xml:space="preserve"> desarrollando las siguientes actividades:
- Aplicación 100% de los instrumentos cuantitativos
- Aplicación del 93% de los Instrumentos cualitativos
- Aplicación en 59 IED con 86 sedes en las 20 localidades, 600 docentes, 67 directivos docentes, 2.888 estudiantes, 997 acudientes, 1 Director Local de Educación, 10 profesionales de la Secretaría de Educación Distrital, 5 expertos externos y 3 expertos del IDEP
- Se ha avanzado en el análisis de información cualitativa y cuantitativa, procedente de la indagación a fuentes primarias sobre las líneas estratégicas, así como en los procesos de triangulación de resultados del análisis documental de las líneas estratégicas, en igual proporción se ha avanzado en la sistematización, crítica, y procesamiento de la información recolectada en campo a través de los diferentes instrumentos.</t>
    </r>
  </si>
  <si>
    <r>
      <t xml:space="preserve">En el segundo trimestre se alcanza un cumplimiento del 100% representado en: 
</t>
    </r>
    <r>
      <rPr>
        <b/>
        <sz val="10"/>
        <rFont val="Arial"/>
        <family val="2"/>
      </rPr>
      <t>1. Abordaje integral de la Maternidad y la Paternidad en los contextos escolares</t>
    </r>
    <r>
      <rPr>
        <sz val="10"/>
        <rFont val="Arial"/>
        <family val="2"/>
      </rPr>
      <t xml:space="preserve"> Línea de base: Objetivo en la vigencia 2018 levantar una línea de base sobre el fenómeno de la maternidad y la paternidad en los contextos escolares y posibles variables asociadas. Logros a la fecha:
- Aplicación piloto de los instrumentos cuantitativos en 21 IED y 7 cualitativos en 2 IED
- Participación de 481 docentes, 51 directivos docentes, 3 padres de familia y 3.508 estudiantes en el pilotaje.
- Indicadores e instrumentos cuantitativos y cualitativos revisados y validados
</t>
    </r>
    <r>
      <rPr>
        <b/>
        <sz val="10"/>
        <rFont val="Arial"/>
        <family val="2"/>
      </rPr>
      <t xml:space="preserve">2. Sistema de Monitoreo de los Estándares de Calidad en Educación inicial. Sistema de Monitoreo al cumplimiento de los estándares de calidad en educación inicial. </t>
    </r>
    <r>
      <rPr>
        <sz val="10"/>
        <rFont val="Arial"/>
        <family val="2"/>
      </rPr>
      <t xml:space="preserve">Objetivo en la vigencia 2018 aplicar un sistema de monitoreo de los estándares de calidad en educación inicial, a alrededor de 254 IED que permitan la elaboración o ajuste a sus planes de mejora, complementándolo con una propuesta para la institucionalización y sostenibilidad del Sistema, y con otra propuesta de evaluación de calidad de la educación inicial. Aplicación del Sistema a 74 IED, 25 nuevas y 49 participantes de la vigencia 2017, con la participación de 174 directivos docentes, 175 docentes, 16 estudiantes, 20 acudientes , 119 personas de apoyo administrativo y 104 profesionales de apoyo a la atención integral.  
</t>
    </r>
    <r>
      <rPr>
        <b/>
        <sz val="10"/>
        <rFont val="Arial"/>
        <family val="2"/>
      </rPr>
      <t xml:space="preserve">3. Memoria histórica y educación para la paz - Caso Sumapaz: </t>
    </r>
    <r>
      <rPr>
        <sz val="10"/>
        <rFont val="Arial"/>
        <family val="2"/>
      </rPr>
      <t xml:space="preserve">Objetivo en la vigencia 2018 formular orientaciones de política en el tema de paz, reconciliación y reencuentro en la comunidad educativa de Sumapaz y desarrollar material pedagógico.  Logros a la fecha:
- Avance en  un 50% de la estructuración de los aportes pertinentes para la política.
- Ejecución del diplomado “la escritura en claves de paz: apoyo a la lectura en la escuela” y acompañamiento In situ a los participantes del mismo.
- Ejecución del estudio en 2 colegios de Sumapaz, con 25 docentes , 2 directivos docentes, 2 DILE, 20 acudientes y 150 estudiantes.
- Primera versión del estado del arte que permitirá consolidar el marco teórico y conceptual del estudio que se trabaja en las dos Instituciones Educativas Distritales de la Localidad de Sumapaz
</t>
    </r>
  </si>
  <si>
    <r>
      <t>Para el segundo trimestre se obtuvo un cumplimiento del</t>
    </r>
    <r>
      <rPr>
        <b/>
        <u/>
        <sz val="10"/>
        <rFont val="Arial"/>
        <family val="2"/>
      </rPr>
      <t xml:space="preserve"> 100%</t>
    </r>
    <r>
      <rPr>
        <sz val="10"/>
        <rFont val="Arial"/>
        <family val="2"/>
      </rPr>
      <t xml:space="preserve"> en el avance programado en la meta, para lo cual se desarrollaron las siguientes actividades:
Publicaciones distribuidas en físico en eventos realizados por el IDEP (8 libros) - 5.953 vistas
- Artículos más vistos en la versión digital del Magazín Aula Urbana "edición 109 y 110“,  últimas ediciones publicadas por el IDEP - 632 vistas
- Artículos vistos en la versión digital de la revista Educación y Ciudad "edición 32 y 33“, últimas ediciones publicadas por el IDEP - 1,999 vistas
- Descargas de libros producidos en las vigencias 2012, 2015, 2017 y 2018 - 682 descargas
Igualmente, teniendo en cuenta los dos procedimientos administrativos registrados en el Sistema Único de Información de Trámites – SUIT:Postulación de un artículo para publicación en la Revista Educación y Ciudad o en el Magazín Aula Urbana: Para lo corrido del primer semestre se abrió convocatoria para publicación de artículos en la Revista Educación y Ciudad Nº 35 con el tema Industrias Culturales y Educación, se registran 26 artículos postulados que corresponden a 48 autores, ahora bien, 6 fueron presentados mediante el correo electrónico de la revista (10 autores) y 20 a través de la plataforma Open Journal System – OJS (38 autores). A las postulaciones realizadas mediante OJS se acusó recibo automático, y a las remitidas vía correo,  se  les manifestó a  los autores el inicio de la etapa de revisión. Del magazín Aula Urbana no se abrió convocatoria para la publicación de artículos durante el semestre.
2. Préstamo bibliotecario: Consulta bibliográfica y otros como materiales audiovisuales, informáticos y similares en el Centro de Documentación del Instituto: se registró la atención de 35 usuarios entre docentes y estudiantes.</t>
    </r>
  </si>
  <si>
    <r>
      <t xml:space="preserve">Para esta actividad se alcanza un cumplimiento del </t>
    </r>
    <r>
      <rPr>
        <b/>
        <u/>
        <sz val="10"/>
        <rFont val="Arial"/>
        <family val="2"/>
      </rPr>
      <t xml:space="preserve">100% </t>
    </r>
    <r>
      <rPr>
        <sz val="10"/>
        <rFont val="Arial"/>
        <family val="2"/>
      </rPr>
      <t>con el siguiente avance: Publicaciones distribuidas en físico en eventos realizados por el IDEP (8 libros) - 5.953 vistas
- Artículos más vistos en la versión digital del Magazín Aula Urbana "edición 109 y 110“,  últimas ediciones publicadas por el IDEP - 632 vistas
- Artículos vistos en la versión digital de la revista Educación y Ciudad "edición 32 y 33“, últimas ediciones publicadas por el IDEP - 1,999 vistas
- Descargas de libros producidos en las vigencias 2012, 2015, 2017 y 2018 - 682 descargas
Igualmente, teniendo en cuenta los dos procedimientos administrativos registrados en el Sistema Único de Información de Trámites – SUIT:
1. Postulación de un artículo para publicación en la Revista Educación y Ciudad o en el Magazín Aula Urbana: Para lo corrido del primer semestre se abrió convocatoria para publicación de artículos en la Revista Educación y Ciudad Nº 35 con el tema Industrias Culturales y Educación, se registran 26 artículos postulados que corresponden a 48 autores, ahora bien, 6 fueron presentados mediante el correo electrónico de la revista (10 autores) y 20 a través de la plataforma Open Journal System – OJS (38 autores). A las postulaciones realizadas mediante OJS se acusó recibo automático, y a las remitidas vía correo,  se  les manifestó a  los autores el inicio de la etapa de revisión. Del magazín Aula Urbana no se abrió convocatoria para la publicación de artículos durante el semestre.
2. Préstamo bibliotecario: Consulta bibliográfica y otros como materiales audiovisuales, informáticos y similares en el Centro de Documentación del Instituto: se registró la atención de 35 usuarios entre docentes y estudiantes.
Se realizó la publicación del magazín Aula Urbana No. 109, número dedicado a visibilizar experiencias pedagógicas de Innovación (recuperadas luego de una convocatoria a docentes para la presentación de artículos para el magazín, igualmente se proyectó la edición 111 del magazín (previsto para el tercer trimestre), en este lapso se trabajó con los integrantes del componente una propuesta de contenido en el cual se destaca la inclusión de artículos relacionados con el tema prácticas de evaluación, desarrollos del estudio durante 2018. Lo anterior,  dando continuidad  a la propuesta de destacar los proyectos de maestros y maestras en el mayor porcentaje de páginas de la publicación. Para el cierre de junio, se cuenta con 18 artículos  de docentes para iniciar la revisión y edición de contenidos. La revista Educación y Ciudad prevista para este componente es la número 35.</t>
    </r>
  </si>
  <si>
    <t>De acuerdo a informe  de avance del SIG con corte 30 de junio, se evidencia un cumplimiento de la meta en el  100% teniendo en cuenta que  el avance acumulado programado para el segundo trimestre era del 50%  y se alcanzó un 54%. El avance detallado se  evidencia en el seguimiento del plan de acción de cada uno de los subsistemas del SIG</t>
  </si>
  <si>
    <t>Fecha de Aprobación:13/08/2018</t>
  </si>
  <si>
    <t xml:space="preserve">                                            PLAN ESTRATÉGICO DE DESARROLLO INSTITUCIONAL  PEDI 2018</t>
  </si>
  <si>
    <t xml:space="preserve">Avanzar en  1 Diseño del Sistema de seguimiento a la política educativa distrital en los contextos escolares.  </t>
  </si>
  <si>
    <t>Porcentaje de avance del diseño</t>
  </si>
  <si>
    <t>A 31 de diciembre de 2017, el IDEP reporta la ejecución del 0,90 de avance en el diseño de la Sistema de seguimiento a la política educativa distrital en los contextos escolares, presentando un avance del 100% frente a lo programado en el plan de desarrollo. Este avance corresponde al establecimiento de elementos conceptuales y metodológicos que viabilizan la conformación del sistema de seguimiento a la política educativa distrital en los contextos escolares.</t>
  </si>
  <si>
    <t>Avanzar en 1 diseño de la Estrategia de cualificación, investigación e innovación docente: comunidades de saber y de práctica pedagógica</t>
  </si>
  <si>
    <t>A 31 de diciembre de 2017, el IDEP reporta la ejecución del 0,90 de avance en el diseño de la Estrategia de cualificación, investigación e innovación docente: comunidades de saber y de práctica pedagógica , presentando un avance del 100% frente a lo programado en el plan de desarrollo. Este avance corresponde al establecimiento de elementos conceptuales y metodológicos que viabilizan la conformación de comunidades de saber y de práctica pedagógica.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</si>
</sst>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240A]\ * #,##0_);_([$$-240A]\ * \(#,##0\);_([$$-240A]\ * &quot;-&quot;_);_(@_)"/>
    <numFmt numFmtId="165" formatCode="_(&quot;$ &quot;* #,##0_);_(&quot;$ &quot;* \(#,##0\);_(&quot;$ &quot;* \-_);_(@_)"/>
    <numFmt numFmtId="166" formatCode="0.0"/>
  </numFmts>
  <fonts count="24" x14ac:knownFonts="1">
    <font>
      <sz val="11"/>
      <color theme="1"/>
      <name val="Calibri"/>
      <family val="2"/>
      <scheme val="minor"/>
    </font>
    <font>
      <sz val="11"/>
      <color theme="1"/>
      <name val="Calibri"/>
      <family val="2"/>
      <scheme val="minor"/>
    </font>
    <font>
      <b/>
      <sz val="12"/>
      <color theme="1"/>
      <name val="Arial"/>
      <family val="2"/>
    </font>
    <font>
      <sz val="10"/>
      <color theme="0"/>
      <name val="Arial"/>
      <family val="2"/>
    </font>
    <font>
      <b/>
      <sz val="8"/>
      <color theme="1"/>
      <name val="Arial"/>
      <family val="2"/>
    </font>
    <font>
      <sz val="8"/>
      <color indexed="8"/>
      <name val="Arial"/>
      <family val="2"/>
    </font>
    <font>
      <sz val="8"/>
      <color theme="1"/>
      <name val="Arial"/>
      <family val="2"/>
    </font>
    <font>
      <sz val="8"/>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10"/>
      <color rgb="FF000000"/>
      <name val="Arial"/>
      <family val="2"/>
      <charset val="204"/>
    </font>
    <font>
      <sz val="9"/>
      <color indexed="81"/>
      <name val="Tahoma"/>
      <family val="2"/>
    </font>
    <font>
      <b/>
      <sz val="9"/>
      <color indexed="81"/>
      <name val="Tahoma"/>
      <family val="2"/>
    </font>
    <font>
      <b/>
      <u/>
      <sz val="10"/>
      <name val="Arial"/>
      <family val="2"/>
    </font>
    <font>
      <b/>
      <sz val="10"/>
      <name val="Arial"/>
      <family val="2"/>
    </font>
    <font>
      <b/>
      <sz val="10"/>
      <color theme="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0"/>
        <bgColor indexed="23"/>
      </patternFill>
    </fill>
    <fill>
      <patternFill patternType="solid">
        <fgColor rgb="FFFFFF00"/>
        <bgColor indexed="64"/>
      </patternFill>
    </fill>
    <fill>
      <patternFill patternType="solid">
        <fgColor theme="9" tint="0.79998168889431442"/>
        <bgColor indexed="64"/>
      </patternFill>
    </fill>
    <fill>
      <patternFill patternType="solid">
        <fgColor theme="8"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s>
  <cellStyleXfs count="106">
    <xf numFmtId="0" fontId="0" fillId="0" borderId="0"/>
    <xf numFmtId="9" fontId="1" fillId="0" borderId="0" applyFont="0" applyFill="0" applyBorder="0" applyAlignment="0" applyProtection="0"/>
    <xf numFmtId="0" fontId="9" fillId="0" borderId="0"/>
    <xf numFmtId="165" fontId="1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22">
    <xf numFmtId="0" fontId="0" fillId="0" borderId="0" xfId="0"/>
    <xf numFmtId="0" fontId="5" fillId="3" borderId="1" xfId="0" applyFont="1" applyFill="1" applyBorder="1" applyAlignment="1" applyProtection="1">
      <alignment horizontal="justify" vertical="center" wrapText="1"/>
    </xf>
    <xf numFmtId="0" fontId="6" fillId="3" borderId="1" xfId="0" applyFont="1" applyFill="1" applyBorder="1" applyAlignment="1">
      <alignment horizontal="center" vertical="center"/>
    </xf>
    <xf numFmtId="164" fontId="6" fillId="3" borderId="1" xfId="0" applyNumberFormat="1" applyFont="1" applyFill="1" applyBorder="1" applyAlignment="1">
      <alignment horizontal="right" vertical="center"/>
    </xf>
    <xf numFmtId="0" fontId="7" fillId="3" borderId="1" xfId="0" applyFont="1" applyFill="1" applyBorder="1" applyAlignment="1">
      <alignment vertical="center" wrapText="1"/>
    </xf>
    <xf numFmtId="0" fontId="6" fillId="3" borderId="1" xfId="0" applyFont="1" applyFill="1" applyBorder="1" applyAlignment="1" applyProtection="1">
      <alignment horizontal="justify" vertical="center" wrapText="1"/>
    </xf>
    <xf numFmtId="0" fontId="6" fillId="3" borderId="1" xfId="0" applyFont="1" applyFill="1" applyBorder="1" applyAlignment="1">
      <alignment vertical="center" wrapText="1"/>
    </xf>
    <xf numFmtId="0" fontId="6" fillId="0" borderId="1" xfId="0" applyFont="1" applyBorder="1" applyAlignment="1">
      <alignment vertical="center"/>
    </xf>
    <xf numFmtId="0" fontId="6" fillId="4" borderId="1" xfId="0" applyFont="1" applyFill="1" applyBorder="1" applyAlignment="1">
      <alignment vertical="center"/>
    </xf>
    <xf numFmtId="0" fontId="6" fillId="3" borderId="1" xfId="0" applyFont="1" applyFill="1" applyBorder="1" applyAlignment="1" applyProtection="1">
      <alignment horizontal="left" vertical="center" wrapText="1"/>
    </xf>
    <xf numFmtId="0" fontId="3" fillId="0" borderId="1" xfId="0" applyFont="1" applyBorder="1" applyAlignment="1">
      <alignment vertical="center"/>
    </xf>
    <xf numFmtId="0" fontId="7" fillId="3" borderId="1" xfId="0" applyFont="1" applyFill="1" applyBorder="1" applyAlignment="1">
      <alignment horizontal="justify" vertical="center" wrapText="1"/>
    </xf>
    <xf numFmtId="0" fontId="6" fillId="3" borderId="1" xfId="0" applyFont="1" applyFill="1" applyBorder="1" applyAlignment="1">
      <alignment vertical="center"/>
    </xf>
    <xf numFmtId="0" fontId="4" fillId="0" borderId="1" xfId="0" applyFont="1" applyBorder="1" applyAlignment="1">
      <alignment vertical="center"/>
    </xf>
    <xf numFmtId="0" fontId="6" fillId="3" borderId="1" xfId="0" applyFont="1" applyFill="1" applyBorder="1" applyAlignment="1">
      <alignment horizontal="justify" vertical="center" wrapText="1"/>
    </xf>
    <xf numFmtId="0" fontId="6" fillId="0" borderId="1" xfId="0" applyFont="1" applyBorder="1" applyAlignment="1">
      <alignment horizontal="right" vertical="center"/>
    </xf>
    <xf numFmtId="0" fontId="16" fillId="0" borderId="1" xfId="0" applyFont="1" applyBorder="1" applyAlignment="1">
      <alignment vertical="center"/>
    </xf>
    <xf numFmtId="164" fontId="4" fillId="2"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wrapText="1"/>
    </xf>
    <xf numFmtId="0" fontId="16" fillId="5" borderId="1" xfId="0" applyFont="1" applyFill="1" applyBorder="1" applyAlignment="1">
      <alignment vertical="center" wrapText="1"/>
    </xf>
    <xf numFmtId="164" fontId="8"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xf>
    <xf numFmtId="9" fontId="7" fillId="3" borderId="1" xfId="1" applyFont="1" applyFill="1" applyBorder="1" applyAlignment="1">
      <alignment horizontal="center" vertical="center" wrapText="1"/>
    </xf>
    <xf numFmtId="0" fontId="18" fillId="0" borderId="1" xfId="0" applyFont="1" applyFill="1" applyBorder="1" applyAlignment="1">
      <alignment horizontal="justify" vertical="center" wrapText="1"/>
    </xf>
    <xf numFmtId="0" fontId="18" fillId="0" borderId="1" xfId="0" applyNumberFormat="1" applyFont="1" applyFill="1" applyBorder="1" applyAlignment="1">
      <alignment horizontal="justify" vertical="center" wrapText="1"/>
    </xf>
    <xf numFmtId="0" fontId="7" fillId="6" borderId="1" xfId="0" applyFont="1" applyFill="1" applyBorder="1" applyAlignment="1">
      <alignment horizontal="center" vertical="center" wrapText="1"/>
    </xf>
    <xf numFmtId="164" fontId="6" fillId="6" borderId="1" xfId="0" applyNumberFormat="1" applyFont="1" applyFill="1" applyBorder="1" applyAlignment="1">
      <alignment horizontal="right" vertical="center"/>
    </xf>
    <xf numFmtId="0" fontId="6" fillId="0" borderId="1" xfId="0" applyFont="1" applyBorder="1" applyAlignment="1">
      <alignment horizontal="center" vertical="center"/>
    </xf>
    <xf numFmtId="2" fontId="7"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8"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protection locked="0"/>
    </xf>
    <xf numFmtId="164" fontId="6" fillId="6"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164" fontId="6" fillId="3" borderId="1" xfId="0" applyNumberFormat="1" applyFont="1" applyFill="1" applyBorder="1" applyAlignment="1">
      <alignment horizontal="center" vertical="center"/>
    </xf>
    <xf numFmtId="0" fontId="6" fillId="0" borderId="2" xfId="0" applyFont="1" applyBorder="1" applyAlignment="1">
      <alignment vertical="center"/>
    </xf>
    <xf numFmtId="0" fontId="6" fillId="0" borderId="4" xfId="0" applyFont="1" applyBorder="1" applyAlignment="1">
      <alignment vertical="center"/>
    </xf>
    <xf numFmtId="0" fontId="16" fillId="0" borderId="4" xfId="0" applyFont="1" applyBorder="1" applyAlignment="1">
      <alignment vertical="center"/>
    </xf>
    <xf numFmtId="0" fontId="6" fillId="3" borderId="4" xfId="0" applyFont="1" applyFill="1" applyBorder="1" applyAlignment="1">
      <alignment vertical="center"/>
    </xf>
    <xf numFmtId="0" fontId="4" fillId="0" borderId="4" xfId="0" applyFont="1" applyBorder="1" applyAlignment="1">
      <alignment vertical="center"/>
    </xf>
    <xf numFmtId="0" fontId="2" fillId="3" borderId="0" xfId="0" applyFont="1" applyFill="1" applyBorder="1" applyAlignment="1">
      <alignment vertical="center"/>
    </xf>
    <xf numFmtId="0" fontId="6" fillId="3" borderId="0" xfId="0" applyFont="1" applyFill="1" applyBorder="1" applyAlignment="1">
      <alignment vertical="center"/>
    </xf>
    <xf numFmtId="0" fontId="16" fillId="3" borderId="0" xfId="0" applyFont="1" applyFill="1" applyBorder="1" applyAlignment="1">
      <alignment vertical="center"/>
    </xf>
    <xf numFmtId="0" fontId="4" fillId="3" borderId="0" xfId="0" applyFont="1" applyFill="1" applyBorder="1" applyAlignment="1">
      <alignment vertical="center"/>
    </xf>
    <xf numFmtId="0" fontId="16" fillId="0" borderId="6" xfId="0" applyFont="1" applyBorder="1" applyAlignment="1">
      <alignment vertical="center"/>
    </xf>
    <xf numFmtId="0" fontId="16" fillId="0" borderId="8" xfId="0" applyFont="1" applyBorder="1" applyAlignment="1">
      <alignment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6" fillId="3" borderId="3" xfId="0" applyFont="1" applyFill="1" applyBorder="1" applyAlignment="1">
      <alignment vertical="center"/>
    </xf>
    <xf numFmtId="0" fontId="6" fillId="3" borderId="3" xfId="0" applyFont="1" applyFill="1" applyBorder="1" applyAlignment="1">
      <alignment horizontal="center" vertical="center"/>
    </xf>
    <xf numFmtId="0" fontId="6" fillId="0" borderId="3" xfId="0" applyFont="1" applyBorder="1" applyAlignment="1">
      <alignment horizontal="right" vertical="center"/>
    </xf>
    <xf numFmtId="0" fontId="6" fillId="0" borderId="7" xfId="0" applyFont="1" applyBorder="1" applyAlignment="1">
      <alignment vertical="center"/>
    </xf>
    <xf numFmtId="0" fontId="6" fillId="0" borderId="9" xfId="0" applyFont="1" applyBorder="1" applyAlignment="1">
      <alignment vertical="center"/>
    </xf>
    <xf numFmtId="0" fontId="13" fillId="3" borderId="0" xfId="0" applyFont="1" applyFill="1" applyBorder="1" applyAlignment="1" applyProtection="1">
      <alignment horizontal="left" vertical="center"/>
      <protection locked="0"/>
    </xf>
    <xf numFmtId="0" fontId="6" fillId="3" borderId="0" xfId="0" applyFont="1" applyFill="1" applyBorder="1" applyAlignment="1">
      <alignment horizontal="center" vertical="center"/>
    </xf>
    <xf numFmtId="0" fontId="6" fillId="3" borderId="0" xfId="0" applyFont="1" applyFill="1" applyBorder="1" applyAlignment="1">
      <alignment horizontal="right" vertical="center"/>
    </xf>
    <xf numFmtId="0" fontId="4" fillId="8" borderId="1" xfId="0" applyFont="1" applyFill="1" applyBorder="1" applyAlignment="1">
      <alignment horizontal="center" vertical="center" wrapText="1"/>
    </xf>
    <xf numFmtId="0" fontId="2" fillId="2" borderId="10" xfId="0" applyFont="1" applyFill="1" applyBorder="1" applyAlignment="1">
      <alignment vertical="center" wrapText="1"/>
    </xf>
    <xf numFmtId="0" fontId="4" fillId="2" borderId="10" xfId="0" applyFont="1" applyFill="1" applyBorder="1" applyAlignment="1">
      <alignment vertical="center" wrapText="1"/>
    </xf>
    <xf numFmtId="164" fontId="8" fillId="4"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2" fillId="2" borderId="1" xfId="0" applyFont="1" applyFill="1" applyBorder="1" applyAlignment="1">
      <alignment vertical="center" wrapText="1"/>
    </xf>
    <xf numFmtId="2" fontId="7" fillId="3" borderId="1" xfId="1" applyNumberFormat="1" applyFont="1" applyFill="1" applyBorder="1" applyAlignment="1">
      <alignment horizontal="center" vertical="center" wrapText="1"/>
    </xf>
    <xf numFmtId="0" fontId="9" fillId="3" borderId="1" xfId="0" applyFont="1" applyFill="1" applyBorder="1" applyAlignment="1">
      <alignment vertical="center" wrapText="1"/>
    </xf>
    <xf numFmtId="0" fontId="23" fillId="0" borderId="1" xfId="0" applyFont="1" applyBorder="1" applyAlignment="1">
      <alignment vertical="center"/>
    </xf>
    <xf numFmtId="0" fontId="3" fillId="3" borderId="0" xfId="0" applyFont="1" applyFill="1" applyBorder="1" applyAlignment="1">
      <alignment vertical="center"/>
    </xf>
    <xf numFmtId="0" fontId="3" fillId="0" borderId="3" xfId="0" applyFont="1" applyBorder="1" applyAlignment="1">
      <alignment vertical="center"/>
    </xf>
    <xf numFmtId="164" fontId="6" fillId="3" borderId="1" xfId="0" applyNumberFormat="1" applyFont="1" applyFill="1" applyBorder="1" applyAlignment="1">
      <alignment horizontal="center" vertical="center"/>
    </xf>
    <xf numFmtId="164" fontId="6" fillId="6"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16" fillId="3" borderId="1" xfId="0" applyFont="1" applyFill="1" applyBorder="1" applyAlignment="1" applyProtection="1">
      <alignment horizontal="justify" vertical="center" wrapText="1"/>
    </xf>
    <xf numFmtId="0" fontId="16" fillId="3" borderId="1" xfId="0" applyFont="1" applyFill="1" applyBorder="1" applyAlignment="1" applyProtection="1">
      <alignment horizontal="left" vertical="center" wrapText="1"/>
    </xf>
    <xf numFmtId="0" fontId="6" fillId="2" borderId="1" xfId="0" applyFont="1" applyFill="1" applyBorder="1" applyAlignment="1">
      <alignment vertical="center"/>
    </xf>
    <xf numFmtId="0" fontId="3" fillId="2" borderId="1" xfId="0" applyFont="1" applyFill="1" applyBorder="1" applyAlignment="1">
      <alignment vertical="center"/>
    </xf>
    <xf numFmtId="0" fontId="16" fillId="2" borderId="1" xfId="0" applyFont="1" applyFill="1" applyBorder="1" applyAlignment="1">
      <alignment vertical="center"/>
    </xf>
    <xf numFmtId="0" fontId="3" fillId="4" borderId="1" xfId="0" applyFont="1" applyFill="1" applyBorder="1" applyAlignment="1">
      <alignment vertical="center"/>
    </xf>
    <xf numFmtId="0" fontId="16" fillId="4" borderId="1" xfId="0" applyFont="1" applyFill="1" applyBorder="1" applyAlignment="1">
      <alignment vertical="center"/>
    </xf>
    <xf numFmtId="0" fontId="4" fillId="8" borderId="1" xfId="0" applyFont="1" applyFill="1" applyBorder="1" applyAlignment="1">
      <alignment horizontal="center" vertical="center" wrapText="1"/>
    </xf>
    <xf numFmtId="9" fontId="6" fillId="3" borderId="1" xfId="1" applyFont="1" applyFill="1" applyBorder="1" applyAlignment="1">
      <alignment horizontal="center" vertical="center" wrapText="1"/>
    </xf>
    <xf numFmtId="9" fontId="16" fillId="3" borderId="1" xfId="0" applyNumberFormat="1" applyFont="1" applyFill="1" applyBorder="1" applyAlignment="1">
      <alignment horizontal="left" vertical="top" wrapText="1"/>
    </xf>
    <xf numFmtId="0" fontId="9" fillId="3" borderId="6"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3" xfId="0" applyFont="1" applyFill="1" applyBorder="1" applyAlignment="1">
      <alignment horizontal="left" vertical="center" wrapText="1"/>
    </xf>
    <xf numFmtId="0" fontId="6"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9" fontId="6" fillId="6" borderId="1" xfId="1" applyFont="1" applyFill="1" applyBorder="1" applyAlignment="1">
      <alignment horizontal="center" vertical="center" wrapText="1"/>
    </xf>
    <xf numFmtId="9" fontId="8" fillId="3" borderId="1" xfId="1" applyNumberFormat="1" applyFont="1" applyFill="1" applyBorder="1" applyAlignment="1">
      <alignment horizontal="center" vertical="center" wrapText="1"/>
    </xf>
    <xf numFmtId="0" fontId="6" fillId="3" borderId="6"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164" fontId="6" fillId="3" borderId="1" xfId="0" applyNumberFormat="1" applyFont="1" applyFill="1" applyBorder="1" applyAlignment="1">
      <alignment horizontal="center" vertical="center"/>
    </xf>
    <xf numFmtId="164" fontId="6" fillId="6" borderId="1" xfId="0" applyNumberFormat="1" applyFont="1" applyFill="1" applyBorder="1" applyAlignment="1">
      <alignment horizontal="center" vertical="center"/>
    </xf>
    <xf numFmtId="0" fontId="4" fillId="7"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2" fillId="0" borderId="1" xfId="0" applyFont="1" applyBorder="1" applyAlignment="1">
      <alignment vertical="center"/>
    </xf>
    <xf numFmtId="0" fontId="14" fillId="0" borderId="1" xfId="0" applyFont="1" applyBorder="1" applyAlignment="1">
      <alignment horizontal="left" vertical="center"/>
    </xf>
    <xf numFmtId="0" fontId="15" fillId="0" borderId="1" xfId="0" applyFont="1" applyBorder="1" applyAlignment="1">
      <alignment vertical="center" wrapText="1"/>
    </xf>
    <xf numFmtId="0" fontId="4"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protection locked="0"/>
    </xf>
    <xf numFmtId="164" fontId="4" fillId="3" borderId="1" xfId="0" applyNumberFormat="1" applyFont="1" applyFill="1" applyBorder="1" applyAlignment="1">
      <alignment horizontal="center" vertical="center" wrapText="1"/>
    </xf>
    <xf numFmtId="9" fontId="6" fillId="6" borderId="1" xfId="1" applyFont="1" applyFill="1" applyBorder="1" applyAlignment="1">
      <alignment horizontal="center" vertical="center"/>
    </xf>
    <xf numFmtId="0" fontId="8" fillId="3"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 xfId="0" applyFont="1" applyFill="1" applyBorder="1" applyAlignment="1">
      <alignment horizontal="center" vertical="center"/>
    </xf>
  </cellXfs>
  <cellStyles count="106">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xdr:row>
      <xdr:rowOff>9525</xdr:rowOff>
    </xdr:from>
    <xdr:to>
      <xdr:col>2</xdr:col>
      <xdr:colOff>95250</xdr:colOff>
      <xdr:row>8</xdr:row>
      <xdr:rowOff>190500</xdr:rowOff>
    </xdr:to>
    <xdr:pic>
      <xdr:nvPicPr>
        <xdr:cNvPr id="2" name="1 Imagen" descr="Logo Alta Definición.jpg"/>
        <xdr:cNvPicPr>
          <a:picLocks noChangeAspect="1"/>
        </xdr:cNvPicPr>
      </xdr:nvPicPr>
      <xdr:blipFill>
        <a:blip xmlns:r="http://schemas.openxmlformats.org/officeDocument/2006/relationships" r:embed="rId1" cstate="print"/>
        <a:srcRect/>
        <a:stretch>
          <a:fillRect/>
        </a:stretch>
      </xdr:blipFill>
      <xdr:spPr bwMode="auto">
        <a:xfrm>
          <a:off x="95250" y="200025"/>
          <a:ext cx="1085850" cy="885825"/>
        </a:xfrm>
        <a:prstGeom prst="rect">
          <a:avLst/>
        </a:prstGeom>
        <a:noFill/>
        <a:ln w="9525">
          <a:noFill/>
          <a:miter lim="800000"/>
          <a:headEnd/>
          <a:tailEnd/>
        </a:ln>
      </xdr:spPr>
    </xdr:pic>
    <xdr:clientData/>
  </xdr:twoCellAnchor>
  <xdr:twoCellAnchor editAs="oneCell">
    <xdr:from>
      <xdr:col>0</xdr:col>
      <xdr:colOff>647701</xdr:colOff>
      <xdr:row>0</xdr:row>
      <xdr:rowOff>101601</xdr:rowOff>
    </xdr:from>
    <xdr:to>
      <xdr:col>1</xdr:col>
      <xdr:colOff>504825</xdr:colOff>
      <xdr:row>4</xdr:row>
      <xdr:rowOff>128807</xdr:rowOff>
    </xdr:to>
    <xdr:pic>
      <xdr:nvPicPr>
        <xdr:cNvPr id="3" name="1 Imagen" descr="Logo Alta Definición.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701" y="101601"/>
          <a:ext cx="1057274" cy="80825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63"/>
  <sheetViews>
    <sheetView tabSelected="1" workbookViewId="0">
      <selection activeCell="A34" sqref="A34:AI34"/>
    </sheetView>
  </sheetViews>
  <sheetFormatPr baseColWidth="10" defaultColWidth="10.85546875" defaultRowHeight="12.75" x14ac:dyDescent="0.25"/>
  <cols>
    <col min="1" max="1" width="18" style="7" customWidth="1"/>
    <col min="2" max="2" width="13.85546875" style="7" customWidth="1"/>
    <col min="3" max="3" width="17.7109375" style="7" customWidth="1"/>
    <col min="4" max="4" width="16.7109375" style="7" customWidth="1"/>
    <col min="5" max="5" width="16.85546875" style="7" customWidth="1"/>
    <col min="6" max="6" width="23" style="7" customWidth="1"/>
    <col min="7" max="7" width="16.85546875" style="27" customWidth="1"/>
    <col min="8" max="8" width="15.7109375" style="27" customWidth="1"/>
    <col min="9" max="9" width="8.28515625" style="7" customWidth="1"/>
    <col min="10" max="10" width="10.85546875" style="7" customWidth="1"/>
    <col min="11" max="11" width="17" style="12" customWidth="1"/>
    <col min="12" max="12" width="10.140625" style="7" hidden="1" customWidth="1"/>
    <col min="13" max="15" width="9.42578125" style="7" hidden="1" customWidth="1"/>
    <col min="16" max="20" width="9.42578125" style="7" customWidth="1"/>
    <col min="21" max="21" width="16.85546875" style="7" customWidth="1"/>
    <col min="22" max="26" width="9.42578125" style="7" hidden="1" customWidth="1"/>
    <col min="27" max="27" width="14.85546875" style="7" hidden="1" customWidth="1"/>
    <col min="28" max="32" width="9.42578125" style="7" hidden="1" customWidth="1"/>
    <col min="33" max="33" width="16" style="7" hidden="1" customWidth="1"/>
    <col min="34" max="35" width="9.42578125" style="7" customWidth="1"/>
    <col min="36" max="36" width="17.140625" style="7" customWidth="1"/>
    <col min="37" max="37" width="17" style="27" hidden="1" customWidth="1"/>
    <col min="38" max="38" width="12" style="27" hidden="1" customWidth="1"/>
    <col min="39" max="39" width="17.42578125" style="27" hidden="1" customWidth="1"/>
    <col min="40" max="40" width="16.42578125" style="27" hidden="1" customWidth="1"/>
    <col min="41" max="41" width="17.28515625" style="2" bestFit="1" customWidth="1"/>
    <col min="42" max="42" width="21" style="2" customWidth="1"/>
    <col min="43" max="43" width="17.28515625" style="27" hidden="1" customWidth="1"/>
    <col min="44" max="44" width="20.140625" style="27" hidden="1" customWidth="1"/>
    <col min="45" max="45" width="17" style="27" hidden="1" customWidth="1"/>
    <col min="46" max="46" width="17.42578125" style="27" hidden="1" customWidth="1"/>
    <col min="47" max="47" width="18.42578125" style="15" bestFit="1" customWidth="1"/>
    <col min="48" max="48" width="21.28515625" style="15" customWidth="1"/>
    <col min="49" max="49" width="40.7109375" style="7" customWidth="1"/>
    <col min="50" max="50" width="56.140625" style="10" customWidth="1"/>
    <col min="51" max="51" width="26.7109375" style="7" customWidth="1"/>
    <col min="52" max="52" width="30.42578125" style="40" customWidth="1"/>
    <col min="53" max="54" width="80.140625" style="46" customWidth="1"/>
    <col min="55" max="55" width="10.85546875" style="41"/>
    <col min="56" max="16384" width="10.85546875" style="7"/>
  </cols>
  <sheetData>
    <row r="1" spans="1:55" ht="15.75" x14ac:dyDescent="0.25">
      <c r="A1" s="106"/>
      <c r="B1" s="106"/>
      <c r="C1" s="110" t="s">
        <v>110</v>
      </c>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07" t="s">
        <v>24</v>
      </c>
      <c r="BA1" s="45"/>
      <c r="BB1" s="45"/>
    </row>
    <row r="2" spans="1:55" ht="15.75" x14ac:dyDescent="0.25">
      <c r="A2" s="106"/>
      <c r="B2" s="106"/>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07"/>
      <c r="BA2" s="45"/>
      <c r="BB2" s="45"/>
    </row>
    <row r="3" spans="1:55" ht="15" customHeight="1" x14ac:dyDescent="0.25">
      <c r="A3" s="106"/>
      <c r="B3" s="106"/>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08" t="s">
        <v>52</v>
      </c>
    </row>
    <row r="4" spans="1:55" ht="15" customHeight="1" x14ac:dyDescent="0.25">
      <c r="A4" s="106"/>
      <c r="B4" s="106"/>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08"/>
    </row>
    <row r="5" spans="1:55" ht="15" customHeight="1" x14ac:dyDescent="0.25">
      <c r="A5" s="106"/>
      <c r="B5" s="106"/>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08" t="s">
        <v>109</v>
      </c>
    </row>
    <row r="6" spans="1:55" ht="5.25" customHeight="1" x14ac:dyDescent="0.25">
      <c r="A6" s="106"/>
      <c r="B6" s="106"/>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08"/>
    </row>
    <row r="7" spans="1:55" ht="15" hidden="1" customHeight="1" x14ac:dyDescent="0.25">
      <c r="A7" s="106"/>
      <c r="B7" s="106"/>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09" t="s">
        <v>0</v>
      </c>
    </row>
    <row r="8" spans="1:55" ht="15" hidden="1" customHeight="1" x14ac:dyDescent="0.25">
      <c r="A8" s="106"/>
      <c r="B8" s="106"/>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09"/>
    </row>
    <row r="9" spans="1:55" ht="30" customHeight="1" x14ac:dyDescent="0.25">
      <c r="A9" s="111" t="s">
        <v>34</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row>
    <row r="10" spans="1:55" ht="20.100000000000001" customHeight="1" x14ac:dyDescent="0.25">
      <c r="A10" s="111" t="s">
        <v>35</v>
      </c>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row>
    <row r="11" spans="1:55" ht="32.1" customHeight="1" x14ac:dyDescent="0.25">
      <c r="A11" s="105" t="s">
        <v>41</v>
      </c>
      <c r="B11" s="105" t="s">
        <v>49</v>
      </c>
      <c r="C11" s="105" t="s">
        <v>50</v>
      </c>
      <c r="D11" s="112" t="s">
        <v>1</v>
      </c>
      <c r="E11" s="105" t="s">
        <v>48</v>
      </c>
      <c r="F11" s="105" t="s">
        <v>93</v>
      </c>
      <c r="G11" s="105" t="s">
        <v>2</v>
      </c>
      <c r="H11" s="105"/>
      <c r="I11" s="105"/>
      <c r="J11" s="105"/>
      <c r="K11" s="105"/>
      <c r="L11" s="86" t="s">
        <v>57</v>
      </c>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104" t="s">
        <v>82</v>
      </c>
      <c r="AL11" s="104"/>
      <c r="AM11" s="104"/>
      <c r="AN11" s="104"/>
      <c r="AO11" s="104"/>
      <c r="AP11" s="104"/>
      <c r="AQ11" s="104"/>
      <c r="AR11" s="104"/>
      <c r="AS11" s="104"/>
      <c r="AT11" s="104"/>
      <c r="AU11" s="104"/>
      <c r="AV11" s="104"/>
      <c r="AW11" s="121" t="s">
        <v>73</v>
      </c>
      <c r="AX11" s="121"/>
      <c r="AY11" s="121"/>
      <c r="AZ11" s="121"/>
    </row>
    <row r="12" spans="1:55" ht="29.25" customHeight="1" x14ac:dyDescent="0.25">
      <c r="A12" s="105"/>
      <c r="B12" s="105"/>
      <c r="C12" s="105"/>
      <c r="D12" s="112"/>
      <c r="E12" s="105"/>
      <c r="F12" s="105"/>
      <c r="G12" s="105" t="s">
        <v>90</v>
      </c>
      <c r="H12" s="105" t="s">
        <v>88</v>
      </c>
      <c r="I12" s="105" t="s">
        <v>89</v>
      </c>
      <c r="J12" s="105" t="s">
        <v>91</v>
      </c>
      <c r="K12" s="105" t="s">
        <v>92</v>
      </c>
      <c r="L12" s="86" t="s">
        <v>94</v>
      </c>
      <c r="M12" s="86"/>
      <c r="N12" s="86" t="s">
        <v>95</v>
      </c>
      <c r="O12" s="86"/>
      <c r="P12" s="86" t="s">
        <v>96</v>
      </c>
      <c r="Q12" s="86"/>
      <c r="R12" s="86"/>
      <c r="S12" s="86"/>
      <c r="T12" s="86"/>
      <c r="U12" s="86"/>
      <c r="V12" s="86" t="s">
        <v>98</v>
      </c>
      <c r="W12" s="86"/>
      <c r="X12" s="86"/>
      <c r="Y12" s="86"/>
      <c r="Z12" s="86"/>
      <c r="AA12" s="86"/>
      <c r="AB12" s="86" t="s">
        <v>99</v>
      </c>
      <c r="AC12" s="86"/>
      <c r="AD12" s="86"/>
      <c r="AE12" s="86"/>
      <c r="AF12" s="86"/>
      <c r="AG12" s="86"/>
      <c r="AH12" s="86" t="s">
        <v>97</v>
      </c>
      <c r="AI12" s="86"/>
      <c r="AJ12" s="86"/>
      <c r="AK12" s="104" t="s">
        <v>3</v>
      </c>
      <c r="AL12" s="104"/>
      <c r="AM12" s="104" t="s">
        <v>4</v>
      </c>
      <c r="AN12" s="104"/>
      <c r="AO12" s="104" t="s">
        <v>101</v>
      </c>
      <c r="AP12" s="104"/>
      <c r="AQ12" s="104" t="s">
        <v>98</v>
      </c>
      <c r="AR12" s="104"/>
      <c r="AS12" s="104" t="s">
        <v>99</v>
      </c>
      <c r="AT12" s="104"/>
      <c r="AU12" s="104" t="s">
        <v>97</v>
      </c>
      <c r="AV12" s="104"/>
      <c r="AW12" s="105" t="s">
        <v>74</v>
      </c>
      <c r="AX12" s="105" t="s">
        <v>75</v>
      </c>
      <c r="AY12" s="105" t="s">
        <v>76</v>
      </c>
      <c r="AZ12" s="105" t="s">
        <v>77</v>
      </c>
    </row>
    <row r="13" spans="1:55" ht="24" customHeight="1" x14ac:dyDescent="0.25">
      <c r="A13" s="105"/>
      <c r="B13" s="105"/>
      <c r="C13" s="105"/>
      <c r="D13" s="112"/>
      <c r="E13" s="105"/>
      <c r="F13" s="105"/>
      <c r="G13" s="105"/>
      <c r="H13" s="105"/>
      <c r="I13" s="105"/>
      <c r="J13" s="105"/>
      <c r="K13" s="105"/>
      <c r="L13" s="86" t="s">
        <v>51</v>
      </c>
      <c r="M13" s="86" t="s">
        <v>47</v>
      </c>
      <c r="N13" s="86" t="s">
        <v>51</v>
      </c>
      <c r="O13" s="86" t="s">
        <v>47</v>
      </c>
      <c r="P13" s="86" t="s">
        <v>51</v>
      </c>
      <c r="Q13" s="86" t="s">
        <v>47</v>
      </c>
      <c r="R13" s="86"/>
      <c r="S13" s="86"/>
      <c r="T13" s="86"/>
      <c r="U13" s="86"/>
      <c r="V13" s="86" t="s">
        <v>51</v>
      </c>
      <c r="W13" s="86" t="s">
        <v>47</v>
      </c>
      <c r="X13" s="86"/>
      <c r="Y13" s="86"/>
      <c r="Z13" s="86"/>
      <c r="AA13" s="86"/>
      <c r="AB13" s="86" t="s">
        <v>51</v>
      </c>
      <c r="AC13" s="86" t="s">
        <v>47</v>
      </c>
      <c r="AD13" s="86"/>
      <c r="AE13" s="86"/>
      <c r="AF13" s="86"/>
      <c r="AG13" s="86"/>
      <c r="AH13" s="86" t="s">
        <v>51</v>
      </c>
      <c r="AI13" s="86" t="s">
        <v>47</v>
      </c>
      <c r="AJ13" s="86" t="s">
        <v>87</v>
      </c>
      <c r="AK13" s="104" t="s">
        <v>72</v>
      </c>
      <c r="AL13" s="104" t="s">
        <v>71</v>
      </c>
      <c r="AM13" s="104" t="s">
        <v>72</v>
      </c>
      <c r="AN13" s="104" t="s">
        <v>71</v>
      </c>
      <c r="AO13" s="104" t="s">
        <v>72</v>
      </c>
      <c r="AP13" s="104" t="s">
        <v>71</v>
      </c>
      <c r="AQ13" s="104" t="s">
        <v>72</v>
      </c>
      <c r="AR13" s="104" t="s">
        <v>71</v>
      </c>
      <c r="AS13" s="104" t="s">
        <v>72</v>
      </c>
      <c r="AT13" s="104" t="s">
        <v>71</v>
      </c>
      <c r="AU13" s="104" t="s">
        <v>72</v>
      </c>
      <c r="AV13" s="104" t="s">
        <v>71</v>
      </c>
      <c r="AW13" s="105"/>
      <c r="AX13" s="105"/>
      <c r="AY13" s="105"/>
      <c r="AZ13" s="105"/>
    </row>
    <row r="14" spans="1:55" ht="51.75" customHeight="1" x14ac:dyDescent="0.25">
      <c r="A14" s="105"/>
      <c r="B14" s="105"/>
      <c r="C14" s="105"/>
      <c r="D14" s="112"/>
      <c r="E14" s="105"/>
      <c r="F14" s="105"/>
      <c r="G14" s="105"/>
      <c r="H14" s="105"/>
      <c r="I14" s="105"/>
      <c r="J14" s="105"/>
      <c r="K14" s="105"/>
      <c r="L14" s="86"/>
      <c r="M14" s="86"/>
      <c r="N14" s="86"/>
      <c r="O14" s="86"/>
      <c r="P14" s="86"/>
      <c r="Q14" s="61" t="s">
        <v>78</v>
      </c>
      <c r="R14" s="61" t="s">
        <v>79</v>
      </c>
      <c r="S14" s="61" t="s">
        <v>80</v>
      </c>
      <c r="T14" s="61" t="s">
        <v>81</v>
      </c>
      <c r="U14" s="61" t="s">
        <v>100</v>
      </c>
      <c r="V14" s="86"/>
      <c r="W14" s="61" t="s">
        <v>78</v>
      </c>
      <c r="X14" s="61" t="s">
        <v>79</v>
      </c>
      <c r="Y14" s="61" t="s">
        <v>80</v>
      </c>
      <c r="Z14" s="61" t="s">
        <v>81</v>
      </c>
      <c r="AA14" s="61" t="s">
        <v>100</v>
      </c>
      <c r="AB14" s="86"/>
      <c r="AC14" s="61" t="s">
        <v>78</v>
      </c>
      <c r="AD14" s="61" t="s">
        <v>79</v>
      </c>
      <c r="AE14" s="61" t="s">
        <v>80</v>
      </c>
      <c r="AF14" s="61" t="s">
        <v>81</v>
      </c>
      <c r="AG14" s="61" t="s">
        <v>100</v>
      </c>
      <c r="AH14" s="86"/>
      <c r="AI14" s="86"/>
      <c r="AJ14" s="86"/>
      <c r="AK14" s="104"/>
      <c r="AL14" s="104"/>
      <c r="AM14" s="104"/>
      <c r="AN14" s="104"/>
      <c r="AO14" s="104"/>
      <c r="AP14" s="104"/>
      <c r="AQ14" s="104"/>
      <c r="AR14" s="104"/>
      <c r="AS14" s="104"/>
      <c r="AT14" s="104"/>
      <c r="AU14" s="104"/>
      <c r="AV14" s="104"/>
      <c r="AW14" s="105"/>
      <c r="AX14" s="105"/>
      <c r="AY14" s="105"/>
      <c r="AZ14" s="105"/>
    </row>
    <row r="15" spans="1:55" s="12" customFormat="1" ht="99" customHeight="1" x14ac:dyDescent="0.25">
      <c r="A15" s="37" t="s">
        <v>42</v>
      </c>
      <c r="B15" s="11" t="s">
        <v>8</v>
      </c>
      <c r="C15" s="1" t="s">
        <v>27</v>
      </c>
      <c r="D15" s="1" t="s">
        <v>38</v>
      </c>
      <c r="E15" s="4" t="s">
        <v>10</v>
      </c>
      <c r="F15" s="1" t="s">
        <v>5</v>
      </c>
      <c r="G15" s="9" t="s">
        <v>54</v>
      </c>
      <c r="H15" s="38" t="s">
        <v>36</v>
      </c>
      <c r="I15" s="34" t="s">
        <v>6</v>
      </c>
      <c r="J15" s="34" t="s">
        <v>7</v>
      </c>
      <c r="K15" s="35" t="s">
        <v>9</v>
      </c>
      <c r="L15" s="25">
        <v>1</v>
      </c>
      <c r="M15" s="35">
        <v>1</v>
      </c>
      <c r="N15" s="25">
        <v>1</v>
      </c>
      <c r="O15" s="35">
        <v>1</v>
      </c>
      <c r="P15" s="25">
        <v>1</v>
      </c>
      <c r="Q15" s="29">
        <v>0.2</v>
      </c>
      <c r="R15" s="35">
        <v>0.3</v>
      </c>
      <c r="S15" s="35"/>
      <c r="T15" s="35"/>
      <c r="U15" s="28">
        <f>SUM(Q15:T15)</f>
        <v>0.5</v>
      </c>
      <c r="V15" s="25">
        <v>1</v>
      </c>
      <c r="W15" s="35"/>
      <c r="X15" s="35"/>
      <c r="Y15" s="35"/>
      <c r="Z15" s="35"/>
      <c r="AA15" s="35">
        <f>SUM(W15:Z15)</f>
        <v>0</v>
      </c>
      <c r="AB15" s="25">
        <v>1</v>
      </c>
      <c r="AC15" s="35"/>
      <c r="AD15" s="35"/>
      <c r="AE15" s="35"/>
      <c r="AF15" s="35"/>
      <c r="AG15" s="35">
        <f>SUM(AC15:AF15)</f>
        <v>0</v>
      </c>
      <c r="AH15" s="25">
        <f>L15+N15+P15+V15+AB15</f>
        <v>5</v>
      </c>
      <c r="AI15" s="28">
        <f>M15+O15+U15+AA15+AG15</f>
        <v>2.5</v>
      </c>
      <c r="AJ15" s="22">
        <f>AI15/5</f>
        <v>0.5</v>
      </c>
      <c r="AK15" s="33">
        <v>200</v>
      </c>
      <c r="AL15" s="39"/>
      <c r="AM15" s="33">
        <v>559</v>
      </c>
      <c r="AN15" s="39">
        <v>559</v>
      </c>
      <c r="AO15" s="33">
        <v>646</v>
      </c>
      <c r="AP15" s="72">
        <v>606</v>
      </c>
      <c r="AQ15" s="33">
        <v>621</v>
      </c>
      <c r="AR15" s="39"/>
      <c r="AS15" s="33">
        <v>800</v>
      </c>
      <c r="AT15" s="39"/>
      <c r="AU15" s="26">
        <f>AK15+AM15+AO15+AQ15+AS15</f>
        <v>2826</v>
      </c>
      <c r="AV15" s="3">
        <f>AL15+AN15+AP15+AR15+AT15</f>
        <v>1165</v>
      </c>
      <c r="AW15" s="30" t="s">
        <v>65</v>
      </c>
      <c r="AX15" s="68" t="s">
        <v>104</v>
      </c>
      <c r="BA15" s="46"/>
      <c r="BB15" s="46"/>
      <c r="BC15" s="43"/>
    </row>
    <row r="16" spans="1:55" s="12" customFormat="1" ht="165" customHeight="1" x14ac:dyDescent="0.25">
      <c r="A16" s="37" t="s">
        <v>42</v>
      </c>
      <c r="B16" s="11" t="s">
        <v>8</v>
      </c>
      <c r="C16" s="1" t="s">
        <v>27</v>
      </c>
      <c r="D16" s="1" t="s">
        <v>38</v>
      </c>
      <c r="E16" s="4" t="s">
        <v>10</v>
      </c>
      <c r="F16" s="1" t="s">
        <v>25</v>
      </c>
      <c r="G16" s="9" t="s">
        <v>53</v>
      </c>
      <c r="H16" s="38" t="s">
        <v>36</v>
      </c>
      <c r="I16" s="34" t="s">
        <v>6</v>
      </c>
      <c r="J16" s="34" t="s">
        <v>7</v>
      </c>
      <c r="K16" s="35" t="s">
        <v>9</v>
      </c>
      <c r="L16" s="25">
        <v>4</v>
      </c>
      <c r="M16" s="35">
        <v>4</v>
      </c>
      <c r="N16" s="25">
        <v>3</v>
      </c>
      <c r="O16" s="35">
        <v>3</v>
      </c>
      <c r="P16" s="25">
        <v>3</v>
      </c>
      <c r="Q16" s="35">
        <v>0.77</v>
      </c>
      <c r="R16" s="35">
        <v>0.75</v>
      </c>
      <c r="S16" s="35"/>
      <c r="T16" s="35"/>
      <c r="U16" s="28">
        <f>SUM(Q16:T16)</f>
        <v>1.52</v>
      </c>
      <c r="V16" s="25">
        <v>2</v>
      </c>
      <c r="W16" s="35"/>
      <c r="X16" s="35"/>
      <c r="Y16" s="35"/>
      <c r="Z16" s="35"/>
      <c r="AA16" s="35">
        <f t="shared" ref="AA16:AA18" si="0">SUM(W16:Z16)</f>
        <v>0</v>
      </c>
      <c r="AB16" s="25">
        <v>1</v>
      </c>
      <c r="AC16" s="35"/>
      <c r="AD16" s="35"/>
      <c r="AE16" s="35"/>
      <c r="AF16" s="35"/>
      <c r="AG16" s="35">
        <f t="shared" ref="AG16:AG18" si="1">SUM(AC16:AF16)</f>
        <v>0</v>
      </c>
      <c r="AH16" s="25">
        <f>L16+N16+P16+V16+AB16</f>
        <v>13</v>
      </c>
      <c r="AI16" s="28">
        <f t="shared" ref="AI16:AI18" si="2">M16+O16+U16+AA16+AG16</f>
        <v>8.52</v>
      </c>
      <c r="AJ16" s="22">
        <f>AI16/13</f>
        <v>0.65538461538461534</v>
      </c>
      <c r="AK16" s="33">
        <v>898</v>
      </c>
      <c r="AL16" s="39"/>
      <c r="AM16" s="33">
        <v>731</v>
      </c>
      <c r="AN16" s="39">
        <v>731</v>
      </c>
      <c r="AO16" s="33">
        <v>1000</v>
      </c>
      <c r="AP16" s="72">
        <v>751</v>
      </c>
      <c r="AQ16" s="33">
        <v>300</v>
      </c>
      <c r="AR16" s="39"/>
      <c r="AS16" s="33">
        <v>300</v>
      </c>
      <c r="AT16" s="39"/>
      <c r="AU16" s="26">
        <f t="shared" ref="AU16:AU17" si="3">AK16+AM16+AO16+AQ16+AS16</f>
        <v>3229</v>
      </c>
      <c r="AV16" s="3">
        <f t="shared" ref="AV16:AV18" si="4">AL16+AN16+AP16+AR16+AT16</f>
        <v>1482</v>
      </c>
      <c r="AW16" s="30" t="s">
        <v>66</v>
      </c>
      <c r="AX16" s="68" t="s">
        <v>105</v>
      </c>
      <c r="AY16" s="4"/>
      <c r="BA16" s="46"/>
      <c r="BB16" s="46"/>
      <c r="BC16" s="43"/>
    </row>
    <row r="17" spans="1:55" s="12" customFormat="1" ht="83.25" customHeight="1" x14ac:dyDescent="0.25">
      <c r="A17" s="76" t="s">
        <v>42</v>
      </c>
      <c r="B17" s="11" t="s">
        <v>8</v>
      </c>
      <c r="C17" s="1" t="s">
        <v>27</v>
      </c>
      <c r="D17" s="1" t="s">
        <v>38</v>
      </c>
      <c r="E17" s="4" t="s">
        <v>10</v>
      </c>
      <c r="F17" s="79" t="s">
        <v>111</v>
      </c>
      <c r="G17" s="80" t="s">
        <v>112</v>
      </c>
      <c r="H17" s="38" t="s">
        <v>36</v>
      </c>
      <c r="I17" s="74" t="s">
        <v>11</v>
      </c>
      <c r="J17" s="74" t="s">
        <v>32</v>
      </c>
      <c r="K17" s="75" t="s">
        <v>9</v>
      </c>
      <c r="L17" s="25">
        <v>0.1</v>
      </c>
      <c r="M17" s="75">
        <v>0.1</v>
      </c>
      <c r="N17" s="25">
        <v>0.9</v>
      </c>
      <c r="O17" s="75">
        <v>0.9</v>
      </c>
      <c r="P17" s="25">
        <v>0</v>
      </c>
      <c r="Q17" s="75">
        <v>0</v>
      </c>
      <c r="R17" s="75">
        <v>0</v>
      </c>
      <c r="S17" s="75"/>
      <c r="T17" s="75"/>
      <c r="U17" s="28">
        <v>0</v>
      </c>
      <c r="V17" s="25"/>
      <c r="W17" s="75"/>
      <c r="X17" s="75"/>
      <c r="Y17" s="75"/>
      <c r="Z17" s="75"/>
      <c r="AA17" s="75"/>
      <c r="AB17" s="25"/>
      <c r="AC17" s="75"/>
      <c r="AD17" s="75"/>
      <c r="AE17" s="75"/>
      <c r="AF17" s="75"/>
      <c r="AG17" s="75"/>
      <c r="AH17" s="25">
        <v>1</v>
      </c>
      <c r="AI17" s="28">
        <v>1</v>
      </c>
      <c r="AJ17" s="22">
        <f>AI17/1</f>
        <v>1</v>
      </c>
      <c r="AK17" s="73"/>
      <c r="AL17" s="77"/>
      <c r="AM17" s="73">
        <v>257</v>
      </c>
      <c r="AN17" s="77">
        <v>257</v>
      </c>
      <c r="AO17" s="73">
        <v>0</v>
      </c>
      <c r="AP17" s="77">
        <v>0</v>
      </c>
      <c r="AQ17" s="73">
        <v>0</v>
      </c>
      <c r="AR17" s="77">
        <v>0</v>
      </c>
      <c r="AS17" s="73">
        <v>0</v>
      </c>
      <c r="AT17" s="77">
        <v>0</v>
      </c>
      <c r="AU17" s="26">
        <f t="shared" si="3"/>
        <v>257</v>
      </c>
      <c r="AV17" s="3">
        <f t="shared" si="4"/>
        <v>257</v>
      </c>
      <c r="AW17" s="30" t="s">
        <v>113</v>
      </c>
      <c r="AX17" s="30" t="s">
        <v>113</v>
      </c>
      <c r="AY17" s="30"/>
      <c r="AZ17" s="30"/>
      <c r="BA17" s="46"/>
      <c r="BB17" s="46"/>
      <c r="BC17" s="43"/>
    </row>
    <row r="18" spans="1:55" s="12" customFormat="1" ht="87" customHeight="1" x14ac:dyDescent="0.25">
      <c r="A18" s="37" t="s">
        <v>42</v>
      </c>
      <c r="B18" s="11" t="s">
        <v>8</v>
      </c>
      <c r="C18" s="1" t="s">
        <v>28</v>
      </c>
      <c r="D18" s="1" t="s">
        <v>38</v>
      </c>
      <c r="E18" s="4" t="s">
        <v>10</v>
      </c>
      <c r="F18" s="5" t="s">
        <v>26</v>
      </c>
      <c r="G18" s="9" t="s">
        <v>45</v>
      </c>
      <c r="H18" s="38" t="s">
        <v>36</v>
      </c>
      <c r="I18" s="34" t="s">
        <v>11</v>
      </c>
      <c r="J18" s="34" t="s">
        <v>32</v>
      </c>
      <c r="K18" s="35" t="s">
        <v>9</v>
      </c>
      <c r="L18" s="25">
        <v>1</v>
      </c>
      <c r="M18" s="35">
        <v>0.93</v>
      </c>
      <c r="N18" s="25">
        <v>1</v>
      </c>
      <c r="O18" s="35">
        <v>1</v>
      </c>
      <c r="P18" s="25">
        <v>1</v>
      </c>
      <c r="Q18" s="35">
        <v>0.19</v>
      </c>
      <c r="R18" s="35">
        <v>0.28000000000000003</v>
      </c>
      <c r="S18" s="35"/>
      <c r="T18" s="35"/>
      <c r="U18" s="28">
        <f>SUM(Q18:T18)</f>
        <v>0.47000000000000003</v>
      </c>
      <c r="V18" s="25">
        <v>1</v>
      </c>
      <c r="W18" s="35"/>
      <c r="X18" s="35"/>
      <c r="Y18" s="35"/>
      <c r="Z18" s="35"/>
      <c r="AA18" s="35">
        <f t="shared" si="0"/>
        <v>0</v>
      </c>
      <c r="AB18" s="25">
        <v>1</v>
      </c>
      <c r="AC18" s="35"/>
      <c r="AD18" s="35"/>
      <c r="AE18" s="35"/>
      <c r="AF18" s="35"/>
      <c r="AG18" s="35">
        <f t="shared" si="1"/>
        <v>0</v>
      </c>
      <c r="AH18" s="25">
        <f>L18+N18+P18+V18+AB18</f>
        <v>5</v>
      </c>
      <c r="AI18" s="28">
        <f t="shared" si="2"/>
        <v>2.4000000000000004</v>
      </c>
      <c r="AJ18" s="22">
        <f>AI18/5</f>
        <v>0.48000000000000009</v>
      </c>
      <c r="AK18" s="33">
        <v>692</v>
      </c>
      <c r="AL18" s="39"/>
      <c r="AM18" s="33">
        <v>387</v>
      </c>
      <c r="AN18" s="39">
        <v>379</v>
      </c>
      <c r="AO18" s="33">
        <v>275</v>
      </c>
      <c r="AP18" s="72">
        <v>238</v>
      </c>
      <c r="AQ18" s="33">
        <v>790</v>
      </c>
      <c r="AR18" s="39"/>
      <c r="AS18" s="33">
        <v>900</v>
      </c>
      <c r="AT18" s="39"/>
      <c r="AU18" s="26">
        <f>AK18+AM18+AO18+AQ18+AS18</f>
        <v>3044</v>
      </c>
      <c r="AV18" s="3">
        <f t="shared" si="4"/>
        <v>617</v>
      </c>
      <c r="AW18" s="23" t="s">
        <v>67</v>
      </c>
      <c r="AX18" s="68" t="s">
        <v>106</v>
      </c>
      <c r="BA18" s="46"/>
      <c r="BB18" s="46"/>
      <c r="BC18" s="43"/>
    </row>
    <row r="19" spans="1:55" s="13" customFormat="1" ht="36" customHeight="1" x14ac:dyDescent="0.25">
      <c r="A19" s="118" t="s">
        <v>12</v>
      </c>
      <c r="B19" s="119"/>
      <c r="C19" s="119"/>
      <c r="D19" s="119"/>
      <c r="E19" s="119"/>
      <c r="F19" s="119"/>
      <c r="G19" s="119"/>
      <c r="H19" s="119"/>
      <c r="I19" s="119"/>
      <c r="J19" s="119"/>
      <c r="K19" s="120"/>
      <c r="L19" s="62"/>
      <c r="M19" s="62"/>
      <c r="N19" s="62"/>
      <c r="O19" s="62"/>
      <c r="P19" s="66"/>
      <c r="Q19" s="66"/>
      <c r="R19" s="66"/>
      <c r="S19" s="66"/>
      <c r="T19" s="66"/>
      <c r="U19" s="66"/>
      <c r="V19" s="66"/>
      <c r="W19" s="66"/>
      <c r="X19" s="66"/>
      <c r="Y19" s="66"/>
      <c r="Z19" s="66"/>
      <c r="AA19" s="66"/>
      <c r="AB19" s="66"/>
      <c r="AC19" s="66"/>
      <c r="AD19" s="66"/>
      <c r="AE19" s="66"/>
      <c r="AF19" s="66"/>
      <c r="AG19" s="66"/>
      <c r="AH19" s="66"/>
      <c r="AI19" s="66"/>
      <c r="AJ19" s="66"/>
      <c r="AK19" s="17">
        <f t="shared" ref="AK19:AV19" si="5">SUM(AK15:AK18)</f>
        <v>1790</v>
      </c>
      <c r="AL19" s="17">
        <f t="shared" si="5"/>
        <v>0</v>
      </c>
      <c r="AM19" s="17">
        <f t="shared" si="5"/>
        <v>1934</v>
      </c>
      <c r="AN19" s="17">
        <f t="shared" si="5"/>
        <v>1926</v>
      </c>
      <c r="AO19" s="17">
        <f t="shared" si="5"/>
        <v>1921</v>
      </c>
      <c r="AP19" s="17">
        <f t="shared" si="5"/>
        <v>1595</v>
      </c>
      <c r="AQ19" s="17">
        <f t="shared" si="5"/>
        <v>1711</v>
      </c>
      <c r="AR19" s="17">
        <f t="shared" si="5"/>
        <v>0</v>
      </c>
      <c r="AS19" s="17">
        <f t="shared" si="5"/>
        <v>2000</v>
      </c>
      <c r="AT19" s="17">
        <f t="shared" si="5"/>
        <v>0</v>
      </c>
      <c r="AU19" s="17">
        <f t="shared" si="5"/>
        <v>9356</v>
      </c>
      <c r="AV19" s="17">
        <f t="shared" si="5"/>
        <v>3521</v>
      </c>
      <c r="AX19" s="69"/>
      <c r="BA19" s="48"/>
      <c r="BB19" s="48"/>
      <c r="BC19" s="44"/>
    </row>
    <row r="20" spans="1:55" s="12" customFormat="1" ht="113.25" customHeight="1" x14ac:dyDescent="0.25">
      <c r="A20" s="6" t="s">
        <v>43</v>
      </c>
      <c r="B20" s="11" t="s">
        <v>8</v>
      </c>
      <c r="C20" s="14" t="s">
        <v>29</v>
      </c>
      <c r="D20" s="1" t="s">
        <v>39</v>
      </c>
      <c r="E20" s="6" t="s">
        <v>13</v>
      </c>
      <c r="F20" s="5" t="s">
        <v>30</v>
      </c>
      <c r="G20" s="9" t="s">
        <v>102</v>
      </c>
      <c r="H20" s="38" t="s">
        <v>36</v>
      </c>
      <c r="I20" s="34" t="s">
        <v>6</v>
      </c>
      <c r="J20" s="34" t="s">
        <v>7</v>
      </c>
      <c r="K20" s="35" t="s">
        <v>9</v>
      </c>
      <c r="L20" s="25">
        <v>2</v>
      </c>
      <c r="M20" s="35">
        <v>2</v>
      </c>
      <c r="N20" s="25">
        <v>3</v>
      </c>
      <c r="O20" s="35">
        <v>3</v>
      </c>
      <c r="P20" s="25">
        <v>2</v>
      </c>
      <c r="Q20" s="35">
        <v>0.79</v>
      </c>
      <c r="R20" s="35">
        <v>0.76</v>
      </c>
      <c r="S20" s="35"/>
      <c r="T20" s="35"/>
      <c r="U20" s="35">
        <f>SUM(Q20:T20)</f>
        <v>1.55</v>
      </c>
      <c r="V20" s="25">
        <v>2</v>
      </c>
      <c r="W20" s="35"/>
      <c r="X20" s="35"/>
      <c r="Y20" s="35"/>
      <c r="Z20" s="35"/>
      <c r="AA20" s="35">
        <f>SUM(W20:Z20)</f>
        <v>0</v>
      </c>
      <c r="AB20" s="25">
        <v>2</v>
      </c>
      <c r="AC20" s="35"/>
      <c r="AD20" s="35"/>
      <c r="AE20" s="35"/>
      <c r="AF20" s="35"/>
      <c r="AG20" s="35">
        <f>SUM(AC20:AF20)</f>
        <v>0</v>
      </c>
      <c r="AH20" s="25">
        <f>L20+N20+P20+V20+AB20</f>
        <v>11</v>
      </c>
      <c r="AI20" s="35">
        <f>M20+O20+U20+AA20+AG20</f>
        <v>6.55</v>
      </c>
      <c r="AJ20" s="22">
        <f>AI20/11</f>
        <v>0.59545454545454546</v>
      </c>
      <c r="AK20" s="33">
        <v>227</v>
      </c>
      <c r="AL20" s="39"/>
      <c r="AM20" s="33">
        <v>917</v>
      </c>
      <c r="AN20" s="39">
        <v>917</v>
      </c>
      <c r="AO20" s="33">
        <v>653</v>
      </c>
      <c r="AP20" s="72">
        <v>525</v>
      </c>
      <c r="AQ20" s="33">
        <v>300</v>
      </c>
      <c r="AR20" s="39"/>
      <c r="AS20" s="33">
        <v>300</v>
      </c>
      <c r="AT20" s="39"/>
      <c r="AU20" s="26">
        <f>AK20+AM20+AO20+AQ20+AS20</f>
        <v>2397</v>
      </c>
      <c r="AV20" s="3">
        <f>AL20+AN20+AP20+AR20+AT20</f>
        <v>1442</v>
      </c>
      <c r="AW20" s="23" t="s">
        <v>68</v>
      </c>
      <c r="AX20" s="68" t="s">
        <v>103</v>
      </c>
      <c r="AY20" s="4"/>
      <c r="BA20" s="46"/>
      <c r="BB20" s="46"/>
      <c r="BC20" s="43"/>
    </row>
    <row r="21" spans="1:55" s="12" customFormat="1" ht="75.75" customHeight="1" x14ac:dyDescent="0.25">
      <c r="A21" s="6" t="s">
        <v>43</v>
      </c>
      <c r="B21" s="11" t="s">
        <v>8</v>
      </c>
      <c r="C21" s="14" t="s">
        <v>29</v>
      </c>
      <c r="D21" s="1" t="s">
        <v>40</v>
      </c>
      <c r="E21" s="6" t="s">
        <v>13</v>
      </c>
      <c r="F21" s="5" t="s">
        <v>14</v>
      </c>
      <c r="G21" s="9" t="s">
        <v>55</v>
      </c>
      <c r="H21" s="38" t="s">
        <v>36</v>
      </c>
      <c r="I21" s="34" t="s">
        <v>6</v>
      </c>
      <c r="J21" s="34" t="s">
        <v>7</v>
      </c>
      <c r="K21" s="35" t="s">
        <v>9</v>
      </c>
      <c r="L21" s="25">
        <v>1</v>
      </c>
      <c r="M21" s="35">
        <v>1</v>
      </c>
      <c r="N21" s="25">
        <v>1</v>
      </c>
      <c r="O21" s="35">
        <v>1</v>
      </c>
      <c r="P21" s="25">
        <v>1</v>
      </c>
      <c r="Q21" s="28">
        <v>0.22</v>
      </c>
      <c r="R21" s="28">
        <v>0.31</v>
      </c>
      <c r="S21" s="35"/>
      <c r="T21" s="35"/>
      <c r="U21" s="67">
        <f t="shared" ref="U21:U23" si="6">SUM(Q21:T21)</f>
        <v>0.53</v>
      </c>
      <c r="V21" s="25">
        <v>1</v>
      </c>
      <c r="W21" s="35"/>
      <c r="X21" s="35"/>
      <c r="Y21" s="35"/>
      <c r="Z21" s="35"/>
      <c r="AA21" s="35">
        <f t="shared" ref="AA21:AA23" si="7">SUM(W21:Z21)</f>
        <v>0</v>
      </c>
      <c r="AB21" s="25">
        <v>1</v>
      </c>
      <c r="AC21" s="35"/>
      <c r="AD21" s="35"/>
      <c r="AE21" s="35"/>
      <c r="AF21" s="35"/>
      <c r="AG21" s="35">
        <f t="shared" ref="AG21:AG23" si="8">SUM(AC21:AF21)</f>
        <v>0</v>
      </c>
      <c r="AH21" s="25">
        <f t="shared" ref="AH21:AH23" si="9">L21+N21+P21+V21+AB21</f>
        <v>5</v>
      </c>
      <c r="AI21" s="35">
        <f t="shared" ref="AI21:AI23" si="10">M21+O21+U21+AA21+AG21</f>
        <v>2.5300000000000002</v>
      </c>
      <c r="AJ21" s="22">
        <f>AI21/5</f>
        <v>0.50600000000000001</v>
      </c>
      <c r="AK21" s="33">
        <v>200</v>
      </c>
      <c r="AL21" s="39"/>
      <c r="AM21" s="33">
        <v>1220</v>
      </c>
      <c r="AN21" s="39">
        <v>1220</v>
      </c>
      <c r="AO21" s="33">
        <v>1566</v>
      </c>
      <c r="AP21" s="72">
        <v>1249</v>
      </c>
      <c r="AQ21" s="33">
        <v>536</v>
      </c>
      <c r="AR21" s="39"/>
      <c r="AS21" s="33">
        <v>533</v>
      </c>
      <c r="AT21" s="39"/>
      <c r="AU21" s="26">
        <f t="shared" ref="AU21:AU23" si="11">AK21+AM21+AO21+AQ21+AS21</f>
        <v>4055</v>
      </c>
      <c r="AV21" s="3">
        <f t="shared" ref="AV21:AV23" si="12">AL21+AN21+AP21+AR21+AT21</f>
        <v>2469</v>
      </c>
      <c r="AW21" s="23" t="s">
        <v>69</v>
      </c>
      <c r="AX21" s="68" t="s">
        <v>84</v>
      </c>
      <c r="BA21" s="46"/>
      <c r="BB21" s="46"/>
      <c r="BC21" s="43"/>
    </row>
    <row r="22" spans="1:55" s="12" customFormat="1" ht="94.5" customHeight="1" x14ac:dyDescent="0.25">
      <c r="A22" s="6" t="s">
        <v>43</v>
      </c>
      <c r="B22" s="11" t="s">
        <v>8</v>
      </c>
      <c r="C22" s="14" t="s">
        <v>29</v>
      </c>
      <c r="D22" s="1" t="s">
        <v>40</v>
      </c>
      <c r="E22" s="6" t="s">
        <v>13</v>
      </c>
      <c r="F22" s="79" t="s">
        <v>114</v>
      </c>
      <c r="G22" s="80" t="s">
        <v>112</v>
      </c>
      <c r="H22" s="38" t="s">
        <v>36</v>
      </c>
      <c r="I22" s="74" t="s">
        <v>11</v>
      </c>
      <c r="J22" s="74" t="s">
        <v>7</v>
      </c>
      <c r="K22" s="75" t="s">
        <v>9</v>
      </c>
      <c r="L22" s="25">
        <v>0.1</v>
      </c>
      <c r="M22" s="75">
        <v>0.1</v>
      </c>
      <c r="N22" s="25">
        <v>0.9</v>
      </c>
      <c r="O22" s="75">
        <v>0.9</v>
      </c>
      <c r="P22" s="25">
        <v>0</v>
      </c>
      <c r="Q22" s="28">
        <v>0</v>
      </c>
      <c r="R22" s="28">
        <v>0</v>
      </c>
      <c r="S22" s="28"/>
      <c r="T22" s="75"/>
      <c r="U22" s="67">
        <v>0</v>
      </c>
      <c r="V22" s="25"/>
      <c r="W22" s="75"/>
      <c r="X22" s="75"/>
      <c r="Y22" s="75"/>
      <c r="Z22" s="75"/>
      <c r="AA22" s="75"/>
      <c r="AB22" s="25"/>
      <c r="AC22" s="75"/>
      <c r="AD22" s="75"/>
      <c r="AE22" s="75"/>
      <c r="AF22" s="75"/>
      <c r="AG22" s="75"/>
      <c r="AH22" s="25">
        <v>1</v>
      </c>
      <c r="AI22" s="75">
        <v>1</v>
      </c>
      <c r="AJ22" s="22">
        <f>AI22/1</f>
        <v>1</v>
      </c>
      <c r="AK22" s="73"/>
      <c r="AL22" s="77"/>
      <c r="AM22" s="73">
        <v>49</v>
      </c>
      <c r="AN22" s="77">
        <v>49</v>
      </c>
      <c r="AO22" s="73">
        <v>0</v>
      </c>
      <c r="AP22" s="77">
        <v>0</v>
      </c>
      <c r="AQ22" s="73">
        <v>0</v>
      </c>
      <c r="AR22" s="77">
        <v>0</v>
      </c>
      <c r="AS22" s="73">
        <v>0</v>
      </c>
      <c r="AT22" s="77">
        <v>0</v>
      </c>
      <c r="AU22" s="26">
        <f t="shared" si="11"/>
        <v>49</v>
      </c>
      <c r="AV22" s="3">
        <f t="shared" si="12"/>
        <v>49</v>
      </c>
      <c r="AW22" s="23" t="s">
        <v>115</v>
      </c>
      <c r="AX22" s="23" t="s">
        <v>115</v>
      </c>
      <c r="AY22" s="23"/>
      <c r="AZ22" s="23"/>
      <c r="BA22" s="46"/>
      <c r="BB22" s="46"/>
      <c r="BC22" s="43"/>
    </row>
    <row r="23" spans="1:55" s="12" customFormat="1" ht="62.25" customHeight="1" x14ac:dyDescent="0.25">
      <c r="A23" s="6" t="s">
        <v>43</v>
      </c>
      <c r="B23" s="11" t="s">
        <v>8</v>
      </c>
      <c r="C23" s="14" t="s">
        <v>29</v>
      </c>
      <c r="D23" s="1" t="s">
        <v>40</v>
      </c>
      <c r="E23" s="6" t="s">
        <v>13</v>
      </c>
      <c r="F23" s="5" t="s">
        <v>15</v>
      </c>
      <c r="G23" s="9" t="s">
        <v>46</v>
      </c>
      <c r="H23" s="38" t="s">
        <v>36</v>
      </c>
      <c r="I23" s="34" t="s">
        <v>33</v>
      </c>
      <c r="J23" s="34" t="s">
        <v>32</v>
      </c>
      <c r="K23" s="35" t="s">
        <v>9</v>
      </c>
      <c r="L23" s="25">
        <v>0</v>
      </c>
      <c r="M23" s="35">
        <v>0</v>
      </c>
      <c r="N23" s="25">
        <v>1</v>
      </c>
      <c r="O23" s="35">
        <v>1</v>
      </c>
      <c r="P23" s="25">
        <v>1</v>
      </c>
      <c r="Q23" s="35">
        <v>0.19</v>
      </c>
      <c r="R23" s="35">
        <v>0.28000000000000003</v>
      </c>
      <c r="S23" s="35"/>
      <c r="T23" s="35"/>
      <c r="U23" s="35">
        <f t="shared" si="6"/>
        <v>0.47000000000000003</v>
      </c>
      <c r="V23" s="25">
        <v>1</v>
      </c>
      <c r="W23" s="35"/>
      <c r="X23" s="35"/>
      <c r="Y23" s="35"/>
      <c r="Z23" s="35"/>
      <c r="AA23" s="35">
        <f t="shared" si="7"/>
        <v>0</v>
      </c>
      <c r="AB23" s="25">
        <v>1</v>
      </c>
      <c r="AC23" s="35"/>
      <c r="AD23" s="35"/>
      <c r="AE23" s="35"/>
      <c r="AF23" s="35"/>
      <c r="AG23" s="35">
        <f t="shared" si="8"/>
        <v>0</v>
      </c>
      <c r="AH23" s="25">
        <f t="shared" si="9"/>
        <v>4</v>
      </c>
      <c r="AI23" s="35">
        <f t="shared" si="10"/>
        <v>1.47</v>
      </c>
      <c r="AJ23" s="22">
        <f>AI23/4</f>
        <v>0.36749999999999999</v>
      </c>
      <c r="AK23" s="33"/>
      <c r="AL23" s="39"/>
      <c r="AM23" s="33">
        <v>1346</v>
      </c>
      <c r="AN23" s="39">
        <v>1342</v>
      </c>
      <c r="AO23" s="33">
        <v>360</v>
      </c>
      <c r="AP23" s="72">
        <v>275</v>
      </c>
      <c r="AQ23" s="33">
        <v>500</v>
      </c>
      <c r="AR23" s="39"/>
      <c r="AS23" s="33">
        <v>500</v>
      </c>
      <c r="AT23" s="39"/>
      <c r="AU23" s="26">
        <f t="shared" si="11"/>
        <v>2706</v>
      </c>
      <c r="AV23" s="3">
        <f t="shared" si="12"/>
        <v>1617</v>
      </c>
      <c r="AW23" s="24" t="s">
        <v>70</v>
      </c>
      <c r="AX23" s="68" t="s">
        <v>107</v>
      </c>
      <c r="BA23" s="46"/>
      <c r="BB23" s="46"/>
      <c r="BC23" s="43"/>
    </row>
    <row r="24" spans="1:55" ht="24.95" customHeight="1" x14ac:dyDescent="0.25">
      <c r="A24" s="118" t="s">
        <v>16</v>
      </c>
      <c r="B24" s="119"/>
      <c r="C24" s="119"/>
      <c r="D24" s="119"/>
      <c r="E24" s="119"/>
      <c r="F24" s="119"/>
      <c r="G24" s="119"/>
      <c r="H24" s="119"/>
      <c r="I24" s="119"/>
      <c r="J24" s="119"/>
      <c r="K24" s="120"/>
      <c r="L24" s="63"/>
      <c r="M24" s="63"/>
      <c r="N24" s="63"/>
      <c r="O24" s="63"/>
      <c r="P24" s="65"/>
      <c r="Q24" s="65"/>
      <c r="R24" s="65"/>
      <c r="S24" s="65"/>
      <c r="T24" s="65"/>
      <c r="U24" s="65"/>
      <c r="V24" s="65"/>
      <c r="W24" s="65"/>
      <c r="X24" s="65"/>
      <c r="Y24" s="65"/>
      <c r="Z24" s="65"/>
      <c r="AA24" s="65"/>
      <c r="AB24" s="65"/>
      <c r="AC24" s="65"/>
      <c r="AD24" s="65"/>
      <c r="AE24" s="65"/>
      <c r="AF24" s="65"/>
      <c r="AG24" s="65"/>
      <c r="AH24" s="65"/>
      <c r="AI24" s="36"/>
      <c r="AJ24" s="36"/>
      <c r="AK24" s="17">
        <f t="shared" ref="AK24:AV24" si="13">SUM(AK20:AK23)</f>
        <v>427</v>
      </c>
      <c r="AL24" s="17">
        <f t="shared" si="13"/>
        <v>0</v>
      </c>
      <c r="AM24" s="17">
        <f t="shared" si="13"/>
        <v>3532</v>
      </c>
      <c r="AN24" s="17">
        <f t="shared" si="13"/>
        <v>3528</v>
      </c>
      <c r="AO24" s="17">
        <f t="shared" si="13"/>
        <v>2579</v>
      </c>
      <c r="AP24" s="17">
        <f t="shared" si="13"/>
        <v>2049</v>
      </c>
      <c r="AQ24" s="17">
        <f t="shared" si="13"/>
        <v>1336</v>
      </c>
      <c r="AR24" s="17">
        <f t="shared" si="13"/>
        <v>0</v>
      </c>
      <c r="AS24" s="17">
        <f t="shared" si="13"/>
        <v>1333</v>
      </c>
      <c r="AT24" s="17">
        <f t="shared" si="13"/>
        <v>0</v>
      </c>
      <c r="AU24" s="17">
        <f t="shared" si="13"/>
        <v>9207</v>
      </c>
      <c r="AV24" s="17">
        <f t="shared" si="13"/>
        <v>5577</v>
      </c>
      <c r="AW24" s="81"/>
      <c r="AX24" s="82"/>
      <c r="AZ24" s="7"/>
    </row>
    <row r="25" spans="1:55" ht="35.1" customHeight="1" x14ac:dyDescent="0.25">
      <c r="A25" s="8"/>
      <c r="B25" s="8"/>
      <c r="C25" s="93" t="s">
        <v>17</v>
      </c>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78"/>
      <c r="AJ25" s="78"/>
      <c r="AK25" s="18">
        <f t="shared" ref="AK25:AV25" si="14">+AK24+AK19</f>
        <v>2217</v>
      </c>
      <c r="AL25" s="18">
        <f t="shared" si="14"/>
        <v>0</v>
      </c>
      <c r="AM25" s="18">
        <f t="shared" si="14"/>
        <v>5466</v>
      </c>
      <c r="AN25" s="18">
        <f t="shared" si="14"/>
        <v>5454</v>
      </c>
      <c r="AO25" s="18">
        <f t="shared" si="14"/>
        <v>4500</v>
      </c>
      <c r="AP25" s="18">
        <f t="shared" si="14"/>
        <v>3644</v>
      </c>
      <c r="AQ25" s="18">
        <f t="shared" si="14"/>
        <v>3047</v>
      </c>
      <c r="AR25" s="18">
        <f t="shared" si="14"/>
        <v>0</v>
      </c>
      <c r="AS25" s="18">
        <f t="shared" si="14"/>
        <v>3333</v>
      </c>
      <c r="AT25" s="18">
        <f t="shared" si="14"/>
        <v>0</v>
      </c>
      <c r="AU25" s="18">
        <f t="shared" si="14"/>
        <v>18563</v>
      </c>
      <c r="AV25" s="18">
        <f t="shared" si="14"/>
        <v>9098</v>
      </c>
      <c r="AW25" s="8"/>
      <c r="AX25" s="84"/>
      <c r="AZ25" s="7"/>
    </row>
    <row r="26" spans="1:55" s="12" customFormat="1" ht="52.5" customHeight="1" x14ac:dyDescent="0.25">
      <c r="A26" s="94" t="s">
        <v>44</v>
      </c>
      <c r="B26" s="95" t="s">
        <v>18</v>
      </c>
      <c r="C26" s="95" t="s">
        <v>37</v>
      </c>
      <c r="D26" s="96" t="s">
        <v>83</v>
      </c>
      <c r="E26" s="95" t="s">
        <v>20</v>
      </c>
      <c r="F26" s="96" t="s">
        <v>31</v>
      </c>
      <c r="G26" s="99" t="s">
        <v>86</v>
      </c>
      <c r="H26" s="19" t="s">
        <v>58</v>
      </c>
      <c r="I26" s="92" t="s">
        <v>56</v>
      </c>
      <c r="J26" s="92" t="s">
        <v>32</v>
      </c>
      <c r="K26" s="95" t="s">
        <v>19</v>
      </c>
      <c r="L26" s="97">
        <v>1</v>
      </c>
      <c r="M26" s="98">
        <v>0.9</v>
      </c>
      <c r="N26" s="97">
        <v>1</v>
      </c>
      <c r="O26" s="98">
        <v>0.996</v>
      </c>
      <c r="P26" s="97">
        <v>1</v>
      </c>
      <c r="Q26" s="87">
        <v>0.31509999999999999</v>
      </c>
      <c r="R26" s="87">
        <v>0.22489999999999999</v>
      </c>
      <c r="S26" s="87"/>
      <c r="T26" s="87"/>
      <c r="U26" s="87">
        <f>SUM(Q26:T32)</f>
        <v>0.54</v>
      </c>
      <c r="V26" s="97">
        <v>1</v>
      </c>
      <c r="W26" s="87"/>
      <c r="X26" s="87"/>
      <c r="Y26" s="87"/>
      <c r="Z26" s="87"/>
      <c r="AA26" s="87"/>
      <c r="AB26" s="97">
        <v>1</v>
      </c>
      <c r="AC26" s="87"/>
      <c r="AD26" s="87"/>
      <c r="AE26" s="87"/>
      <c r="AF26" s="87"/>
      <c r="AG26" s="87"/>
      <c r="AH26" s="116"/>
      <c r="AI26" s="117"/>
      <c r="AJ26" s="117"/>
      <c r="AK26" s="103">
        <v>331</v>
      </c>
      <c r="AL26" s="115"/>
      <c r="AM26" s="103">
        <v>721</v>
      </c>
      <c r="AN26" s="115">
        <v>720</v>
      </c>
      <c r="AO26" s="103">
        <v>679</v>
      </c>
      <c r="AP26" s="115">
        <v>559</v>
      </c>
      <c r="AQ26" s="103">
        <v>438</v>
      </c>
      <c r="AR26" s="115"/>
      <c r="AS26" s="103">
        <v>438</v>
      </c>
      <c r="AT26" s="115"/>
      <c r="AU26" s="103">
        <f>AK26+AM26+AO26+AQ26+AS26</f>
        <v>2607</v>
      </c>
      <c r="AV26" s="102">
        <f>AL26+AN26+AP26+AR26+AT26</f>
        <v>1279</v>
      </c>
      <c r="AW26" s="88" t="s">
        <v>85</v>
      </c>
      <c r="AX26" s="89" t="s">
        <v>108</v>
      </c>
      <c r="AY26" s="92"/>
      <c r="AZ26" s="92"/>
      <c r="BA26" s="46"/>
      <c r="BB26" s="46"/>
      <c r="BC26" s="43"/>
    </row>
    <row r="27" spans="1:55" s="12" customFormat="1" ht="32.25" customHeight="1" x14ac:dyDescent="0.25">
      <c r="A27" s="94"/>
      <c r="B27" s="95"/>
      <c r="C27" s="95"/>
      <c r="D27" s="96"/>
      <c r="E27" s="95"/>
      <c r="F27" s="96"/>
      <c r="G27" s="100"/>
      <c r="H27" s="19" t="s">
        <v>59</v>
      </c>
      <c r="I27" s="92"/>
      <c r="J27" s="92"/>
      <c r="K27" s="95"/>
      <c r="L27" s="97"/>
      <c r="M27" s="98"/>
      <c r="N27" s="97"/>
      <c r="O27" s="98"/>
      <c r="P27" s="97"/>
      <c r="Q27" s="87"/>
      <c r="R27" s="87"/>
      <c r="S27" s="87"/>
      <c r="T27" s="87"/>
      <c r="U27" s="87"/>
      <c r="V27" s="97"/>
      <c r="W27" s="87"/>
      <c r="X27" s="87"/>
      <c r="Y27" s="87"/>
      <c r="Z27" s="87"/>
      <c r="AA27" s="87"/>
      <c r="AB27" s="97"/>
      <c r="AC27" s="87"/>
      <c r="AD27" s="87"/>
      <c r="AE27" s="87"/>
      <c r="AF27" s="87"/>
      <c r="AG27" s="87"/>
      <c r="AH27" s="116"/>
      <c r="AI27" s="117"/>
      <c r="AJ27" s="117"/>
      <c r="AK27" s="103"/>
      <c r="AL27" s="115"/>
      <c r="AM27" s="103"/>
      <c r="AN27" s="115"/>
      <c r="AO27" s="103"/>
      <c r="AP27" s="115"/>
      <c r="AQ27" s="103"/>
      <c r="AR27" s="115"/>
      <c r="AS27" s="103"/>
      <c r="AT27" s="115"/>
      <c r="AU27" s="103"/>
      <c r="AV27" s="102"/>
      <c r="AW27" s="88"/>
      <c r="AX27" s="90"/>
      <c r="AY27" s="92"/>
      <c r="AZ27" s="92"/>
      <c r="BA27" s="46"/>
      <c r="BB27" s="46"/>
      <c r="BC27" s="43"/>
    </row>
    <row r="28" spans="1:55" s="12" customFormat="1" ht="0.75" customHeight="1" x14ac:dyDescent="0.25">
      <c r="A28" s="94"/>
      <c r="B28" s="95"/>
      <c r="C28" s="95"/>
      <c r="D28" s="96"/>
      <c r="E28" s="95"/>
      <c r="F28" s="96"/>
      <c r="G28" s="100"/>
      <c r="H28" s="19" t="s">
        <v>60</v>
      </c>
      <c r="I28" s="92"/>
      <c r="J28" s="92"/>
      <c r="K28" s="95"/>
      <c r="L28" s="97"/>
      <c r="M28" s="98"/>
      <c r="N28" s="97"/>
      <c r="O28" s="98"/>
      <c r="P28" s="97"/>
      <c r="Q28" s="87"/>
      <c r="R28" s="87"/>
      <c r="S28" s="87"/>
      <c r="T28" s="87"/>
      <c r="U28" s="87"/>
      <c r="V28" s="97"/>
      <c r="W28" s="87"/>
      <c r="X28" s="87"/>
      <c r="Y28" s="87"/>
      <c r="Z28" s="87"/>
      <c r="AA28" s="87"/>
      <c r="AB28" s="97"/>
      <c r="AC28" s="87"/>
      <c r="AD28" s="87"/>
      <c r="AE28" s="87"/>
      <c r="AF28" s="87"/>
      <c r="AG28" s="87"/>
      <c r="AH28" s="116"/>
      <c r="AI28" s="117"/>
      <c r="AJ28" s="117"/>
      <c r="AK28" s="103"/>
      <c r="AL28" s="115"/>
      <c r="AM28" s="103"/>
      <c r="AN28" s="115"/>
      <c r="AO28" s="103"/>
      <c r="AP28" s="115"/>
      <c r="AQ28" s="103"/>
      <c r="AR28" s="115"/>
      <c r="AS28" s="103"/>
      <c r="AT28" s="115"/>
      <c r="AU28" s="103"/>
      <c r="AV28" s="102"/>
      <c r="AW28" s="88"/>
      <c r="AX28" s="90"/>
      <c r="AY28" s="92"/>
      <c r="AZ28" s="92"/>
      <c r="BA28" s="46"/>
      <c r="BB28" s="46"/>
      <c r="BC28" s="43"/>
    </row>
    <row r="29" spans="1:55" s="12" customFormat="1" ht="0.75" customHeight="1" x14ac:dyDescent="0.25">
      <c r="A29" s="94"/>
      <c r="B29" s="95"/>
      <c r="C29" s="95"/>
      <c r="D29" s="96"/>
      <c r="E29" s="95"/>
      <c r="F29" s="96"/>
      <c r="G29" s="100"/>
      <c r="H29" s="19" t="s">
        <v>61</v>
      </c>
      <c r="I29" s="92"/>
      <c r="J29" s="92"/>
      <c r="K29" s="95"/>
      <c r="L29" s="97"/>
      <c r="M29" s="98"/>
      <c r="N29" s="97"/>
      <c r="O29" s="98"/>
      <c r="P29" s="97"/>
      <c r="Q29" s="87"/>
      <c r="R29" s="87"/>
      <c r="S29" s="87"/>
      <c r="T29" s="87"/>
      <c r="U29" s="87"/>
      <c r="V29" s="97"/>
      <c r="W29" s="87"/>
      <c r="X29" s="87"/>
      <c r="Y29" s="87"/>
      <c r="Z29" s="87"/>
      <c r="AA29" s="87"/>
      <c r="AB29" s="97"/>
      <c r="AC29" s="87"/>
      <c r="AD29" s="87"/>
      <c r="AE29" s="87"/>
      <c r="AF29" s="87"/>
      <c r="AG29" s="87"/>
      <c r="AH29" s="116"/>
      <c r="AI29" s="117"/>
      <c r="AJ29" s="117"/>
      <c r="AK29" s="103"/>
      <c r="AL29" s="115"/>
      <c r="AM29" s="103"/>
      <c r="AN29" s="115"/>
      <c r="AO29" s="103"/>
      <c r="AP29" s="115"/>
      <c r="AQ29" s="103"/>
      <c r="AR29" s="115"/>
      <c r="AS29" s="103"/>
      <c r="AT29" s="115"/>
      <c r="AU29" s="103"/>
      <c r="AV29" s="102"/>
      <c r="AW29" s="88"/>
      <c r="AX29" s="90"/>
      <c r="AY29" s="92"/>
      <c r="AZ29" s="92"/>
      <c r="BA29" s="46"/>
      <c r="BB29" s="46"/>
      <c r="BC29" s="43"/>
    </row>
    <row r="30" spans="1:55" s="12" customFormat="1" ht="51" hidden="1" customHeight="1" x14ac:dyDescent="0.25">
      <c r="A30" s="94"/>
      <c r="B30" s="95"/>
      <c r="C30" s="95"/>
      <c r="D30" s="96"/>
      <c r="E30" s="95"/>
      <c r="F30" s="96"/>
      <c r="G30" s="100"/>
      <c r="H30" s="19" t="s">
        <v>62</v>
      </c>
      <c r="I30" s="92"/>
      <c r="J30" s="92"/>
      <c r="K30" s="95"/>
      <c r="L30" s="97"/>
      <c r="M30" s="98"/>
      <c r="N30" s="97"/>
      <c r="O30" s="98"/>
      <c r="P30" s="97"/>
      <c r="Q30" s="87"/>
      <c r="R30" s="87"/>
      <c r="S30" s="87"/>
      <c r="T30" s="87"/>
      <c r="U30" s="87"/>
      <c r="V30" s="97"/>
      <c r="W30" s="87"/>
      <c r="X30" s="87"/>
      <c r="Y30" s="87"/>
      <c r="Z30" s="87"/>
      <c r="AA30" s="87"/>
      <c r="AB30" s="97"/>
      <c r="AC30" s="87"/>
      <c r="AD30" s="87"/>
      <c r="AE30" s="87"/>
      <c r="AF30" s="87"/>
      <c r="AG30" s="87"/>
      <c r="AH30" s="116"/>
      <c r="AI30" s="117"/>
      <c r="AJ30" s="117"/>
      <c r="AK30" s="103"/>
      <c r="AL30" s="115"/>
      <c r="AM30" s="103"/>
      <c r="AN30" s="115"/>
      <c r="AO30" s="103"/>
      <c r="AP30" s="115"/>
      <c r="AQ30" s="103"/>
      <c r="AR30" s="115"/>
      <c r="AS30" s="103"/>
      <c r="AT30" s="115"/>
      <c r="AU30" s="103"/>
      <c r="AV30" s="102"/>
      <c r="AW30" s="88"/>
      <c r="AX30" s="90"/>
      <c r="AY30" s="92"/>
      <c r="AZ30" s="92"/>
      <c r="BA30" s="46"/>
      <c r="BB30" s="46"/>
      <c r="BC30" s="43"/>
    </row>
    <row r="31" spans="1:55" s="12" customFormat="1" ht="42.75" hidden="1" customHeight="1" x14ac:dyDescent="0.25">
      <c r="A31" s="94"/>
      <c r="B31" s="95"/>
      <c r="C31" s="95"/>
      <c r="D31" s="96"/>
      <c r="E31" s="95"/>
      <c r="F31" s="96"/>
      <c r="G31" s="100"/>
      <c r="H31" s="19" t="s">
        <v>63</v>
      </c>
      <c r="I31" s="92"/>
      <c r="J31" s="92"/>
      <c r="K31" s="95"/>
      <c r="L31" s="97"/>
      <c r="M31" s="98"/>
      <c r="N31" s="97"/>
      <c r="O31" s="98"/>
      <c r="P31" s="97"/>
      <c r="Q31" s="87"/>
      <c r="R31" s="87"/>
      <c r="S31" s="87"/>
      <c r="T31" s="87"/>
      <c r="U31" s="87"/>
      <c r="V31" s="97"/>
      <c r="W31" s="87"/>
      <c r="X31" s="87"/>
      <c r="Y31" s="87"/>
      <c r="Z31" s="87"/>
      <c r="AA31" s="87"/>
      <c r="AB31" s="97"/>
      <c r="AC31" s="87"/>
      <c r="AD31" s="87"/>
      <c r="AE31" s="87"/>
      <c r="AF31" s="87"/>
      <c r="AG31" s="87"/>
      <c r="AH31" s="116"/>
      <c r="AI31" s="117"/>
      <c r="AJ31" s="117"/>
      <c r="AK31" s="103"/>
      <c r="AL31" s="115"/>
      <c r="AM31" s="103"/>
      <c r="AN31" s="115"/>
      <c r="AO31" s="103"/>
      <c r="AP31" s="115"/>
      <c r="AQ31" s="103"/>
      <c r="AR31" s="115"/>
      <c r="AS31" s="103"/>
      <c r="AT31" s="115"/>
      <c r="AU31" s="103"/>
      <c r="AV31" s="102"/>
      <c r="AW31" s="88"/>
      <c r="AX31" s="90"/>
      <c r="AY31" s="92"/>
      <c r="AZ31" s="92"/>
      <c r="BA31" s="46"/>
      <c r="BB31" s="46"/>
      <c r="BC31" s="43"/>
    </row>
    <row r="32" spans="1:55" s="12" customFormat="1" ht="120" hidden="1" customHeight="1" x14ac:dyDescent="0.25">
      <c r="A32" s="94"/>
      <c r="B32" s="95"/>
      <c r="C32" s="95"/>
      <c r="D32" s="96"/>
      <c r="E32" s="95"/>
      <c r="F32" s="96"/>
      <c r="G32" s="101"/>
      <c r="H32" s="19" t="s">
        <v>64</v>
      </c>
      <c r="I32" s="92"/>
      <c r="J32" s="92"/>
      <c r="K32" s="95"/>
      <c r="L32" s="97"/>
      <c r="M32" s="98"/>
      <c r="N32" s="97"/>
      <c r="O32" s="98"/>
      <c r="P32" s="97"/>
      <c r="Q32" s="87"/>
      <c r="R32" s="87"/>
      <c r="S32" s="87"/>
      <c r="T32" s="87"/>
      <c r="U32" s="87"/>
      <c r="V32" s="97"/>
      <c r="W32" s="87"/>
      <c r="X32" s="87"/>
      <c r="Y32" s="87"/>
      <c r="Z32" s="87"/>
      <c r="AA32" s="87"/>
      <c r="AB32" s="97"/>
      <c r="AC32" s="87"/>
      <c r="AD32" s="87"/>
      <c r="AE32" s="87"/>
      <c r="AF32" s="87"/>
      <c r="AG32" s="87"/>
      <c r="AH32" s="116"/>
      <c r="AI32" s="117"/>
      <c r="AJ32" s="117"/>
      <c r="AK32" s="103"/>
      <c r="AL32" s="115"/>
      <c r="AM32" s="103"/>
      <c r="AN32" s="115"/>
      <c r="AO32" s="103"/>
      <c r="AP32" s="115"/>
      <c r="AQ32" s="103"/>
      <c r="AR32" s="115"/>
      <c r="AS32" s="103"/>
      <c r="AT32" s="115"/>
      <c r="AU32" s="103"/>
      <c r="AV32" s="102"/>
      <c r="AW32" s="88"/>
      <c r="AX32" s="91"/>
      <c r="AY32" s="92"/>
      <c r="AZ32" s="92"/>
      <c r="BA32" s="46"/>
      <c r="BB32" s="46"/>
      <c r="BC32" s="43"/>
    </row>
    <row r="33" spans="1:55" s="16" customFormat="1" ht="21.95" customHeight="1" x14ac:dyDescent="0.25">
      <c r="A33" s="113" t="s">
        <v>21</v>
      </c>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31"/>
      <c r="AK33" s="20">
        <f>SUM(AK26:AK26)</f>
        <v>331</v>
      </c>
      <c r="AL33" s="20">
        <f t="shared" ref="AL33:AV33" si="15">SUM(AL26:AL26)</f>
        <v>0</v>
      </c>
      <c r="AM33" s="20">
        <f t="shared" si="15"/>
        <v>721</v>
      </c>
      <c r="AN33" s="20">
        <f t="shared" si="15"/>
        <v>720</v>
      </c>
      <c r="AO33" s="20">
        <f t="shared" si="15"/>
        <v>679</v>
      </c>
      <c r="AP33" s="20">
        <f t="shared" si="15"/>
        <v>559</v>
      </c>
      <c r="AQ33" s="20">
        <f t="shared" si="15"/>
        <v>438</v>
      </c>
      <c r="AR33" s="20">
        <f t="shared" si="15"/>
        <v>0</v>
      </c>
      <c r="AS33" s="20">
        <f t="shared" si="15"/>
        <v>438</v>
      </c>
      <c r="AT33" s="20">
        <f t="shared" si="15"/>
        <v>0</v>
      </c>
      <c r="AU33" s="20">
        <f t="shared" si="15"/>
        <v>2607</v>
      </c>
      <c r="AV33" s="20">
        <f t="shared" si="15"/>
        <v>1279</v>
      </c>
      <c r="AW33" s="83"/>
      <c r="AX33" s="82"/>
      <c r="BA33" s="47"/>
      <c r="BB33" s="47"/>
      <c r="BC33" s="42"/>
    </row>
    <row r="34" spans="1:55" s="16" customFormat="1" ht="21.95" customHeight="1" x14ac:dyDescent="0.25">
      <c r="A34" s="93" t="s">
        <v>22</v>
      </c>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78"/>
      <c r="AK34" s="64">
        <f t="shared" ref="AK34:AV34" si="16">+AK33</f>
        <v>331</v>
      </c>
      <c r="AL34" s="64"/>
      <c r="AM34" s="64">
        <f t="shared" si="16"/>
        <v>721</v>
      </c>
      <c r="AN34" s="64"/>
      <c r="AO34" s="64">
        <f t="shared" si="16"/>
        <v>679</v>
      </c>
      <c r="AP34" s="64">
        <f t="shared" si="16"/>
        <v>559</v>
      </c>
      <c r="AQ34" s="64">
        <f t="shared" si="16"/>
        <v>438</v>
      </c>
      <c r="AR34" s="64">
        <f t="shared" si="16"/>
        <v>0</v>
      </c>
      <c r="AS34" s="64">
        <f t="shared" si="16"/>
        <v>438</v>
      </c>
      <c r="AT34" s="64">
        <f t="shared" si="16"/>
        <v>0</v>
      </c>
      <c r="AU34" s="64">
        <f t="shared" si="16"/>
        <v>2607</v>
      </c>
      <c r="AV34" s="64">
        <f t="shared" si="16"/>
        <v>1279</v>
      </c>
      <c r="AW34" s="85"/>
      <c r="AX34" s="84"/>
      <c r="BA34" s="47"/>
      <c r="BB34" s="47"/>
      <c r="BC34" s="42"/>
    </row>
    <row r="35" spans="1:55" s="49" customFormat="1" ht="29.1" customHeight="1" x14ac:dyDescent="0.25">
      <c r="A35" s="114" t="s">
        <v>23</v>
      </c>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32"/>
      <c r="AK35" s="21">
        <f t="shared" ref="AK35:AV35" si="17">+AK25+AK34</f>
        <v>2548</v>
      </c>
      <c r="AL35" s="21">
        <f t="shared" si="17"/>
        <v>0</v>
      </c>
      <c r="AM35" s="21">
        <f t="shared" si="17"/>
        <v>6187</v>
      </c>
      <c r="AN35" s="21">
        <f t="shared" si="17"/>
        <v>5454</v>
      </c>
      <c r="AO35" s="21">
        <f t="shared" si="17"/>
        <v>5179</v>
      </c>
      <c r="AP35" s="21">
        <f t="shared" si="17"/>
        <v>4203</v>
      </c>
      <c r="AQ35" s="21">
        <f t="shared" si="17"/>
        <v>3485</v>
      </c>
      <c r="AR35" s="21">
        <f t="shared" si="17"/>
        <v>0</v>
      </c>
      <c r="AS35" s="21">
        <f t="shared" si="17"/>
        <v>3771</v>
      </c>
      <c r="AT35" s="21">
        <f t="shared" si="17"/>
        <v>0</v>
      </c>
      <c r="AU35" s="21">
        <f t="shared" si="17"/>
        <v>21170</v>
      </c>
      <c r="AV35" s="21">
        <f t="shared" si="17"/>
        <v>10377</v>
      </c>
      <c r="AW35" s="83"/>
      <c r="AX35" s="82"/>
      <c r="AY35" s="16"/>
      <c r="AZ35" s="16"/>
      <c r="BA35" s="47"/>
      <c r="BB35" s="47"/>
      <c r="BC35" s="50"/>
    </row>
    <row r="36" spans="1:55" s="46" customFormat="1" x14ac:dyDescent="0.25">
      <c r="C36" s="58"/>
      <c r="D36" s="58"/>
      <c r="E36" s="58"/>
      <c r="G36" s="59"/>
      <c r="H36" s="59"/>
      <c r="I36" s="58"/>
      <c r="J36" s="58"/>
      <c r="AK36" s="59"/>
      <c r="AL36" s="59"/>
      <c r="AM36" s="59"/>
      <c r="AN36" s="59"/>
      <c r="AO36" s="59"/>
      <c r="AP36" s="59"/>
      <c r="AQ36" s="59"/>
      <c r="AR36" s="59"/>
      <c r="AS36" s="59"/>
      <c r="AT36" s="59"/>
      <c r="AU36" s="60"/>
      <c r="AV36" s="60"/>
      <c r="AX36" s="70"/>
    </row>
    <row r="37" spans="1:55" s="46" customFormat="1" x14ac:dyDescent="0.25">
      <c r="C37" s="58"/>
      <c r="D37" s="58"/>
      <c r="E37" s="58"/>
      <c r="G37" s="59"/>
      <c r="H37" s="59"/>
      <c r="I37" s="58"/>
      <c r="J37" s="58"/>
      <c r="AK37" s="59"/>
      <c r="AL37" s="59"/>
      <c r="AM37" s="59"/>
      <c r="AN37" s="59"/>
      <c r="AO37" s="59"/>
      <c r="AP37" s="59"/>
      <c r="AQ37" s="59"/>
      <c r="AR37" s="59"/>
      <c r="AS37" s="59"/>
      <c r="AT37" s="59"/>
      <c r="AU37" s="60"/>
      <c r="AV37" s="60"/>
      <c r="AX37" s="70"/>
    </row>
    <row r="38" spans="1:55" s="46" customFormat="1" x14ac:dyDescent="0.25">
      <c r="C38" s="58"/>
      <c r="D38" s="58"/>
      <c r="E38" s="58"/>
      <c r="G38" s="59"/>
      <c r="H38" s="59"/>
      <c r="I38" s="58"/>
      <c r="J38" s="58"/>
      <c r="AK38" s="59"/>
      <c r="AL38" s="59"/>
      <c r="AM38" s="59"/>
      <c r="AN38" s="59"/>
      <c r="AO38" s="59"/>
      <c r="AP38" s="59"/>
      <c r="AQ38" s="59"/>
      <c r="AR38" s="59"/>
      <c r="AS38" s="59"/>
      <c r="AT38" s="59"/>
      <c r="AU38" s="60"/>
      <c r="AV38" s="60"/>
      <c r="AX38" s="70"/>
    </row>
    <row r="39" spans="1:55" s="46" customFormat="1" x14ac:dyDescent="0.25">
      <c r="C39" s="58"/>
      <c r="D39" s="58"/>
      <c r="E39" s="58"/>
      <c r="G39" s="59"/>
      <c r="H39" s="59"/>
      <c r="I39" s="58"/>
      <c r="J39" s="58"/>
      <c r="AK39" s="59"/>
      <c r="AL39" s="59"/>
      <c r="AM39" s="59"/>
      <c r="AN39" s="59"/>
      <c r="AO39" s="59"/>
      <c r="AP39" s="59"/>
      <c r="AQ39" s="59"/>
      <c r="AR39" s="59"/>
      <c r="AS39" s="59"/>
      <c r="AT39" s="59"/>
      <c r="AU39" s="60"/>
      <c r="AV39" s="60"/>
      <c r="AX39" s="70"/>
    </row>
    <row r="40" spans="1:55" s="46" customFormat="1" x14ac:dyDescent="0.25">
      <c r="C40" s="58"/>
      <c r="D40" s="58"/>
      <c r="E40" s="58"/>
      <c r="G40" s="59"/>
      <c r="H40" s="59"/>
      <c r="AK40" s="59"/>
      <c r="AL40" s="59"/>
      <c r="AM40" s="59"/>
      <c r="AN40" s="59"/>
      <c r="AO40" s="59"/>
      <c r="AP40" s="59"/>
      <c r="AQ40" s="59"/>
      <c r="AR40" s="59"/>
      <c r="AS40" s="59"/>
      <c r="AT40" s="59"/>
      <c r="AU40" s="60"/>
      <c r="AV40" s="60"/>
      <c r="AX40" s="70"/>
    </row>
    <row r="41" spans="1:55" s="46" customFormat="1" x14ac:dyDescent="0.25">
      <c r="C41" s="58"/>
      <c r="G41" s="59"/>
      <c r="H41" s="59"/>
      <c r="AK41" s="59"/>
      <c r="AL41" s="59"/>
      <c r="AM41" s="59"/>
      <c r="AN41" s="59"/>
      <c r="AO41" s="59"/>
      <c r="AP41" s="59"/>
      <c r="AQ41" s="59"/>
      <c r="AR41" s="59"/>
      <c r="AS41" s="59"/>
      <c r="AT41" s="59"/>
      <c r="AU41" s="60"/>
      <c r="AV41" s="60"/>
      <c r="AX41" s="70"/>
    </row>
    <row r="42" spans="1:55" s="46" customFormat="1" x14ac:dyDescent="0.25">
      <c r="G42" s="59"/>
      <c r="H42" s="59"/>
      <c r="AK42" s="59"/>
      <c r="AL42" s="59"/>
      <c r="AM42" s="59"/>
      <c r="AN42" s="59"/>
      <c r="AO42" s="59"/>
      <c r="AP42" s="59"/>
      <c r="AQ42" s="59"/>
      <c r="AR42" s="59"/>
      <c r="AS42" s="59"/>
      <c r="AT42" s="59"/>
      <c r="AU42" s="60"/>
      <c r="AV42" s="60"/>
      <c r="AX42" s="70"/>
    </row>
    <row r="43" spans="1:55" s="46" customFormat="1" x14ac:dyDescent="0.25">
      <c r="G43" s="59"/>
      <c r="H43" s="59"/>
      <c r="AK43" s="59"/>
      <c r="AL43" s="59"/>
      <c r="AM43" s="59"/>
      <c r="AN43" s="59"/>
      <c r="AO43" s="59"/>
      <c r="AP43" s="59"/>
      <c r="AQ43" s="59"/>
      <c r="AR43" s="59"/>
      <c r="AS43" s="59"/>
      <c r="AT43" s="59"/>
      <c r="AU43" s="60"/>
      <c r="AV43" s="60"/>
      <c r="AX43" s="70"/>
    </row>
    <row r="44" spans="1:55" s="46" customFormat="1" x14ac:dyDescent="0.25">
      <c r="G44" s="59"/>
      <c r="H44" s="59"/>
      <c r="AK44" s="59"/>
      <c r="AL44" s="59"/>
      <c r="AM44" s="59"/>
      <c r="AN44" s="59"/>
      <c r="AO44" s="59"/>
      <c r="AP44" s="59"/>
      <c r="AQ44" s="59"/>
      <c r="AR44" s="59"/>
      <c r="AS44" s="59"/>
      <c r="AT44" s="59"/>
      <c r="AU44" s="60"/>
      <c r="AV44" s="60"/>
      <c r="AX44" s="70"/>
    </row>
    <row r="45" spans="1:55" s="46" customFormat="1" x14ac:dyDescent="0.25">
      <c r="G45" s="59"/>
      <c r="H45" s="59"/>
      <c r="AK45" s="59"/>
      <c r="AL45" s="59"/>
      <c r="AM45" s="59"/>
      <c r="AN45" s="59"/>
      <c r="AO45" s="59"/>
      <c r="AP45" s="59"/>
      <c r="AQ45" s="59"/>
      <c r="AR45" s="59"/>
      <c r="AS45" s="59"/>
      <c r="AT45" s="59"/>
      <c r="AU45" s="60"/>
      <c r="AV45" s="60"/>
      <c r="AX45" s="70"/>
    </row>
    <row r="46" spans="1:55" s="46" customFormat="1" x14ac:dyDescent="0.25">
      <c r="G46" s="59"/>
      <c r="H46" s="59"/>
      <c r="AK46" s="59"/>
      <c r="AL46" s="59"/>
      <c r="AM46" s="59"/>
      <c r="AN46" s="59"/>
      <c r="AO46" s="59"/>
      <c r="AP46" s="59"/>
      <c r="AQ46" s="59"/>
      <c r="AR46" s="59"/>
      <c r="AS46" s="59"/>
      <c r="AT46" s="59"/>
      <c r="AU46" s="60"/>
      <c r="AV46" s="60"/>
      <c r="AX46" s="70"/>
    </row>
    <row r="47" spans="1:55" s="46" customFormat="1" x14ac:dyDescent="0.25">
      <c r="G47" s="59"/>
      <c r="H47" s="59"/>
      <c r="AK47" s="59"/>
      <c r="AL47" s="59"/>
      <c r="AM47" s="59"/>
      <c r="AN47" s="59"/>
      <c r="AO47" s="59"/>
      <c r="AP47" s="59"/>
      <c r="AQ47" s="59"/>
      <c r="AR47" s="59"/>
      <c r="AS47" s="59"/>
      <c r="AT47" s="59"/>
      <c r="AU47" s="60"/>
      <c r="AV47" s="60"/>
      <c r="AX47" s="70"/>
    </row>
    <row r="48" spans="1:55" s="46" customFormat="1" x14ac:dyDescent="0.25">
      <c r="C48" s="58"/>
      <c r="G48" s="59"/>
      <c r="H48" s="59"/>
      <c r="AK48" s="59"/>
      <c r="AL48" s="59"/>
      <c r="AM48" s="59"/>
      <c r="AN48" s="59"/>
      <c r="AO48" s="59"/>
      <c r="AP48" s="59"/>
      <c r="AQ48" s="59"/>
      <c r="AR48" s="59"/>
      <c r="AS48" s="59"/>
      <c r="AT48" s="59"/>
      <c r="AU48" s="60"/>
      <c r="AV48" s="60"/>
      <c r="AX48" s="70"/>
    </row>
    <row r="49" spans="3:55" s="46" customFormat="1" x14ac:dyDescent="0.25">
      <c r="C49" s="58"/>
      <c r="G49" s="59"/>
      <c r="H49" s="59"/>
      <c r="AK49" s="59"/>
      <c r="AL49" s="59"/>
      <c r="AM49" s="59"/>
      <c r="AN49" s="59"/>
      <c r="AO49" s="59"/>
      <c r="AP49" s="59"/>
      <c r="AQ49" s="59"/>
      <c r="AR49" s="59"/>
      <c r="AS49" s="59"/>
      <c r="AT49" s="59"/>
      <c r="AU49" s="60"/>
      <c r="AV49" s="60"/>
      <c r="AX49" s="70"/>
    </row>
    <row r="50" spans="3:55" s="46" customFormat="1" x14ac:dyDescent="0.25">
      <c r="C50" s="58"/>
      <c r="G50" s="59"/>
      <c r="H50" s="59"/>
      <c r="AK50" s="59"/>
      <c r="AL50" s="59"/>
      <c r="AM50" s="59"/>
      <c r="AN50" s="59"/>
      <c r="AO50" s="59"/>
      <c r="AP50" s="59"/>
      <c r="AQ50" s="59"/>
      <c r="AR50" s="59"/>
      <c r="AS50" s="59"/>
      <c r="AT50" s="59"/>
      <c r="AU50" s="60"/>
      <c r="AV50" s="60"/>
      <c r="AX50" s="70"/>
    </row>
    <row r="51" spans="3:55" s="46" customFormat="1" x14ac:dyDescent="0.25">
      <c r="C51" s="58"/>
      <c r="G51" s="59"/>
      <c r="H51" s="59"/>
      <c r="AK51" s="59"/>
      <c r="AL51" s="59"/>
      <c r="AM51" s="59"/>
      <c r="AN51" s="59"/>
      <c r="AO51" s="59"/>
      <c r="AP51" s="59"/>
      <c r="AQ51" s="59"/>
      <c r="AR51" s="59"/>
      <c r="AS51" s="59"/>
      <c r="AT51" s="59"/>
      <c r="AU51" s="60"/>
      <c r="AV51" s="60"/>
      <c r="AX51" s="70"/>
    </row>
    <row r="52" spans="3:55" s="46" customFormat="1" x14ac:dyDescent="0.25">
      <c r="C52" s="58"/>
      <c r="G52" s="59"/>
      <c r="H52" s="59"/>
      <c r="AK52" s="59"/>
      <c r="AL52" s="59"/>
      <c r="AM52" s="59"/>
      <c r="AN52" s="59"/>
      <c r="AO52" s="59"/>
      <c r="AP52" s="59"/>
      <c r="AQ52" s="59"/>
      <c r="AR52" s="59"/>
      <c r="AS52" s="59"/>
      <c r="AT52" s="59"/>
      <c r="AU52" s="60"/>
      <c r="AV52" s="60"/>
      <c r="AX52" s="70"/>
    </row>
    <row r="53" spans="3:55" s="46" customFormat="1" x14ac:dyDescent="0.25">
      <c r="C53" s="58"/>
      <c r="G53" s="59"/>
      <c r="H53" s="59"/>
      <c r="AK53" s="59"/>
      <c r="AL53" s="59"/>
      <c r="AM53" s="59"/>
      <c r="AN53" s="59"/>
      <c r="AO53" s="59"/>
      <c r="AP53" s="59"/>
      <c r="AQ53" s="59"/>
      <c r="AR53" s="59"/>
      <c r="AS53" s="59"/>
      <c r="AT53" s="59"/>
      <c r="AU53" s="60"/>
      <c r="AV53" s="60"/>
      <c r="AX53" s="70"/>
    </row>
    <row r="54" spans="3:55" s="46" customFormat="1" x14ac:dyDescent="0.25">
      <c r="C54" s="58"/>
      <c r="G54" s="59"/>
      <c r="H54" s="59"/>
      <c r="AK54" s="59"/>
      <c r="AL54" s="59"/>
      <c r="AM54" s="59"/>
      <c r="AN54" s="59"/>
      <c r="AO54" s="59"/>
      <c r="AP54" s="59"/>
      <c r="AQ54" s="59"/>
      <c r="AR54" s="59"/>
      <c r="AS54" s="59"/>
      <c r="AT54" s="59"/>
      <c r="AU54" s="60"/>
      <c r="AV54" s="60"/>
      <c r="AX54" s="70"/>
    </row>
    <row r="55" spans="3:55" s="46" customFormat="1" x14ac:dyDescent="0.25">
      <c r="G55" s="59"/>
      <c r="H55" s="59"/>
      <c r="AK55" s="59"/>
      <c r="AL55" s="59"/>
      <c r="AM55" s="59"/>
      <c r="AN55" s="59"/>
      <c r="AO55" s="59"/>
      <c r="AP55" s="59"/>
      <c r="AQ55" s="59"/>
      <c r="AR55" s="59"/>
      <c r="AS55" s="59"/>
      <c r="AT55" s="59"/>
      <c r="AU55" s="60"/>
      <c r="AV55" s="60"/>
      <c r="AX55" s="70"/>
    </row>
    <row r="56" spans="3:55" s="46" customFormat="1" x14ac:dyDescent="0.25">
      <c r="G56" s="59"/>
      <c r="H56" s="59"/>
      <c r="AK56" s="59"/>
      <c r="AL56" s="59"/>
      <c r="AM56" s="59"/>
      <c r="AN56" s="59"/>
      <c r="AO56" s="59"/>
      <c r="AP56" s="59"/>
      <c r="AQ56" s="59"/>
      <c r="AR56" s="59"/>
      <c r="AS56" s="59"/>
      <c r="AT56" s="59"/>
      <c r="AU56" s="60"/>
      <c r="AV56" s="60"/>
      <c r="AX56" s="70"/>
    </row>
    <row r="57" spans="3:55" s="46" customFormat="1" x14ac:dyDescent="0.25">
      <c r="G57" s="59"/>
      <c r="H57" s="59"/>
      <c r="AK57" s="59"/>
      <c r="AL57" s="59"/>
      <c r="AM57" s="59"/>
      <c r="AN57" s="59"/>
      <c r="AO57" s="59"/>
      <c r="AP57" s="59"/>
      <c r="AQ57" s="59"/>
      <c r="AR57" s="59"/>
      <c r="AS57" s="59"/>
      <c r="AT57" s="59"/>
      <c r="AU57" s="60"/>
      <c r="AV57" s="60"/>
      <c r="AX57" s="70"/>
    </row>
    <row r="58" spans="3:55" s="46" customFormat="1" x14ac:dyDescent="0.25">
      <c r="G58" s="59"/>
      <c r="H58" s="59"/>
      <c r="AK58" s="59"/>
      <c r="AL58" s="59"/>
      <c r="AM58" s="59"/>
      <c r="AN58" s="59"/>
      <c r="AO58" s="59"/>
      <c r="AP58" s="59"/>
      <c r="AQ58" s="59"/>
      <c r="AR58" s="59"/>
      <c r="AS58" s="59"/>
      <c r="AT58" s="59"/>
      <c r="AU58" s="60"/>
      <c r="AV58" s="60"/>
      <c r="AX58" s="70"/>
    </row>
    <row r="59" spans="3:55" s="46" customFormat="1" x14ac:dyDescent="0.25">
      <c r="G59" s="59"/>
      <c r="H59" s="59"/>
      <c r="AK59" s="59"/>
      <c r="AL59" s="59"/>
      <c r="AM59" s="59"/>
      <c r="AN59" s="59"/>
      <c r="AO59" s="59"/>
      <c r="AP59" s="59"/>
      <c r="AQ59" s="59"/>
      <c r="AR59" s="59"/>
      <c r="AS59" s="59"/>
      <c r="AT59" s="59"/>
      <c r="AU59" s="60"/>
      <c r="AV59" s="60"/>
      <c r="AX59" s="70"/>
    </row>
    <row r="60" spans="3:55" s="46" customFormat="1" x14ac:dyDescent="0.25">
      <c r="G60" s="59"/>
      <c r="H60" s="59"/>
      <c r="AK60" s="59"/>
      <c r="AL60" s="59"/>
      <c r="AM60" s="59"/>
      <c r="AN60" s="59"/>
      <c r="AO60" s="59"/>
      <c r="AP60" s="59"/>
      <c r="AQ60" s="59"/>
      <c r="AR60" s="59"/>
      <c r="AS60" s="59"/>
      <c r="AT60" s="59"/>
      <c r="AU60" s="60"/>
      <c r="AV60" s="60"/>
      <c r="AX60" s="70"/>
    </row>
    <row r="61" spans="3:55" s="46" customFormat="1" x14ac:dyDescent="0.25">
      <c r="G61" s="59"/>
      <c r="H61" s="59"/>
      <c r="AK61" s="59"/>
      <c r="AL61" s="59"/>
      <c r="AM61" s="59"/>
      <c r="AN61" s="59"/>
      <c r="AO61" s="59"/>
      <c r="AP61" s="59"/>
      <c r="AQ61" s="59"/>
      <c r="AR61" s="59"/>
      <c r="AS61" s="59"/>
      <c r="AT61" s="59"/>
      <c r="AU61" s="60"/>
      <c r="AV61" s="60"/>
      <c r="AX61" s="70"/>
    </row>
    <row r="62" spans="3:55" s="46" customFormat="1" x14ac:dyDescent="0.25">
      <c r="G62" s="59"/>
      <c r="H62" s="59"/>
      <c r="AK62" s="59"/>
      <c r="AL62" s="59"/>
      <c r="AM62" s="59"/>
      <c r="AN62" s="59"/>
      <c r="AO62" s="59"/>
      <c r="AP62" s="59"/>
      <c r="AQ62" s="59"/>
      <c r="AR62" s="59"/>
      <c r="AS62" s="59"/>
      <c r="AT62" s="59"/>
      <c r="AU62" s="60"/>
      <c r="AV62" s="60"/>
      <c r="AX62" s="70"/>
    </row>
    <row r="63" spans="3:55" s="51" customFormat="1" x14ac:dyDescent="0.25">
      <c r="G63" s="52"/>
      <c r="H63" s="52"/>
      <c r="K63" s="53"/>
      <c r="AK63" s="52"/>
      <c r="AL63" s="52"/>
      <c r="AM63" s="52"/>
      <c r="AN63" s="52"/>
      <c r="AO63" s="54"/>
      <c r="AP63" s="54"/>
      <c r="AQ63" s="52"/>
      <c r="AR63" s="52"/>
      <c r="AS63" s="52"/>
      <c r="AT63" s="52"/>
      <c r="AU63" s="55"/>
      <c r="AV63" s="55"/>
      <c r="AX63" s="71"/>
      <c r="AZ63" s="56"/>
      <c r="BA63" s="46"/>
      <c r="BB63" s="46"/>
      <c r="BC63" s="57"/>
    </row>
  </sheetData>
  <mergeCells count="121">
    <mergeCell ref="A19:K19"/>
    <mergeCell ref="A24:K24"/>
    <mergeCell ref="AV13:AV14"/>
    <mergeCell ref="AQ13:AQ14"/>
    <mergeCell ref="AR13:AR14"/>
    <mergeCell ref="AS13:AS14"/>
    <mergeCell ref="AT13:AT14"/>
    <mergeCell ref="AU13:AU14"/>
    <mergeCell ref="AW11:AZ11"/>
    <mergeCell ref="AW12:AW14"/>
    <mergeCell ref="AX12:AX14"/>
    <mergeCell ref="AY12:AY14"/>
    <mergeCell ref="AZ12:AZ14"/>
    <mergeCell ref="AK13:AK14"/>
    <mergeCell ref="AL13:AL14"/>
    <mergeCell ref="AM13:AM14"/>
    <mergeCell ref="E11:E14"/>
    <mergeCell ref="F11:F14"/>
    <mergeCell ref="AM12:AN12"/>
    <mergeCell ref="AO12:AP12"/>
    <mergeCell ref="B11:B14"/>
    <mergeCell ref="C11:C14"/>
    <mergeCell ref="L12:M12"/>
    <mergeCell ref="N12:O12"/>
    <mergeCell ref="A33:AI33"/>
    <mergeCell ref="A34:AI34"/>
    <mergeCell ref="A35:AI35"/>
    <mergeCell ref="AP26:AP32"/>
    <mergeCell ref="AQ26:AQ32"/>
    <mergeCell ref="AR26:AR32"/>
    <mergeCell ref="AS26:AS32"/>
    <mergeCell ref="AT26:AT32"/>
    <mergeCell ref="AK26:AK32"/>
    <mergeCell ref="AL26:AL32"/>
    <mergeCell ref="AM26:AM32"/>
    <mergeCell ref="AN26:AN32"/>
    <mergeCell ref="AO26:AO32"/>
    <mergeCell ref="AH26:AH32"/>
    <mergeCell ref="I26:I32"/>
    <mergeCell ref="J26:J32"/>
    <mergeCell ref="K26:K32"/>
    <mergeCell ref="AI26:AI32"/>
    <mergeCell ref="N26:N32"/>
    <mergeCell ref="O26:O32"/>
    <mergeCell ref="P26:P32"/>
    <mergeCell ref="V26:V32"/>
    <mergeCell ref="AJ26:AJ32"/>
    <mergeCell ref="AB26:AB32"/>
    <mergeCell ref="A1:B8"/>
    <mergeCell ref="AZ1:AZ2"/>
    <mergeCell ref="AZ3:AZ4"/>
    <mergeCell ref="AZ5:AZ6"/>
    <mergeCell ref="AZ7:AZ8"/>
    <mergeCell ref="C1:AY8"/>
    <mergeCell ref="AS12:AT12"/>
    <mergeCell ref="AU12:AV12"/>
    <mergeCell ref="K12:K14"/>
    <mergeCell ref="AK11:AV11"/>
    <mergeCell ref="G11:K11"/>
    <mergeCell ref="AK12:AL12"/>
    <mergeCell ref="G12:G14"/>
    <mergeCell ref="H12:H14"/>
    <mergeCell ref="I12:I14"/>
    <mergeCell ref="L13:L14"/>
    <mergeCell ref="M13:M14"/>
    <mergeCell ref="N13:N14"/>
    <mergeCell ref="A9:AZ9"/>
    <mergeCell ref="A10:AZ10"/>
    <mergeCell ref="A11:A14"/>
    <mergeCell ref="D11:D14"/>
    <mergeCell ref="AN13:AN14"/>
    <mergeCell ref="AO13:AO14"/>
    <mergeCell ref="AP13:AP14"/>
    <mergeCell ref="O13:O14"/>
    <mergeCell ref="P13:P14"/>
    <mergeCell ref="J12:J14"/>
    <mergeCell ref="AQ12:AR12"/>
    <mergeCell ref="V13:V14"/>
    <mergeCell ref="AB13:AB14"/>
    <mergeCell ref="AH13:AH14"/>
    <mergeCell ref="AI13:AI14"/>
    <mergeCell ref="AJ13:AJ14"/>
    <mergeCell ref="AW26:AW32"/>
    <mergeCell ref="AX26:AX32"/>
    <mergeCell ref="AY26:AY32"/>
    <mergeCell ref="AZ26:AZ32"/>
    <mergeCell ref="C25:AH25"/>
    <mergeCell ref="A26:A32"/>
    <mergeCell ref="B26:B32"/>
    <mergeCell ref="C26:C32"/>
    <mergeCell ref="D26:D32"/>
    <mergeCell ref="E26:E32"/>
    <mergeCell ref="L26:L32"/>
    <mergeCell ref="M26:M32"/>
    <mergeCell ref="F26:F32"/>
    <mergeCell ref="G26:G32"/>
    <mergeCell ref="R26:R32"/>
    <mergeCell ref="S26:S32"/>
    <mergeCell ref="T26:T32"/>
    <mergeCell ref="Q26:Q32"/>
    <mergeCell ref="W26:W32"/>
    <mergeCell ref="Y26:Y32"/>
    <mergeCell ref="AC26:AC32"/>
    <mergeCell ref="AV26:AV32"/>
    <mergeCell ref="U26:U32"/>
    <mergeCell ref="AU26:AU32"/>
    <mergeCell ref="L11:AJ11"/>
    <mergeCell ref="AE26:AE32"/>
    <mergeCell ref="X26:X32"/>
    <mergeCell ref="Z26:Z32"/>
    <mergeCell ref="AD26:AD32"/>
    <mergeCell ref="AF26:AF32"/>
    <mergeCell ref="Q13:U13"/>
    <mergeCell ref="W13:AA13"/>
    <mergeCell ref="AC13:AG13"/>
    <mergeCell ref="P12:U12"/>
    <mergeCell ref="V12:AA12"/>
    <mergeCell ref="AB12:AG12"/>
    <mergeCell ref="AA26:AA32"/>
    <mergeCell ref="AG26:AG32"/>
    <mergeCell ref="AH12:AJ12"/>
  </mergeCells>
  <dataValidations count="3">
    <dataValidation type="list" allowBlank="1" showInputMessage="1" showErrorMessage="1" sqref="E26">
      <formula1>$AX$5:$AX$9</formula1>
    </dataValidation>
    <dataValidation type="list" allowBlank="1" showInputMessage="1" showErrorMessage="1" sqref="B26">
      <formula1>$AX$2:$AX$3</formula1>
    </dataValidation>
    <dataValidation type="list" allowBlank="1" showInputMessage="1" showErrorMessage="1" sqref="K26">
      <formula1>$AX$12:$AX$18</formula1>
    </dataValidation>
  </dataValidations>
  <pageMargins left="0.7" right="0.7" top="0.75" bottom="0.75" header="0.3" footer="0.3"/>
  <pageSetup orientation="portrait"/>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PEDI  JUNIO 30</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Nubia Patricia Sanabria</cp:lastModifiedBy>
  <cp:lastPrinted>2018-04-10T21:33:25Z</cp:lastPrinted>
  <dcterms:created xsi:type="dcterms:W3CDTF">2017-07-18T17:26:55Z</dcterms:created>
  <dcterms:modified xsi:type="dcterms:W3CDTF">2018-12-27T22:38:22Z</dcterms:modified>
</cp:coreProperties>
</file>