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amarilla/Downloads/"/>
    </mc:Choice>
  </mc:AlternateContent>
  <xr:revisionPtr revIDLastSave="0" documentId="13_ncr:1_{FFB4589C-01C3-414F-A00B-6BE1B542B66D}" xr6:coauthVersionLast="45" xr6:coauthVersionMax="45" xr10:uidLastSave="{00000000-0000-0000-0000-000000000000}"/>
  <bookViews>
    <workbookView showHorizontalScroll="0" showVerticalScroll="0" xWindow="0" yWindow="460" windowWidth="20740" windowHeight="11160" activeTab="4" xr2:uid="{00000000-000D-0000-FFFF-FFFF00000000}"/>
  </bookViews>
  <sheets>
    <sheet name="HISTORICO CERRADAS" sheetId="45" state="hidden" r:id="rId1"/>
    <sheet name="CERRADAS EN EL TRIMESTRE" sheetId="44" state="hidden"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'DIC-01'!$A$30:$X$34</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'GT-12'!$A$31:$Y$125</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1" l="1"/>
  <c r="F26" i="31"/>
  <c r="F25" i="31"/>
  <c r="J24" i="31"/>
  <c r="F24" i="31"/>
  <c r="J23" i="31"/>
  <c r="F23" i="31"/>
  <c r="E22" i="31"/>
  <c r="F27" i="30"/>
  <c r="F26" i="30"/>
  <c r="F25" i="30"/>
  <c r="J24" i="30"/>
  <c r="F24" i="30"/>
  <c r="J23" i="30"/>
  <c r="F23" i="30"/>
  <c r="E22" i="30"/>
  <c r="F27" i="29"/>
  <c r="F26" i="29"/>
  <c r="F25" i="29"/>
  <c r="J24" i="29"/>
  <c r="F24" i="29"/>
  <c r="J23" i="29"/>
  <c r="F23" i="29"/>
  <c r="E22" i="29"/>
  <c r="F27" i="39"/>
  <c r="F26" i="39"/>
  <c r="F25" i="39"/>
  <c r="J24" i="39"/>
  <c r="F24" i="39"/>
  <c r="J23" i="39"/>
  <c r="F23" i="39"/>
  <c r="E22" i="39"/>
  <c r="F27" i="27"/>
  <c r="F26" i="27"/>
  <c r="F25" i="27"/>
  <c r="J24" i="27"/>
  <c r="F24" i="27"/>
  <c r="J23" i="27"/>
  <c r="F23" i="27"/>
  <c r="E22" i="27"/>
  <c r="F28" i="43"/>
  <c r="F27" i="43"/>
  <c r="F26" i="43"/>
  <c r="F25" i="43"/>
  <c r="J24" i="43"/>
  <c r="F24" i="43"/>
  <c r="J23" i="43"/>
  <c r="F23" i="43"/>
  <c r="E22" i="43"/>
  <c r="F27" i="35"/>
  <c r="F26" i="35"/>
  <c r="F25" i="35"/>
  <c r="J24" i="35"/>
  <c r="F24" i="35"/>
  <c r="J23" i="35"/>
  <c r="F23" i="35"/>
  <c r="E22" i="35"/>
  <c r="F27" i="24"/>
  <c r="F26" i="24"/>
  <c r="F25" i="24"/>
  <c r="J24" i="24"/>
  <c r="F24" i="24"/>
  <c r="J23" i="24"/>
  <c r="F23" i="24"/>
  <c r="E22" i="24"/>
  <c r="F27" i="23"/>
  <c r="F26" i="23"/>
  <c r="F25" i="23"/>
  <c r="J24" i="23"/>
  <c r="F24" i="23"/>
  <c r="J23" i="23"/>
  <c r="F23" i="23"/>
  <c r="E22" i="23"/>
  <c r="F28" i="22"/>
  <c r="F27" i="22"/>
  <c r="F26" i="22"/>
  <c r="J25" i="22"/>
  <c r="F25" i="22"/>
  <c r="J24" i="22"/>
  <c r="F24" i="22"/>
  <c r="E23" i="22"/>
  <c r="F27" i="21"/>
  <c r="F26" i="21"/>
  <c r="F25" i="21"/>
  <c r="J24" i="21"/>
  <c r="F24" i="21"/>
  <c r="J23" i="21"/>
  <c r="F23" i="21"/>
  <c r="E22" i="21"/>
  <c r="F27" i="20"/>
  <c r="F26" i="20"/>
  <c r="F25" i="20"/>
  <c r="J24" i="20"/>
  <c r="F24" i="20"/>
  <c r="J23" i="20"/>
  <c r="F23" i="20"/>
  <c r="E22" i="20"/>
  <c r="F27" i="19"/>
  <c r="F26" i="19"/>
  <c r="F25" i="19"/>
  <c r="J24" i="19"/>
  <c r="F24" i="19"/>
  <c r="J23" i="19"/>
  <c r="F23" i="19"/>
  <c r="E22" i="19"/>
  <c r="F27" i="3"/>
  <c r="F26" i="3"/>
  <c r="F25" i="3"/>
  <c r="J24" i="3"/>
  <c r="F24" i="3"/>
  <c r="G21" i="1" s="1"/>
  <c r="J23" i="3"/>
  <c r="F23" i="3"/>
  <c r="E22" i="3"/>
  <c r="O35" i="1"/>
  <c r="M35" i="1"/>
  <c r="K35" i="1"/>
  <c r="I35" i="1"/>
  <c r="M34" i="1"/>
  <c r="K34" i="1"/>
  <c r="I34" i="1"/>
  <c r="G34" i="1"/>
  <c r="F34" i="1"/>
  <c r="M33" i="1"/>
  <c r="K33" i="1"/>
  <c r="I33" i="1"/>
  <c r="G33" i="1"/>
  <c r="F33" i="1"/>
  <c r="M32" i="1"/>
  <c r="K32" i="1"/>
  <c r="I32" i="1"/>
  <c r="G32" i="1"/>
  <c r="F32" i="1"/>
  <c r="M31" i="1"/>
  <c r="K31" i="1"/>
  <c r="I31" i="1"/>
  <c r="G31" i="1"/>
  <c r="F31" i="1"/>
  <c r="M30" i="1"/>
  <c r="K30" i="1"/>
  <c r="I30" i="1"/>
  <c r="G30" i="1"/>
  <c r="F30" i="1"/>
  <c r="O29" i="1"/>
  <c r="M29" i="1"/>
  <c r="K29" i="1"/>
  <c r="I29" i="1"/>
  <c r="G29" i="1"/>
  <c r="F29" i="1"/>
  <c r="M28" i="1"/>
  <c r="K28" i="1"/>
  <c r="I28" i="1"/>
  <c r="G28" i="1"/>
  <c r="F28" i="1"/>
  <c r="M27" i="1"/>
  <c r="K27" i="1"/>
  <c r="I27" i="1"/>
  <c r="G27" i="1"/>
  <c r="F27" i="1"/>
  <c r="M26" i="1"/>
  <c r="K26" i="1"/>
  <c r="G26" i="1"/>
  <c r="F26" i="1"/>
  <c r="F35" i="1" s="1"/>
  <c r="M25" i="1"/>
  <c r="K25" i="1"/>
  <c r="I25" i="1"/>
  <c r="G25" i="1"/>
  <c r="F25" i="1"/>
  <c r="M24" i="1"/>
  <c r="K24" i="1"/>
  <c r="I24" i="1"/>
  <c r="G24" i="1"/>
  <c r="F24" i="1"/>
  <c r="M23" i="1"/>
  <c r="K23" i="1"/>
  <c r="I23" i="1"/>
  <c r="G23" i="1"/>
  <c r="F23" i="1"/>
  <c r="M22" i="1"/>
  <c r="K22" i="1"/>
  <c r="I22" i="1"/>
  <c r="G22" i="1"/>
  <c r="F22" i="1"/>
  <c r="M21" i="1"/>
  <c r="K21" i="1"/>
  <c r="I21" i="1"/>
  <c r="F21" i="1"/>
  <c r="E14" i="1"/>
  <c r="E13" i="1"/>
  <c r="E12" i="1"/>
  <c r="E11" i="1"/>
  <c r="E10" i="1"/>
  <c r="E9" i="1"/>
  <c r="H3" i="1"/>
  <c r="O47" i="41"/>
  <c r="N47" i="41"/>
  <c r="M47" i="41"/>
  <c r="L47" i="41"/>
  <c r="K47" i="41"/>
  <c r="G24" i="41"/>
  <c r="F24" i="41"/>
  <c r="E24" i="41"/>
  <c r="D24" i="41"/>
  <c r="C24" i="41"/>
  <c r="N14" i="41"/>
  <c r="M14" i="41"/>
  <c r="L14" i="41"/>
  <c r="K14" i="41"/>
  <c r="J14" i="41"/>
  <c r="N13" i="41"/>
  <c r="M13" i="41"/>
  <c r="L13" i="41"/>
  <c r="K13" i="41"/>
  <c r="J13" i="41"/>
  <c r="U12" i="41"/>
  <c r="T12" i="41"/>
  <c r="S12" i="41"/>
  <c r="R12" i="41"/>
  <c r="Q12" i="41"/>
  <c r="N12" i="41"/>
  <c r="M12" i="41"/>
  <c r="L12" i="41"/>
  <c r="K12" i="41"/>
  <c r="J12" i="41"/>
  <c r="N11" i="41"/>
  <c r="M11" i="41"/>
  <c r="L11" i="41"/>
  <c r="K11" i="41"/>
  <c r="J11" i="41"/>
  <c r="N10" i="41"/>
  <c r="M10" i="41"/>
  <c r="L10" i="41"/>
  <c r="K10" i="41"/>
  <c r="J10" i="41"/>
  <c r="E6" i="41"/>
  <c r="E5" i="41"/>
  <c r="E4" i="41"/>
  <c r="G35" i="1" l="1"/>
</calcChain>
</file>

<file path=xl/sharedStrings.xml><?xml version="1.0" encoding="utf-8"?>
<sst xmlns="http://schemas.openxmlformats.org/spreadsheetml/2006/main" count="4625" uniqueCount="1631">
  <si>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</si>
  <si>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</si>
  <si>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</si>
  <si>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</si>
  <si>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</si>
  <si>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</si>
  <si>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</si>
  <si>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</si>
  <si>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</si>
  <si>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</si>
  <si>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</si>
  <si>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</si>
  <si>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</si>
  <si>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</si>
  <si>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</si>
  <si>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</si>
  <si>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</si>
  <si>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</si>
  <si>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</si>
  <si>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</si>
  <si>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</si>
  <si>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</si>
  <si>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</si>
  <si>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</si>
  <si>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</si>
  <si>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</si>
  <si>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</si>
  <si>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</si>
  <si>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</si>
  <si>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</si>
  <si>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</si>
  <si>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</si>
  <si>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</si>
  <si>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</si>
  <si>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</si>
  <si>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</si>
  <si>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</si>
  <si>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</si>
  <si>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</si>
  <si>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</si>
  <si>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</si>
  <si>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</si>
  <si>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</si>
  <si>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</si>
  <si>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</si>
  <si>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</si>
  <si>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</si>
  <si>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</si>
  <si>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</si>
  <si>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</si>
  <si>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</si>
  <si>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</si>
  <si>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</si>
  <si>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</si>
  <si>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</si>
  <si>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</si>
  <si>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</si>
  <si>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</si>
  <si>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</si>
  <si>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</si>
  <si>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</si>
  <si>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</si>
  <si>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</si>
  <si>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</si>
  <si>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</si>
  <si>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</si>
  <si>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</si>
  <si>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</si>
  <si>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</si>
  <si>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</si>
  <si>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</si>
  <si>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</si>
  <si>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</si>
  <si>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</si>
  <si>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</si>
  <si>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</si>
  <si>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</si>
  <si>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</si>
  <si>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</si>
  <si>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</si>
  <si>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</si>
  <si>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</si>
  <si>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</si>
  <si>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</si>
  <si>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</si>
  <si>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</si>
  <si>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</si>
  <si>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</si>
  <si>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</si>
  <si>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</si>
  <si>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</si>
  <si>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</si>
  <si>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</si>
  <si>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</si>
  <si>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</si>
  <si>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</si>
  <si>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</si>
  <si>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</si>
  <si>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</si>
  <si>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</si>
  <si>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</si>
  <si>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</si>
  <si>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</si>
  <si>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</si>
  <si>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</si>
  <si>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</si>
  <si>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</si>
  <si>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</si>
  <si>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</si>
  <si>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</si>
  <si>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</si>
  <si>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</si>
  <si>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</si>
  <si>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</si>
  <si>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</si>
  <si>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</si>
  <si>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</si>
  <si>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</si>
  <si>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</si>
  <si>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</si>
  <si>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</si>
  <si>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</si>
  <si>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</si>
  <si>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</si>
  <si>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</si>
  <si>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</si>
  <si>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</si>
  <si>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</si>
  <si>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</si>
  <si>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</si>
  <si>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</si>
  <si>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</si>
  <si>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</si>
  <si>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</si>
  <si>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</si>
  <si>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</si>
  <si>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</si>
  <si>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</si>
  <si>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</si>
  <si>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</si>
  <si>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</si>
  <si>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</si>
  <si>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</si>
  <si>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</si>
  <si>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</si>
  <si>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</si>
  <si>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</si>
  <si>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</si>
  <si>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</si>
  <si>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</si>
  <si>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</si>
  <si>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</si>
  <si>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</si>
  <si>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</si>
  <si>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</si>
  <si>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</si>
  <si>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</si>
  <si>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</si>
  <si>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</si>
  <si>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</si>
  <si>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</si>
  <si>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</si>
  <si>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</si>
  <si>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</si>
  <si>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</si>
  <si>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</si>
  <si>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</si>
  <si>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</si>
  <si>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</si>
  <si>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</si>
  <si>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</si>
  <si>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</si>
  <si>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</si>
  <si>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</si>
  <si>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</si>
  <si>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</si>
  <si>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</si>
  <si>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</si>
  <si>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</si>
  <si>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</si>
  <si>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</si>
  <si>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</si>
  <si>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</si>
  <si>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</si>
  <si>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</si>
  <si>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</si>
  <si>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</si>
  <si>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</si>
  <si>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</si>
  <si>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</si>
  <si>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</si>
  <si>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</si>
  <si>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</si>
  <si>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</si>
  <si>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</si>
  <si>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</si>
  <si>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</si>
  <si>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</si>
  <si>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</si>
  <si>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</si>
  <si>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</si>
  <si>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</si>
  <si>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</si>
  <si>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</si>
  <si>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</si>
  <si>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</si>
  <si>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</si>
  <si>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</si>
  <si>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</si>
  <si>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</si>
  <si>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</si>
  <si>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</si>
  <si>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</si>
  <si>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</si>
  <si>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</si>
  <si>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</si>
  <si>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</si>
  <si>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</si>
  <si>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</si>
  <si>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</si>
  <si>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</si>
  <si>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</si>
  <si>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</si>
  <si>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</si>
  <si>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</si>
  <si>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</si>
  <si>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</si>
  <si>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</si>
  <si>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</si>
  <si>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</si>
  <si>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</si>
  <si>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</si>
  <si>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</si>
  <si>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</si>
  <si>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</si>
  <si>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</si>
  <si>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</si>
  <si>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</si>
  <si>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</si>
  <si>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</si>
  <si>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</si>
  <si>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</si>
  <si>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</si>
  <si>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</si>
  <si>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</si>
  <si>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</si>
  <si>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</si>
  <si>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</si>
  <si>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</si>
  <si>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</si>
  <si>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</si>
  <si>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</si>
  <si>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</si>
  <si>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</si>
  <si>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</si>
  <si>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</si>
  <si>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</si>
  <si>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</si>
  <si>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</si>
  <si>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</si>
  <si>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</si>
  <si>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</si>
  <si>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</si>
  <si>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</si>
  <si>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</si>
  <si>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</si>
  <si>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</si>
  <si>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</si>
  <si>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</si>
  <si>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</si>
  <si>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</si>
  <si>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</si>
  <si>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</si>
  <si>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</si>
  <si>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</si>
  <si>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</si>
  <si>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</si>
  <si>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</si>
  <si>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</si>
  <si>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</si>
  <si>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</si>
  <si>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</si>
  <si>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</si>
  <si>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</si>
  <si>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</si>
  <si>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</si>
  <si>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</si>
  <si>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</si>
  <si>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</si>
  <si>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</si>
  <si>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</si>
  <si>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</si>
  <si>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</si>
  <si>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</si>
  <si>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</si>
  <si>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</si>
  <si>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</si>
  <si>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</si>
  <si>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</si>
  <si>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</si>
  <si>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</si>
  <si>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</si>
  <si>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</si>
  <si>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</si>
  <si>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</si>
  <si>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</si>
  <si>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</si>
  <si>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</si>
  <si>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</si>
  <si>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</si>
  <si>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</si>
  <si>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</si>
  <si>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</si>
  <si>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</si>
  <si>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</si>
  <si>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</si>
  <si>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</si>
  <si>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</si>
  <si>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</si>
  <si>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</si>
  <si>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</si>
  <si>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</si>
  <si>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</si>
  <si>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</si>
  <si>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</si>
  <si>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</si>
  <si>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</si>
  <si>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</si>
  <si>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</si>
  <si>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</si>
  <si>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</si>
  <si>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</si>
  <si>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</si>
  <si>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</si>
  <si>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</si>
  <si>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</si>
  <si>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</si>
  <si>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</si>
  <si>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</si>
  <si>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</si>
  <si>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</si>
  <si>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</si>
  <si>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</si>
  <si>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</si>
  <si>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</si>
  <si>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</si>
  <si>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</si>
  <si>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</si>
  <si>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</si>
  <si>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</si>
  <si>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</si>
  <si>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</si>
  <si>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</si>
  <si>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</si>
  <si>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</si>
  <si>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</si>
  <si>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</si>
  <si>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</si>
  <si>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</si>
  <si>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</si>
  <si>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</si>
  <si>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</si>
  <si>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</si>
  <si>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</si>
  <si>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</si>
  <si>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</si>
  <si>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</si>
  <si>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</si>
  <si>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</si>
  <si>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</si>
  <si>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</si>
  <si>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</si>
  <si>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</si>
  <si>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</si>
  <si>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</si>
  <si>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</si>
  <si>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</si>
  <si>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</si>
  <si>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</si>
  <si>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</si>
  <si>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</si>
  <si>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</si>
  <si>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</si>
  <si>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</si>
  <si>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</si>
  <si>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</si>
  <si>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</si>
  <si>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</si>
  <si>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</si>
  <si>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</si>
  <si>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</si>
  <si>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</si>
  <si>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</si>
  <si>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</si>
  <si>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</si>
  <si>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</si>
  <si>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</si>
  <si>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</si>
  <si>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</si>
  <si>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</si>
  <si>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</si>
  <si>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</si>
  <si>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</si>
  <si>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</si>
  <si>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</si>
  <si>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</si>
  <si>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</si>
  <si>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</si>
  <si>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</si>
  <si>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</si>
  <si>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</si>
  <si>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</si>
  <si>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</si>
  <si>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</si>
  <si>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</si>
  <si>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</si>
  <si>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</si>
  <si>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</si>
  <si>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</si>
  <si>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</si>
  <si>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</si>
  <si>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</si>
  <si>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</si>
  <si>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</si>
  <si>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</si>
  <si>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</si>
  <si>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</si>
  <si>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</si>
  <si>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</si>
  <si>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</si>
  <si>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</si>
  <si>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</si>
  <si>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</si>
  <si>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</si>
  <si>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</si>
  <si>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</si>
  <si>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</si>
  <si>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</si>
  <si>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</si>
  <si>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</si>
  <si>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</si>
  <si>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</si>
  <si>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</si>
  <si>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</si>
  <si>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</si>
  <si>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</si>
  <si>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</si>
  <si>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</si>
  <si>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</si>
  <si>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</si>
  <si>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</si>
  <si>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</si>
  <si>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</si>
  <si>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</si>
  <si>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</si>
  <si>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</si>
  <si>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</si>
  <si>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</si>
  <si>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</si>
  <si>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</si>
  <si>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</si>
  <si>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</si>
  <si>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</si>
  <si>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</si>
  <si>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</si>
  <si>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</si>
  <si>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</si>
  <si>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</si>
  <si>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</si>
  <si>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</si>
  <si>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</si>
  <si>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</si>
  <si>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</si>
  <si>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</si>
  <si>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</si>
  <si>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</si>
  <si>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</si>
  <si>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</si>
  <si>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</si>
  <si>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</si>
  <si>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</si>
  <si>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</si>
  <si>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</si>
  <si>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</si>
  <si>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</si>
  <si>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</si>
  <si>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</si>
  <si>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</si>
  <si>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</si>
  <si>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</si>
  <si>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</si>
  <si>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</si>
  <si>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</si>
  <si>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</si>
  <si>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</si>
  <si>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</si>
  <si>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</si>
  <si>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</si>
  <si>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</si>
  <si>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</si>
  <si>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</si>
  <si>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</si>
  <si>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</si>
  <si>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</si>
  <si>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</si>
  <si>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</si>
  <si>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</si>
  <si>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</si>
  <si>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</si>
  <si>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</si>
  <si>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</si>
  <si>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</si>
  <si>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</si>
  <si>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</si>
  <si>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</si>
  <si>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</si>
  <si>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</si>
  <si>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</si>
  <si>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</si>
  <si>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</si>
  <si>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</si>
  <si>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</si>
  <si>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</si>
  <si>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</si>
  <si>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</si>
  <si>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</si>
  <si>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</si>
  <si>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</si>
  <si>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</si>
  <si>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</si>
  <si>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</si>
  <si>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</si>
  <si>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</si>
  <si>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</si>
  <si>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</si>
  <si>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</si>
  <si>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</si>
  <si>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</si>
  <si>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</si>
  <si>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</si>
  <si>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</si>
  <si>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</si>
  <si>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</si>
  <si>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</si>
  <si>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</si>
  <si>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</si>
  <si>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</si>
  <si>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</si>
  <si>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</si>
  <si>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</si>
  <si>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</si>
  <si>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</si>
  <si>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</si>
  <si>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</si>
  <si>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</si>
  <si>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</si>
  <si>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</si>
  <si>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</si>
  <si>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</si>
  <si>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</si>
  <si>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</si>
  <si>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</si>
  <si>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</si>
  <si>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</si>
  <si>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</si>
  <si>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</si>
  <si>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</si>
  <si>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</si>
  <si>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</si>
  <si>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</si>
  <si>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</si>
  <si>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</si>
  <si>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</si>
  <si>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</si>
  <si>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</si>
  <si>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</si>
  <si>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</si>
  <si>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</si>
  <si>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</si>
  <si>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</si>
  <si>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</si>
  <si>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</si>
  <si>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</si>
  <si>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</si>
  <si>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</si>
  <si>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</si>
  <si>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</si>
  <si>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</si>
  <si>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</si>
  <si>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</si>
  <si>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</si>
  <si>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</si>
  <si>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</si>
  <si>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</si>
  <si>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</si>
  <si>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</si>
  <si>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</si>
  <si>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</si>
  <si>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</si>
  <si>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</si>
  <si>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</si>
  <si>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</si>
  <si>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</si>
  <si>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</si>
  <si>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</si>
  <si>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</si>
  <si>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</si>
  <si>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</si>
  <si>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</si>
  <si>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</si>
  <si>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</si>
  <si>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</si>
  <si>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</si>
  <si>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</si>
  <si>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</si>
  <si>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</si>
  <si>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</si>
  <si>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</si>
  <si>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</si>
  <si>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</si>
  <si>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</si>
  <si>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</si>
  <si>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</si>
  <si>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</si>
  <si>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</si>
  <si>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</si>
  <si>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</si>
  <si>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</si>
  <si>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</si>
  <si>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</si>
  <si>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</si>
  <si>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</si>
  <si>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</si>
  <si>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</si>
  <si>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</si>
  <si>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</si>
  <si>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</si>
  <si>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</si>
  <si>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</si>
  <si>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</si>
  <si>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</si>
  <si>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</si>
  <si>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</si>
  <si>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</si>
  <si>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</si>
  <si>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</si>
  <si>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</si>
  <si>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</si>
  <si>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</si>
  <si>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</si>
  <si>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</si>
  <si>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</si>
  <si>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</si>
  <si>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</si>
  <si>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</si>
  <si>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</si>
  <si>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</si>
  <si>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</si>
  <si>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</si>
  <si>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</si>
  <si>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</si>
  <si>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</si>
  <si>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</si>
  <si>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</si>
  <si>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</si>
  <si>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</si>
  <si>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</si>
  <si>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</si>
  <si>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</si>
  <si>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</si>
  <si>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</si>
  <si>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</si>
  <si>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</si>
  <si>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</si>
  <si>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</si>
  <si>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</si>
  <si>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</si>
  <si>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</si>
  <si>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</si>
  <si>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</si>
  <si>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</si>
  <si>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</si>
  <si>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</si>
  <si>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</si>
  <si>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</si>
  <si>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</si>
  <si>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</si>
  <si>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</si>
  <si>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</si>
  <si>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</si>
  <si>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</si>
  <si>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</si>
  <si>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</si>
  <si>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</si>
  <si>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</si>
  <si>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</si>
  <si>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</si>
  <si>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</si>
  <si>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</si>
  <si>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</si>
  <si>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</si>
  <si>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</si>
  <si>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</si>
  <si>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</si>
  <si>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</si>
  <si>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</si>
  <si>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</si>
  <si>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</si>
  <si>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</si>
  <si>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</si>
  <si>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</si>
  <si>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</si>
  <si>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</si>
  <si>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</si>
  <si>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</si>
  <si>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</si>
  <si>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</si>
  <si>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</si>
  <si>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</si>
  <si>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</si>
  <si>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</si>
  <si>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</si>
  <si>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</si>
  <si>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</si>
  <si>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</si>
  <si>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</si>
  <si>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</si>
  <si>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</si>
  <si>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</si>
  <si>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</si>
  <si>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</si>
  <si>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</si>
  <si>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</si>
  <si>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</si>
  <si>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</si>
  <si>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</si>
  <si>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</si>
  <si>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</si>
  <si>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</si>
  <si>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</si>
  <si>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</si>
  <si>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</si>
  <si>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</si>
  <si>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</si>
  <si>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</si>
  <si>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</si>
  <si>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</si>
  <si>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</si>
  <si>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</si>
  <si>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</si>
  <si>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</si>
  <si>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</si>
  <si>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</si>
  <si>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</si>
  <si>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</si>
  <si>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</si>
  <si>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</si>
  <si>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</si>
  <si>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</si>
  <si>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</si>
  <si>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</si>
  <si>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</si>
  <si>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</si>
  <si>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</si>
  <si>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</si>
  <si>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</si>
  <si>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</si>
  <si>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</si>
  <si>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</si>
  <si>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</si>
  <si>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</si>
  <si>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</si>
  <si>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</si>
  <si>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</si>
  <si>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</si>
  <si>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</si>
  <si>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</si>
  <si>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</si>
  <si>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</si>
  <si>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</si>
  <si>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</si>
  <si>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</si>
  <si>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</si>
  <si>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</si>
  <si>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</si>
  <si>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</si>
  <si>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</si>
  <si>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</si>
  <si>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</si>
  <si>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</si>
  <si>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</si>
  <si>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</si>
  <si>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</si>
  <si>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</si>
  <si>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</si>
  <si>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</si>
  <si>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</si>
  <si>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</si>
  <si>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</si>
  <si>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</si>
  <si>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</si>
  <si>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</si>
  <si>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</si>
  <si>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</si>
  <si>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</si>
  <si>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</si>
  <si>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</si>
  <si>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</si>
  <si>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</si>
  <si>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</si>
  <si>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</si>
  <si>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</si>
  <si>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</si>
  <si>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</si>
  <si>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</si>
  <si>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</si>
  <si>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</si>
  <si>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</si>
  <si>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</si>
  <si>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</si>
  <si>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</si>
  <si>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</si>
  <si>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</si>
  <si>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</si>
  <si>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</si>
  <si>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</si>
  <si>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</si>
  <si>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</si>
  <si>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</si>
  <si>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</si>
  <si>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</si>
  <si>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</si>
  <si>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</si>
  <si>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</si>
  <si>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</si>
  <si>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</si>
  <si>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</si>
  <si>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</si>
  <si>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</si>
  <si>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</si>
  <si>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</si>
  <si>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</si>
  <si>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</si>
  <si>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</si>
  <si>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</si>
  <si>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</si>
  <si>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</si>
  <si>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</si>
  <si>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</si>
  <si>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</si>
  <si>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</si>
  <si>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</si>
  <si>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</si>
  <si>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</si>
  <si>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</si>
  <si>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</si>
  <si>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</si>
  <si>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</si>
  <si>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</si>
  <si>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</si>
  <si>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</si>
  <si>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</si>
  <si>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</si>
  <si>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</si>
  <si>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</si>
  <si>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</si>
  <si>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</si>
  <si>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</si>
  <si>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</si>
  <si>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</si>
  <si>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</si>
  <si>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</si>
  <si>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</si>
  <si>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</si>
  <si>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</si>
  <si>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</si>
  <si>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</si>
  <si>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</si>
  <si>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</si>
  <si>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</si>
  <si>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</si>
  <si>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</si>
  <si>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</si>
  <si>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</si>
  <si>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</si>
  <si>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</si>
  <si>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</si>
  <si>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</si>
  <si>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</si>
  <si>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</si>
  <si>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</si>
  <si>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</si>
  <si>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</si>
  <si>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</si>
  <si>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</si>
  <si>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</si>
  <si>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</si>
  <si>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</si>
  <si>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</si>
  <si>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</si>
  <si>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</si>
  <si>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</si>
  <si>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</si>
  <si>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</si>
  <si>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</si>
  <si>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</si>
  <si>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</si>
  <si>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</si>
  <si>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</si>
  <si>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</si>
  <si>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</si>
  <si>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</si>
  <si>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</si>
  <si>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</si>
  <si>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</si>
  <si>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</si>
  <si>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</si>
  <si>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</si>
  <si>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</si>
  <si>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</si>
  <si>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</si>
  <si>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</si>
  <si>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</si>
  <si>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</si>
  <si>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</si>
  <si>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</si>
  <si>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</si>
  <si>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</si>
  <si>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</si>
  <si>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</si>
  <si>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</si>
  <si>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</si>
  <si>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</si>
  <si>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</si>
  <si>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</si>
  <si>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</si>
  <si>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</si>
  <si>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</si>
  <si>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</si>
  <si>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</si>
  <si>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</si>
  <si>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</si>
  <si>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</si>
  <si>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</si>
  <si>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</si>
  <si>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</si>
  <si>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</si>
  <si>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</si>
  <si>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</si>
  <si>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</si>
  <si>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</si>
  <si>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</si>
  <si>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</si>
  <si>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</si>
  <si>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</si>
  <si>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</si>
  <si>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</si>
  <si>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</si>
  <si>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</si>
  <si>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</si>
  <si>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</si>
  <si>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</si>
  <si>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</si>
  <si>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</si>
  <si>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</si>
  <si>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</si>
  <si>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</si>
  <si>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</si>
  <si>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t>http://www.idep.edu.co/sites/default/files/PRO-GRF-11-03_Inventario_propiedad_planta_y_equipo_V6.pdf</t>
  </si>
  <si>
    <t>Plan anual de adquisiciones</t>
  </si>
  <si>
    <t>http://www.idep.edu.co/sites/default/files/PRO-GF-14-11%20Gesti%C3%B3n%20Contable%20V7.pdf</t>
  </si>
  <si>
    <t>A partir de la realización del taller práctico, reorganizar la distribución de las series documentales en la  estantería disponible con el fin de optimizar espacios.</t>
  </si>
  <si>
    <t xml:space="preserve">http://www.idep.edu.co/sites/default/files/PRO-GRF-11-03%20Inv%20prop%20planta%20y%20equ%20V7.pdf
</t>
  </si>
  <si>
    <t>CERRADAS TERCER TRIMESTRE DE 2019</t>
  </si>
  <si>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</si>
  <si>
    <t>No se realizo la reprogramación de PAC en el mes de Enero para los meses de Febrero y Marzo debido al cambio de administración y al ausencia del tesorero en ese mes. Quien es la persona encargada para tal fin.</t>
  </si>
  <si>
    <t>Trabajar conjuntamente con las demás áreas para la reprogramación de los recursos necesarios de los próximos meses y de parte de todas las áreas garantizar que lo que se pida se tramite en el mes que corresponde.</t>
  </si>
  <si>
    <t>Tesorero General</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</si>
  <si>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</si>
  <si>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</si>
  <si>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</si>
  <si>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</si>
  <si>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</si>
  <si>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</si>
  <si>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</si>
  <si>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</si>
  <si>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</si>
  <si>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</si>
  <si>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</si>
  <si>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</si>
  <si>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</si>
  <si>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</si>
  <si>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</si>
  <si>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 xml:space="preserve">
Ineducado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</si>
  <si>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 xml:space="preserve">
Efectuar la actualización del PRO- GF-14-11 Gestión Contable y formatos asociados, incluyendo actividades y puntos de control necesarios para solucionar las causas identificadas y actualizarlos en la plataforma de Maloca Aula SIG 
</t>
  </si>
  <si>
    <t>No se cumplió con el Plan Anual de Caja (PAC) programado para el primer trimestre del año 2020</t>
  </si>
  <si>
    <t>Correo Solicitud reprogramación PAC, respuesta de cada área, informe nueva programación de PAC</t>
  </si>
  <si>
    <t>Estantería ubicada en la oficina del subdirector administrativo, financiero y de control disciplinario</t>
  </si>
  <si>
    <t>Carpeta Física Transferencias documentales, Archivo Subdirección Administrativa, Financiera  y de Control Disciplinario\\192.168.1.251\300_SAFyCD\IDEP2019\300_40_TRANSFERENCIAS DOCUMENTALES</t>
  </si>
  <si>
    <t xml:space="preserve">Oficios de radicación Transferencia documental </t>
  </si>
  <si>
    <t>Oficio No 001575 del 8 de octubre de 2019.
Correos electrónicos que reposan en el equipo de escritorio de la Profesional Especializado 222-105  -Diana Prada- en la siguiente dirección:  C:\Users\dprada\Documents\Diana María Prada Romero 2019\COMUNICACIONES\PROCESOS Y PROCEDIMIENTOS\IMPRENTA DISTRITAL.
Contrato No 043 de 2019.</t>
  </si>
  <si>
    <t>VERSIÓN :  7</t>
  </si>
  <si>
    <t>Fecha Aprobación: 13/04/2020</t>
  </si>
  <si>
    <t>VERSIÓN : 7</t>
  </si>
  <si>
    <t>Fecha Aprobación:13/04/2020</t>
  </si>
  <si>
    <t xml:space="preserve">De acuerdo a lo establecido en el procedimiento PRO-GTH-13-21 Gestión de Compras en la actividad No. 2 "Identificar los proveedores", se debía diligenciar el FT-GTH-13-43 Matriz de Selección para Proveedores. En la auditoria no se evidenció este registro para la adquisición de los servicios de exámenes médicos ocupacionales como indica el mismo procedimiento en la actividad No. 1 "Identificar necesidades de compra de equipos de protección personal, de seguridad, exámenes médicos ocupacionales, estudios higiénicos, entre otros". Lo anterior evidencia incumplimiento del procedimiento en mención. </t>
  </si>
  <si>
    <t>_Desconocimiento del procedimiento
_Falta de articulación con los encargados de los procesos de contratación
_Cumplimiento parcial de los estándares "identificación y evaluación para la adquisición de bienes y servicios" y "evaluación y selección de proveedores y contratistas".</t>
  </si>
  <si>
    <t xml:space="preserve">Actualizar el procedimiento PRO-GTH-13-21 Gestión de compras, de tal forma que se establezcan los aspectos de SST que podrá tener en cuenta la entidad en la evaluación y selección de proveedores y contratistas, y se garantice la identificación y evaluación de las especificaciones en SST de las compras y adquisiciones de productos y servicios. 
</t>
  </si>
  <si>
    <t>Procedimiento publicado en la Maloca Aula SIG</t>
  </si>
  <si>
    <t>Subdirector Administrativo, Financiero y de Control Disciplinario.
Contratista encargado del SG-SST</t>
  </si>
  <si>
    <t>12//11/2019</t>
  </si>
  <si>
    <t>De acuerdo a lo establecido en el procedimiento PRO-GTH-13-17 Reporte e investigación de incidentes y accidentes de trabajo y enfermedades laborales, en su política de operación 1, el incidente y accidente de trabajo deben reportarse  de manera inmediata a través del jefe inmediato cuando se trate del personal de planta o directamente por el contratista, teniendo en cuenta dar aviso telefónico a la Subdirección Administrativa, Financiera y de Control Disciplinario (SAFyCD) - Talento Humano y Seguridad y Salud en el Trabajo y a la Administradora de Riesgos Laborales a la cual se encuentre afiliado(a) el (la) servidor(a). En caso que sea imposible dar aviso inmediato, el reporte deberá realizarse a más tardar el día hábil siguiente a la ocurrencia del incidente o accidente de trabajo. Se evidenció en la auditoria que el reporte del accidente de trabajo que se presentó el 27/09/2019 se realizó de manera extemporánea a la ARL. Lo anterior evidencia incumplimiento del procedimiento en mención y de la normativa asociada.</t>
  </si>
  <si>
    <t>_Desconocimiento del procedimiento y de la normativa por parte de Servidores Públicos y Contratistas
_Falta de difusión del procedimiento a seguir en caso de ocurrencia de accidentes de trabajo</t>
  </si>
  <si>
    <t>Revisar y actualizar (si aplica) el procedimiento de reporte e investigación de incidentes y accidentes de trabajo y enfermedades laborales, con el fin de validar  que se encuentre alineado a la normativa vigente, y adelantar su difusión a Servidores Públicos y Contratistas</t>
  </si>
  <si>
    <t>Procedimiento revisado y actualizado si aplica
Soportes de difusión o socialización del procedimiento</t>
  </si>
  <si>
    <t xml:space="preserve">Cumplimiento parcial del estándar mínimo "realizar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 </t>
  </si>
  <si>
    <t>En la vigencia 2019 no se realizaron actividades de inducción o re inducción en temas de seguridad y salud en el trabajo</t>
  </si>
  <si>
    <t xml:space="preserve">Desarrollar un proceso de inducción y reinducción dirigido a todos los trabajadores independiente de su forma de vinculación o contratación, que incluya la identificación de peligros y control de los riesgos en su trabajo y la prevención de accidentes de trabajo y enfermedades laborales. 
</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</si>
  <si>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</si>
  <si>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</si>
  <si>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</si>
  <si>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</si>
  <si>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</si>
  <si>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</si>
  <si>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Realizar inspección ergonómica o de riesgo biomecánico al puesto de trabajo que ocupa actualmente el servidor a quien se le diagnóstico la Enfermedad Laboral, con el fin de emitir recomendaciones sobre los aspectos que así lo requieran.</t>
  </si>
  <si>
    <t>Informe de la inspección del puesto de trabajo</t>
  </si>
  <si>
    <t>Ocurrencia de accidente de trabajo por caída al mismo nivel en el Centro de Documentación.</t>
  </si>
  <si>
    <t xml:space="preserve">Las causas identificadas en la Investigación del accidente de trabajo fueron: 
_Monotonía, exceso de confianza
_Falta de atención
_Preocupaciones - demanda de concentración
_Instrucciones, orientación y/o entrenamiento requerido deficiente
_No advertir los peligros y riesgos presentes
_Insuficiente espacio de trabajo o limitado para desenvolverse
</t>
  </si>
  <si>
    <t>Elaborar un protocolo sobre el uso y distribución del Centro de Documentación con el fin de orientar sobre la ubicación de mobiliario y otros objetos y socializarlo con los colaboradores, específicamente con aquellos que lideran espacios de reunión, capacitación, talleres, entre otros</t>
  </si>
  <si>
    <t>Protocolo elaborado y registro de socialización</t>
  </si>
  <si>
    <t>Capacitar a los colaboradores en Identificación de Peligros, prevención de accidentes de trabajo y autocuidado</t>
  </si>
  <si>
    <t>Listados de asistencia a las capacitaciones</t>
  </si>
  <si>
    <t>Divulgar el accidente de trabajo y generar una campaña para prevenir las caídas al mismo nivel</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</si>
  <si>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</si>
  <si>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</si>
  <si>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</si>
  <si>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</si>
  <si>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</si>
  <si>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</si>
  <si>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</si>
  <si>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</si>
  <si>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</si>
  <si>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</si>
  <si>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Revisar que todos los equipos del IDEP se encuentren actualizados en la versión del sistema operativo de forma permanente para aumentar el grado de acción preventiva y evitar solicitudes a la mesa de servicios.</t>
  </si>
  <si>
    <t>Los equipos de cómputo personales del IDEP</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</si>
  <si>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</si>
  <si>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</si>
  <si>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</si>
  <si>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</si>
  <si>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</si>
  <si>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</si>
  <si>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</si>
  <si>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</si>
  <si>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</si>
  <si>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</si>
  <si>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</si>
  <si>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</si>
  <si>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</si>
  <si>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</si>
  <si>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</si>
  <si>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</si>
  <si>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Administración del riesgo - evaluación de los controles para el riesgo formulado en el proceso "Contagio del virus denominado COVID-19"</t>
  </si>
  <si>
    <t>Debilidad en los controles del riesgo teniendo en cuenta su reciente formulación y que aun no se reporta su ejecución total</t>
  </si>
  <si>
    <t>Identificar las condiciones de salud y trabajo de los colaboradores del IDEP y adelantar el seguimiento correspondiente</t>
  </si>
  <si>
    <t>Encuesta de condiciones de salud e información estadística básica, teniendo en cuenta la reserva y confidencialidad de la información</t>
  </si>
  <si>
    <t>Contratista encargado del SG-SST</t>
  </si>
  <si>
    <t>Establecer el protocolo general de bioseguridad para la prevención de la transmisión de COVID-19, teniendo en cuenta lo reglamentado por el Gobierno Nacional y Distrital y las condiciones de la Entidad</t>
  </si>
  <si>
    <t>Protocolo elaborado y aprobado</t>
  </si>
  <si>
    <t>Se reitera nuevamente la observación en cuanto a que el reporte exportado de GOOBI “Comunicaciones enviadas” para el segundo semestre registra un total de 478 comunicaciones; solo 165 presentan diligenciamiento de la información “No de referencia” y “fecha referencia” que permite tener trazabilidad de las comunicaciones a las cuales se les ha dado respuesta; lo que dificulta el seguimiento y verificación de la información y no cumple con la finalidad del control a la información que se maneja.</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</si>
  <si>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</si>
  <si>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No existe unidad de criterio al momento de elaborar los informes; toda vez que, de acuerdo con la verificación realizada por parte de esta Oficina a los informes mensuales no en todos los meses se toman en cuenta los mismos parámetros para el reporte de “peticiones dirigidas al IDEP registradas por otras Entidades en el SDQS”, tal como se detalla en el acápite 4.7.3 - 4.7.4 – 4.7.6.</t>
  </si>
  <si>
    <t>Se evidenció una (01) respuesta fuera del término establecido, de acuerdo con la fecha de radicación en la Entidad.</t>
  </si>
  <si>
    <t xml:space="preserve">SAFYCD-Atención PQRS </t>
  </si>
  <si>
    <t>Auxiliar administrativa SAFYCD</t>
  </si>
  <si>
    <t xml:space="preserve">Realizar una capacitación a los usuarios con roles de radicación para explicarles la obligatoriedad  e importancia de los campos para radicar una Comunicación enviada, haciendo énfasis en el numero de radicado de entrada de la petición  </t>
  </si>
  <si>
    <t xml:space="preserve">Consolidar las fuentes de consulta de la información de control de peticiones, el sistema de información  Goobi y  Bogotá te escucha, con el fin de dar claridad al control de  las peticiones que se reciben en el IDEP  </t>
  </si>
  <si>
    <t xml:space="preserve">Crear un formato para el seguimiento de las peticiones radicadas  en el Instituto, con el fin de evitar que las peticiones no se respondan oportunamente. </t>
  </si>
  <si>
    <t>Durante este tiempo la plataforma de Bogotá te escucha estuvo presentando inconvenientes técnicos para el ingreso, por lo cual se generó un error en las fechas de vencimiento de las peticiones.</t>
  </si>
  <si>
    <t>11/30/20</t>
  </si>
  <si>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r>
      <rPr>
        <b/>
        <sz val="10"/>
        <color rgb="FF000000"/>
        <rFont val="Arial"/>
        <family val="2"/>
      </rPr>
      <t xml:space="preserve">Primer Trimestre 2020: </t>
    </r>
    <r>
      <rPr>
        <sz val="10"/>
        <color rgb="FF000000"/>
        <rFont val="Arial"/>
        <family val="2"/>
      </rPr>
      <t xml:space="preserve">Atendiendo al reporte de la Imprenta Distrital de reiniciar actividades de impresión, luego de obra estructural en sus instalaciones, el 16 de diciembre se elevó consulta a esa entidad para información sobre la entrega de archivos. Solo hasta el 17 de enero de 2020, la Imprenta respondió no disponer de las condiciones para la impresión de publicaciones del IDEP, dado que el tiempo de la obra en sus instalaciones esperan culmine en mayo de 2020. Teniendo en cuenta lo anterior, el IDEP, con el fin de cumplir con la impresión de publicaciones ha dispuesto recursos para impresión de los títulos más relevantes, mediante los cuales se difundan los resultados de los proyectos misionales emprendidos. 
</t>
    </r>
    <r>
      <rPr>
        <b/>
        <sz val="10"/>
        <color rgb="FF000000"/>
        <rFont val="Arial"/>
        <family val="2"/>
      </rPr>
      <t>Segundo Trimestre 2020:  Como se señaló en el trimestre anterior, acerca del reporte de la Imprenta Distrital de  no poder realizar actividades de impresión por adecuaciones, el IDEP, con el fin de cumplir con la impresión de publicaciones ha dispuesto recursos para impresión de los títulos más relevantes, mediante los cuales se difundan los resultados de los proyectos misionales emprendidos. Dichos títulos se encuentran en proceso para impresión (contrato 036 de 2020), no obstante, teniendo en  cuenta la situación de contingencia de la emergencia sanitaria nacional y mundial  a la fecha el contrato se encuentra suspendido.</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</si>
  <si>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Primer Trimestre 2020: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t>
    </r>
    <r>
      <rPr>
        <b/>
        <sz val="10"/>
        <color rgb="FF000000"/>
        <rFont val="Arial"/>
        <family val="2"/>
      </rPr>
      <t xml:space="preserve">
Segundo Trimestre 2020:</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de igual manera los correos electrónicos de gestión se encuentran en la cuenta de la profesional especializada de la Subdirección Académica  responsable del seguimiento.   Expediente contractual  036 de 2020 que reposa en la Oficina Asesora Jurídica </t>
    </r>
  </si>
  <si>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</si>
  <si>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</si>
  <si>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</si>
  <si>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t>Medio de divulgación del Accidente y piezas de comunicación de la campaña</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</si>
  <si>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</si>
  <si>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</si>
  <si>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13/07/2020:  Hilda Yamile Morales Laverde - Jefe OCI</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</si>
  <si>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</si>
  <si>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</si>
  <si>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</si>
  <si>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t>
    </r>
  </si>
  <si>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</si>
  <si>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</si>
  <si>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</si>
  <si>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</si>
  <si>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r>
      <rPr>
        <b/>
        <sz val="10"/>
        <color rgb="FF000000"/>
        <rFont val="Arial"/>
        <family val="2"/>
      </rPr>
      <t xml:space="preserve">13/07/2020: </t>
    </r>
    <r>
      <rPr>
        <sz val="10"/>
        <color rgb="FF000000"/>
        <rFont val="Arial"/>
        <family val="2"/>
      </rPr>
      <t>Mediante correo electrónico del 13 de abril de 2020, se socializó a los funcionarios del Instituto el accidente de trabajo ocurrido en el centro de documentación, se encuentra pendiente la capacitación.  Esta actividad continua en ejecución.</t>
    </r>
  </si>
  <si>
    <t>Correo electrónico del 16 de junio de 2020.</t>
  </si>
  <si>
    <r>
      <rPr>
        <b/>
        <sz val="10"/>
        <color rgb="FF000000"/>
        <rFont val="Arial"/>
        <family val="2"/>
      </rPr>
      <t xml:space="preserve">13/07/2020:  </t>
    </r>
    <r>
      <rPr>
        <sz val="10"/>
        <color rgb="FF000000"/>
        <rFont val="Arial"/>
        <family val="2"/>
      </rPr>
      <t>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</si>
  <si>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t>http://www.idep.edu.co/sites/default/files/Resolucio%CC%81n%20Disposiciones%20COVID-19.pdf 
Circular No. 005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</si>
  <si>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</si>
  <si>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r>
      <rPr>
        <b/>
        <sz val="10"/>
        <rFont val="Arial"/>
        <family val="2"/>
      </rPr>
      <t>13/07/2020</t>
    </r>
    <r>
      <rPr>
        <sz val="10"/>
        <rFont val="Arial"/>
        <family val="2"/>
      </rPr>
      <t>:  Hilda Yamile Morales Laverde - Jefe OCI</t>
    </r>
  </si>
  <si>
    <r>
      <rPr>
        <b/>
        <sz val="10"/>
        <color rgb="FF000000"/>
        <rFont val="Arial"/>
        <family val="2"/>
      </rPr>
      <t xml:space="preserve">13/07/2020:  </t>
    </r>
    <r>
      <rPr>
        <sz val="10"/>
        <color rgb="FF000000"/>
        <rFont val="Arial"/>
        <family val="2"/>
      </rPr>
      <t xml:space="preserve">Esta actividad continúa en ejecución, con el fin de verificar el desempeño del indicador del tercer trimestre.
</t>
    </r>
  </si>
  <si>
    <t>http://www.idep.edu.co/sites/default/files/IN-GF-14-03%20%20Instructivo%20Cumplimiento%20de%20Obligaciones%20Tributarias%20V2.docx</t>
  </si>
  <si>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t>
    </r>
  </si>
  <si>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</si>
  <si>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</si>
  <si>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 xml:space="preserve">13/07/2020:  </t>
    </r>
    <r>
      <rPr>
        <sz val="10"/>
        <color rgb="FF000000"/>
        <rFont val="Arial"/>
        <family val="2"/>
      </rPr>
      <t xml:space="preserve">Esta actividad se encuentra programada para el mes de agosto de 2020.
</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</si>
  <si>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</si>
  <si>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</si>
  <si>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</si>
  <si>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</si>
  <si>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</si>
  <si>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r>
      <t xml:space="preserve">13/07/2020:  </t>
    </r>
    <r>
      <rPr>
        <sz val="10"/>
        <color rgb="FF000000"/>
        <rFont val="Arial"/>
        <family val="2"/>
      </rPr>
      <t xml:space="preserve">Conforme al avance reportado por parte del responsable de ejecutar la actividad, ésta no ha sido efectiva para subsanar la oportunidad de mejora identificada; adicionalmente se encuentra vencida.
Por lo anterior se recomienda formular una nueva acción que permita subsanar la observación efectuada.    </t>
    </r>
    <r>
      <rPr>
        <b/>
        <sz val="10"/>
        <color rgb="FF000000"/>
        <rFont val="Arial"/>
        <family val="2"/>
      </rPr>
      <t xml:space="preserve">
</t>
    </r>
  </si>
  <si>
    <r>
      <rPr>
        <b/>
        <sz val="10"/>
        <color rgb="FF000000"/>
        <rFont val="Arial"/>
        <family val="2"/>
      </rPr>
      <t xml:space="preserve">13/07/2020: </t>
    </r>
    <r>
      <rPr>
        <sz val="10"/>
        <color rgb="FF000000"/>
        <rFont val="Arial"/>
        <family val="2"/>
      </rPr>
      <t xml:space="preserve">Se verificó la actualización de los procedimientos establecidos en la página web de la Entidad dentro del plazo establecido, se recomienda por parte de esta Oficina en el próximo seguimiento indicar que puntos de control se vienen aplicando con sus respectivos soportes de validación, con el fin de evaluar la efectividad de estos y proceder a su cierre. </t>
    </r>
  </si>
  <si>
    <r>
      <t xml:space="preserve">13/07/2020:  </t>
    </r>
    <r>
      <rPr>
        <sz val="10"/>
        <rFont val="Arial"/>
        <family val="2"/>
      </rPr>
      <t>Para las ocho (8) observaciones y/o hallazgos presentados con ocasión de la auditoría interna del año 2019, se estableció una acción de mejora: “Efectuar la actualización del PRO- GF-14-11 Gestión Contable y formatos asociados, incluyendo actividades y puntos de control necesarios para solucionar las causas identificadas y actualizarlos en la plataforma de Maloca Aula SIG”
En el reporte del trimestre allegado por la oficina de planeación se informa "se está dando cumplimiento al procedimiento"; pero no se indica qué actividades y puntos de control se vienen ejecutando con sus respectivas evidencias. 
En razón de lo antes señalado, se solicita por parte de esta Oficina, detallar en el próximo informe de seguimiento las actividades efectuadas por cada observación con sus respectivos soportes, a fin de verificar la efectividad de la acción propuesta y proceder a su cierre. 
La actividad se ejecutó dentro de las fechas establecidas, pero continúa en seguimiento hasta tanto no se evalúe su efectividad.</t>
    </r>
  </si>
  <si>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</si>
  <si>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</si>
  <si>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</si>
  <si>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</si>
  <si>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</si>
  <si>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 xml:space="preserve">Profesional Especializado 222-05 de la subdirección académica </t>
  </si>
  <si>
    <t xml:space="preserve">Monitorear constantemente las actividades de impresión  de publicaciones del IDEP adelantadas por la Imprenta Distrital,  para hacer seguimiento en la entrega de impresiones.
</t>
  </si>
  <si>
    <t xml:space="preserve">Subdirectora Académica 
Profesional Especializado 222-05 de la subdirección académica </t>
  </si>
  <si>
    <t xml:space="preserve">Resolución 74 de 2020  “Por la cual se corrige un error en la expedición de un certificado de disponibilidad presupuestal y de un certificado de registro presupuestal”  , correo donde se consulta la posibilidad de ajustar la equivocación cometida como parte del cierre presupuestal del mes de mayo al igual que las respuestas al mismo.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</si>
  <si>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</si>
  <si>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</si>
  <si>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PINAR actualizado y publicado en la pagina Web del instituto.</t>
  </si>
  <si>
    <t>TERCER TRIMESTRE: Reunión por Google MEET, calendario Google
El registro de asistencia y la presentación de la reunión fueron compartidas a las partes interesadas desde el DRIVE del correo electrónico idep@idep.edu.co.</t>
  </si>
  <si>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</si>
  <si>
    <r>
      <rPr>
        <b/>
        <sz val="10"/>
        <color rgb="FF000000"/>
        <rFont val="Arial"/>
        <family val="2"/>
      </rPr>
      <t xml:space="preserve">13/07/2020: </t>
    </r>
    <r>
      <rPr>
        <sz val="10"/>
        <color rgb="FF000000"/>
        <rFont val="Arial"/>
        <family val="2"/>
      </rPr>
      <t>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t>
    </r>
  </si>
  <si>
    <t xml:space="preserve">Los diferentes usuarios con roles de radicación desconocen la obligatoriedad del diligenciamiento de los campos del sistema de información Goobi . 
</t>
  </si>
  <si>
    <t xml:space="preserve">Lista de asistencia a la capacitación y/o la presentación con los parámetros </t>
  </si>
  <si>
    <t xml:space="preserve">Las fuentes de verificación de la información no se encuentran estandarizadas 
</t>
  </si>
  <si>
    <t>Informe mensual de peticiones que  genera el responsable de la Subdirección</t>
  </si>
  <si>
    <t>Se tienen diferente criterios para la elaboración de los informes</t>
  </si>
  <si>
    <t>Establecer y unificar  los parámetros  para la elaboración de los informes mensuales de peticiones atendiendo a los lineamientos  de la Secretaria General de la Alcaldía Mayor de Bogotá.</t>
  </si>
  <si>
    <t>No se realizo el seguimiento de manera oportuna</t>
  </si>
  <si>
    <t xml:space="preserve">La creación del formato en el Aula Maloca SIG en el proceso de gestión documental </t>
  </si>
  <si>
    <t xml:space="preserve">El día 5 de mayo se recibió por parte de la Dirección de Servicio a la Ciudadanía de la Secretaria General el  seguimiento a la calidad de las respuestas y manejo del sistema distrital para la gestión de peticiones ciudadanas - Bogotá te escucha del mes de marzo de 2020, en el cual se reportaron dos peticiones que cumplían con los criterios de evaluación. Una de ellas fue por vencimiento de términos y otra por porque hubo un error por parte de la Oficina Asesora Jurídica al cerrar la petición en Bogotá te escucha. Sin embargo, se realizó seguimiento a todas las peticiones recibidas durante la vigencia y se evidenció que hubo tres peticiones adicionales que se respondieron fuera de términos, dos de ellas corresponden a la OAJ y otra a la SAFYCD.
</t>
  </si>
  <si>
    <t>Gestionar y realizar capacitación sobre manejo del sistema Bogotá te escucha y tratamiento de peticiones de acuerdo a lo estipulado en la ley 1755 de 2015.</t>
  </si>
  <si>
    <t xml:space="preserve">Correos electrónicos , listado de asistencia a la reunión  y/o presentación  de la capacitación </t>
  </si>
  <si>
    <t xml:space="preserve">El 2 de Octubre se realizo la medición a los indicadores de gestión del proceso de Gestión Documental, se evidencio que las actividades programadas en el plan institucional de archivos PINAR no fue posible cumplirlas debido a la emergencia sanitaria que viene atravesando el país, la no presencialidad de funcionarios y contratistas imposibilita el cumplimiento de estas actividades, por tal razón se debe actualizar el cronograma del PINAR.
</t>
  </si>
  <si>
    <t>La postergación de la emergencia sanitaria, demoro la contratación, adicionalmente la no asistencia de funcionarios a la oficina contribuyo a que no se pudieran realizar las actividades programadas con la gestión de archivos en las dependencias.</t>
  </si>
  <si>
    <t xml:space="preserve">Actualización del cronograma del plan Institucional de Archivos PINAR </t>
  </si>
  <si>
    <t xml:space="preserve">Versionamiento del Servidor del IDEP actualizado </t>
  </si>
  <si>
    <t xml:space="preserve">Migrar la licencia de Oracle para actualizar las aplicaciones de GOOBI producción y Humano en contingencia, la cual será puesta en producción durante esta vigencia.
</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</si>
  <si>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</si>
  <si>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</si>
  <si>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t>Encuesta de condiciones de salud
Correo electrónico
Circular interna 05 de 2020
Correos diarios y copia del formulario de reporte
Nota: la base de datos de condiciones de salud es administrada y revisada solamente por la contratista responsable del Sistema de Gestión de Seguridad y Salud en el Trabajo, teniendo en cuenta la protección de datos personales y de datos sensibles.</t>
  </si>
  <si>
    <t>Resolución 060 de 2020
http://www.idep.edu.co/sites/default/files/Resolucio%CC%81n%20Disposiciones%20COVID-19.pdf
DOC-GTH-13-01 protocolo general de bioseguridad – medidas de orientación para la prevención y protección frente al COVID-19
http://www.idep.edu.co/sites/default/files/DOC%20GTH%2013%2001%20protocolo%20general%20de%20bioseguridad%20%20covid-19.pdf
Protocolo versión No. 2: http://www.idep.edu.co/sites/default/files/DOC-GTH-13-01%20Protocolo%20de%20bioseguridad%20COVID%2019%20V2.pdf</t>
  </si>
  <si>
    <r>
      <rPr>
        <b/>
        <sz val="10"/>
        <color rgb="FF000000"/>
        <rFont val="Arial"/>
        <family val="2"/>
      </rPr>
      <t xml:space="preserve">13/07/2020:  </t>
    </r>
    <r>
      <rPr>
        <sz val="10"/>
        <color rgb="FF000000"/>
        <rFont val="Arial"/>
        <family val="2"/>
      </rPr>
      <t>Se verificó la publicación de la Resolución 060 de 2020 en el link http://www.idep.edu.co/sites/default/files/Resolucio%CC%81n%20Disposiciones%20COVID-19.pdf "por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 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</si>
  <si>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t xml:space="preserve">08/10/2019: Esta actividad se desarrollará y dará cumplimiento en el transcurso del cuarto trimestre: se dará cumplimiento en el transcurso del trimestre
05/12/2019: http://www.idep.edu.co/sites/default/files/PRO-GF-14-11%20Gesti%C3%B3n%20Contable%20V7.pdf
03/04/2020: http://www.idep.edu.co/sites/default/files/PRO-GF-14-11%20Gesti%C3%B3n%20Contable%20V7.pdf
01/10/2020: '- Archivo de gestión seguimiento y control de la información financiera (equipo de cómputo de la técnico operativo asignada de apoyo)
- Comprobantes mensuales de depreciación de propiedades, planta y equipo (Sistema de Información GOOBI)
- Comprobantes mensuales de amortización de gastos pagados por anticipado (Sistema de Información GOOBI)
- Actas de Comité Institucional de Gestión y Desempeño (Archivo de Gestión de la Oficina de Control Interno)
</t>
  </si>
  <si>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</si>
  <si>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</si>
  <si>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</si>
  <si>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llegó a la conclusión que la alternativa viable para solucionar la inconsistencia presentada debería expedirse por parte de la entidad un acto administrativo donde se ordenará reducir el valor cargado equivocadamente del plan de desarrollo que se termina y se incorpora de manera correcta en el presupuesto del nuevo plan de desarrollo. Por lo anterior, con fecha 10 de julio de 2020 se expidió la Resolución 74, con la cual se procedió a  reducir en los sistemas de información predis y goobi del valor cargado equivocadamente por $51.381.532 y el cargue de este mismo en el nuevo plan de desarrollo.</t>
  </si>
  <si>
    <t>Revisar y actualizar las actividades en el Plan de seguridad y privacidad de la información para saber cuales se deben pasar a la siguiente vigencia teniendo en cuenta la disposición de recursos en el plan de adquisiciones y cuales si se alcanzan a cumplir en esta vigencia.</t>
  </si>
  <si>
    <t>Plan de seguridad y privacidad de la información actualizado en las actividades</t>
  </si>
  <si>
    <t>Jefe Oficina de Planeación</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</si>
  <si>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</si>
  <si>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</si>
  <si>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</si>
  <si>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</si>
  <si>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t xml:space="preserve">13/07/2020:  </t>
    </r>
    <r>
      <rPr>
        <sz val="10"/>
        <color rgb="FF000000"/>
        <rFont val="Arial"/>
        <family val="2"/>
      </rPr>
      <t xml:space="preserve">La observación planteada es "Solicitudes presentadas por los usuarios internos del IDEP a través de la mesa de ayuda que no quedaron atendidas y cerradas en el mismo periodo" en el seguimiento no se indica el porcentaje del cumplimiento del indicador, es decir cuantas solicitudes se presentaron y cuantas fueron atendidas y cerradas en el periodo, con el fin de evaluar la efectividad de la acción.
La acción propuesta está encaminada a reducir las solicitudes en la mesa de ayuda a través de la actualización automática de la versión del sistema operativo en los equipos de escritorio de la Entidad, en el seguimiento no se indica cuantos equipos fueron actualizados.   
Se revisó por parte de ésta Oficina en la página web de la Entidad el avance reportado de indicadores encontrando que la información no está disponible "La página "/sites/default/files/INDICADORES%20GT%202020%20II.xls" solicitada no se ha podido encontrar", por lo que no se puede evaluar el cumplimiento del indicador.
Se recomienda por parte de esta Oficina indicar en el seguimiento cuantos equipos fueron actualizados, en el caso de reportar mesas de ayuda indicar cuantas fueron resueltas oportunamente, así como el cumplimiento del indicador asociado a esta actividad.  Se continua con el seguimiento por parte de esta Oficina con el fin de validar su efectividad.
</t>
    </r>
  </si>
  <si>
    <r>
      <t xml:space="preserve">13/07/2020:  </t>
    </r>
    <r>
      <rPr>
        <sz val="10"/>
        <color rgb="FF000000"/>
        <rFont val="Arial"/>
        <family val="2"/>
      </rPr>
      <t>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</si>
  <si>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</si>
  <si>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</si>
  <si>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</si>
  <si>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</si>
  <si>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</si>
  <si>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</si>
  <si>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</si>
  <si>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De acuerdo al informe de actividades del 12 de junio y 21 de julio del 2020, la actividad 4 se reporta como cumplida, pese a que el PETIC no se encuentra actualizado a los lineamientos de construcción de PETI del Manual de Gobierno Digital V7, el MAE.G.GEN.01 Documento Maestro del Modelo de Arquitectura Empresarial V1 y en especial la G.ES.06 Guía para la construcción del PETI versión 2. En entrevista adelantada con el contratista, al cuestionar sobre las falencias relacionadas en los siguientes ítems, el contratista manifiesta que el alcance de su contrato contemplaba solo la actualización del PETIC 2020 con respecto a lo que incluía el PETIC 2019, desconociendo no solo las nuevas directrices publicadas por MINTIC, sino también los hallazgos evidenciados en el informe de auditoría del año 2019, para las cuales no se encontraron acciones de mejoramiento en los documentos: “Consolidado Plan mejoramiento 2019-4.xlsx” y Plan de Mejoramiento Seguimiento II trimestre OCI.xlsx”.</t>
  </si>
  <si>
    <t>El PETI, no ha sido actualizado al nuevo Marco de Referencia de arquitectura Empresarial que modifico los dominios a los siguientes ítems.</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</si>
  <si>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</si>
  <si>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 xml:space="preserve">Documento PETI actualizado en la Maloca </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</si>
  <si>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</si>
  <si>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</si>
  <si>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</si>
  <si>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No se observa avance en la optimización de indicadores conforme a los lineamientos de Gobierno Digital para la Gestión de TI, Gobierno de TI, MSPI y tratamiento efectivo de riesgos. Ver observaciones en este numeral</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</si>
  <si>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</si>
  <si>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</si>
  <si>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En los contratos 21, 24 y 25 de 2020 no incluye instructivos.</t>
  </si>
  <si>
    <t>No se evidencia avance al respecto.
Existen obligaciones y productos repetidos en los contratos con personas naturales.</t>
  </si>
  <si>
    <t>El dominio 15 del MSPI no ha sido desarrollado.</t>
  </si>
  <si>
    <t>No se aplican encuestas de satisfacción en la mesa de servicio, las únicas encuestas están orientadas a identificación de intereses de capacitación.
Se mantiene la recomendación en el marco del MSPI.</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</si>
  <si>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</si>
  <si>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</si>
  <si>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Las actividades están programadas en la misma franja de tiempo entre junio y diciembre del 2020, sin discriminación de esfuerzo, a excepción de la actividad 1 que inicia en abril de 2020. </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</si>
  <si>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</si>
  <si>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</si>
  <si>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</si>
  <si>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</si>
  <si>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</si>
  <si>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Se registran tiempos de entre 2 y 3 días para la contingencia de Hiperconvergencia, pese a que las pruebas realizadas en el 2019 evidencian que el proceso tarda aproximadamente 1 día.</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</si>
  <si>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</si>
  <si>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</si>
  <si>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</si>
  <si>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</si>
  <si>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Si bien se registran las acciones en el caso de los riesgos materializados, no se presentó evidencia de trazabilidad con pruebas técnicas. No ha avanzado</t>
  </si>
  <si>
    <t>La recomendación puntual no ha sido atendida. Cabe anotar que el Plan de Continuidad ha tenido mejoras, relacionadas en este capítulo</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</si>
  <si>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</si>
  <si>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Se observan mejoras en la cobertura de servicios tecnológicos en la versión 2020.
Están pendientes los otros elementos de la recomendación.</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</si>
  <si>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</si>
  <si>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</si>
  <si>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</si>
  <si>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Articular el Plan de Continuidad al Plan de tratamiento de Riesgos y garantizar que los instrumentos documentales e insumos sean consecuentes en su nominación y su ubicación.</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</si>
  <si>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</si>
  <si>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</si>
  <si>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</si>
  <si>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Los Planes entregados no evidencian articulación entre el MSPI y el MRAE como se espera en Gobierno digital. La siguiente imagen muestra este tipo de articulación.</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</si>
  <si>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</si>
  <si>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</si>
  <si>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</si>
  <si>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</si>
  <si>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</si>
  <si>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</si>
  <si>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</si>
  <si>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</si>
  <si>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</si>
  <si>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</si>
  <si>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Si bien se presentado avance en la implementación de controles de seguridad y en el aseguramiento de la plataforma, aun no se ha implementado totalmente los controles requeridos para tener un sistema de gestión de seguridad de la información completo.</t>
  </si>
  <si>
    <t>Ya se realizaron las modificaciones al diagrama, sin embargo, no se incluyeron las identificaciones de direcciones IP ni se identifica el DHCP, se recomienda hacer un diagrama
alterno de uso del área con estas modificaciones,</t>
  </si>
  <si>
    <t>Aun no se ha realizado esta labor, en los escaneos realizados por el auditor se evidencia que los servidores continúan en el mismo segmento que los equipos de usuarios</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</si>
  <si>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</si>
  <si>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</si>
  <si>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</si>
  <si>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Aun se pueden hacer escaneos sobre los servidores como se muestra en las imágenes de escaneos registradas en este informe. En cuanto a la WIFI publica de acuerdo al esquema de red se muestra correctamente aislada.</t>
  </si>
  <si>
    <t>En la configuración del DHCP en el firewall no se evidencia la restricción a Mac Address autorizadas de equipos de usuario.</t>
  </si>
  <si>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</si>
  <si>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</si>
  <si>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realizaron reconfiguraciones en las políticas del dominio y se activaron medidas automáticas y/o manuales para el control de contraseñas. La vigencia de las contraseñas del dominio se aumentó a 210 días, lo cual no cumple con las buenas prácticas en directivas de contraseña.</t>
  </si>
  <si>
    <t>Si bien se implementó el acta de compromiso con el buen uso de activos tic y cumplimiento de la políticas tic, no se cuenta con un acta que incluya todos los puntos recomendados.</t>
  </si>
  <si>
    <t>El proceso de gestión TIC ha gestionado la actualización del registro de derechos de autor y de registro de distribución de GOOBI SAS.
Está pendiente la actualización de licencias de GOOBI y de Humano, las cuales no fueron presentadas a la auditoría.</t>
  </si>
  <si>
    <t>Adelantar el catálogo de sistemas de información, orientándose con la Guía G.SIS.03 Guía para la construcción del catálogo de Sistemas de Información. Versión 2019 de MINTIC.</t>
  </si>
  <si>
    <t>Con respecto a la problemática del boletín de inventarios se recomienda adelantar las siguientes acciones:
1. Solicitar al proveedor de GOOBI evidencias de las presuntas notas contables con las que se ajustan saldos, y de ser cierto tomar medidas correctivas.
2. Adelantar un plan de depuración de la data basado en un diagnóstico de casuística para el diseño de estrategia de corrección en tres frentes:
a. Construcción de scripts de diagnóstico masivo sobre la base de datos que permitan clasificar cada caso donde los datos rompen la regla de negocio y/o condiciones de
integridad referencial.
b. Construcción de scripts de actualización masiva (updates) que permitan ajustar casos, tal como reclasificar datos mal categorizados.
c. Identificación de los casos que requieren ajuste manual y la asignación de recursos para esta labor
d. Establecer un plan de depuración manual de casos.
Centralizar todos los incidentes por el proceso de Gestión TIC y una vez ejecutado del plan de depuración de datos, impedir el acceso del proveedor a los datos de producción.</t>
  </si>
  <si>
    <t>La solución de depuración de datos se recomienda mientras permanece en operación el sistema GOBBI, pero se reitera la recomendación de su remplazo por otro ERP preferiblemente en modalidad SAAS. Aprovechar los documentos del proceso adelantados por la contratista a cago de su supervisión,</t>
  </si>
  <si>
    <t>Fortalecer el conocimiento del IDEP en el modelo de datos de GOOBI, como contingencia en caso de que el proveedor actual no apoye el proceso de migración a un nuevo ERP.</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</si>
  <si>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</si>
  <si>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</si>
  <si>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</si>
  <si>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</si>
  <si>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</si>
  <si>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Aun no se cuenta con hojas de vida actualizadas de los servidores con todas las características técnicas necesarias para su adecuada identificación, funciones y características</t>
  </si>
  <si>
    <t>Si bien se está diligenciando el formato FT-GT-12-20 Compromiso de cumplimiento de las políticas TIC del Idep, se debe complementar agregando las características faltantes definidas en la recomendación.</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</si>
  <si>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</si>
  <si>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</si>
  <si>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</si>
  <si>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</si>
  <si>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</si>
  <si>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</si>
  <si>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</si>
  <si>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</si>
  <si>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</si>
  <si>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</si>
  <si>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</si>
  <si>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t>1.</t>
    </r>
    <r>
      <rPr>
        <sz val="11"/>
        <color theme="1"/>
        <rFont val="Times New Roman"/>
        <family val="1"/>
      </rPr>
      <t xml:space="preserve">  </t>
    </r>
    <r>
      <rPr>
        <sz val="11"/>
        <color theme="1"/>
        <rFont val="Calibri"/>
        <family val="2"/>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</si>
  <si>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</si>
  <si>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</si>
  <si>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</si>
  <si>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</si>
  <si>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t>3.</t>
    </r>
    <r>
      <rPr>
        <sz val="9"/>
        <color theme="1"/>
        <rFont val="Times New Roman"/>
        <family val="1"/>
      </rPr>
      <t xml:space="preserve">  </t>
    </r>
    <r>
      <rPr>
        <sz val="9"/>
        <color theme="1"/>
        <rFont val="Arial"/>
        <family val="2"/>
      </rPr>
      <t>En la muestra seleccionada, que fue objeto de revisión se evidencio formatos FT- GF-14-17- solicitud de disponibilidad presupuestal con fechas de vigencias anteriores correspondientes al año 2018.</t>
    </r>
  </si>
  <si>
    <r>
      <t>4.</t>
    </r>
    <r>
      <rPr>
        <sz val="9"/>
        <color theme="1"/>
        <rFont val="Times New Roman"/>
        <family val="1"/>
      </rPr>
      <t xml:space="preserve">  </t>
    </r>
    <r>
      <rPr>
        <sz val="9"/>
        <color theme="1"/>
        <rFont val="Arial"/>
        <family val="2"/>
      </rPr>
      <t>Para el CDP No. 29 del 23/01/2019, el rubro presupuestal relacionado en el formato de solicitud FT-GF-14-17 no corresponde al registrado en el CDP en mención.</t>
    </r>
  </si>
  <si>
    <r>
      <t>5.</t>
    </r>
    <r>
      <rPr>
        <sz val="9"/>
        <color theme="1"/>
        <rFont val="Times New Roman"/>
        <family val="1"/>
      </rPr>
      <t xml:space="preserve">  </t>
    </r>
    <r>
      <rPr>
        <sz val="9"/>
        <color theme="1"/>
        <rFont val="Arial"/>
        <family val="2"/>
      </rPr>
      <t>Para el CDP No. 202 del 09 de mayo de 2019 la fuente de recurso relacionado en el formato de solicitud FT FT-GF-14-17 no corresponde al registrado en el CDP en mención.</t>
    </r>
  </si>
  <si>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</si>
  <si>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</si>
  <si>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</si>
  <si>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</si>
  <si>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t>2.</t>
    </r>
    <r>
      <rPr>
        <sz val="11"/>
        <color theme="1"/>
        <rFont val="Times New Roman"/>
        <family val="1"/>
      </rPr>
      <t xml:space="preserve">  </t>
    </r>
    <r>
      <rPr>
        <sz val="11"/>
        <color theme="1"/>
        <rFont val="Calibri"/>
        <family val="2"/>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</si>
  <si>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</si>
  <si>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</si>
  <si>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</si>
  <si>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</si>
  <si>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t>5.</t>
    </r>
    <r>
      <rPr>
        <sz val="9"/>
        <color theme="1"/>
        <rFont val="Times New Roman"/>
        <family val="1"/>
      </rPr>
      <t xml:space="preserve">  </t>
    </r>
    <r>
      <rPr>
        <sz val="9"/>
        <color theme="1"/>
        <rFont val="Arial"/>
        <family val="2"/>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</si>
  <si>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</si>
  <si>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</si>
  <si>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</si>
  <si>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</si>
  <si>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t>7.</t>
    </r>
    <r>
      <rPr>
        <sz val="9"/>
        <color theme="1"/>
        <rFont val="Times New Roman"/>
        <family val="1"/>
      </rPr>
      <t xml:space="preserve">  </t>
    </r>
    <r>
      <rPr>
        <sz val="9"/>
        <color theme="1"/>
        <rFont val="Arial"/>
        <family val="2"/>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</si>
  <si>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</si>
  <si>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</si>
  <si>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</si>
  <si>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r>
      <t>1.</t>
    </r>
    <r>
      <rPr>
        <sz val="9"/>
        <color theme="1"/>
        <rFont val="Times New Roman"/>
        <family val="1"/>
      </rPr>
      <t xml:space="preserve">  </t>
    </r>
    <r>
      <rPr>
        <sz val="9"/>
        <color theme="1"/>
        <rFont val="Arial"/>
        <family val="2"/>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</si>
  <si>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</si>
  <si>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</si>
  <si>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</si>
  <si>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</si>
  <si>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t>2.</t>
    </r>
    <r>
      <rPr>
        <sz val="9"/>
        <color theme="1"/>
        <rFont val="Times New Roman"/>
        <family val="1"/>
      </rPr>
      <t xml:space="preserve">  </t>
    </r>
    <r>
      <rPr>
        <sz val="9"/>
        <color theme="1"/>
        <rFont val="Arial"/>
        <family val="2"/>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</si>
  <si>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</si>
  <si>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</si>
  <si>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</si>
  <si>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</si>
  <si>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b/>
        <sz val="10"/>
        <color rgb="FF000000"/>
        <rFont val="Arial"/>
        <family val="2"/>
      </rPr>
      <t>1</t>
    </r>
    <r>
      <rPr>
        <sz val="10"/>
        <color rgb="FF000000"/>
        <rFont val="Arial"/>
        <family val="2"/>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</si>
  <si>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</si>
  <si>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rFont val="Arial"/>
        <family val="2"/>
      </rPr>
      <t xml:space="preserve">
</t>
    </r>
  </si>
  <si>
    <t>Oficio remisorio y registro de asistencia</t>
  </si>
  <si>
    <t>Profesional Talento Humano  
Contratista de nómina</t>
  </si>
  <si>
    <r>
      <rPr>
        <b/>
        <sz val="10"/>
        <rFont val="Arial"/>
        <family val="2"/>
      </rPr>
      <t>2.</t>
    </r>
    <r>
      <rPr>
        <sz val="10"/>
        <color rgb="FF000000"/>
        <rFont val="Arial"/>
        <family val="2"/>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</si>
  <si>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</si>
  <si>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rFont val="Arial"/>
        <family val="2"/>
      </rPr>
      <t xml:space="preserve">
</t>
    </r>
  </si>
  <si>
    <t xml:space="preserve">Expediente de hoja de vida del nuevo funcionario
Formato FT-GTH-13-34 Hoja  Control Historia Laboral actualizado en la maloca </t>
  </si>
  <si>
    <t>Profesional Especializado Cod. 222 Grado 03 SAFyCD</t>
  </si>
  <si>
    <r>
      <rPr>
        <b/>
        <sz val="10"/>
        <rFont val="Arial"/>
        <family val="2"/>
      </rPr>
      <t>3.</t>
    </r>
    <r>
      <rPr>
        <sz val="10"/>
        <color rgb="FF000000"/>
        <rFont val="Arial"/>
        <family val="2"/>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</si>
  <si>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</si>
  <si>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</si>
  <si>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</si>
  <si>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b/>
        <sz val="10"/>
        <rFont val="Arial"/>
        <family val="2"/>
      </rPr>
      <t>5</t>
    </r>
    <r>
      <rPr>
        <sz val="10"/>
        <color rgb="FF000000"/>
        <rFont val="Arial"/>
        <family val="2"/>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</si>
  <si>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</si>
  <si>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family val="2"/>
      </rPr>
      <t>4</t>
    </r>
    <r>
      <rPr>
        <sz val="10"/>
        <color rgb="FF000000"/>
        <rFont val="Arial"/>
        <family val="2"/>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family val="2"/>
      </rPr>
      <t>“Programas de Inducción y reinducción</t>
    </r>
    <r>
      <rPr>
        <sz val="10"/>
        <color rgb="FF000000"/>
        <rFont val="Arial"/>
        <family val="2"/>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family val="2"/>
      </rPr>
      <t xml:space="preserve">a. Programa de Inducción. </t>
    </r>
    <r>
      <rPr>
        <sz val="10"/>
        <color rgb="FF000000"/>
        <rFont val="Arial"/>
        <family val="2"/>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</si>
  <si>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</si>
  <si>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rFont val="Arial"/>
        <family val="2"/>
      </rPr>
      <t xml:space="preserve">
</t>
    </r>
  </si>
  <si>
    <t xml:space="preserve">Formato FT-GTH-13-54 EJECUCIÓN PIC. 
PL-GTH-13-01 Plan Institucional de Capacitación actualizado en la maloca  </t>
  </si>
  <si>
    <r>
      <rPr>
        <b/>
        <sz val="10"/>
        <color rgb="FF000000"/>
        <rFont val="Arial"/>
        <family val="2"/>
      </rPr>
      <t>6</t>
    </r>
    <r>
      <rPr>
        <sz val="10"/>
        <color rgb="FF000000"/>
        <rFont val="Arial"/>
        <family val="2"/>
      </rPr>
      <t>. Se evidenció diferencia entre la prueba de auditoria y el reporte generado por Talento Humano en cuanto a la liquidación de incapacidad de la funcionaria Andrea Josefina Bustamante, expuesta en el presente informe tal como se detalla en los numerales 2.3.3.</t>
    </r>
  </si>
  <si>
    <r>
      <t xml:space="preserve">Es importante aclarar que para el caso de Andrea Bustamante, se presentan 1 incapacidad por enfermedad general y 1 Licencia de Maternidad.
</t>
    </r>
    <r>
      <rPr>
        <b/>
        <sz val="10"/>
        <color rgb="FF000000"/>
        <rFont val="Arial"/>
        <family val="2"/>
      </rPr>
      <t>1.</t>
    </r>
    <r>
      <rPr>
        <sz val="10"/>
        <color rgb="FF000000"/>
        <rFont val="Arial"/>
        <family val="2"/>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family val="2"/>
      </rPr>
      <t xml:space="preserve">2. </t>
    </r>
    <r>
      <rPr>
        <sz val="10"/>
        <color rgb="FF000000"/>
        <rFont val="Arial"/>
        <family val="2"/>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</si>
  <si>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t xml:space="preserve">Validar la EPS a la cual se encuentra afiliado el funcionario y se liquida en nomina la Incapacidad o Licencia, con el fin de disminuir posibles diferencias con la liquidación realizada por la EPS. </t>
    </r>
    <r>
      <rPr>
        <b/>
        <sz val="10"/>
        <rFont val="Arial"/>
        <family val="2"/>
      </rPr>
      <t xml:space="preserve">
</t>
    </r>
    <r>
      <rPr>
        <sz val="10"/>
        <rFont val="Arial"/>
        <family val="2"/>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</si>
  <si>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</si>
  <si>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</si>
  <si>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r>
      <rPr>
        <b/>
        <sz val="10"/>
        <color rgb="FF000000"/>
        <rFont val="Arial"/>
        <family val="2"/>
      </rPr>
      <t>7</t>
    </r>
    <r>
      <rPr>
        <sz val="10"/>
        <color rgb="FF000000"/>
        <rFont val="Arial"/>
        <family val="2"/>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</si>
  <si>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</si>
  <si>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</si>
  <si>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</si>
  <si>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Profesional Especializado Cod. 222 Grado 03 SAFyCD y Contratista de nómina</t>
  </si>
  <si>
    <r>
      <rPr>
        <b/>
        <sz val="10"/>
        <color rgb="FF000000"/>
        <rFont val="Arial"/>
        <family val="2"/>
      </rPr>
      <t>8.</t>
    </r>
    <r>
      <rPr>
        <sz val="10"/>
        <color rgb="FF000000"/>
        <rFont val="Arial"/>
        <family val="2"/>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</si>
  <si>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</si>
  <si>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t>Se actualizará el instructivo IN-GTH-13-02,  ampliando el tiempo para la devolucion de los recursos; de acuerdo a los datos mínimos requeridos en un certificado de incapacidad médica, que indique la ley.</t>
    </r>
    <r>
      <rPr>
        <b/>
        <sz val="10"/>
        <rFont val="Arial"/>
        <family val="2"/>
      </rPr>
      <t xml:space="preserve">
</t>
    </r>
  </si>
  <si>
    <t xml:space="preserve">Instructivo GTH-13-02 actualizado en la maloca </t>
  </si>
  <si>
    <r>
      <rPr>
        <b/>
        <sz val="10"/>
        <color rgb="FF000000"/>
        <rFont val="Arial"/>
        <family val="2"/>
      </rPr>
      <t>9.   </t>
    </r>
    <r>
      <rPr>
        <sz val="10"/>
        <color rgb="FF000000"/>
        <rFont val="Arial"/>
        <family val="2"/>
      </rPr>
      <t xml:space="preserve"> Se evidencia incumplimiento en cuanto a los requisitos que deben tener los formatos de incapacidad y al lineamiento </t>
    </r>
    <r>
      <rPr>
        <i/>
        <sz val="10"/>
        <color rgb="FF000000"/>
        <rFont val="Arial"/>
        <family val="2"/>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family val="2"/>
      </rPr>
      <t>como se expone en el numeral 2.3.2 del presente informe.</t>
    </r>
  </si>
  <si>
    <t>No todos los documentos que soportan las incapacidades que se registran cuentan con todos los datos solicitados en el instructivo.</t>
  </si>
  <si>
    <r>
      <rPr>
        <b/>
        <sz val="10"/>
        <color rgb="FF000000"/>
        <rFont val="Arial"/>
        <family val="2"/>
      </rPr>
      <t>12</t>
    </r>
    <r>
      <rPr>
        <sz val="10"/>
        <color rgb="FF000000"/>
        <rFont val="Arial"/>
        <family val="2"/>
      </rPr>
      <t>. Para el trámite de incapacidades se recomienda revisar los criterios de la política de operación para el trámite de incapacidades con el objetivo de determinar cuáles requisitos son necesarios y aplicables para el trámite respectivo.</t>
    </r>
  </si>
  <si>
    <r>
      <rPr>
        <b/>
        <sz val="10"/>
        <rFont val="Arial"/>
        <family val="2"/>
      </rPr>
      <t>14.</t>
    </r>
    <r>
      <rPr>
        <sz val="10"/>
        <color rgb="FF000000"/>
        <rFont val="Arial"/>
        <family val="2"/>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</si>
  <si>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</si>
  <si>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family val="2"/>
      </rPr>
      <t>1</t>
    </r>
    <r>
      <rPr>
        <sz val="10"/>
        <color rgb="FF000000"/>
        <rFont val="Arial"/>
        <family val="2"/>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</si>
  <si>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</si>
  <si>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</si>
  <si>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</si>
  <si>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</si>
  <si>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r>
      <rPr>
        <b/>
        <sz val="10"/>
        <color rgb="FF000000"/>
        <rFont val="Arial"/>
        <family val="2"/>
      </rPr>
      <t>2</t>
    </r>
    <r>
      <rPr>
        <sz val="10"/>
        <color rgb="FF000000"/>
        <rFont val="Arial"/>
        <family val="2"/>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</si>
  <si>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</si>
  <si>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</si>
  <si>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</si>
  <si>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r>
      <rPr>
        <b/>
        <sz val="10"/>
        <color rgb="FF000000"/>
        <rFont val="Arial"/>
        <family val="2"/>
      </rPr>
      <t>3</t>
    </r>
    <r>
      <rPr>
        <sz val="10"/>
        <color rgb="FF000000"/>
        <rFont val="Arial"/>
        <family val="2"/>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</si>
  <si>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</si>
  <si>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</si>
  <si>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</si>
  <si>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r>
      <rPr>
        <b/>
        <sz val="10"/>
        <rFont val="Arial"/>
        <family val="2"/>
      </rPr>
      <t>4</t>
    </r>
    <r>
      <rPr>
        <sz val="10"/>
        <color rgb="FF000000"/>
        <rFont val="Arial"/>
        <family val="2"/>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</si>
  <si>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</si>
  <si>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</si>
  <si>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</si>
  <si>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b/>
        <sz val="10"/>
        <rFont val="Arial"/>
        <family val="2"/>
      </rPr>
      <t>10.</t>
    </r>
    <r>
      <rPr>
        <sz val="10"/>
        <color rgb="FF000000"/>
        <rFont val="Arial"/>
        <family val="2"/>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</si>
  <si>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</si>
  <si>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</si>
  <si>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</si>
  <si>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b/>
        <sz val="10"/>
        <color rgb="FF000000"/>
        <rFont val="Arial"/>
        <family val="2"/>
      </rPr>
      <t>6.</t>
    </r>
    <r>
      <rPr>
        <sz val="10"/>
        <color rgb="FF000000"/>
        <rFont val="Arial"/>
        <family val="2"/>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</si>
  <si>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</si>
  <si>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</si>
  <si>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</si>
  <si>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r>
      <rPr>
        <b/>
        <sz val="10"/>
        <color rgb="FF000000"/>
        <rFont val="Arial"/>
        <family val="2"/>
      </rPr>
      <t>8.</t>
    </r>
    <r>
      <rPr>
        <sz val="10"/>
        <color rgb="FF000000"/>
        <rFont val="Arial"/>
        <family val="2"/>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</si>
  <si>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</si>
  <si>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</si>
  <si>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</si>
  <si>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</si>
  <si>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ralacionado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</si>
  <si>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</si>
  <si>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</si>
  <si>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b/>
        <sz val="10"/>
        <color rgb="FF000000"/>
        <rFont val="Arial"/>
        <family val="2"/>
      </rPr>
      <t>11</t>
    </r>
    <r>
      <rPr>
        <sz val="10"/>
        <color rgb="FF000000"/>
        <rFont val="Arial"/>
        <family val="2"/>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</si>
  <si>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</si>
  <si>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</si>
  <si>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</si>
  <si>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b/>
        <sz val="10"/>
        <color rgb="FF000000"/>
        <rFont val="Arial"/>
        <family val="2"/>
      </rPr>
      <t>5</t>
    </r>
    <r>
      <rPr>
        <sz val="10"/>
        <color rgb="FF000000"/>
        <rFont val="Arial"/>
        <family val="2"/>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</si>
  <si>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rFont val="Arial"/>
        <family val="2"/>
      </rPr>
      <t>13.</t>
    </r>
    <r>
      <rPr>
        <sz val="10"/>
        <color rgb="FF000000"/>
        <rFont val="Arial"/>
        <family val="2"/>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</si>
  <si>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</si>
  <si>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r>
      <t>Se incluirá una pestaña adicional, en el cuadro de control de incapacidades, con la información de incapacidades que por su duración no sean suceptibles de cobro ante la EPS.</t>
    </r>
    <r>
      <rPr>
        <b/>
        <sz val="9"/>
        <color theme="1"/>
        <rFont val="Arial"/>
        <family val="2"/>
      </rPr>
      <t/>
    </r>
  </si>
  <si>
    <t>Cuadro Control de Incapaciadades</t>
  </si>
  <si>
    <t>Documento PETI desactualizado y no ajustado a los requerido en las guías del MINTIC</t>
  </si>
  <si>
    <t>Alinear el PETIC del IDEP para la vigencia 2020 con las guías de MINTIC</t>
  </si>
  <si>
    <t xml:space="preserve">Jefe Oficina Asesora de Planeación
Contratista OAP - Tecnología </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</si>
  <si>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</si>
  <si>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</si>
  <si>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</si>
  <si>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 xml:space="preserve"> La vigencia de las contraseñas del dominio se aumentó a 210 días, lo cual no cumple con las buenas prácticas en directivas de contraseña.</t>
  </si>
  <si>
    <t xml:space="preserve">Realizar el ajustes en las directivas de contraseñas del dominio, para cumplir con las buenas prácticas. </t>
  </si>
  <si>
    <t>Registro de configuración del dominio.</t>
  </si>
  <si>
    <t>El acta de compromiso con el buen uso de activos tic y cumplimiento de la políticas tic, no se cuenta con todos los puntos recomendados.</t>
  </si>
  <si>
    <t>El acta existe, sin embargo esta en proceso de firmas por cada funcionario y contratista del IDEP.</t>
  </si>
  <si>
    <t xml:space="preserve">Documento acta de compromiso actualizada </t>
  </si>
  <si>
    <t>Jefe Oficina de Planeación 
Técnico Operativo del área de OAP</t>
  </si>
  <si>
    <t xml:space="preserve">Dificultades con el boletín de inventarios </t>
  </si>
  <si>
    <t xml:space="preserve">Presentar el informe con las evidencias de la observación realizada por la Oficina de Control interno. </t>
  </si>
  <si>
    <t>Informes del seguimiento al contrato 50-2020 en productos entregados del contrato 25-2020</t>
  </si>
  <si>
    <t xml:space="preserve">Depuración de datos del sistema administrativo y financiero del IDEP. </t>
  </si>
  <si>
    <t>Hacer  un informe del análisis del  costo beneficio de implementar  un nuevo  ERP</t>
  </si>
  <si>
    <t xml:space="preserve">Informe de análisis de costo beneficio </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</si>
  <si>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</si>
  <si>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</si>
  <si>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Se definirá un plan para el control de cambios del sistema Goobi.
</t>
  </si>
  <si>
    <t>Plan para el control de cambios del sistema Goobi</t>
  </si>
  <si>
    <t xml:space="preserve">Se configurará la VPN restringiendo el Horario de acceso. 
</t>
  </si>
  <si>
    <t>Configuración VPN</t>
  </si>
  <si>
    <t>Se establecerá en el contrato las acciones relacionadas con los despliegues.</t>
  </si>
  <si>
    <t xml:space="preserve">Términos del contrato con GOOBI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</si>
  <si>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</si>
  <si>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</si>
  <si>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</si>
  <si>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</si>
  <si>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</si>
  <si>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</si>
  <si>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</si>
  <si>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</si>
  <si>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</si>
  <si>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Planes de Contingencia no se encuentran ajustados  a los mínimos requeridos y recomendados por la Auditoría</t>
  </si>
  <si>
    <t>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Adicionalmente se debe incluir el tratamiento del correo electrónico</t>
  </si>
  <si>
    <t xml:space="preserve">Documento de términos a los proveedores y Plan de contingencia actualizados en la Maloca  </t>
  </si>
  <si>
    <t xml:space="preserve">Técnico Operativo Oficina Asesora Planeación </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</si>
  <si>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</si>
  <si>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</si>
  <si>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Se incluirá en el plan de seguridad y privacidad de la información del 2021 al menos 2 actividades al año que permitan realizar ejercicios para verificación del plan de contingencia.
</t>
  </si>
  <si>
    <t xml:space="preserve">El plan de seguridad y privacidad de la información actualizado con las actividades propuestas </t>
  </si>
  <si>
    <t>No se evidencia una articulación del Plan de Contingencia con  Plan de tratamiento de Riesgos</t>
  </si>
  <si>
    <t xml:space="preserve">Se articulará el plan de contingencia con el plan de tratamiento de riesgos en el año 2021 </t>
  </si>
  <si>
    <t xml:space="preserve">Plan de tratamiento de riesgos  y plan de contingencia actualizado </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</si>
  <si>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</si>
  <si>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</si>
  <si>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t>
  </si>
  <si>
    <t>Modelo de términos de los contratos tipo  SAAS</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</si>
  <si>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</si>
  <si>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</si>
  <si>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</si>
  <si>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</si>
  <si>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</si>
  <si>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</si>
  <si>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</si>
  <si>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</si>
  <si>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</si>
  <si>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</si>
  <si>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</si>
  <si>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</si>
  <si>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No se encuentran configuradas en la consola del antivirus, controles y/o restricciones para el uso de medios extraíbles tales como USB, cd ´s, discos duros externos, celulares, etc.</t>
  </si>
  <si>
    <t xml:space="preserve">Definir e implementar  la política de restricción en el uso  de medios extraíbles de información </t>
  </si>
  <si>
    <t>Política de restricción  en el uso de medios extraíbles y la configuración del antivirus</t>
  </si>
  <si>
    <t>Jefe Oficina de Planeación 
Oficial de Seguridad de la Información en el IDEP o quien haga sus veces</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</si>
  <si>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</si>
  <si>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</si>
  <si>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</si>
  <si>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</si>
  <si>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</si>
  <si>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</si>
  <si>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No se tiene completos los controles de seguridad y aseguramiento de la plataforma requeridos para el sistema de gestión de seguridad de la información</t>
  </si>
  <si>
    <t xml:space="preserve">Modificar los controles de Seguridad y aseguramiento de la plataforma tecnológica incluyendo todos los controles requeridos en el Sistema de gestión de seguridad 
</t>
  </si>
  <si>
    <t xml:space="preserve">Plan de seguridad y privacidad de la información del IDEP actualizado con los controles  para asegurar los activos de información críticos .
</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</si>
  <si>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</si>
  <si>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</si>
  <si>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</si>
  <si>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</si>
  <si>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</si>
  <si>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</si>
  <si>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</si>
  <si>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</si>
  <si>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</si>
  <si>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</si>
  <si>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No se tienen las licencias de aplicativos GOOBI y Humano para consulta de los auditores</t>
  </si>
  <si>
    <t>Presentar las licencias de GOOBI y Humano a Control Interno</t>
  </si>
  <si>
    <t>Licencias entregadas</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</si>
  <si>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</si>
  <si>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</si>
  <si>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</si>
  <si>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</si>
  <si>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</si>
  <si>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</si>
  <si>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</si>
  <si>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</si>
  <si>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</si>
  <si>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Continuar con el proceso de construcción de una metodología de Desarrollo y Adquisición de software aplicativo</t>
  </si>
  <si>
    <t xml:space="preserve">Se realizará un procedimiento para adquisición de software con Terceros </t>
  </si>
  <si>
    <t xml:space="preserve">procedimiento para adquisición de software con Terceros en la maloca </t>
  </si>
  <si>
    <t xml:space="preserve">No se han realizado actualizaciones al el PRO-GT-12-05 Mantenimiento de Infraestructura Tecnológica </t>
  </si>
  <si>
    <t>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</si>
  <si>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Documento PRO-GT-12-05 Mantenimiento de Infraestructura Tecnológica para incluir en el Plan de Mantenimiento a la infraestructura y Servicios de Tecnología, actualizado en la maloca </t>
  </si>
  <si>
    <t>Técnico Operativo</t>
  </si>
  <si>
    <t>No se cuenta con una herramienta que controle de forma automática los inventarios de TIC</t>
  </si>
  <si>
    <t>Definir, contratar e implementar una herramienta que controle de forma automática los inventarios de TIC</t>
  </si>
  <si>
    <t xml:space="preserve">Documento de evaluación aplicaciones gestión activos de información e inventario TIC </t>
  </si>
  <si>
    <t>No se cuenta con hojas de vida actualizadas de los servidores</t>
  </si>
  <si>
    <t xml:space="preserve">Evaluar para su instalación o compra, según sea el caso, de aplicaciones para la gestión de activos de información, que incluyan hojas de vida para equipos de cómputo, como servidores. </t>
  </si>
  <si>
    <t xml:space="preserve">Documento de evaluación aplicaciones gestión activos de información  e inventario TIC </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</si>
  <si>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</si>
  <si>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</si>
  <si>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</si>
  <si>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t>Si bien no esta incluido en pal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</si>
  <si>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</si>
  <si>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Incluir en el inventario de activos de tecnología  las fechas en que se deben actualizar como software y hardware  e incluirlas compras a realizar en el plan de adquisiciones .</t>
  </si>
  <si>
    <t xml:space="preserve">Inventario de activos de tecnología actualizado </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</si>
  <si>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</si>
  <si>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</si>
  <si>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</si>
  <si>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</si>
  <si>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 xml:space="preserve">Se identificaron posibles riesgos de conexiones VPN desde los equipos de los funcionarios del IDEP. </t>
  </si>
  <si>
    <t>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t>
  </si>
  <si>
    <t xml:space="preserve">Documentos de estudios previos </t>
  </si>
  <si>
    <t>No se cuenta con herramientas para el monitoreo de los equipos activos de red ni con procedimientos ni análisis de logs</t>
  </si>
  <si>
    <t>Elaborar los términos de referencia para contratar una herramienta de Monitoreo de los equipos activos de red, definir el procedimiento y acciones en eventos de riesgos de seguridad y análisis de logs y correlación de eventos</t>
  </si>
  <si>
    <t xml:space="preserve">Documento de términos de referencia </t>
  </si>
  <si>
    <t>Jefe Oficina Asesora de Planeación
Técnico encargado como Oficial de Seguridad</t>
  </si>
  <si>
    <t xml:space="preserve">Los indicadores  de gestión del proceso que se tienen vigentes  miden el cumplimiento y resultado de algunos aspectos del proceso de gestión tecnológica. Sin embargo es importante establecer indicadores  que den cuenta del proceso, el resultado e impacto. </t>
  </si>
  <si>
    <t>Diseñar el modelo de  evaluación y seguimiento al desempeño, capacidad, efectividad, costos, pertenencia, tendientes a medir la ejecución de los proyectos que hagan uso de TIC   y los indicadores de gestión de proceso, resultado e impacto, publicar resultados.</t>
  </si>
  <si>
    <t>Documento con el modelo de  evaluación y seguimiento al desempeño  que incluye la hoja de vida de  los indicadores de proceso, resultado e impacto y/o  publicar resultados.</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</si>
  <si>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</si>
  <si>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 xml:space="preserve">Definir indicadores que  midan y  monitoreen el desempeño y evaluación del PETI  a través de tableros de control </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</si>
  <si>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</si>
  <si>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</si>
  <si>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</si>
  <si>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</si>
  <si>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No hay una clara diferencia en las obligaciones y productos que realizan los contratistas que apoyan el proceso de Gestión tecnológica. </t>
  </si>
  <si>
    <t xml:space="preserve">No hay una clara diferencia en las obligaciones y productos que realizan los contratistas que apoyan el procel de Gestión tecnológica. </t>
  </si>
  <si>
    <t xml:space="preserve">No se tienen claros los lineamientos del seguimiento de los planes del  proceso de gestión tecnológica en el IDEP </t>
  </si>
  <si>
    <t>Estructurar  el seguimiento de los planes PETIC, plan de seguridad y la información, plan de tratamiento de riesgos con las columnas de:
1. Responsables
2. fechas de inicio y finalización 
3. Criterios de aceptación por Actividad
4. Todos los Proyectos del PETI para el seguimiento y gestión de los 3 puntos anteriores.
5. Articulación de las actividades con el MSPI y MRAE</t>
  </si>
  <si>
    <t xml:space="preserve">Planes PETIC, plan de seguridad y la información, plan de tratamiento de riesgos  actualizados en la maloca con esta estructura </t>
  </si>
  <si>
    <t>No se cuenta con el Análisis de Impacto al Negocio BIA (Bussiness Impact Analysis) necesario para la implementación del Plan de Continuidad</t>
  </si>
  <si>
    <t>Elaborar  los términos de referencia y estudios de mercado  para presentarlos al  ordenador del gasto  para proponer la contratación de una  consultoría  que defina el Plan de continuidad de negocio que tenga en cuenta y establezca los tiempos de contingencia y recuperación de los procesos esenciales a su operación normal</t>
  </si>
  <si>
    <t xml:space="preserve">Documento de términos y estudio de mercado </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</si>
  <si>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</si>
  <si>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</si>
  <si>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</si>
  <si>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</si>
  <si>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</si>
  <si>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 xml:space="preserve">Reforzar los conocimientos del Oficial de Seguridad con  dos capacitaciones adicionales de acuerdo con los temas en los que se tienen debilidades en la infraestructura tecnológica del IDEP  ( En los temas de:  Firewall,  Antivirus e  Hiperconvergencia, entre otros) </t>
  </si>
  <si>
    <t xml:space="preserve">Listado de asistencia </t>
  </si>
  <si>
    <t xml:space="preserve">Jefe Oficina Asesora de Planeación
 Técnico Operativo OAP
</t>
  </si>
  <si>
    <t>No se tiene el 100% del conocimiento en el funcionario designado como Oficial de Seguridad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</si>
  <si>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</si>
  <si>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</si>
  <si>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</si>
  <si>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t>Se identifican riesgos de seguridad en archivos de con información de usuarios y contraseñas del IDEP.</t>
  </si>
  <si>
    <t xml:space="preserve">Implementar una herramienta de encripción para uso del IDEP que permita mantener seguros los archivos sensibles
</t>
  </si>
  <si>
    <t xml:space="preserve">Herramienta implementada </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</si>
  <si>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</si>
  <si>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</si>
  <si>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</si>
  <si>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</si>
  <si>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</si>
  <si>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los términos de referencia y estudios de mercado  para presentarlos al  ordenador del gasto  para proponer la contratación de una herramienta de mesa de servicios basada o que aplique  en el marco de referencia ITIL</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</si>
  <si>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</si>
  <si>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</si>
  <si>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Elaborar  los términos de referencia y estudios de mercado  para presentarlos al  ordenador del gasto  para proponer la contratación de una consultoría que realice la documentación, los instrumentos y las acciones necesarias para cumplir con lo indicado que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La estructuración del PETIC para el IDEP en el cuatrienio, enmarcado en los lineamientos de Manual de Gobierno Digital V7, el MAE.G.GEN.01 Documento Maestro del Modelo de Arquitectura Empresarial V1 y en especial la G.ES.06 Guía para la construcción del PETI versión 2</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</si>
  <si>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</si>
  <si>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r>
      <rPr>
        <b/>
        <sz val="10"/>
        <color rgb="FF000000"/>
        <rFont val="Arial"/>
        <family val="2"/>
      </rPr>
      <t xml:space="preserve">Tercer trimestre: </t>
    </r>
    <r>
      <rPr>
        <sz val="10"/>
        <color rgb="FF000000"/>
        <rFont val="Arial"/>
        <family val="2"/>
      </rPr>
      <t xml:space="preserve">Correos electrónicos de la profesional supervisora del contrato. 
</t>
    </r>
    <r>
      <rPr>
        <b/>
        <sz val="10"/>
        <color rgb="FF000000"/>
        <rFont val="Arial"/>
        <family val="2"/>
      </rPr>
      <t xml:space="preserve">Cuarto trimestre: </t>
    </r>
    <r>
      <rPr>
        <sz val="10"/>
        <color rgb="FF000000"/>
        <rFont val="Arial"/>
        <family val="2"/>
      </rPr>
      <t xml:space="preserve">Informes de actividades del contratista y concepto del supervisor - expediente contractual 36 de 2020.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</si>
  <si>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
Primer Trimestre 2020: </t>
    </r>
    <r>
      <rPr>
        <sz val="10"/>
        <color rgb="FF000000"/>
        <rFont val="Arial"/>
        <family val="2"/>
      </rPr>
      <t xml:space="preserve"> El procedimiento PRO-DIC-01-09 Gestión de publicaciones se encuentra publicado en la pagina web en el aula maloca SIG: http://www.idep.edu.co/?q=content/dic-01-proceso-de-divulgaci%C3%B3n-y-comunicaci%C3%B3n#overlay-context=
</t>
    </r>
    <r>
      <rPr>
        <b/>
        <sz val="10"/>
        <color rgb="FF000000"/>
        <rFont val="Arial"/>
        <family val="2"/>
      </rPr>
      <t xml:space="preserve">
Segundo Trimestre 2020:</t>
    </r>
    <r>
      <rPr>
        <sz val="10"/>
        <color rgb="FF000000"/>
        <rFont val="Arial"/>
        <family val="2"/>
      </rPr>
      <t xml:space="preserve">  El procedimiento PRO-DIC-01-11 Gestión de comunicaciones se encuentra publicado en la pagina web en el aula maloca SIG: http://www.idep.edu.co/?q=content/dic-01-proceso-de-divulgaci%C3%B3n-y-comunicaci%C3%B3n#overlay-context=
Tercer Trimestre 2020: Durante este periodo se han ejecutado los siguientes controles para cada procedimiento así: 
</t>
    </r>
    <r>
      <rPr>
        <b/>
        <sz val="10"/>
        <color rgb="FF000000"/>
        <rFont val="Arial"/>
        <family val="2"/>
      </rPr>
      <t xml:space="preserve"> PRO-DIC-01-09 Gestión de Publicaciones </t>
    </r>
    <r>
      <rPr>
        <sz val="10"/>
        <color rgb="FF000000"/>
        <rFont val="Arial"/>
        <family val="2"/>
      </rPr>
      <t xml:space="preserve">
2. Expediente contractual No 66 de 2020 (diseño) y No 64 de 2020  de edición . 
4. Matriz  disponible en: Numero 40 https://drive.google.com/drive/u/1/folders/18d4Jx21xr66jvyvSYU3Pd1b3v4iMduNq - 38 y 39
https://drive.google.com/drive/u/1/folders/17oHOxl1EVLoKVGhO4qOBS-07z2T04pPt  
5.    Artículos 39 https://drive.google.com/drive/u/1/folders/1Z-pEZbT756QEGkeJ3lwx5dlvv8o5Zaea -Autorizaciones consentimientos 39
https://drive.google.com/drive/u/1/folders/1h0m91h_B21l4fsgsH8H2VA9OGuXnE9eV - Revista 38 artículos https://drive.google.com/drive/u/1/folders/1SNNY8mtpXHFqe47ibXQBIoRK5TsD9s1u - Autorizaciones  38
https://drive.google.com/drive/u/1/folders/1-oV3V6ZznyM9PZlOIdaZtHXxtLKBt8Q3
 Archivos digitales de las revistas 38 y 39 : https://revistas.idep.edu.co/index.php/educacion-y-ciudad/issue/archive
6.  MAU 117 https://drive.google.com/drive/u/0/folders/18BWkKpn4MevxoAAYDD7b7LJdY5uPc_Y0  - MAU 118 consentimiento 
https://drive.google.com/drive/u/0/folders/1wPNIQgAwwh4nVcA6BcH07An1N-Rh_hKo
Libros Premio 2019 y Características de las prácticas de investigación e innovaciones, impresos en carpeta se encuentra en el archivo de gestión del IDEP en la Subdirección Académica.   
Revisión de contenidos MAU 117 y 118 contrato 020 de 2020 
Revisión pruebas MAU 117 y 118, contrato 022 de 2020, 
Libro Características de las prácticas de investigación e innovaciones,  se encuentran impresos en carpeta en archivo de la Subdirección académica
8.  Se encuentra en carpeta contratos No 66 de 2020  y No  28  de 2020  , se encuentran en el correo electrónico de la profesional responsable   Diana Prada .
</t>
    </r>
    <r>
      <rPr>
        <b/>
        <sz val="10"/>
        <color rgb="FF000000"/>
        <rFont val="Arial"/>
        <family val="2"/>
      </rPr>
      <t xml:space="preserve"> PRO-DIC-01-11 Gestión de Comunicaciones</t>
    </r>
    <r>
      <rPr>
        <sz val="10"/>
        <color rgb="FF000000"/>
        <rFont val="Arial"/>
        <family val="2"/>
      </rPr>
      <t xml:space="preserve">
1.  Matriz de seguimiento de la información de las convocatorias  :  https://drive.google.com/drive/u/0/search?q=convocatoria
2.  manual de identidad del Distrito:  https://docs.google.com/spreadsheets/d/1kRH0tEhDm2RV-GF8-dt74rcj5jlfubZ1/edit?dls=true#gid=2022926019  
Las aprobaciones https://drive.google.com/drive/u/0/folders/1YOtSz2vwi7OPIItA01NML9xbocLW-tdr 
3. Manual de imagen en el Distrito https://docs.google.com/spreadsheets/d/1kRH0tEhDm2RV-GF8-dt74rcj5jlfubZ1/edit?dls=true#gid=2022926019 
4.  Manual de Identidad del Distrito : https://docs.google.com/spreadsheets/d/1kRH0tEhDm2RV-GF8-dt74rcj5jlfubZ1/edit?dls=true#gid=2022926019  - https://drive.google.com/drive/u/0/search?q=convocatoria -  Las aprobaciones https://drive.google.com/drive/u/0/folders/1YOtSz2vwi7OPIItA01NML9xbocLW-tdr 
5. Encuesta: https://docs.google.com/forms/d/18tLH40TH34ltZHLF08SFBvsBDvMuo3FiTaxFKgTdLkU/edit#responses  
8. Actas de comité de equipo https://drive.google.com/drive/u/0/folders/1eObs3i5LkCtFVvnuViw6Eu-MCheNpN0e
</t>
    </r>
    <r>
      <rPr>
        <b/>
        <sz val="10"/>
        <color rgb="FF000000"/>
        <rFont val="Arial"/>
        <family val="2"/>
      </rPr>
      <t xml:space="preserve">Cuarto Trimestre 2020: </t>
    </r>
    <r>
      <rPr>
        <sz val="10"/>
        <color rgb="FF000000"/>
        <rFont val="Arial"/>
        <family val="2"/>
      </rPr>
      <t xml:space="preserve">Durante este periodo se han ejecutado los siguientes controles para cada procedimiento así:
1. La estrategia de comunicaciones se encuentra actualizada por  el líder del proceso y se encuentra disponible en: https://drive.google.com/file/d/11yr3VHGQYUKH2qqNSnoIaTnbxs6xV6Y-/view?usp=sharing
2. Acta 7 octubre 2020 se encuentra en el correo electrónico de la  profesional responsable   Diana Prada 
3. y 4. Las evidencias reposan en el expediente contractual 36 de 2020. 
</t>
    </r>
  </si>
  <si>
    <r>
      <t xml:space="preserve">Tercer trimestre: </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family val="2"/>
      </rPr>
      <t>Cuarto trimestre:</t>
    </r>
    <r>
      <rPr>
        <sz val="10"/>
        <color rgb="FF000000"/>
        <rFont val="Arial"/>
        <family val="2"/>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</si>
  <si>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Primer Trimestre 2020: </t>
    </r>
    <r>
      <rPr>
        <sz val="10"/>
        <color rgb="FF000000"/>
        <rFont val="Arial"/>
        <family val="2"/>
      </rPr>
      <t xml:space="preserve">Durante este trimestre, se revisaron y actualizaron los  puntos de control  del  procedimiento PRO-DIC-01-09 Gestión de Publicaciones teniendo en cuenta las variables de la guía para la administración de riesgo del IDEP así como la actualización de sus actividades. El documento se encuentra publicado con fecha de aprobación del 24/03/2020 en el Aula Maloca SIG.  El otro procedimiento se actualizará en el siguiente trimestre. 
</t>
    </r>
    <r>
      <rPr>
        <b/>
        <sz val="10"/>
        <color rgb="FF000000"/>
        <rFont val="Arial"/>
        <family val="2"/>
      </rPr>
      <t>Segundo  Trimestre 2020:</t>
    </r>
    <r>
      <rPr>
        <sz val="10"/>
        <color rgb="FF000000"/>
        <rFont val="Arial"/>
        <family val="2"/>
      </rPr>
      <t xml:space="preserve"> En este periodo de tiempo, se revisaron y actualizaron los  puntos de control  del  procedimiento PRO-DIC-01-11 Gestión de Comunicaciones  teniendo en cuenta las variables de la guía para la administración de riesgo del IDEP. El documento se encuentra publicado con fecha de aprobación del 4/06/2020 en el Aula Maloca SIG. Terminando así con la acción formulada. 
</t>
    </r>
    <r>
      <rPr>
        <b/>
        <sz val="10"/>
        <color rgb="FF000000"/>
        <rFont val="Arial"/>
        <family val="2"/>
      </rPr>
      <t xml:space="preserve">Tercer Trimestre 2020: </t>
    </r>
    <r>
      <rPr>
        <sz val="10"/>
        <color rgb="FF000000"/>
        <rFont val="Arial"/>
        <family val="2"/>
      </rPr>
      <t xml:space="preserve">Durante este periodo se han ejecutado los siguientes controles para cada procedimiento así: 
 PRO-DIC-01-09 Gestión de Publicaciones 
1. Revisión de las actividades de la Estrategia de Comunicación, divulgación y comunicación por el subdirector académico : Se en cuenta en proceso de revisión por la Subdirector Académico y el líder de la estrategia.  
2. Revisar que los documentos precontractuales tengan definido de manera clara la necesidad a contratar por la entidad: Se realizó el proceso precontractual y contractual para los contenidos de la Revista Educación y ciudad,  mediante la suscripción de los contratos de  diseño  y edición de la revista . 
3. Verificación del quorum de los asistentes a la reunión: La primera reunión se realizará en el mes de octubre . 
4. Validar los criterios de la convocatoria por el equipo de trabajo de la revista  - Verificar en la herramienta Open Journal System -OJS la publicación y seguimiento a la postulación de artículos: Se realizó la verificación de los criterios de la convocatoria No 40  y en el OJS se realizo la publicación de las convocatorias . Adicionalmente se realiza el diligenciamiento de la matriz  disponible en una carpeta compartida.  
5.  Verificar que el producto de edición, diseño y/o diagramación que sea entregado corresponda con el establecido en el contrato. - Verificar que en versión final de
archivo de revista, se incluya el respectivo ISSN - Adelantar la revisión de los artículos aceptados para la revista Educación y Ciudad, previamente valorados por el
equipo académico a través de la herramienta tecnológica para detección de plagio que disponga el IDEP:  Para esto se diligencian los consentimientos informados y cartas de  los autores de la revista No 38 y 39 disponible en un carpeta compartida.
6. Adelantar la revisión de los documentos de los libros y/o Magazín Aula Urbana remitidos por los responsables de la Subdirección Académica. - Realizar el chequeo de contenidos de los libros y/o del Magazín Aula Urbana, a través de la herramienta tecnológica para detección de plagio que disponga el IDEP: MAU 117 y MAU 118 consentimientos : Los consentimientos  y cartas de los autores  de los MAU 117 Y 118 se encuentran en una carpeta compartida . Los consentimientos  y cartas de los autores de los libros Premio 2019 y Características de las prácticas de investigación e innovaciones,  se encuentran impresos en el archivo de gestión del IDEP en la Subdirección Académica.   
Los soportes de la revisión de contenidos MAU 117 y 118  se encuentran en el  expediente contractual No 020 de 2020.
Los soportes de la revisión  del MAU 117 y 118,  se encuentran en el expediente contractual No 22 de 2020- En el  marco de este contrato se edito el libro Características de las prácticas de investigación e innovaciones.
</t>
    </r>
    <r>
      <rPr>
        <sz val="10"/>
        <color rgb="FFFF0000"/>
        <rFont val="Arial"/>
        <family val="2"/>
      </rPr>
      <t>7. Verificar que en el archivo digital en la carpeta de Registros ISBN de la vigencia se encuentre actualizada con la ficha de registro para las publicaciones:  No se ha requerido expedir nuevos ISBN , se encuentran actualizados a 2019.
8</t>
    </r>
    <r>
      <rPr>
        <sz val="10"/>
        <color rgb="FF000000"/>
        <rFont val="Arial"/>
        <family val="2"/>
      </rPr>
      <t xml:space="preserve">. Validar que se remitieron los contenidos para la elaboración del diseño: Se encuentra en  el expediente contractual No 66 de 2020   y No   28 de 2020,  los correos se encuentran en el correo electrónico de la profesional responsable   Diana Prada .
10. Teniendo en cuenta la emergencia sanitaria no se han realizado procesos de impresión de publicaciones , ni distribuciones de las publicaciones . 
PRO-DIC-01-11 Gestión de Comunicaciones
1. Verificar que la información sea aprobada por el responsable de la publicación . - Matriz de seguimiento de la información de las convocatorias que se publica en los canales
institucionales del IDEP :   La matriz se diligencia cada vez que se requiera en una hoja de calculo de Google. 
2. Verificar que la información sea aprobada por el responsable de la publicación. - Verificar que las piezas comunicativas se ajusten al manual de identidad del Distrito: La matriz se diligencia en una hoja de calculo de Google y las  aprobaciones  se encuentran en una carpeta compartida. 
3. Verificar que la información a publicar cumpla con lo establecido en el manual de imagen en el Distrito y que la solicitud se encuentre cumpliendo con los requisitos
del Instructivo para la Solicitud de Publicaciones en el Ecosistema Web:   La matriz se diligencia en una hoja de calculo de Google
4. Verificar que la información remitida a diseño y producción sea aprobada por el responsable de la publicación. - Verificar que la información a publicar tenga los parámetros
establecidos en el Manual de Identidad del Distrito y la política de comunicaciones.- Verificar que la información producida por los proyectos de investigación o de desarrollo se publica de manera clara y oportuna a la comunidad: La matriz se diligencia en una hoja de calculo de Google  y las aprobaciones se encuentran en una carpeta compartida  
5.  Verificar la información del evento (lugar, fecha, hora, protocolo y/o actividades a desarrollar antes, durante y posterior al evento): Formato de solicitud de necesidades de Comunicaciones que se diligencia por las áreas del IDEP. 
6. Validar el registro de las respuestas de las encuestas en el formulario de Google forms dispuesto para eso por el Instituto: Se diligencian en línea en un formulario enlazado al correo de seguimientoplaneacion@idep.edu.co
7. Verificación del quorum de los asistentes a la reunión:  Actas de comité de equipo se encuentran en una carpeta compartida. 
</t>
    </r>
    <r>
      <rPr>
        <b/>
        <sz val="10"/>
        <color rgb="FF000000"/>
        <rFont val="Arial"/>
        <family val="2"/>
      </rPr>
      <t xml:space="preserve">Cuarto trimestre 2020: 
</t>
    </r>
    <r>
      <rPr>
        <sz val="10"/>
        <color rgb="FF000000"/>
        <rFont val="Arial"/>
        <family val="2"/>
      </rPr>
      <t>1. Revisión de las actividades de la Estrategia de Comunicación, divulgación y comunicación por el subdirector académico : se encuentra actualizada y en proceso de revisión por la OAP para la publicación en la Maloca. 
3. Verificación del quorum de los asistentes a la reunión:  Se desarrollaron reuniones el 7 de octubre 2020  y el 14 de diciembre 2020 en este comité se aprobó el acta de la reunión anterior y se encuentra en formalización . Durante las reuniones se realiza como primer punto la verificación de quorum.
9. Validar que se realice la entrega de los  insumos a atendiendo a las necesidades  establecidas : Se realizó la entrega de archivos al contratista  mediante el documento Baja de materia prima para la elaboración de libros No 2 del 19 noviembre 2020
 10. Validar que se realiza la entrega de los  archivos para impresión : Mediante correo electrónico se realiza la entrega de archivos para impresión el 17 noviembre 2020 mediante drive de las 6 publicaciones a imprimir en el marco del contrato</t>
    </r>
  </si>
  <si>
    <t>SEGUNDO TRIMESTRE: Se realizó un a reunión con la contratista de la Oficina Asesora de Planeación y la auxiliar administrativa de la SAFYCD donde se acordaron las acciones de mejora para dar cierre a este hallazgo el cual se realizará a partir del 3 trimestre de 2020 programando una reunión para el mes de agosto con los funcionarios que tienen el rol habilitado para radicar, especialmente las comunicaciones enviadas que dan respuesta a las peticiones gestionadas por el Instituto en GOOBI.
TERCER TRIMESTRE: El 21 de agosto de 2020 en horas de la tarde, se realizó una capacitación a los funcionarios que tienen el rol habilitado para radicar en especial las comunicaciones enviadas. 
CUARTO TRIMESTRE: Esta actividad se realizó en el tercer trimestre del 2020</t>
  </si>
  <si>
    <t>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t>
  </si>
  <si>
    <t xml:space="preserve">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t>
  </si>
  <si>
    <t>TERCER TRIMESTRE: Guía para la elaboración del informe de gestión de peticiones ciudadanas que reposa en el equipo asignado al Auxiliar Administrativo de SAFCD.
Informes mensuales de PQRS publicados en el siguiente link: http://www.idep.edu.co/?q=content/informe-de-peticiones-quejas-y-reclamos</t>
  </si>
  <si>
    <t>SEGUNDO TRIMESTRE: En los meses de abril, mayo y junio de 2020 se viene consolidando un cuadro de control de peticiones que permite llevar el seguimiento de tiempos, tipologías, áreas asignadas para la respuesta y estado de las peticiones, el cual se legalizará en el SIG en el tercer trimestre de 2020.
TERCER TRIMESTRE: Se creó el formato FT-GD-07-28 Seguimiento y control de peticiones, quejas, reclamos y solicitudes el cual reposa en la Maloca Aula SIG y se continua alimentando con las peticiones que llegan al Instituto por los diferentes canales dispuestos para la atención del ciudadano.
CUARTO TRIMESTRE: Se consolido la información en el formato FT-GD-07-28 Seguimiento y control de peticiones, quejas, reclamos y solicitudes el cual reposa en el drive del correo electrónico bblanco@idep.edu.co y se continua alimentando con las peticiones que llegan al Instituto por los diferentes canales dispuestos para la atención del ciudadano.</t>
  </si>
  <si>
    <t xml:space="preserve">TERCER TRIMESTRE: cuadro compartido en DRIVE del correo electrónico bblanco@idep.edu.co: https://docs.google.com/spreadsheets/d/1KakCwduQnU1aFyBkvZYkT6dV4oZGprPa/edit#gid=615828880
Cuadro de seguimiento y control de PQRS ubicado en el siguiente link: http://www.idep.edu.co/?q=content/gd-07-proceso-de-gesti%C3%B3n-documental#overlay-context= 
CUARTO TRIMESTRE: cuadro compartido en DRIVE del correo electrónico bblanco@idep.edu.co: https://docs.google.com/spreadsheets/d/1KakCwduQnU1aFyBkvZYkT6dV4oZGprPa/edit#gid=615828880
</t>
  </si>
  <si>
    <t>TERCER TRIMESTE: Las evidencias de la capacitación reposan en el DRIVE del correo electrónico bblanco@idep.du.co en el siguiente link: https://drive.google.com/drive/u/0/folders/1KASs1jy9KRQjyFDHCd6O10TVwxkQI3O1
CUARTO TRIMESTE: Las evidencias de la capacitación reposan en el DRIVE del correo electrónico bblanco@idep.du.co en el siguiente link: https://drive.google.com/drive/u/0/folders/1KASs1jy9KRQjyFDHCd6O10TVwxkQI3O1</t>
  </si>
  <si>
    <t>CUARTO TRIMESTRE: En el mes de noviembre se realizó la actualización del cronograma del PINAR la cual se publicó en la página del IDEP</t>
  </si>
  <si>
    <t>CUARTO TRIMESTRE: http://www.idep.edu.co/?q=content/gd-07-proceso-de-gesti%C3%B3n-documental</t>
  </si>
  <si>
    <t>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t>
  </si>
  <si>
    <t>SEGUNDO TRIMESTRE: Para los meses de abril, mayo y junio de 2020 se continuo con la elaboración de los informes mensuales de peticiones de acuerdo a los parámetros establecidos en el manual para la gestión de peticiones ciudadanas emitido por la Secretaría General de la Alcaldía Mayor de Bogotá y cumplimiento a la guía para la elaboración de informes de gestión de peticiones ciudadanas " Decreto 371 de 2010".
TERCER TRIMESTRE: Se realizaron los ajustes en los informes mensuales de PQRS de acuerdo a la guía para la elaboración de informes de gestión de peticiones ciudadanas "Decreto 371 de 2010" emitido por la Secretaria General de la Alcaldía Mayor de Bogotá D.C. Estos informes están publicados en la página web del IDEP en el botón de Transparencia y Acceso a la Información Pública. 
CUARTO TRIMESTRE: Se consolidada la información mensualmente y los informes están publicados en la página web del IDEP en el botón de Transparencia y Acceso a la Información Pública.</t>
  </si>
  <si>
    <t>SEGUNDO TRIMESTRE: Se realizó un a reunión con la contratista de la Oficina Asesora de Planeación y la auxiliar administrativa de la SAFYCD donde se acordaron las acciones de mejora para dar cierre a este hallazgo el cual se realizará a partir del 3 trimestre de 2020 solicitando para el mes de agosto a la Secretaría General de la Alcaldía Mayor de Bogotá una capacitación para los funcionarios que están atendiendo las peticiones asignadas a las diferentes dependencias de la entidad para tramite y cierre definitivo en el sistema atendiendo los tiempos establecidos en la ley 1755 de 2015.
TERCER TRIMESTRE: La Secretaría General de la Alcaldía Mayor de Bogotá D.C., realizo la capacitación funcional del Sistema Bogotá te Escucha el 13 de agosto de 2020 en la cual asistieron los funcionarios responsables de gestionar las peticiones en el sistema. 
CUARTO TRIMESTRE: Acorde a lo informado en la capacitación se han venido tomando acciones de mejora frente al registro y respuesta en el Sistema de Bogotá te Escucha.</t>
  </si>
  <si>
    <t>Materialización riesgo "Declaratoria de desierta del proceso de selección"</t>
  </si>
  <si>
    <t>Ningún oferente cumplió con los requisitos exigidos en el pliego de condiciones en algunos de los procesos de selección realizados por la entidad en este trimestre.</t>
  </si>
  <si>
    <t>Se ajustaron las condiciones técnicas y se publicó nuevamente el proceso de selección con el fin de satisfacer las necesidade de la entidad</t>
  </si>
  <si>
    <t>Procesos publicados en la plataforma transaccional Secop II</t>
  </si>
  <si>
    <t>Jefe Oficina Asesora Jurídica</t>
  </si>
  <si>
    <t>Capacitación a los referentes técnicos en la estructuración de los estudios previos</t>
  </si>
  <si>
    <t>Lista de asistencia</t>
  </si>
  <si>
    <t>Esta actividad inicia en la vigencia 2021, por lo anterior se reportará seguimiento en el siguiente trimestre.</t>
  </si>
  <si>
    <r>
      <t xml:space="preserve">Durante el tercer cuatrimestre de la vigencia 2020 se implementaron las acciones correspondientes, teniendo en cuenta que fueron publicados nuevos procesos con el fin de satisfacer las necesidades programadas por la entidad asi: 
-09 DE 2020 IDEP- MMA 
-13 DE 2020 IDEP- MMA </t>
    </r>
    <r>
      <rPr>
        <u/>
        <sz val="10"/>
        <color rgb="FF1155CC"/>
        <rFont val="Arial"/>
        <family val="2"/>
      </rPr>
      <t xml:space="preserve">
</t>
    </r>
    <r>
      <rPr>
        <sz val="10"/>
        <color rgb="FF000000"/>
        <rFont val="Arial"/>
        <family val="2"/>
      </rPr>
      <t>Es preciso aclarar que de acuerdo a las necesidades del instituto la modalidad del proceso 80 DE 2020 IDEP - PC fue ajustada y se configuraron 25 contrataciones directas para darle cumplimento al fin inicial</t>
    </r>
  </si>
  <si>
    <r>
      <t xml:space="preserve">Plataforma transaccional secop II
</t>
    </r>
    <r>
      <rPr>
        <u/>
        <sz val="10"/>
        <color rgb="FF000000"/>
        <rFont val="Arial"/>
        <family val="2"/>
      </rPr>
      <t xml:space="preserve">https://community.secop.gov.co/Public/Tendering/OpportunityDetail/Index?noticeUID=CO1.NTC.1481433&amp;isFromPublicArea=True&amp;isModal=False
</t>
    </r>
    <r>
      <rPr>
        <sz val="10"/>
        <color rgb="FF000000"/>
        <rFont val="Arial"/>
        <family val="2"/>
      </rPr>
      <t xml:space="preserve">- </t>
    </r>
    <r>
      <rPr>
        <u/>
        <sz val="10"/>
        <color rgb="FF1155CC"/>
        <rFont val="Arial"/>
        <family val="2"/>
      </rPr>
      <t>https://community.secop.gov.co/Public/Tendering/OpportunityDetail/Index?noticeUID=CO1.NTC.1563217&amp;isFromPublicArea=True&amp;isModal=False</t>
    </r>
  </si>
  <si>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t>
  </si>
  <si>
    <t>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</si>
  <si>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t>
  </si>
  <si>
    <t>Esta actividad inicia en la vigencia 2022, por lo anterior se reportará seguimiento en el trimestre pertinente.</t>
  </si>
  <si>
    <t>Cuarto Trimestre: Se realizó la actualización de las actividades del Plan de seguridad y privacidad de la información teniendo en cuenta la disposición de recursos y cuales si se alcanzan a cumplir en esta vigencia. La actualización del plan se encuentra publicado en la maloca Aula SIG.</t>
  </si>
  <si>
    <r>
      <t>Cuarto Trimestre:</t>
    </r>
    <r>
      <rPr>
        <sz val="10"/>
        <color rgb="FF000000"/>
        <rFont val="Arial"/>
        <family val="2"/>
      </rPr>
      <t xml:space="preserv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t>
    </r>
  </si>
  <si>
    <r>
      <t>Cuarto Trimestre:</t>
    </r>
    <r>
      <rPr>
        <sz val="10"/>
        <color rgb="FF000000"/>
        <rFont val="Arial"/>
        <family val="2"/>
      </rPr>
      <t xml:space="preserve"> Se realizaron configuraciones en el domino cambiando la fecha de vigencia de las contraseñas, dejándola según lo que indican las políticas de seguridad.</t>
    </r>
  </si>
  <si>
    <t>Cuarto Trimestre: El boletín se ajustó sin requerir la depuración de la base de datos ya que solo quedaron pendientes 2 casos los cuales se resolvieron a través de un alta.
Como parte del producto 3 del contrato 25 de 2020 la contratista presentó el informe resultado del estudio de mercado y evaluación de sistemas ERP del mercado.</t>
  </si>
  <si>
    <t>Plan de Adquisiciones de la vigencia 2020</t>
  </si>
  <si>
    <t>Drive compartido en el siguiente enlace: https://drive.google.com/drive/folders/1iqspJpiENTpzoqwd5j3zhjT1stmw3Y1m 
Correo electrónico remitido el día 12/07/2020 a los funcionarios del IDEP.</t>
  </si>
  <si>
    <t>Documento compartido en el siguiente enlace: 
http://www.idep.edu.co/?q=content/gt-12-proceso-de-gesti%C3%B3n-tecnol%C3%B3gica#overlay-context=
https://docs.google.com/spreadsheets/d/1wCGZkxeL4S0bylwkG9ltOgUU-M3tv_uZ/edit#gid=1690195666</t>
  </si>
  <si>
    <r>
      <t xml:space="preserve">Ver siguiente enlace: 
</t>
    </r>
    <r>
      <rPr>
        <u/>
        <sz val="10"/>
        <color rgb="FF1155CC"/>
        <rFont val="Arial"/>
        <family val="2"/>
      </rPr>
      <t>https://drive.google.com/drive/folders/12Q3XgNe5xu8Cf6KetOCxCuSlOs8sV9pI</t>
    </r>
  </si>
  <si>
    <t xml:space="preserve">
La imagen de evidencia se puede consultar en el siguiente enlace:
https://drive.google.com/drive/folders/12Q3XgNe5xu8Cf6KetOCxCuSlOs8sV9pI</t>
  </si>
  <si>
    <t>La imagen de evidencia se puede consultar en el siguiente enlace:
https://drive.google.com/drive/folders/12Q3XgNe5xu8Cf6KetOCxCuSlOs8sV9pI</t>
  </si>
  <si>
    <t>El documento de soporte se puede consultar en el siguiente enlace:
https://drive.google.com/file/d/1NWUKldsRzpAsXdlLaL0pxtKfP-jio0Fy/view?usp=sharing
https://drive.google.com/drive/folders/12Q3XgNe5xu8Cf6KetOCxCuSlOs8sV9pI</t>
  </si>
  <si>
    <t>El documento de soporte se puede consultar en el siguiente enlace:
https://drive.google.com/file/d/1NWUKldsRzpAsXdlLaL0pxtKfP-jio0Fy/view?usp=sharing
https://drive.google.com/drive/folders/12Q3XgNe5xu8Cf6KetOCxCuSlOs8sV9pI"</t>
  </si>
  <si>
    <r>
      <t xml:space="preserve">PRIMER TRIMESTRE: </t>
    </r>
    <r>
      <rPr>
        <sz val="11"/>
        <color rgb="FF000000"/>
        <rFont val="Calibri"/>
        <family val="2"/>
      </rPr>
      <t xml:space="preserve">Se adelantó la revisión inicial del procedimiento para identificar los aspectos a modificar. 
</t>
    </r>
    <r>
      <rPr>
        <b/>
        <sz val="11"/>
        <color rgb="FF000000"/>
        <rFont val="Calibri"/>
        <family val="2"/>
      </rPr>
      <t>SEGUNDO TRIMESTRE:</t>
    </r>
    <r>
      <rPr>
        <sz val="11"/>
        <color rgb="FF000000"/>
        <rFont val="Calibri"/>
        <family val="2"/>
      </rPr>
      <t xml:space="preserve"> Se realizó revisión normativa para el ajuste del procedimiento.
</t>
    </r>
    <r>
      <rPr>
        <b/>
        <sz val="11"/>
        <color rgb="FF000000"/>
        <rFont val="Calibri"/>
        <family val="2"/>
      </rPr>
      <t xml:space="preserve">TERCER TRIMESTRE: </t>
    </r>
    <r>
      <rPr>
        <sz val="11"/>
        <color rgb="FF000000"/>
        <rFont val="Calibri"/>
        <family val="2"/>
      </rPr>
      <t xml:space="preserve">El procedimiento se encuentra actualizado y en validación para su aprobación. 
</t>
    </r>
    <r>
      <rPr>
        <b/>
        <sz val="10"/>
        <color rgb="FF000000"/>
        <rFont val="Arial"/>
        <family val="2"/>
      </rPr>
      <t xml:space="preserve">CUARTO TRIMESTRE: </t>
    </r>
    <r>
      <rPr>
        <sz val="10"/>
        <color rgb="FF000000"/>
        <rFont val="Arial"/>
        <family val="2"/>
      </rPr>
      <t>El procedimiento fue revisado y actualizado, no obstante, al realizar análisis del requisito normativo y del mapa de procesos de la Entidad, se concluye que el procedimiento se debe eliminar teniendo en cuenta que no es operativo en la plataforma documental del proceso de Talento Humano y que los documentos para las compras y la selección de proveedores están en el proceso de Gestión Contractual. Por tal motivo se realizó la solicitud al jefe de la Oficina Asesora Jurídica de incluir un ítem con las especificaciones de SST para las adquisiciones y selección de proveedores en los formatos de estudios previos de las modalidades de contratación.
Por otro lado, es pertinente señalar que en las contrataciones se han venido incluyendo especificaciones en Seguridad y Salud en el Trabajo, como lo son la certificación de implementación del SG SST, fichas técnicas, hojas de datos de seguridad y pago de aportes a seguridad social.</t>
    </r>
  </si>
  <si>
    <r>
      <t xml:space="preserve">Procedimiento actualizado
Solicitud de eliminación del procedimiento
Correo electrónico al Jefe de la OAJ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</si>
  <si>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Se avanzó en la revisión del procedimiento y se socializo el paso a paso básico para reportar un accidente de trabajo ante la ARL Seguros Bolívar. 
</t>
    </r>
    <r>
      <rPr>
        <b/>
        <sz val="11"/>
        <color rgb="FF000000"/>
        <rFont val="Calibri"/>
        <family val="2"/>
      </rPr>
      <t>SEGUNDO TRIMESTRE:</t>
    </r>
    <r>
      <rPr>
        <sz val="11"/>
        <color rgb="FF000000"/>
        <rFont val="Calibri"/>
        <family val="2"/>
      </rPr>
      <t xml:space="preserve"> Se elaboró el formato para la Investigación de Enfermedad Laboral, el cual hace parte del procedimiento y se avanzó en la revisión del documento. Se identifica que está alineado a la normatividad vigente, sin embargo, se van a ajustar algunos aspectos para mayor claridad en el procedimiento.
</t>
    </r>
    <r>
      <rPr>
        <b/>
        <sz val="11"/>
        <color rgb="FF000000"/>
        <rFont val="Calibri"/>
        <family val="2"/>
      </rPr>
      <t xml:space="preserve">TERCER TRIMESTRE: </t>
    </r>
    <r>
      <rPr>
        <sz val="11"/>
        <color rgb="FF000000"/>
        <rFont val="Calibri"/>
        <family val="2"/>
      </rPr>
      <t xml:space="preserve">Se realizó la actualización del procedimiento y del formato de investigación de incidentes y accidentes de trabajo, de igual forma, se elaboró el formato de investigación de enfermedad laboral como se indicó en el anterior trimestre. Los documentos se encuentran en validación para su posterior publicación en la Maloca Aula SIG. 
</t>
    </r>
    <r>
      <rPr>
        <b/>
        <sz val="10"/>
        <color rgb="FF000000"/>
        <rFont val="Arial"/>
        <family val="2"/>
      </rPr>
      <t xml:space="preserve">CUARTO TRIMESTRE: </t>
    </r>
    <r>
      <rPr>
        <sz val="10"/>
        <color rgb="FF000000"/>
        <rFont val="Arial"/>
        <family val="2"/>
      </rPr>
      <t>Se ejecutó la revisión y aprobación del procedimiento y formatos relacionados.</t>
    </r>
  </si>
  <si>
    <r>
      <t xml:space="preserve">http://www.idep.edu.co/sites/default/files/PRO-GTH-13-17%20Investigacion%20accidentes%20V4.pdf
http://www.idep.edu.co/sites/default/files/FT-GTH-13-33%20Investigacio%CC%81n%20Incidentes%20y%20AT%20V2.xlsx
</t>
    </r>
    <r>
      <rPr>
        <u/>
        <sz val="10"/>
        <color rgb="FF1155CC"/>
        <rFont val="Arial"/>
        <family val="2"/>
      </rPr>
      <t>http://www.idep.edu.co/sites/default/files/FT-GTH-13-60%20Investigacio%CC%81n%20EL.xlsx</t>
    </r>
  </si>
  <si>
    <r>
      <t xml:space="preserve">PRIMER TRIMESTRE: </t>
    </r>
    <r>
      <rPr>
        <sz val="11"/>
        <color rgb="FF000000"/>
        <rFont val="Calibri"/>
        <family val="2"/>
      </rPr>
      <t xml:space="preserve">No se ha programado el proceso en temas relacionados con Seguridad y Salud en el Trabajo.
</t>
    </r>
    <r>
      <rPr>
        <b/>
        <sz val="11"/>
        <color rgb="FF000000"/>
        <rFont val="Calibri"/>
        <family val="2"/>
      </rPr>
      <t xml:space="preserve">SEGUNDO TRIMESTRE: </t>
    </r>
    <r>
      <rPr>
        <sz val="11"/>
        <color rgb="FF000000"/>
        <rFont val="Calibri"/>
        <family val="2"/>
      </rPr>
      <t xml:space="preserve">No se ha programado el proceso en temas relacionados con Seguridad y Salud en el Trabajo.
</t>
    </r>
    <r>
      <rPr>
        <b/>
        <sz val="11"/>
        <color rgb="FF000000"/>
        <rFont val="Calibri"/>
        <family val="2"/>
      </rPr>
      <t xml:space="preserve">TERCER TRIMESTRE: </t>
    </r>
    <r>
      <rPr>
        <sz val="11"/>
        <color rgb="FF000000"/>
        <rFont val="Calibri"/>
        <family val="2"/>
      </rPr>
      <t xml:space="preserve">El 7 de septiembre se realizó inducción en el Sistema de Gestión de Seguridad y Salud en el Trabajo a los(las) funcionarios(as) que ingresaron a la entidad en la vigencia 2020.
</t>
    </r>
    <r>
      <rPr>
        <b/>
        <sz val="10"/>
        <color rgb="FF000000"/>
        <rFont val="Arial"/>
        <family val="2"/>
      </rPr>
      <t xml:space="preserve">CUARTO TRIMESTRE: </t>
    </r>
    <r>
      <rPr>
        <sz val="10"/>
        <color rgb="FF000000"/>
        <rFont val="Arial"/>
        <family val="2"/>
      </rPr>
      <t>Se ejecutó el proceso de inducción y reinducción en dos sesiones: (1) 7/09/2020 y (2) 19/11//2020</t>
    </r>
  </si>
  <si>
    <r>
      <t xml:space="preserve">Registro de asistencia y material de la inducción, lo cual reposa en el archivo digital de talento humano, teniendo en cuenta la modalidad de trabajo en casa.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</si>
  <si>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Actividad pendiente por programar y ejecutar teniendo en cuenta la medida de aislamiento social decretada a nivel nacional con ocasión de la emergencia sanitaria, económica y ecológica a causa de la pandemia por COVID-19.
</t>
    </r>
    <r>
      <rPr>
        <b/>
        <sz val="11"/>
        <color rgb="FF000000"/>
        <rFont val="Calibri"/>
        <family val="2"/>
      </rPr>
      <t>SEGUNDO TRIMESTRE</t>
    </r>
    <r>
      <rPr>
        <sz val="11"/>
        <color rgb="FF000000"/>
        <rFont val="Calibri"/>
        <family val="2"/>
      </rPr>
      <t xml:space="preserve">: La actividad continúa pendiente por programar y ejecutar teniendo en cuenta la medida de aislamiento preventivo que continúa vigente y la declaratoria de emergencia sanitaria por la pandemia del COVID-19.
</t>
    </r>
    <r>
      <rPr>
        <b/>
        <sz val="11"/>
        <color rgb="FF000000"/>
        <rFont val="Calibri"/>
        <family val="2"/>
      </rPr>
      <t xml:space="preserve">TERCER TRIMESTRE: </t>
    </r>
    <r>
      <rPr>
        <sz val="11"/>
        <color rgb="FF000000"/>
        <rFont val="Calibri"/>
        <family val="2"/>
      </rPr>
      <t xml:space="preserve">Se programó la actividad para el 29 de octubre con la profesional contratista de la ARL Seguros Bolívar - Patricia Sandoval.
</t>
    </r>
    <r>
      <rPr>
        <b/>
        <sz val="10"/>
        <color rgb="FF000000"/>
        <rFont val="Arial"/>
        <family val="2"/>
      </rPr>
      <t xml:space="preserve">CUARTO TRIMESTRE: </t>
    </r>
    <r>
      <rPr>
        <sz val="10"/>
        <color rgb="FF000000"/>
        <rFont val="Arial"/>
        <family val="2"/>
      </rPr>
      <t>El 21 de octubre se ejecutó la inspección ergonómica al puesto de trabajo del servidor a quien se le diagnostico el primera oportunidad una enfermedad de origen laboral.</t>
    </r>
  </si>
  <si>
    <r>
      <t xml:space="preserve">Informe de la inspección elaborado por la Asesora de la ARL
</t>
    </r>
    <r>
      <rPr>
        <u/>
        <sz val="10"/>
        <color rgb="FF1155CC"/>
        <rFont val="Arial"/>
        <family val="2"/>
      </rPr>
      <t>https://drive.google.com/drive/folders/1j59jYk-EYi1FACirtnVe7QUijCMcTa1t?usp=sharing</t>
    </r>
  </si>
  <si>
    <r>
      <t>PRIMER TRIMESTRE:</t>
    </r>
    <r>
      <rPr>
        <sz val="11"/>
        <color rgb="FF000000"/>
        <rFont val="Calibri"/>
        <family val="2"/>
      </rPr>
      <t xml:space="preserve"> Pendiente iniciar con la elaboración del protocolo.
</t>
    </r>
    <r>
      <rPr>
        <b/>
        <sz val="11"/>
        <color rgb="FF000000"/>
        <rFont val="Calibri"/>
        <family val="2"/>
      </rPr>
      <t>SEGUNDO TRIMESTRE:</t>
    </r>
    <r>
      <rPr>
        <sz val="11"/>
        <color rgb="FF000000"/>
        <rFont val="Calibri"/>
        <family val="2"/>
      </rPr>
      <t xml:space="preserve"> No se ha dado inicio a la elaboración del protocolo. 
</t>
    </r>
    <r>
      <rPr>
        <b/>
        <sz val="11"/>
        <color rgb="FF000000"/>
        <rFont val="Calibri"/>
        <family val="2"/>
      </rPr>
      <t xml:space="preserve">TERCER TRIMESTRE: </t>
    </r>
    <r>
      <rPr>
        <sz val="11"/>
        <color rgb="FF000000"/>
        <rFont val="Calibri"/>
        <family val="2"/>
      </rPr>
      <t xml:space="preserve">El protocolo fue elaborado y validado por la Subdirectora Académica. Iniciando el mes de octubre se realizará la solicitud de creación en el Sistema Integrado de Gestión.
</t>
    </r>
    <r>
      <rPr>
        <b/>
        <sz val="10"/>
        <color rgb="FF000000"/>
        <rFont val="Arial"/>
        <family val="2"/>
      </rPr>
      <t xml:space="preserve">CUARTO TRIMESTRE: </t>
    </r>
    <r>
      <rPr>
        <sz val="10"/>
        <color rgb="FF000000"/>
        <rFont val="Arial"/>
        <family val="2"/>
      </rPr>
      <t xml:space="preserve">El protocolo fue elaborado y adoptado en el Sistema Integrado de Gestión de la Entidad. </t>
    </r>
  </si>
  <si>
    <t>http://www.idep.edu.co/sites/default/files/DOC-DIC-01-01%20Protocolo%20CEDOC%20V1.pdf</t>
  </si>
  <si>
    <r>
      <t>PRIMER TRIMESTRE:</t>
    </r>
    <r>
      <rPr>
        <sz val="11"/>
        <color rgb="FF000000"/>
        <rFont val="Calibri"/>
        <family val="2"/>
      </rPr>
      <t xml:space="preserve"> No se ha programado la capacitación.
</t>
    </r>
    <r>
      <rPr>
        <b/>
        <sz val="11"/>
        <color rgb="FF000000"/>
        <rFont val="Calibri"/>
        <family val="2"/>
      </rPr>
      <t xml:space="preserve">SEGUNDO TRIMESTRE: </t>
    </r>
    <r>
      <rPr>
        <sz val="11"/>
        <color rgb="FF000000"/>
        <rFont val="Calibri"/>
        <family val="2"/>
      </rPr>
      <t xml:space="preserve">No se ha programado la capacitación, teniendo en cuenta el cronograma que se ha venido desarrollando.
</t>
    </r>
    <r>
      <rPr>
        <b/>
        <sz val="11"/>
        <color rgb="FF000000"/>
        <rFont val="Calibri"/>
        <family val="2"/>
      </rPr>
      <t xml:space="preserve">TERCER TRIMESTRE: </t>
    </r>
    <r>
      <rPr>
        <sz val="11"/>
        <color rgb="FF000000"/>
        <rFont val="Calibri"/>
        <family val="2"/>
      </rPr>
      <t xml:space="preserve">La capacitación se programó para el 30 de octubre.
</t>
    </r>
    <r>
      <rPr>
        <b/>
        <sz val="10"/>
        <color rgb="FF000000"/>
        <rFont val="Arial"/>
        <family val="2"/>
      </rPr>
      <t xml:space="preserve">CUARTO TRIMESTRE: </t>
    </r>
    <r>
      <rPr>
        <sz val="10"/>
        <color rgb="FF000000"/>
        <rFont val="Arial"/>
        <family val="2"/>
      </rPr>
      <t xml:space="preserve">La capacitación se ejecutó el 30 de octubre con el apoyo de la ARL Seguros Bolívar. </t>
    </r>
  </si>
  <si>
    <r>
      <t xml:space="preserve">Listado de asistencia - archivos digitales de la Serie Planes de Trabajo anuales de Seguridad y Salud en el Trabajo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</si>
  <si>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No se ha programado la capacitación.
</t>
    </r>
    <r>
      <rPr>
        <b/>
        <sz val="11"/>
        <color rgb="FF000000"/>
        <rFont val="Calibri"/>
        <family val="2"/>
      </rPr>
      <t>SEGUNDO TRIMESTRE</t>
    </r>
    <r>
      <rPr>
        <sz val="11"/>
        <color rgb="FF000000"/>
        <rFont val="Calibri"/>
        <family val="2"/>
      </rPr>
      <t xml:space="preserve">: El 6 y 13 de abril se divulgó el accidente de trabajo mediante correo electrónico.
</t>
    </r>
    <r>
      <rPr>
        <b/>
        <sz val="11"/>
        <color rgb="FF000000"/>
        <rFont val="Calibri"/>
        <family val="2"/>
      </rPr>
      <t xml:space="preserve">TERCER TRIMESTRE: </t>
    </r>
    <r>
      <rPr>
        <sz val="11"/>
        <color rgb="FF000000"/>
        <rFont val="Calibri"/>
        <family val="2"/>
      </rPr>
      <t xml:space="preserve">Debido a la modalidad de trabajo en casa no se ha ejecutado la campaña de prevención de caídas, sin embargo, se está planeando su ejecución a través de piezas de comunicaciones.
</t>
    </r>
    <r>
      <rPr>
        <b/>
        <sz val="10"/>
        <color rgb="FF000000"/>
        <rFont val="Arial"/>
        <family val="2"/>
      </rPr>
      <t xml:space="preserve">CUARTO TRIMESTRE: </t>
    </r>
    <r>
      <rPr>
        <sz val="10"/>
        <color rgb="FF000000"/>
        <rFont val="Arial"/>
        <family val="2"/>
      </rPr>
      <t xml:space="preserve">En el mes de abril se divulgó el accidente de trabajo y a partir de noviembre de 2020 se ejecutó la campaña de prevención de caídas. </t>
    </r>
  </si>
  <si>
    <r>
      <t xml:space="preserve">Pieza de divulgación
Correo electrónico
Piezas campaña
</t>
    </r>
    <r>
      <rPr>
        <u/>
        <sz val="10"/>
        <color rgb="FF1155CC"/>
        <rFont val="Arial"/>
        <family val="2"/>
      </rPr>
      <t>https://drive.google.com/drive/folders/1j59jYk-EYi1FACirtnVe7QUijCMcTa1t?usp=sharing</t>
    </r>
  </si>
  <si>
    <r>
      <t>SEGUNDO TRIMESTRE: El 7 de mayo se remitió y aplicó la encuesta de condiciones de salud y trabajo. 
La solicitud se realizó mediante correo electrónico y conforme lo dispuesto en la Circular Interna No. 05 "</t>
    </r>
    <r>
      <rPr>
        <i/>
        <sz val="11"/>
        <color rgb="FF000000"/>
        <rFont val="Calibri"/>
        <family val="2"/>
      </rPr>
      <t>Aplicación de la Encuesta de Condiciones de Salud y Trabajo frente a la Emergencia Sanitaria por COVID-19</t>
    </r>
    <r>
      <rPr>
        <sz val="11"/>
        <color rgb="FF000000"/>
        <rFont val="Calibri"/>
        <family val="2"/>
      </rPr>
      <t xml:space="preserve">". Teniendo en cuenta los resultados y el análisis de la información suministrada por servidores y contratistas, se elaboró una base de datos que determinó variables a tener en cuenta para el retorno a las labores presenciales.
Por otro lado, y en cumplimiento de lo establecido en la Resolución 666 de 2020, a partir del 8 se junio se viene aplicando una encuesta de reporte diario de condiciones de salud. 
TERCER TRIMESTRE: Se continúa con el registro diario de las condiciones de salud. El link al formulario se remite diariamente por correo electrónico y por chat de WhatsApp. 
</t>
    </r>
    <r>
      <rPr>
        <sz val="10"/>
        <color rgb="FF000000"/>
        <rFont val="Arial"/>
        <family val="2"/>
      </rPr>
      <t xml:space="preserve">CUARTO TRIMESTRE: Se continúa con el registro y seguimiento diario de las condiciones de salud. El link al formulario se remite diariamente por correo electrónico y por chat de WhatsApp. </t>
    </r>
  </si>
  <si>
    <r>
      <t>SEGUNDO TRIMESTRE: Se elaboró el protocolo general de Bioseguridad del IDEP en cumplimiento de lo establecido en la Resolución 666 de 2020. En este sentido se suscribió la Resolución 060 de 2020 “</t>
    </r>
    <r>
      <rPr>
        <i/>
        <sz val="11"/>
        <color rgb="FF000000"/>
        <rFont val="Calibri"/>
        <family val="2"/>
      </rPr>
      <t>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t>
    </r>
    <r>
      <rPr>
        <sz val="11"/>
        <color rgb="FF000000"/>
        <rFont val="Calibri"/>
        <family val="2"/>
      </rPr>
      <t>” y se adoptó en el sistema integrado de gestión el documento “</t>
    </r>
    <r>
      <rPr>
        <i/>
        <sz val="11"/>
        <color rgb="FF000000"/>
        <rFont val="Calibri"/>
        <family val="2"/>
      </rPr>
      <t>protocolo general de bioseguridad – medidas de orientación para la prevención y protección frente al COVID-19</t>
    </r>
    <r>
      <rPr>
        <sz val="11"/>
        <color rgb="FF000000"/>
        <rFont val="Calibri"/>
        <family val="2"/>
      </rPr>
      <t xml:space="preserve">”.
Estos documentos fueron socializados a través de correo electrónico y se publicaron en el sitio web de la entidad.
TERCER TRIMESTRE: El protocolo fue elaborado y aprobado como se indicó en el seguimiento anterior. El 16 de julio se aprobó en el Sistema Integrado de Gestión la versión 2 del documento teniendo en cuenta que se adicionaron lineamientos para (i) manipulación de insumos y productos, (ii) medidas para la interacción en tiempos de alimentación, (iii) interacción con terceros, (iv) pasos a seguir en caso de presentar una persona con síntomas compatibles con COVID-19 en las instalaciones de la Entidad. A través del correo electrónico y página web se ha realizado la socialización del documento. 
</t>
    </r>
    <r>
      <rPr>
        <sz val="10"/>
        <color rgb="FF000000"/>
        <rFont val="Arial"/>
        <family val="2"/>
      </rPr>
      <t>CUARTO TRIMESTRE: Actividad ejecutada en el segundo y tercer trimestre.</t>
    </r>
  </si>
  <si>
    <t>08/10/2019: Esta actividad se desarrollará y dará cumplimiento en el transcurso del cuarto trimestre: se dará cumplimiento en el transcurso del trimestre
05/12/2019: Se revisó, actualizó, aprobó y publicó el procedimiento PRO-GF-14-11 Gestión contable versión 7 del 29/11/2019
03/04/2020: Se está dando cumplimiento al procedimiento PRO-GF-14-11 Gestión contable versión 7 del 29/11/2019
1/07/2020: Esta actividad se cumplió en el primer trimestre.
1/10/2020: A la fecha de seguimiento se está dando cumplimiento a los puntos de control establecidos en el procedimiento PRO-GF-14-11 Gestión Contable, llevando a cabo la conciliación de la información entre áreas con registros contables, corriendo el comprobante de depreciación mensual, registrando mensualmente el comprobante de amortización de las póliza de seguros, y reportando semestralmente al Comité Institucional de Gestión y Desempeño el cumplimiento del reporte de la información a la Contaduría General de la Nación según la periodicidad establecida.</t>
  </si>
  <si>
    <r>
      <t xml:space="preserve">TERCER TRIMESTRE: </t>
    </r>
    <r>
      <rPr>
        <sz val="11"/>
        <color rgb="FF000000"/>
        <rFont val="Calibri"/>
        <family val="2"/>
      </rPr>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llegó a la conclusión que la alternativa viable para solucionar la inconsistencia presentada consistía en la expedición por parte de la entidad de un acto administrativo donde en el resuelve se reduzca el valor cargado equivocadamente del plan de desarrollo saliente y se incorpore de manera correcta en el presupuesto del nuevo plan de desarrollo. Por lo anterior, con fecha 10 de julio se expidió la resolución 74, con la cual se procedió a reducción en los sistemas de información predis y goobi del valor cargado equivocadamente por $51.381.532 y el cargue de este mismo en el nuevo plan de desarrollo</t>
    </r>
  </si>
  <si>
    <r>
      <t xml:space="preserve">TERCER TRIMESTRE: </t>
    </r>
    <r>
      <rPr>
        <sz val="10"/>
        <color rgb="FF000000"/>
        <rFont val="Arial"/>
        <family val="2"/>
      </rPr>
      <t>Resolución 74 de 2020</t>
    </r>
  </si>
  <si>
    <t>Esta actividad se realizará en la vigencia 2021, por lo anterior se reportará seguimiento en el siguiente trimestre.</t>
  </si>
  <si>
    <t xml:space="preserve">
Esta actividad se iniciará en el 2021
</t>
  </si>
  <si>
    <t>Cuarto trimestre: para este periodo se actualizó el formato FT-GF-14-17 el cual será publicado en la Página del IDEP a partir del 1 de enero del 2021, teniendo en cuenta que en estas últimas dos semanas del año nos encontramos en él respectivos cierres.</t>
  </si>
  <si>
    <t>Esta actividad se iniciará en el primer trimestre del 2021</t>
  </si>
  <si>
    <t xml:space="preserve">
Esta actividad se iniciará en el primer trimestre del 2021</t>
  </si>
  <si>
    <t>27/03/2020: Se realizo reprogramación de PAC de acuerdo a los recursos programados. 
25/05/2020: Se reprograma Pac de acuerdo a lo dispuesto por cada área para los meses de Junio y Julio. 
27/07/2020: Se realizo la reprogramación de recursos de PAC para los meses de Agosto y Septiembre de 2020. 
25/09/2020: Se realizo la reprogramación de recursos de los meses de octubre y noviembre de 2020, de acuerdo a lo programado por las áreas. 
24/11/2020: se programaron los recursos del mes de Diciembre de 2020 de transferencia y teniendo en cuenta que es el mes que más se van a ejecutar recursos se espera el desempeño de este indicador.</t>
  </si>
  <si>
    <r>
      <t>30/06/2020:</t>
    </r>
    <r>
      <rPr>
        <sz val="11"/>
        <color rgb="FF000000"/>
        <rFont val="Calibri"/>
        <family val="2"/>
      </rPr>
      <t xml:space="preserve"> Se realizó la reprogramación del PAC para los Meses de Abril y Mayo en el mes de Junio de 2020 de acuerdo con lo programado por cada área en donde se destaca que la ejecución del Mes de Abril fue del 84,35%, en el mes de Mayo fue de del 85,05% y en el mes de Junio que fue reprogramado en Mayo se dio una ejecución del 82,01%. Se mejoraron aspectos relacionados con la ejecución del rubro de inversión. Las diferencias proyectadas se dan principalmente en el rubro de Gastos de Personal que por factores externos no se cumplieron algunos pagos proyectados. Teniendo en cuenta que el indicador para la medición del segundo trimestre, presentó un desempeño aceptable, se amplía la fecha de cierre al 30/10/2020. Lo anterior, con el fin de lograr un mejor desempeño del indicador para el tercer trimestre del 2020. 
</t>
    </r>
    <r>
      <rPr>
        <b/>
        <sz val="11"/>
        <color rgb="FF000000"/>
        <rFont val="Calibri"/>
        <family val="2"/>
      </rPr>
      <t xml:space="preserve">30/09/2020: </t>
    </r>
    <r>
      <rPr>
        <sz val="11"/>
        <color rgb="FF000000"/>
        <rFont val="Calibri"/>
        <family val="2"/>
      </rPr>
      <t xml:space="preserve">De acuerdo a lo programado en el tercer trimestre la ejecución de PAC en el mes de Julio fue del 99,74%, en el mes de Agosto fue del 97,68% y en el mes de Septiembre fue del 76,59%. Durante el trimestre se realizó la reprogramación de recursos en el mes de Julio de 2020 de los meses de Agosto y Septiembre, igualmente en el mes de Septiembre de 2020 se reprogramaron los recursos de los meses de Octubre y Noviembre de 2020. La ejecución mejoró un 6% con respecto al trimestre anterior. El indicador llegó a un desempeño excelente. Sin embargo en el mes de Septiembre de 2020 hubo algunos factores que generaron que la ejecución cayera en un 21,09% con respecto del mes inmediatamente anterior, principalmente por la no suscripción de 2 contratos que impactaron en la ejecución del mes. 
</t>
    </r>
    <r>
      <rPr>
        <b/>
        <sz val="11"/>
        <color rgb="FF000000"/>
        <rFont val="Calibri"/>
        <family val="2"/>
      </rPr>
      <t>30/11/2020</t>
    </r>
    <r>
      <rPr>
        <sz val="11"/>
        <color rgb="FF000000"/>
        <rFont val="Calibri"/>
        <family val="2"/>
      </rPr>
      <t xml:space="preserve">: </t>
    </r>
    <r>
      <rPr>
        <sz val="10"/>
        <color rgb="FF000000"/>
        <rFont val="Arial"/>
        <family val="2"/>
      </rPr>
      <t>En el cuarto trimestre la ejecución de PAC en el mes de Octubre fue del 87,05%, en el mes de Noviembre fue del 96,45% . Durante el trimestre se realizó la reprogramación de recursos en el mes de Noviembre de 2020 del mes de Diciembre de 2020 y además se realizo la programación del PAC inicial de la vigencia 2021. La ejecución mejoró un 2% con respecto al trimestre anterior, la ejecución más baja en el mes de Octubre de 2020 se dio en el rubro de inversión debido a problemas de contratación por la imposibilidad de expedir CDP por más de la mitad del mes por entrada en vigencia de BOGDATA. El indicador tiene un desempeño excelente. Se espera que en el mes de Diciembre de 2020 se ejecuten los recursos programados por las áreas.</t>
    </r>
  </si>
  <si>
    <r>
      <t xml:space="preserve"> Se incluira un punto de control en el procedimiento PRO-GF-14-11 incluyendo que se realizará  una revisión previa trimestralmente con una reunión de conciliación de la información entre la técnico operativo de contabilidad y  el contador.</t>
    </r>
    <r>
      <rPr>
        <b/>
        <sz val="9"/>
        <rFont val="Arial"/>
        <family val="2"/>
      </rPr>
      <t xml:space="preserve">
</t>
    </r>
    <r>
      <rPr>
        <sz val="9"/>
        <rFont val="Arial"/>
        <family val="2"/>
      </rPr>
      <t xml:space="preserve"> 
</t>
    </r>
  </si>
  <si>
    <r>
      <t>Segundo Trimestre:</t>
    </r>
    <r>
      <rPr>
        <sz val="10"/>
        <color rgb="FF000000"/>
        <rFont val="Arial"/>
        <family val="2"/>
      </rPr>
      <t xml:space="preserve"> Se han configurado las actualizaciones de sistema operativo de forma automática en los equipos de escritorio que tienen sistema operativo con soporte de fábrica, razón por la cual no se han presentado solicitudes a la mesa relacionadas con este tema y esto se evidencia en el mejor desempeño del indicador de gestión de mesa de ayuda. 
</t>
    </r>
    <r>
      <rPr>
        <b/>
        <sz val="10"/>
        <color rgb="FF000000"/>
        <rFont val="Arial"/>
        <family val="2"/>
      </rPr>
      <t>Tercer Trimestre:</t>
    </r>
    <r>
      <rPr>
        <sz val="10"/>
        <color rgb="FF000000"/>
        <rFont val="Arial"/>
        <family val="2"/>
      </rPr>
      <t xml:space="preserve"> La actualización de los equipos del IDEP se realizó con la versión más reciente del sistema operativo que cada máquina soporta, en estas se actualizan los parches de seguridad y actualizaciones que publica el fabricante. A la fecha de seguimiento se encuentran actualizados 59 equipos . 
</t>
    </r>
    <r>
      <rPr>
        <b/>
        <sz val="10"/>
        <color rgb="FF000000"/>
        <rFont val="Arial"/>
        <family val="2"/>
      </rPr>
      <t>Cuarto Trimestre:</t>
    </r>
    <r>
      <rPr>
        <sz val="10"/>
        <color rgb="FF000000"/>
        <rFont val="Arial"/>
        <family val="2"/>
      </rPr>
      <t xml:space="preserve"> Se continua con la actualización de los equipos del IDEP a la versión más reciente del sistema operativo que cada máquina soporta, en este casi, se actualizan aplican los parches de seguridad y actualizaciones que publica o libera el fabricante. Esta actualización se hace por demanda, cuando el fabricante libera estos A la fecha de seguimiento se encuentran actualizados 62 equipos. </t>
    </r>
  </si>
  <si>
    <r>
      <t xml:space="preserve">Equipos de la entidad con soporte de sistema operativo de fábrica. Equipos que pueden ser revisados en conjunto con el Técnico Cesar Linares quien es el encargado de esta actividad. 
Ejemplo de verificación de actualización de equipos:
</t>
    </r>
    <r>
      <rPr>
        <u/>
        <sz val="10"/>
        <color rgb="FF1155CC"/>
        <rFont val="Arial"/>
        <family val="2"/>
      </rPr>
      <t>https://drive.google.com/file/d/1bzsVnzFBTnHFMt0Rcyc0zAdOnjZrV1Xh/view?usp=sharing</t>
    </r>
  </si>
  <si>
    <t>Ver siguiente enlace: 
https://drive.google.com/drive/folders/12Q3XgNe5xu8Cf6KetOCxCuSlOs8sV9pI</t>
  </si>
  <si>
    <t xml:space="preserve">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t>
  </si>
  <si>
    <r>
      <t>Segundo Trimestre</t>
    </r>
    <r>
      <rPr>
        <sz val="10"/>
        <color rgb="FF000000"/>
        <rFont val="Arial"/>
        <family val="2"/>
      </rPr>
      <t xml:space="preserve">: Se tiene definido el manual de conexión VPN y esta ubicado en el Drive como documento compartido para los colaboradores del Instituto
</t>
    </r>
    <r>
      <rPr>
        <b/>
        <sz val="10"/>
        <color rgb="FF000000"/>
        <rFont val="Arial"/>
        <family val="2"/>
      </rPr>
      <t>Cuarto Trimestre:</t>
    </r>
    <r>
      <rPr>
        <sz val="10"/>
        <color rgb="FF000000"/>
        <rFont val="Arial"/>
        <family val="2"/>
      </rPr>
      <t xml:space="preserve"> El instructivo se encuentra publicado en el enlace indicado en el tercer trimestre,
</t>
    </r>
  </si>
  <si>
    <r>
      <rPr>
        <b/>
        <sz val="10"/>
        <color rgb="FF000000"/>
        <rFont val="Arial"/>
        <family val="2"/>
      </rPr>
      <t xml:space="preserve">Tercer Trimestre: </t>
    </r>
    <r>
      <rPr>
        <sz val="10"/>
        <color rgb="FF000000"/>
        <rFont val="Arial"/>
        <family val="2"/>
      </rPr>
      <t xml:space="preserve">Teniendo en cuenta las recomendaciones de la Oficina de Control interno, se formula una nueva acción de mejora : Migrar la licencia de Oracle para actualizar las aplicaciones de GOOBI producción y Humano en contingencia, la cual será puesta en producción durante esta vigencia.
Cuarto Trimestre: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t>
    </r>
  </si>
  <si>
    <t>Al realizar el seguimiento en el tercer trimestre de la medición del indicador del proceso de gestión tecnológica de Cumplimiento de las actividades del plan de seguridad y privacidad de la información en la vigencia, se evidenció un desempeño deficiente</t>
  </si>
  <si>
    <t>Se realizaron ajustes en el plan de adquisiciones del IDEP que involucraban el desarrollo de acciones para este plan y el equipo técnico ha tenido que desarrollar otras actividades que no permitieron adelantar las actividades de estos planes.</t>
  </si>
  <si>
    <t>Cuarto Trimestre: Se realizó la actualización del PETI según lo indicado.</t>
  </si>
  <si>
    <r>
      <t>Cuarto Trimestre:</t>
    </r>
    <r>
      <rPr>
        <sz val="10"/>
        <color rgb="FF000000"/>
        <rFont val="Arial"/>
        <family val="2"/>
      </rPr>
      <t xml:space="preserve"> El formato está en actualización para su posterior envío a los funcionarios. </t>
    </r>
  </si>
  <si>
    <r>
      <t>Cuarto Trimestre:</t>
    </r>
    <r>
      <rPr>
        <sz val="10"/>
        <color rgb="FF000000"/>
        <rFont val="Arial"/>
        <family val="2"/>
      </rPr>
      <t xml:space="preserve"> Se realizó el ajuste del boletín del almacén, quedando acorde a lo requerido por la entidad. El boletín se ajustó sin requerir la depuración de la base de datos ya que solo quedaron pendientes 2 casos los cuales se resolvieron a través de un alta. 
Como parte del producto 3 del contrato 25 de 2020 la contratista presentó el informe resultado del estudio de mercado y evaluación de sistemas ERP del mercado.</t>
    </r>
  </si>
  <si>
    <t>30 de diciembre  de 2020</t>
  </si>
  <si>
    <t>30 de Diciembre de 2020</t>
  </si>
  <si>
    <t>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t>
  </si>
  <si>
    <t>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t>
  </si>
  <si>
    <t>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</si>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</sst>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105">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u/>
      <sz val="10"/>
      <color rgb="FF0563C1"/>
      <name val="Arial"/>
      <family val="2"/>
    </font>
    <font>
      <b/>
      <sz val="10"/>
      <color rgb="FFFFFFFF"/>
      <name val="Arial"/>
      <family val="2"/>
    </font>
    <font>
      <sz val="11"/>
      <color theme="1"/>
      <name val="Times New Roman"/>
      <family val="1"/>
    </font>
    <font>
      <sz val="11"/>
      <color theme="1"/>
      <name val="Calibri"/>
      <family val="2"/>
    </font>
    <font>
      <sz val="9"/>
      <color theme="1"/>
      <name val="Times New Roman"/>
      <family val="1"/>
    </font>
    <font>
      <u/>
      <sz val="10"/>
      <color rgb="FF1155CC"/>
      <name val="Arial"/>
      <family val="2"/>
    </font>
    <font>
      <u/>
      <sz val="10"/>
      <color rgb="FF000000"/>
      <name val="Arial"/>
      <family val="2"/>
    </font>
    <font>
      <i/>
      <sz val="11"/>
      <color rgb="FF000000"/>
      <name val="Calibri"/>
      <family val="2"/>
    </font>
    <font>
      <sz val="9"/>
      <color rgb="FF000000"/>
      <name val="Arial"/>
      <family val="2"/>
    </font>
    <font>
      <b/>
      <sz val="10"/>
      <name val="Calibri"/>
      <family val="2"/>
    </font>
    <font>
      <b/>
      <sz val="14"/>
      <name val="Arial"/>
      <family val="2"/>
    </font>
    <font>
      <sz val="9"/>
      <name val="Arial"/>
      <family val="2"/>
    </font>
    <font>
      <b/>
      <sz val="9"/>
      <name val="Arial"/>
      <family val="2"/>
    </font>
  </fonts>
  <fills count="41">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
      <patternFill patternType="solid">
        <fgColor rgb="FFFFFFFF"/>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02">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7" xfId="0" applyFont="1" applyBorder="1" applyAlignment="1">
      <alignment horizontal="left" vertical="center" wrapText="1"/>
    </xf>
    <xf numFmtId="0" fontId="54" fillId="0" borderId="47" xfId="0" applyFont="1" applyBorder="1" applyAlignment="1">
      <alignment horizontal="left" vertical="center"/>
    </xf>
    <xf numFmtId="0" fontId="43" fillId="0" borderId="15" xfId="0" applyFont="1" applyFill="1" applyBorder="1" applyAlignment="1">
      <alignment horizontal="center" vertical="center"/>
    </xf>
    <xf numFmtId="0" fontId="43" fillId="0" borderId="15" xfId="0" applyFont="1" applyBorder="1"/>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8" xfId="0" applyNumberFormat="1"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48"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48"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1"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12" fillId="0" borderId="59" xfId="0" applyFont="1" applyBorder="1" applyAlignment="1">
      <alignment horizontal="center" vertical="center"/>
    </xf>
    <xf numFmtId="0" fontId="12" fillId="0" borderId="81"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48" fillId="0" borderId="0" xfId="0" applyFont="1" applyFill="1"/>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12" fillId="4" borderId="52" xfId="0" applyFont="1" applyFill="1" applyBorder="1" applyAlignment="1">
      <alignment vertical="center"/>
    </xf>
    <xf numFmtId="0" fontId="7" fillId="0" borderId="53" xfId="0" applyFont="1" applyBorder="1" applyAlignment="1"/>
    <xf numFmtId="164" fontId="12" fillId="4" borderId="55" xfId="0" applyNumberFormat="1" applyFont="1" applyFill="1" applyBorder="1" applyAlignment="1">
      <alignment horizontal="center" vertical="center"/>
    </xf>
    <xf numFmtId="164" fontId="12" fillId="0" borderId="55" xfId="0" applyNumberFormat="1" applyFont="1" applyBorder="1" applyAlignment="1">
      <alignment horizontal="center" vertical="center"/>
    </xf>
    <xf numFmtId="164" fontId="12" fillId="0" borderId="71" xfId="0" applyNumberFormat="1" applyFont="1" applyBorder="1" applyAlignment="1">
      <alignment horizontal="center" vertical="center"/>
    </xf>
    <xf numFmtId="164" fontId="12" fillId="0" borderId="68" xfId="0" applyNumberFormat="1" applyFont="1" applyBorder="1" applyAlignment="1">
      <alignment horizontal="center" vertical="center"/>
    </xf>
    <xf numFmtId="164" fontId="12" fillId="0" borderId="61" xfId="0" applyNumberFormat="1" applyFont="1" applyBorder="1" applyAlignment="1">
      <alignment horizontal="center" vertical="center"/>
    </xf>
    <xf numFmtId="164" fontId="12" fillId="4" borderId="61" xfId="0" applyNumberFormat="1" applyFont="1" applyFill="1" applyBorder="1" applyAlignment="1">
      <alignment horizontal="center" vertical="center"/>
    </xf>
    <xf numFmtId="164" fontId="12" fillId="0" borderId="55"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2"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4" xfId="0" applyFont="1" applyBorder="1" applyAlignment="1">
      <alignment wrapText="1"/>
    </xf>
    <xf numFmtId="0" fontId="79" fillId="0" borderId="30" xfId="0" applyFont="1" applyBorder="1" applyAlignment="1">
      <alignment wrapText="1"/>
    </xf>
    <xf numFmtId="0" fontId="79" fillId="0" borderId="85" xfId="0" applyFont="1" applyBorder="1" applyAlignment="1">
      <alignment wrapText="1"/>
    </xf>
    <xf numFmtId="0" fontId="79" fillId="0" borderId="85" xfId="0" applyFont="1" applyBorder="1" applyAlignment="1">
      <alignment horizontal="center"/>
    </xf>
    <xf numFmtId="0" fontId="69" fillId="29" borderId="9" xfId="0" applyFont="1" applyFill="1" applyBorder="1" applyAlignment="1">
      <alignment horizontal="center" vertical="center" wrapText="1"/>
    </xf>
    <xf numFmtId="17" fontId="72" fillId="5" borderId="86" xfId="1" applyNumberFormat="1" applyFont="1" applyFill="1" applyBorder="1" applyAlignment="1">
      <alignment vertical="center"/>
    </xf>
    <xf numFmtId="164" fontId="12" fillId="0" borderId="87" xfId="0" applyNumberFormat="1" applyFont="1" applyBorder="1" applyAlignment="1">
      <alignment horizontal="center" vertical="center"/>
    </xf>
    <xf numFmtId="0" fontId="72" fillId="5" borderId="44" xfId="1" applyFont="1" applyFill="1" applyBorder="1" applyAlignment="1">
      <alignment vertical="center"/>
    </xf>
    <xf numFmtId="164" fontId="12" fillId="0" borderId="47" xfId="0" applyNumberFormat="1" applyFont="1" applyBorder="1" applyAlignment="1">
      <alignment horizontal="center" vertical="center"/>
    </xf>
    <xf numFmtId="164" fontId="12" fillId="4" borderId="47" xfId="0" applyNumberFormat="1" applyFont="1" applyFill="1" applyBorder="1" applyAlignment="1">
      <alignment horizontal="center" vertical="center"/>
    </xf>
    <xf numFmtId="0" fontId="72" fillId="6" borderId="44" xfId="1" applyFont="1" applyFill="1" applyBorder="1" applyAlignment="1">
      <alignment vertical="center"/>
    </xf>
    <xf numFmtId="0" fontId="72" fillId="7" borderId="44" xfId="1" applyFont="1" applyFill="1" applyBorder="1" applyAlignment="1">
      <alignment vertical="center"/>
    </xf>
    <xf numFmtId="0" fontId="72" fillId="8" borderId="44" xfId="1" applyFont="1" applyFill="1" applyBorder="1" applyAlignment="1">
      <alignment vertical="center"/>
    </xf>
    <xf numFmtId="0" fontId="72" fillId="8" borderId="88" xfId="1" applyFont="1" applyFill="1" applyBorder="1" applyAlignment="1">
      <alignment vertical="center"/>
    </xf>
    <xf numFmtId="164" fontId="12" fillId="4" borderId="58" xfId="0" applyNumberFormat="1" applyFont="1" applyFill="1" applyBorder="1" applyAlignment="1">
      <alignment horizontal="center" vertical="center"/>
    </xf>
    <xf numFmtId="164" fontId="12" fillId="4" borderId="83" xfId="0" applyNumberFormat="1" applyFont="1" applyFill="1" applyBorder="1" applyAlignment="1">
      <alignment horizontal="center" vertical="center"/>
    </xf>
    <xf numFmtId="164" fontId="12" fillId="4" borderId="89"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0" fontId="0" fillId="17" borderId="0" xfId="0" applyFont="1" applyFill="1" applyAlignment="1">
      <alignment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14" fillId="0" borderId="1" xfId="0" applyFont="1" applyFill="1" applyBorder="1" applyAlignment="1">
      <alignment horizontal="justify" vertical="center" wrapText="1"/>
    </xf>
    <xf numFmtId="0" fontId="50" fillId="0" borderId="1" xfId="0" applyFont="1" applyBorder="1" applyAlignment="1">
      <alignment horizontal="center"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44" fillId="17" borderId="1" xfId="0" applyFont="1" applyFill="1" applyBorder="1" applyAlignment="1">
      <alignment vertical="center" wrapText="1"/>
    </xf>
    <xf numFmtId="0" fontId="0" fillId="17" borderId="1" xfId="0" applyFont="1" applyFill="1" applyBorder="1"/>
    <xf numFmtId="0" fontId="18" fillId="16" borderId="94"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5" xfId="0" applyFont="1" applyFill="1" applyBorder="1" applyAlignment="1">
      <alignment horizontal="center" vertical="center"/>
    </xf>
    <xf numFmtId="0" fontId="86" fillId="0" borderId="1" xfId="0" applyFont="1" applyBorder="1" applyAlignment="1">
      <alignment horizontal="left" vertical="top"/>
    </xf>
    <xf numFmtId="0" fontId="44" fillId="17" borderId="1" xfId="0" applyFont="1" applyFill="1" applyBorder="1" applyAlignment="1">
      <alignment horizontal="center" vertical="center"/>
    </xf>
    <xf numFmtId="0" fontId="55" fillId="0" borderId="0" xfId="0" applyFont="1" applyAlignment="1"/>
    <xf numFmtId="0" fontId="43" fillId="0" borderId="1" xfId="0" applyFont="1" applyFill="1" applyBorder="1" applyAlignment="1">
      <alignment horizontal="center" vertical="center" wrapText="1"/>
    </xf>
    <xf numFmtId="0" fontId="44" fillId="17" borderId="92" xfId="0" applyFont="1" applyFill="1" applyBorder="1" applyAlignment="1">
      <alignment horizontal="left" vertical="center" wrapText="1"/>
    </xf>
    <xf numFmtId="0" fontId="44" fillId="17" borderId="91" xfId="0" applyFont="1" applyFill="1" applyBorder="1" applyAlignment="1">
      <alignment horizontal="left" vertical="center" wrapText="1"/>
    </xf>
    <xf numFmtId="0" fontId="44" fillId="17" borderId="84"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12" fillId="0" borderId="56" xfId="0" applyFont="1" applyBorder="1" applyAlignment="1">
      <alignment horizontal="center" vertical="center"/>
    </xf>
    <xf numFmtId="0" fontId="12" fillId="0" borderId="70" xfId="0" applyFont="1" applyBorder="1" applyAlignment="1">
      <alignment horizontal="center" vertical="center"/>
    </xf>
    <xf numFmtId="0" fontId="0" fillId="0" borderId="0" xfId="0" applyFont="1" applyAlignment="1"/>
    <xf numFmtId="14" fontId="43" fillId="0" borderId="1" xfId="0" applyNumberFormat="1" applyFont="1" applyBorder="1" applyAlignment="1">
      <alignment horizontal="center" vertical="center"/>
    </xf>
    <xf numFmtId="0" fontId="73" fillId="0" borderId="1" xfId="1" applyFont="1" applyBorder="1" applyAlignment="1">
      <alignment vertical="center" wrapText="1"/>
    </xf>
    <xf numFmtId="0" fontId="73" fillId="0" borderId="1" xfId="1" applyFont="1" applyBorder="1" applyAlignment="1">
      <alignment horizontal="left" vertical="top" wrapText="1"/>
    </xf>
    <xf numFmtId="0" fontId="43" fillId="17" borderId="1" xfId="0" applyFont="1" applyFill="1" applyBorder="1" applyAlignment="1">
      <alignment horizontal="left" vertical="top"/>
    </xf>
    <xf numFmtId="0" fontId="43" fillId="0" borderId="0" xfId="0" applyFont="1" applyAlignment="1">
      <alignment horizontal="center"/>
    </xf>
    <xf numFmtId="0" fontId="14" fillId="17" borderId="1" xfId="0" applyFont="1" applyFill="1" applyBorder="1" applyAlignment="1">
      <alignment vertical="center"/>
    </xf>
    <xf numFmtId="14" fontId="14" fillId="0" borderId="1" xfId="0" applyNumberFormat="1" applyFont="1" applyBorder="1" applyAlignment="1">
      <alignment horizontal="center" vertical="center"/>
    </xf>
    <xf numFmtId="0" fontId="14" fillId="17" borderId="1" xfId="0" applyFont="1" applyFill="1" applyBorder="1" applyAlignment="1">
      <alignment horizontal="left" vertical="center" wrapText="1"/>
    </xf>
    <xf numFmtId="14" fontId="14" fillId="0" borderId="1" xfId="0" applyNumberFormat="1" applyFont="1" applyBorder="1" applyAlignment="1">
      <alignment vertical="center"/>
    </xf>
    <xf numFmtId="0" fontId="14" fillId="0" borderId="1" xfId="0" applyFont="1" applyBorder="1" applyAlignment="1">
      <alignment horizontal="left" vertical="center"/>
    </xf>
    <xf numFmtId="0" fontId="18" fillId="17" borderId="1" xfId="0" applyFont="1" applyFill="1" applyBorder="1" applyAlignment="1">
      <alignment horizontal="center" vertical="center"/>
    </xf>
    <xf numFmtId="0" fontId="14" fillId="17" borderId="1" xfId="0" applyFont="1" applyFill="1" applyBorder="1" applyAlignment="1">
      <alignment horizontal="center" vertical="center"/>
    </xf>
    <xf numFmtId="0" fontId="43" fillId="0" borderId="1" xfId="0" applyFont="1" applyBorder="1" applyAlignment="1"/>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6" xfId="0" applyNumberFormat="1" applyFont="1" applyFill="1" applyBorder="1"/>
    <xf numFmtId="165" fontId="0" fillId="4" borderId="73"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0" fillId="0" borderId="0" xfId="0" applyFont="1" applyAlignment="1"/>
    <xf numFmtId="0" fontId="43"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7" fillId="0" borderId="46" xfId="0" applyFont="1" applyBorder="1" applyAlignment="1">
      <alignment horizontal="left" vertical="center" wrapText="1"/>
    </xf>
    <xf numFmtId="0" fontId="7"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0" fontId="47" fillId="0" borderId="1" xfId="0" applyFont="1" applyBorder="1" applyAlignment="1">
      <alignment horizontal="justify" vertical="top" wrapText="1"/>
    </xf>
    <xf numFmtId="1" fontId="44" fillId="16" borderId="97" xfId="0" applyNumberFormat="1" applyFont="1" applyFill="1" applyBorder="1" applyAlignment="1">
      <alignment horizontal="center" vertical="center" wrapText="1"/>
    </xf>
    <xf numFmtId="0" fontId="44" fillId="16" borderId="98" xfId="0" applyFont="1" applyFill="1" applyBorder="1" applyAlignment="1">
      <alignment horizontal="center" vertical="center" wrapText="1"/>
    </xf>
    <xf numFmtId="0" fontId="44" fillId="16" borderId="94" xfId="0"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18" fillId="16" borderId="98"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0" fillId="0" borderId="1" xfId="0" applyFont="1" applyBorder="1" applyAlignment="1"/>
    <xf numFmtId="0" fontId="43" fillId="0" borderId="1" xfId="0" applyFont="1" applyBorder="1" applyAlignment="1">
      <alignment horizontal="center" vertical="center" wrapText="1"/>
    </xf>
    <xf numFmtId="0" fontId="43" fillId="0" borderId="1" xfId="8"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xf numFmtId="0" fontId="43" fillId="0" borderId="1"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0" fontId="26" fillId="16" borderId="97" xfId="0" applyFont="1" applyFill="1" applyBorder="1" applyAlignment="1">
      <alignment horizontal="center" vertical="center" wrapText="1"/>
    </xf>
    <xf numFmtId="14" fontId="18" fillId="0" borderId="1" xfId="0" applyNumberFormat="1" applyFont="1" applyBorder="1" applyAlignment="1">
      <alignment vertical="center"/>
    </xf>
    <xf numFmtId="0" fontId="43" fillId="13" borderId="1" xfId="0" applyFont="1" applyFill="1" applyBorder="1" applyAlignment="1">
      <alignment horizontal="center" vertical="center"/>
    </xf>
    <xf numFmtId="14" fontId="18" fillId="17" borderId="1" xfId="0" applyNumberFormat="1" applyFont="1" applyFill="1" applyBorder="1" applyAlignment="1">
      <alignment horizontal="center" vertical="center"/>
    </xf>
    <xf numFmtId="0" fontId="43" fillId="17" borderId="1" xfId="0" applyFont="1" applyFill="1" applyBorder="1" applyAlignment="1">
      <alignment vertical="center"/>
    </xf>
    <xf numFmtId="0" fontId="90" fillId="17" borderId="1" xfId="0" applyFont="1" applyFill="1" applyBorder="1" applyAlignment="1">
      <alignment horizontal="center" vertical="center" wrapText="1"/>
    </xf>
    <xf numFmtId="14" fontId="91" fillId="17"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14" fillId="0" borderId="1" xfId="0" applyFont="1" applyBorder="1" applyAlignment="1">
      <alignment horizontal="left" vertical="top" wrapText="1"/>
    </xf>
    <xf numFmtId="0" fontId="18" fillId="16" borderId="97" xfId="0" applyFont="1" applyFill="1" applyBorder="1" applyAlignment="1">
      <alignment horizontal="center" vertical="center" wrapText="1"/>
    </xf>
    <xf numFmtId="0" fontId="18" fillId="0" borderId="1" xfId="0" applyFont="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left" vertical="top" wrapText="1"/>
    </xf>
    <xf numFmtId="0" fontId="43" fillId="0" borderId="1" xfId="0" applyFont="1" applyBorder="1" applyAlignment="1">
      <alignment horizontal="center" vertical="center" wrapText="1"/>
    </xf>
    <xf numFmtId="0" fontId="43" fillId="17" borderId="1" xfId="0" applyFont="1" applyFill="1" applyBorder="1" applyAlignment="1">
      <alignment horizontal="left" vertical="top"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vertical="center"/>
    </xf>
    <xf numFmtId="0" fontId="14"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justify" vertical="center" wrapText="1"/>
    </xf>
    <xf numFmtId="0" fontId="43" fillId="0" borderId="30" xfId="0" applyFont="1" applyBorder="1" applyAlignment="1">
      <alignment horizontal="center" vertical="center" wrapText="1"/>
    </xf>
    <xf numFmtId="0" fontId="72" fillId="8" borderId="99" xfId="1" applyFont="1" applyFill="1" applyBorder="1" applyAlignment="1">
      <alignment vertical="center"/>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16" xfId="0" applyFont="1" applyBorder="1" applyAlignment="1">
      <alignment horizontal="center" vertical="center" wrapText="1"/>
    </xf>
    <xf numFmtId="0" fontId="44" fillId="36" borderId="100" xfId="0" applyFont="1" applyFill="1" applyBorder="1" applyAlignment="1">
      <alignment horizontal="center" vertical="center"/>
    </xf>
    <xf numFmtId="0" fontId="43" fillId="36" borderId="100" xfId="0" applyFont="1" applyFill="1" applyBorder="1" applyAlignment="1">
      <alignment vertical="center" wrapText="1"/>
    </xf>
    <xf numFmtId="0" fontId="43" fillId="36" borderId="100" xfId="0" applyFont="1" applyFill="1" applyBorder="1" applyAlignment="1">
      <alignment horizontal="center" vertical="center" wrapText="1"/>
    </xf>
    <xf numFmtId="169" fontId="91" fillId="36" borderId="100" xfId="0" applyNumberFormat="1" applyFont="1" applyFill="1" applyBorder="1" applyAlignment="1">
      <alignment horizontal="center" vertical="center"/>
    </xf>
    <xf numFmtId="0" fontId="43" fillId="36" borderId="100" xfId="0" applyFont="1" applyFill="1" applyBorder="1" applyAlignment="1">
      <alignment vertical="center"/>
    </xf>
    <xf numFmtId="0" fontId="43" fillId="36" borderId="100" xfId="0" applyFont="1" applyFill="1" applyBorder="1" applyAlignment="1">
      <alignment horizontal="left" vertical="center" wrapText="1"/>
    </xf>
    <xf numFmtId="0" fontId="90" fillId="36" borderId="100" xfId="0" applyFont="1" applyFill="1" applyBorder="1" applyAlignment="1">
      <alignment horizontal="left" vertical="center" wrapText="1"/>
    </xf>
    <xf numFmtId="0" fontId="43" fillId="0" borderId="100" xfId="0" applyFont="1" applyBorder="1" applyAlignment="1">
      <alignment horizontal="center" vertical="center" wrapText="1"/>
    </xf>
    <xf numFmtId="0" fontId="44" fillId="0" borderId="1" xfId="0" applyFont="1" applyBorder="1" applyAlignment="1">
      <alignment vertical="top" wrapText="1"/>
    </xf>
    <xf numFmtId="169" fontId="43" fillId="36" borderId="101" xfId="0" applyNumberFormat="1" applyFont="1" applyFill="1" applyBorder="1" applyAlignment="1">
      <alignment horizontal="center" vertical="center" wrapText="1"/>
    </xf>
    <xf numFmtId="0" fontId="43" fillId="0" borderId="100" xfId="0" applyFont="1" applyBorder="1" applyAlignment="1">
      <alignment vertical="center" wrapText="1"/>
    </xf>
    <xf numFmtId="0" fontId="43" fillId="0" borderId="100" xfId="0" applyFont="1" applyBorder="1"/>
    <xf numFmtId="169" fontId="43" fillId="0" borderId="101" xfId="0" applyNumberFormat="1" applyFont="1" applyBorder="1" applyAlignment="1">
      <alignment horizontal="center" vertical="center" wrapText="1"/>
    </xf>
    <xf numFmtId="0" fontId="91" fillId="0" borderId="100" xfId="0" applyFont="1" applyBorder="1" applyAlignment="1">
      <alignment horizontal="justify" vertical="center" wrapText="1"/>
    </xf>
    <xf numFmtId="0" fontId="30" fillId="0" borderId="1" xfId="1" applyBorder="1" applyAlignment="1">
      <alignment horizontal="justify" vertical="center" wrapText="1"/>
    </xf>
    <xf numFmtId="0" fontId="90" fillId="0" borderId="100" xfId="0" applyFont="1" applyBorder="1" applyAlignment="1">
      <alignment horizontal="justify" vertical="center" wrapText="1"/>
    </xf>
    <xf numFmtId="0" fontId="73" fillId="0" borderId="1" xfId="1" applyFont="1" applyBorder="1" applyAlignment="1">
      <alignment horizontal="justify" vertical="center" wrapText="1"/>
    </xf>
    <xf numFmtId="0" fontId="43" fillId="0" borderId="100" xfId="0" applyFont="1" applyBorder="1" applyAlignment="1">
      <alignment horizontal="justify" vertical="center" wrapText="1"/>
    </xf>
    <xf numFmtId="0" fontId="43" fillId="0" borderId="1" xfId="0" applyFont="1" applyBorder="1" applyAlignment="1">
      <alignment horizontal="justify" vertical="center"/>
    </xf>
    <xf numFmtId="0" fontId="14" fillId="17" borderId="1" xfId="0" applyFont="1" applyFill="1"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04" xfId="0" applyFont="1" applyBorder="1" applyAlignment="1">
      <alignment horizontal="center" vertical="center" wrapText="1"/>
    </xf>
    <xf numFmtId="0" fontId="43" fillId="0" borderId="100" xfId="0" applyFont="1" applyBorder="1" applyAlignment="1">
      <alignment horizontal="justify" vertical="center"/>
    </xf>
    <xf numFmtId="0" fontId="44" fillId="17" borderId="1" xfId="0" applyFont="1" applyFill="1" applyBorder="1" applyAlignment="1"/>
    <xf numFmtId="0" fontId="43" fillId="17" borderId="1" xfId="0" applyFont="1" applyFill="1" applyBorder="1" applyAlignment="1"/>
    <xf numFmtId="0" fontId="43" fillId="0" borderId="103" xfId="0" applyFont="1" applyBorder="1" applyAlignment="1">
      <alignment horizontal="center" vertical="center" wrapText="1"/>
    </xf>
    <xf numFmtId="169" fontId="43" fillId="0" borderId="104" xfId="0" applyNumberFormat="1" applyFont="1" applyBorder="1" applyAlignment="1">
      <alignment horizontal="center" vertical="center"/>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6" xfId="0" applyFont="1" applyBorder="1" applyAlignment="1">
      <alignment horizontal="center" vertical="center"/>
    </xf>
    <xf numFmtId="14" fontId="43" fillId="0" borderId="16" xfId="0" applyNumberFormat="1" applyFont="1" applyBorder="1" applyAlignment="1">
      <alignment horizontal="center" vertical="center"/>
    </xf>
    <xf numFmtId="14" fontId="43" fillId="0" borderId="1" xfId="0" applyNumberFormat="1" applyFont="1" applyBorder="1" applyAlignment="1">
      <alignment horizontal="center" vertical="center"/>
    </xf>
    <xf numFmtId="0" fontId="44" fillId="0" borderId="1" xfId="0" applyFont="1" applyBorder="1" applyAlignment="1">
      <alignment horizontal="justify" vertical="center" wrapText="1"/>
    </xf>
    <xf numFmtId="0" fontId="43" fillId="0" borderId="1" xfId="0" applyFont="1" applyBorder="1" applyAlignment="1">
      <alignment horizontal="justify" vertical="center" wrapText="1"/>
    </xf>
    <xf numFmtId="0" fontId="43" fillId="0" borderId="100" xfId="0" applyFont="1" applyBorder="1" applyAlignment="1">
      <alignment horizontal="left" vertical="center" wrapText="1"/>
    </xf>
    <xf numFmtId="169" fontId="43" fillId="0" borderId="100" xfId="0" applyNumberFormat="1" applyFont="1" applyBorder="1" applyAlignment="1">
      <alignment horizontal="center" vertical="center"/>
    </xf>
    <xf numFmtId="169" fontId="43" fillId="0" borderId="100" xfId="0" applyNumberFormat="1" applyFont="1" applyBorder="1" applyAlignment="1">
      <alignment horizontal="center" vertical="center" wrapText="1"/>
    </xf>
    <xf numFmtId="0" fontId="43" fillId="0" borderId="100" xfId="0" applyFont="1" applyBorder="1" applyAlignment="1">
      <alignment horizontal="left" vertical="top" wrapText="1"/>
    </xf>
    <xf numFmtId="0" fontId="44" fillId="0" borderId="100" xfId="0" applyFont="1" applyBorder="1" applyAlignment="1">
      <alignment horizontal="center" vertical="center"/>
    </xf>
    <xf numFmtId="0" fontId="43" fillId="38" borderId="100" xfId="0" applyFont="1" applyFill="1" applyBorder="1" applyAlignment="1">
      <alignment horizontal="center" vertical="center"/>
    </xf>
    <xf numFmtId="0" fontId="44" fillId="0" borderId="100" xfId="0" applyFont="1" applyBorder="1" applyAlignment="1">
      <alignment horizontal="left" vertical="center" wrapText="1"/>
    </xf>
    <xf numFmtId="0" fontId="44" fillId="0" borderId="16" xfId="0" applyFont="1" applyFill="1" applyBorder="1" applyAlignment="1">
      <alignment vertical="center" wrapText="1"/>
    </xf>
    <xf numFmtId="0" fontId="43" fillId="0" borderId="16" xfId="0" applyFont="1" applyBorder="1" applyAlignment="1">
      <alignment vertical="center" wrapText="1"/>
    </xf>
    <xf numFmtId="14" fontId="43" fillId="0" borderId="16" xfId="0" applyNumberFormat="1" applyFont="1" applyBorder="1" applyAlignment="1">
      <alignment vertical="center"/>
    </xf>
    <xf numFmtId="0" fontId="43" fillId="0" borderId="16" xfId="0" applyFont="1" applyBorder="1" applyAlignment="1">
      <alignment vertical="center"/>
    </xf>
    <xf numFmtId="0" fontId="55" fillId="39" borderId="0" xfId="0" applyFont="1" applyFill="1" applyAlignment="1">
      <alignment horizontal="left" vertical="center"/>
    </xf>
    <xf numFmtId="0" fontId="0" fillId="39" borderId="0" xfId="0" applyFont="1" applyFill="1" applyAlignment="1"/>
    <xf numFmtId="0" fontId="0" fillId="39" borderId="0" xfId="0" applyFont="1" applyFill="1" applyAlignment="1">
      <alignment horizontal="center"/>
    </xf>
    <xf numFmtId="0" fontId="43" fillId="0" borderId="16" xfId="0" applyFont="1" applyBorder="1" applyAlignment="1">
      <alignment horizontal="left" vertical="center" wrapText="1"/>
    </xf>
    <xf numFmtId="0" fontId="44" fillId="0" borderId="16" xfId="0" applyFont="1" applyBorder="1" applyAlignment="1">
      <alignment horizontal="left" vertical="top" wrapText="1"/>
    </xf>
    <xf numFmtId="0" fontId="73" fillId="0" borderId="16" xfId="1" applyFont="1" applyBorder="1" applyAlignment="1">
      <alignment horizontal="left" vertical="top" wrapText="1"/>
    </xf>
    <xf numFmtId="0" fontId="44" fillId="0" borderId="16" xfId="0" applyFont="1" applyFill="1" applyBorder="1" applyAlignment="1">
      <alignment horizontal="center" vertical="center"/>
    </xf>
    <xf numFmtId="0" fontId="43" fillId="0" borderId="31" xfId="0" applyFont="1" applyFill="1" applyBorder="1" applyAlignment="1">
      <alignment horizontal="center" vertical="center"/>
    </xf>
    <xf numFmtId="0" fontId="22" fillId="0" borderId="16" xfId="0" applyFont="1" applyFill="1" applyBorder="1" applyAlignment="1">
      <alignment horizontal="justify" vertical="center" wrapText="1"/>
    </xf>
    <xf numFmtId="14" fontId="43" fillId="0" borderId="1" xfId="0" applyNumberFormat="1" applyFont="1" applyBorder="1" applyAlignment="1">
      <alignment vertical="center"/>
    </xf>
    <xf numFmtId="0" fontId="73" fillId="0" borderId="1" xfId="0" applyFont="1" applyBorder="1" applyAlignment="1">
      <alignment vertical="center" wrapText="1"/>
    </xf>
    <xf numFmtId="14" fontId="43" fillId="0" borderId="16" xfId="0" applyNumberFormat="1" applyFont="1" applyFill="1" applyBorder="1" applyAlignment="1">
      <alignment vertical="center"/>
    </xf>
    <xf numFmtId="0" fontId="43" fillId="0" borderId="16" xfId="0" applyNumberFormat="1" applyFont="1" applyFill="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lignment horizontal="center"/>
    </xf>
    <xf numFmtId="0" fontId="43" fillId="0" borderId="1" xfId="0" applyFont="1" applyFill="1" applyBorder="1" applyAlignment="1">
      <alignment horizontal="justify" vertical="center" wrapText="1"/>
    </xf>
    <xf numFmtId="0" fontId="0" fillId="0" borderId="0" xfId="0" applyFont="1" applyAlignment="1"/>
    <xf numFmtId="0" fontId="43" fillId="0" borderId="1" xfId="0" applyFont="1" applyBorder="1" applyAlignment="1">
      <alignment horizontal="center" vertical="center" wrapText="1"/>
    </xf>
    <xf numFmtId="1" fontId="44" fillId="16" borderId="97" xfId="0" applyNumberFormat="1" applyFont="1" applyFill="1" applyBorder="1" applyAlignment="1">
      <alignment horizontal="center" vertical="center"/>
    </xf>
    <xf numFmtId="0" fontId="44" fillId="16" borderId="98" xfId="0" applyFont="1" applyFill="1" applyBorder="1" applyAlignment="1">
      <alignment horizontal="center" vertical="center"/>
    </xf>
    <xf numFmtId="0" fontId="44" fillId="16" borderId="94" xfId="0" applyFont="1" applyFill="1" applyBorder="1" applyAlignment="1">
      <alignment horizontal="center" vertical="center"/>
    </xf>
    <xf numFmtId="0" fontId="44" fillId="16" borderId="49" xfId="0" applyFont="1" applyFill="1" applyBorder="1" applyAlignment="1">
      <alignment horizontal="center" vertical="center"/>
    </xf>
    <xf numFmtId="0" fontId="18" fillId="16" borderId="98" xfId="0" applyFont="1" applyFill="1" applyBorder="1" applyAlignment="1">
      <alignment horizontal="center" vertical="center"/>
    </xf>
    <xf numFmtId="0" fontId="18" fillId="16" borderId="49" xfId="0" applyFont="1" applyFill="1" applyBorder="1" applyAlignment="1">
      <alignment horizontal="center" vertical="center"/>
    </xf>
    <xf numFmtId="0" fontId="43" fillId="0" borderId="0" xfId="0" applyFont="1" applyAlignment="1">
      <alignment horizontal="left" vertical="center"/>
    </xf>
    <xf numFmtId="0" fontId="14" fillId="3" borderId="0" xfId="0" applyFont="1" applyFill="1" applyBorder="1" applyAlignment="1">
      <alignment horizontal="left" vertical="center"/>
    </xf>
    <xf numFmtId="0" fontId="44" fillId="0" borderId="1" xfId="0" applyFont="1" applyBorder="1" applyAlignment="1">
      <alignment vertical="center" wrapText="1"/>
    </xf>
    <xf numFmtId="0" fontId="44" fillId="0" borderId="1" xfId="0" applyFont="1" applyFill="1" applyBorder="1" applyAlignment="1">
      <alignment vertical="center" wrapText="1"/>
    </xf>
    <xf numFmtId="0" fontId="44" fillId="9" borderId="0" xfId="0" applyFont="1" applyFill="1" applyBorder="1" applyAlignment="1">
      <alignment vertical="center" wrapText="1"/>
    </xf>
    <xf numFmtId="0" fontId="0" fillId="0" borderId="30" xfId="0" applyFont="1" applyBorder="1" applyAlignment="1"/>
    <xf numFmtId="0" fontId="0" fillId="0" borderId="0" xfId="0" applyFont="1" applyAlignment="1"/>
    <xf numFmtId="0" fontId="44" fillId="0" borderId="1" xfId="0" applyFont="1" applyBorder="1" applyAlignment="1">
      <alignment horizontal="center" vertical="center"/>
    </xf>
    <xf numFmtId="0" fontId="81" fillId="0" borderId="100" xfId="0" applyFont="1" applyBorder="1" applyAlignment="1">
      <alignment horizontal="left" vertical="center" wrapText="1"/>
    </xf>
    <xf numFmtId="0" fontId="81" fillId="0" borderId="110" xfId="0" applyFont="1" applyBorder="1" applyAlignment="1">
      <alignment vertical="center" wrapText="1"/>
    </xf>
    <xf numFmtId="0" fontId="81" fillId="0" borderId="102" xfId="0" applyFont="1" applyBorder="1" applyAlignment="1">
      <alignment horizontal="left" vertical="center" wrapText="1"/>
    </xf>
    <xf numFmtId="0" fontId="81" fillId="0" borderId="1" xfId="0" applyFont="1" applyBorder="1" applyAlignment="1">
      <alignment horizontal="center" vertical="center" wrapText="1"/>
    </xf>
    <xf numFmtId="169" fontId="81" fillId="0" borderId="1" xfId="0" applyNumberFormat="1" applyFont="1" applyBorder="1" applyAlignment="1">
      <alignment horizontal="center" vertical="center" wrapText="1"/>
    </xf>
    <xf numFmtId="0" fontId="81" fillId="0" borderId="1" xfId="0" applyFont="1" applyBorder="1" applyAlignment="1">
      <alignment horizontal="left" vertical="center" wrapText="1"/>
    </xf>
    <xf numFmtId="169" fontId="81" fillId="0" borderId="1" xfId="0" applyNumberFormat="1" applyFont="1" applyBorder="1" applyAlignment="1">
      <alignment vertical="center" wrapText="1"/>
    </xf>
    <xf numFmtId="0" fontId="81" fillId="0" borderId="100" xfId="0" applyFont="1" applyBorder="1" applyAlignment="1">
      <alignment horizontal="center" vertical="center" wrapText="1"/>
    </xf>
    <xf numFmtId="0" fontId="81" fillId="0" borderId="100" xfId="0" applyFont="1" applyBorder="1" applyAlignment="1">
      <alignment vertical="center" wrapText="1"/>
    </xf>
    <xf numFmtId="169" fontId="81" fillId="0" borderId="100" xfId="0" applyNumberFormat="1" applyFont="1" applyBorder="1" applyAlignment="1">
      <alignment horizontal="center" vertical="center" wrapText="1"/>
    </xf>
    <xf numFmtId="0" fontId="81" fillId="0" borderId="100" xfId="0" applyFont="1" applyBorder="1" applyAlignment="1">
      <alignment horizontal="left" vertical="top" wrapText="1"/>
    </xf>
    <xf numFmtId="0" fontId="43" fillId="0" borderId="112" xfId="0" applyFont="1" applyBorder="1" applyAlignment="1">
      <alignment vertical="center" wrapText="1"/>
    </xf>
    <xf numFmtId="169" fontId="43" fillId="0" borderId="112" xfId="0" applyNumberFormat="1" applyFont="1" applyBorder="1" applyAlignment="1">
      <alignment vertical="center" wrapText="1"/>
    </xf>
    <xf numFmtId="0" fontId="43" fillId="0" borderId="104" xfId="0" applyFont="1" applyBorder="1" applyAlignment="1">
      <alignment vertical="center" wrapText="1"/>
    </xf>
    <xf numFmtId="0" fontId="14" fillId="36" borderId="112" xfId="0" applyFont="1" applyFill="1" applyBorder="1" applyAlignment="1">
      <alignment vertical="center" wrapText="1"/>
    </xf>
    <xf numFmtId="0" fontId="43" fillId="36" borderId="112" xfId="0" applyFont="1" applyFill="1" applyBorder="1" applyAlignment="1">
      <alignment vertical="center" wrapText="1"/>
    </xf>
    <xf numFmtId="0" fontId="14" fillId="36" borderId="100" xfId="0" applyFont="1" applyFill="1" applyBorder="1" applyAlignment="1">
      <alignment horizontal="left" vertical="center" wrapText="1"/>
    </xf>
    <xf numFmtId="0" fontId="14" fillId="0" borderId="0" xfId="0" applyFont="1" applyAlignment="1">
      <alignment horizontal="center" vertical="center" wrapText="1"/>
    </xf>
    <xf numFmtId="0" fontId="14" fillId="0" borderId="100" xfId="0" applyFont="1" applyBorder="1" applyAlignment="1">
      <alignment horizontal="left" vertical="center" wrapText="1"/>
    </xf>
    <xf numFmtId="0" fontId="90" fillId="0" borderId="100" xfId="0" applyFont="1" applyBorder="1" applyAlignment="1">
      <alignment horizontal="left" vertical="center" wrapText="1"/>
    </xf>
    <xf numFmtId="0" fontId="90" fillId="17" borderId="100" xfId="0" applyFont="1" applyFill="1" applyBorder="1" applyAlignment="1">
      <alignment horizontal="left" vertical="center" wrapText="1"/>
    </xf>
    <xf numFmtId="0" fontId="43" fillId="17" borderId="100" xfId="0" applyFont="1" applyFill="1" applyBorder="1" applyAlignment="1">
      <alignment horizontal="left" vertical="top" wrapText="1"/>
    </xf>
    <xf numFmtId="0" fontId="43" fillId="17" borderId="100" xfId="0" applyFont="1" applyFill="1" applyBorder="1" applyAlignment="1">
      <alignment vertical="center" wrapText="1"/>
    </xf>
    <xf numFmtId="0" fontId="43" fillId="17" borderId="100" xfId="0" applyFont="1" applyFill="1" applyBorder="1" applyAlignment="1">
      <alignment horizontal="left" vertical="center" wrapText="1"/>
    </xf>
    <xf numFmtId="0" fontId="14" fillId="17" borderId="1" xfId="0" quotePrefix="1" applyFont="1" applyFill="1" applyBorder="1" applyAlignment="1">
      <alignment horizontal="center" vertical="center" wrapText="1"/>
    </xf>
    <xf numFmtId="14" fontId="14" fillId="17" borderId="1" xfId="0" applyNumberFormat="1" applyFont="1" applyFill="1" applyBorder="1" applyAlignment="1">
      <alignment horizontal="center" vertical="center"/>
    </xf>
    <xf numFmtId="0" fontId="43" fillId="17" borderId="30" xfId="0" applyFont="1" applyFill="1" applyBorder="1" applyAlignment="1">
      <alignment horizontal="left" vertical="center" wrapText="1"/>
    </xf>
    <xf numFmtId="0" fontId="43" fillId="0" borderId="30" xfId="0" applyFont="1" applyBorder="1" applyAlignment="1">
      <alignment horizontal="justify" vertical="center" wrapText="1"/>
    </xf>
    <xf numFmtId="0" fontId="43" fillId="0" borderId="1" xfId="0" applyFont="1" applyFill="1" applyBorder="1" applyAlignment="1">
      <alignment horizontal="center" vertical="center" wrapText="1"/>
    </xf>
    <xf numFmtId="0" fontId="43" fillId="0" borderId="15" xfId="0" applyFont="1" applyBorder="1" applyAlignment="1">
      <alignment horizontal="center" vertical="center"/>
    </xf>
    <xf numFmtId="0" fontId="43" fillId="0" borderId="1" xfId="0" applyFont="1" applyBorder="1" applyAlignment="1">
      <alignment horizontal="justify" vertical="center" wrapText="1"/>
    </xf>
    <xf numFmtId="0" fontId="0" fillId="0" borderId="1" xfId="0" applyFont="1" applyBorder="1" applyAlignment="1">
      <alignment horizontal="center"/>
    </xf>
    <xf numFmtId="0" fontId="43" fillId="0" borderId="1" xfId="0" applyFont="1" applyBorder="1" applyAlignment="1">
      <alignment horizontal="left" vertical="center" wrapText="1"/>
    </xf>
    <xf numFmtId="14" fontId="43" fillId="0" borderId="1" xfId="0" applyNumberFormat="1" applyFont="1" applyFill="1" applyBorder="1" applyAlignment="1">
      <alignment horizontal="center" vertical="center" wrapText="1"/>
    </xf>
    <xf numFmtId="14" fontId="43" fillId="0" borderId="28" xfId="0" applyNumberFormat="1" applyFont="1" applyBorder="1" applyAlignment="1">
      <alignment horizontal="center" vertical="center"/>
    </xf>
    <xf numFmtId="14" fontId="43" fillId="17" borderId="28" xfId="0" applyNumberFormat="1" applyFont="1" applyFill="1" applyBorder="1" applyAlignment="1">
      <alignment horizontal="center" vertical="center" wrapText="1"/>
    </xf>
    <xf numFmtId="14" fontId="43" fillId="17" borderId="28" xfId="0" applyNumberFormat="1" applyFont="1" applyFill="1" applyBorder="1" applyAlignment="1">
      <alignment horizontal="center" vertical="center"/>
    </xf>
    <xf numFmtId="14" fontId="90" fillId="17" borderId="28" xfId="0" applyNumberFormat="1" applyFont="1" applyFill="1" applyBorder="1" applyAlignment="1">
      <alignment horizontal="center" vertical="center"/>
    </xf>
    <xf numFmtId="0" fontId="43" fillId="0" borderId="30" xfId="0" applyFont="1" applyBorder="1" applyAlignment="1">
      <alignment vertical="center" wrapText="1"/>
    </xf>
    <xf numFmtId="0" fontId="44" fillId="0" borderId="30" xfId="0" applyFont="1" applyBorder="1" applyAlignment="1">
      <alignment vertical="top" wrapText="1"/>
    </xf>
    <xf numFmtId="0" fontId="43" fillId="40" borderId="1" xfId="0" applyFont="1" applyFill="1" applyBorder="1" applyAlignment="1">
      <alignment vertical="center" wrapText="1"/>
    </xf>
    <xf numFmtId="14" fontId="43" fillId="40" borderId="1" xfId="0" applyNumberFormat="1" applyFont="1" applyFill="1" applyBorder="1" applyAlignment="1">
      <alignment horizontal="center" vertical="center" wrapText="1"/>
    </xf>
    <xf numFmtId="0" fontId="0" fillId="0" borderId="1" xfId="0" applyFont="1" applyBorder="1" applyAlignment="1">
      <alignment wrapText="1"/>
    </xf>
    <xf numFmtId="0" fontId="43" fillId="40" borderId="1" xfId="0" applyFont="1" applyFill="1" applyBorder="1" applyAlignment="1">
      <alignment horizontal="center" vertical="center" wrapText="1"/>
    </xf>
    <xf numFmtId="0" fontId="43" fillId="0" borderId="27" xfId="0" applyFont="1" applyBorder="1" applyAlignment="1">
      <alignment horizontal="left" vertical="top"/>
    </xf>
    <xf numFmtId="0" fontId="43" fillId="0" borderId="1" xfId="0" applyFont="1" applyBorder="1" applyAlignment="1">
      <alignment horizontal="right" vertical="center" wrapText="1"/>
    </xf>
    <xf numFmtId="14" fontId="47" fillId="0" borderId="1" xfId="0" applyNumberFormat="1" applyFont="1" applyBorder="1" applyAlignment="1">
      <alignment horizontal="center" vertical="center" wrapText="1"/>
    </xf>
    <xf numFmtId="0" fontId="43" fillId="0" borderId="30" xfId="0" applyFont="1" applyBorder="1" applyAlignment="1">
      <alignment horizontal="left" vertical="top"/>
    </xf>
    <xf numFmtId="0" fontId="43" fillId="0" borderId="1" xfId="0" applyFont="1" applyBorder="1" applyAlignment="1">
      <alignment horizontal="left"/>
    </xf>
    <xf numFmtId="14" fontId="43" fillId="0" borderId="76" xfId="0" applyNumberFormat="1" applyFont="1" applyBorder="1" applyAlignment="1">
      <alignment horizontal="center" vertical="center"/>
    </xf>
    <xf numFmtId="0" fontId="43" fillId="40" borderId="1" xfId="0" applyFont="1" applyFill="1" applyBorder="1" applyAlignment="1">
      <alignment vertical="center" wrapText="1"/>
    </xf>
    <xf numFmtId="0" fontId="92" fillId="0" borderId="1" xfId="0" applyFont="1" applyBorder="1" applyAlignment="1">
      <alignment vertical="center" wrapText="1"/>
    </xf>
    <xf numFmtId="14" fontId="14" fillId="17" borderId="28" xfId="0" applyNumberFormat="1" applyFont="1" applyFill="1" applyBorder="1" applyAlignment="1">
      <alignment horizontal="center" vertical="center"/>
    </xf>
    <xf numFmtId="169" fontId="43" fillId="0" borderId="106" xfId="0" applyNumberFormat="1" applyFont="1" applyBorder="1" applyAlignment="1">
      <alignment horizontal="center" vertical="center"/>
    </xf>
    <xf numFmtId="14" fontId="43" fillId="0" borderId="28" xfId="0" applyNumberFormat="1" applyFont="1" applyBorder="1" applyAlignment="1">
      <alignment horizontal="center" vertical="center" wrapText="1"/>
    </xf>
    <xf numFmtId="0" fontId="44" fillId="0" borderId="30" xfId="0" applyFont="1" applyBorder="1" applyAlignment="1">
      <alignment horizontal="justify" vertical="center" wrapText="1"/>
    </xf>
    <xf numFmtId="14" fontId="44" fillId="0" borderId="30" xfId="0" applyNumberFormat="1" applyFont="1" applyBorder="1" applyAlignment="1">
      <alignment horizontal="justify" vertical="center" wrapText="1"/>
    </xf>
    <xf numFmtId="0" fontId="18" fillId="16" borderId="94" xfId="0" applyFont="1" applyFill="1" applyBorder="1" applyAlignment="1">
      <alignment horizontal="center" vertical="center"/>
    </xf>
    <xf numFmtId="0" fontId="18" fillId="16" borderId="97" xfId="0" applyFont="1" applyFill="1" applyBorder="1" applyAlignment="1">
      <alignment horizontal="center" vertical="center"/>
    </xf>
    <xf numFmtId="0" fontId="0" fillId="0" borderId="15" xfId="0" applyFont="1" applyBorder="1" applyAlignment="1"/>
    <xf numFmtId="0" fontId="98" fillId="40" borderId="1" xfId="0" applyFont="1" applyFill="1" applyBorder="1" applyAlignment="1">
      <alignment vertical="center" wrapText="1"/>
    </xf>
    <xf numFmtId="0" fontId="43" fillId="17" borderId="30" xfId="0" applyFont="1" applyFill="1" applyBorder="1" applyAlignment="1">
      <alignment horizontal="justify" vertical="center" wrapText="1"/>
    </xf>
    <xf numFmtId="14" fontId="14" fillId="0" borderId="28" xfId="0" applyNumberFormat="1" applyFont="1" applyBorder="1" applyAlignment="1">
      <alignment vertical="center"/>
    </xf>
    <xf numFmtId="14" fontId="43" fillId="0" borderId="28" xfId="0" applyNumberFormat="1" applyFont="1" applyFill="1" applyBorder="1" applyAlignment="1">
      <alignment horizontal="center" vertical="center"/>
    </xf>
    <xf numFmtId="14" fontId="14" fillId="0" borderId="28" xfId="0" applyNumberFormat="1" applyFont="1" applyBorder="1" applyAlignment="1">
      <alignment horizontal="center" vertical="center" wrapText="1"/>
    </xf>
    <xf numFmtId="169" fontId="90" fillId="0" borderId="106" xfId="0" applyNumberFormat="1" applyFont="1" applyBorder="1" applyAlignment="1">
      <alignment vertical="center" wrapText="1"/>
    </xf>
    <xf numFmtId="169" fontId="81" fillId="0" borderId="101" xfId="0" applyNumberFormat="1" applyFont="1" applyBorder="1" applyAlignment="1">
      <alignment horizontal="center" vertical="center" wrapText="1"/>
    </xf>
    <xf numFmtId="0" fontId="18" fillId="0" borderId="30" xfId="0" applyFont="1" applyBorder="1" applyAlignment="1">
      <alignment horizontal="justify" vertical="center" wrapText="1"/>
    </xf>
    <xf numFmtId="0" fontId="43" fillId="0" borderId="30" xfId="0" applyFont="1" applyBorder="1" applyAlignment="1">
      <alignment horizontal="justify" vertical="center"/>
    </xf>
    <xf numFmtId="0" fontId="91" fillId="16" borderId="120" xfId="0" applyFont="1" applyFill="1" applyBorder="1" applyAlignment="1">
      <alignment horizontal="center" vertical="center" wrapText="1"/>
    </xf>
    <xf numFmtId="14" fontId="100" fillId="0" borderId="1" xfId="0" applyNumberFormat="1" applyFont="1" applyBorder="1" applyAlignment="1">
      <alignment horizontal="center" vertical="center" wrapText="1"/>
    </xf>
    <xf numFmtId="0" fontId="44" fillId="40"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101" fillId="2" borderId="33" xfId="0" applyFont="1" applyFill="1" applyBorder="1" applyAlignment="1">
      <alignment horizontal="center" vertical="center" wrapText="1"/>
    </xf>
    <xf numFmtId="49" fontId="18" fillId="0" borderId="32" xfId="0" applyNumberFormat="1" applyFont="1" applyBorder="1" applyAlignment="1">
      <alignment horizontal="left" vertical="center" wrapText="1"/>
    </xf>
    <xf numFmtId="49" fontId="18" fillId="0" borderId="0" xfId="0" applyNumberFormat="1" applyFont="1" applyAlignment="1">
      <alignment horizontal="left" vertical="center" wrapText="1"/>
    </xf>
    <xf numFmtId="0" fontId="8" fillId="0" borderId="0" xfId="0" applyFont="1" applyAlignment="1">
      <alignment horizontal="left" vertical="center"/>
    </xf>
    <xf numFmtId="0" fontId="102" fillId="3" borderId="0" xfId="0" applyFont="1" applyFill="1" applyBorder="1" applyAlignment="1">
      <alignment horizontal="left" vertical="center" wrapText="1"/>
    </xf>
    <xf numFmtId="0" fontId="103" fillId="0" borderId="1" xfId="0" applyFont="1" applyBorder="1" applyAlignment="1">
      <alignment horizontal="left" vertical="center" wrapText="1"/>
    </xf>
    <xf numFmtId="0" fontId="14" fillId="0" borderId="1" xfId="0" applyFont="1" applyBorder="1" applyAlignment="1">
      <alignment vertical="center" wrapText="1"/>
    </xf>
    <xf numFmtId="0" fontId="103" fillId="0" borderId="100" xfId="0" applyFont="1" applyBorder="1" applyAlignment="1">
      <alignment horizontal="left" vertical="center" wrapText="1"/>
    </xf>
    <xf numFmtId="0" fontId="103" fillId="17" borderId="100" xfId="0" applyFont="1" applyFill="1" applyBorder="1" applyAlignment="1">
      <alignment horizontal="left" vertical="center" wrapText="1"/>
    </xf>
    <xf numFmtId="0" fontId="43" fillId="40" borderId="121" xfId="0" applyFont="1" applyFill="1" applyBorder="1" applyAlignment="1">
      <alignment vertical="center" wrapText="1"/>
    </xf>
    <xf numFmtId="14" fontId="43" fillId="0" borderId="25" xfId="0" applyNumberFormat="1" applyFont="1" applyFill="1" applyBorder="1" applyAlignment="1">
      <alignment horizontal="center" vertical="center" wrapText="1"/>
    </xf>
    <xf numFmtId="0" fontId="43" fillId="0" borderId="1" xfId="0" applyFont="1" applyBorder="1" applyAlignment="1">
      <alignment vertical="center" wrapText="1"/>
    </xf>
    <xf numFmtId="14" fontId="14" fillId="17" borderId="28" xfId="0" applyNumberFormat="1" applyFont="1" applyFill="1" applyBorder="1" applyAlignment="1">
      <alignment horizontal="center" vertical="center"/>
    </xf>
    <xf numFmtId="0" fontId="43" fillId="0" borderId="1" xfId="0" applyFont="1" applyBorder="1" applyAlignment="1">
      <alignment horizontal="justify" vertical="center" wrapText="1"/>
    </xf>
    <xf numFmtId="0" fontId="8" fillId="0" borderId="1" xfId="0" applyFont="1" applyBorder="1" applyAlignment="1">
      <alignment horizontal="justify" vertical="center"/>
    </xf>
    <xf numFmtId="0" fontId="91" fillId="0" borderId="101" xfId="0" applyFont="1" applyBorder="1" applyAlignment="1">
      <alignment horizontal="justify" vertical="center" wrapText="1"/>
    </xf>
    <xf numFmtId="0" fontId="8" fillId="0" borderId="56" xfId="0" applyFont="1" applyBorder="1" applyAlignment="1">
      <alignment horizontal="justify" vertical="center"/>
    </xf>
    <xf numFmtId="0" fontId="8" fillId="0" borderId="102" xfId="0" applyFont="1" applyBorder="1" applyAlignment="1">
      <alignment horizontal="justify" vertical="center"/>
    </xf>
    <xf numFmtId="0" fontId="43" fillId="0" borderId="79"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08" xfId="0" applyFont="1" applyBorder="1" applyAlignment="1">
      <alignment horizontal="center" vertical="center" wrapText="1"/>
    </xf>
    <xf numFmtId="0" fontId="43" fillId="4" borderId="25" xfId="0" applyFont="1" applyFill="1" applyBorder="1" applyAlignment="1">
      <alignment horizontal="center" vertical="center" wrapText="1"/>
    </xf>
    <xf numFmtId="0" fontId="43" fillId="4" borderId="26" xfId="0" applyFont="1" applyFill="1" applyBorder="1" applyAlignment="1">
      <alignment horizontal="center" vertical="center" wrapText="1"/>
    </xf>
    <xf numFmtId="0" fontId="43" fillId="4" borderId="109"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pplyProtection="1">
      <alignment horizontal="center" vertical="center" wrapText="1"/>
      <protection locked="0"/>
    </xf>
    <xf numFmtId="0" fontId="43" fillId="0" borderId="15" xfId="0" applyFont="1" applyBorder="1" applyAlignment="1" applyProtection="1">
      <alignment horizontal="center" vertical="center" wrapText="1"/>
      <protection locked="0"/>
    </xf>
    <xf numFmtId="14" fontId="43" fillId="0" borderId="16" xfId="0" applyNumberFormat="1" applyFont="1" applyBorder="1" applyAlignment="1">
      <alignment horizontal="center" vertical="center"/>
    </xf>
    <xf numFmtId="14" fontId="43" fillId="0" borderId="15" xfId="0" applyNumberFormat="1" applyFont="1" applyBorder="1" applyAlignment="1">
      <alignment horizontal="center" vertical="center"/>
    </xf>
    <xf numFmtId="0" fontId="43" fillId="0" borderId="31" xfId="0" applyFont="1" applyBorder="1" applyAlignment="1">
      <alignment horizontal="center" vertical="center" wrapText="1"/>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14" fontId="43" fillId="0" borderId="15" xfId="0" applyNumberFormat="1" applyFont="1" applyFill="1" applyBorder="1" applyAlignment="1">
      <alignment horizontal="center" vertical="center"/>
    </xf>
    <xf numFmtId="0" fontId="43" fillId="0" borderId="16"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7" xfId="0" applyFont="1" applyBorder="1" applyAlignment="1">
      <alignment horizontal="center" vertical="center" wrapText="1"/>
    </xf>
    <xf numFmtId="0" fontId="43" fillId="4" borderId="79"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43" fillId="4" borderId="108"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3" fillId="0" borderId="1" xfId="0" applyFont="1" applyBorder="1" applyAlignment="1">
      <alignment horizontal="left" vertical="top" wrapText="1"/>
    </xf>
    <xf numFmtId="0" fontId="14" fillId="0" borderId="76" xfId="0" applyFont="1" applyFill="1" applyBorder="1" applyAlignment="1">
      <alignment horizontal="center"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5" xfId="0" applyFont="1" applyBorder="1"/>
    <xf numFmtId="0" fontId="8" fillId="0" borderId="42" xfId="0" applyFont="1" applyBorder="1"/>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39"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4"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32"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43" fillId="34" borderId="79"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0" xfId="0" applyFont="1" applyFill="1" applyBorder="1" applyAlignment="1">
      <alignment horizontal="center" vertical="center" wrapText="1"/>
    </xf>
    <xf numFmtId="0" fontId="44" fillId="0" borderId="1" xfId="0" applyFont="1" applyFill="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44"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43" fillId="0" borderId="1" xfId="0" applyFont="1" applyFill="1" applyBorder="1" applyAlignment="1">
      <alignment horizontal="left" vertical="top"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44" fillId="17" borderId="1" xfId="0" applyFont="1" applyFill="1" applyBorder="1" applyAlignment="1">
      <alignment horizontal="left" vertical="center" wrapText="1"/>
    </xf>
    <xf numFmtId="0" fontId="44" fillId="0" borderId="104" xfId="0" applyFont="1" applyBorder="1" applyAlignment="1">
      <alignment horizontal="center" vertical="center"/>
    </xf>
    <xf numFmtId="0" fontId="8" fillId="0" borderId="105" xfId="0" applyFont="1" applyBorder="1"/>
    <xf numFmtId="0" fontId="43" fillId="0" borderId="104" xfId="0" applyFont="1" applyBorder="1" applyAlignment="1">
      <alignment horizontal="center" vertical="center" wrapText="1"/>
    </xf>
    <xf numFmtId="169" fontId="91" fillId="0" borderId="104" xfId="0" applyNumberFormat="1" applyFont="1" applyBorder="1" applyAlignment="1">
      <alignment horizontal="center" vertical="center"/>
    </xf>
    <xf numFmtId="0" fontId="43" fillId="0" borderId="104" xfId="0" applyFont="1" applyBorder="1" applyAlignment="1">
      <alignment horizontal="center" vertical="center"/>
    </xf>
    <xf numFmtId="0" fontId="43" fillId="0" borderId="104" xfId="0" applyFont="1" applyBorder="1" applyAlignment="1">
      <alignment horizontal="left" vertical="center" wrapText="1"/>
    </xf>
    <xf numFmtId="0" fontId="44" fillId="0" borderId="101" xfId="0" applyFont="1" applyBorder="1" applyAlignment="1">
      <alignment horizontal="left" vertical="top" wrapText="1"/>
    </xf>
    <xf numFmtId="0" fontId="8" fillId="0" borderId="56" xfId="0" applyFont="1" applyBorder="1"/>
    <xf numFmtId="0" fontId="8" fillId="0" borderId="102" xfId="0" applyFont="1" applyBorder="1"/>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5"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0"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0"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0"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0" xfId="0" applyFont="1" applyFill="1" applyBorder="1" applyAlignment="1">
      <alignment horizontal="center" vertical="center" wrapText="1"/>
    </xf>
    <xf numFmtId="0" fontId="79" fillId="0" borderId="26" xfId="0" applyFont="1" applyBorder="1" applyAlignment="1">
      <alignment horizontal="center"/>
    </xf>
    <xf numFmtId="0" fontId="49" fillId="37" borderId="55" xfId="0" applyFont="1" applyFill="1" applyBorder="1" applyAlignment="1">
      <alignment horizontal="left" vertical="center" wrapText="1"/>
    </xf>
    <xf numFmtId="0" fontId="7" fillId="37" borderId="56" xfId="0" applyFont="1" applyFill="1" applyBorder="1" applyAlignment="1">
      <alignment horizontal="left"/>
    </xf>
    <xf numFmtId="0" fontId="7" fillId="37" borderId="57" xfId="0" applyFont="1" applyFill="1" applyBorder="1" applyAlignment="1">
      <alignment horizontal="left"/>
    </xf>
    <xf numFmtId="0" fontId="49" fillId="37" borderId="55" xfId="0" applyFont="1" applyFill="1" applyBorder="1" applyAlignment="1">
      <alignment horizontal="left" vertical="center"/>
    </xf>
    <xf numFmtId="0" fontId="7" fillId="17" borderId="56" xfId="0" applyFont="1" applyFill="1" applyBorder="1" applyAlignment="1">
      <alignment horizontal="left"/>
    </xf>
    <xf numFmtId="0" fontId="7" fillId="17" borderId="57" xfId="0" applyFont="1" applyFill="1" applyBorder="1" applyAlignment="1">
      <alignment horizontal="left"/>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19" borderId="95" xfId="0" applyFont="1" applyFill="1" applyBorder="1" applyAlignment="1">
      <alignment horizontal="center" vertical="center" wrapText="1"/>
    </xf>
    <xf numFmtId="0" fontId="8" fillId="0" borderId="74"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2" xfId="0" applyNumberFormat="1" applyFont="1" applyFill="1" applyBorder="1" applyAlignment="1">
      <alignment horizontal="center" vertical="center" wrapText="1"/>
    </xf>
    <xf numFmtId="0" fontId="8" fillId="17" borderId="53" xfId="0" applyFont="1" applyFill="1" applyBorder="1"/>
    <xf numFmtId="0" fontId="8" fillId="17" borderId="54" xfId="0" applyFont="1" applyFill="1" applyBorder="1"/>
    <xf numFmtId="166" fontId="63" fillId="35" borderId="52"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0" fontId="49" fillId="17" borderId="68" xfId="0" applyFont="1" applyFill="1" applyBorder="1" applyAlignment="1">
      <alignment horizontal="left" vertical="center" wrapText="1"/>
    </xf>
    <xf numFmtId="0" fontId="7" fillId="17" borderId="70" xfId="0" applyFont="1" applyFill="1" applyBorder="1" applyAlignment="1">
      <alignment horizontal="left"/>
    </xf>
    <xf numFmtId="0" fontId="7" fillId="17" borderId="69" xfId="0" applyFont="1" applyFill="1" applyBorder="1" applyAlignment="1">
      <alignment horizontal="left"/>
    </xf>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2" xfId="0" applyNumberFormat="1" applyFont="1" applyFill="1" applyBorder="1" applyAlignment="1">
      <alignment horizontal="center" vertical="center" wrapText="1"/>
    </xf>
    <xf numFmtId="1" fontId="68" fillId="28" borderId="54" xfId="0" applyNumberFormat="1" applyFont="1" applyFill="1" applyBorder="1" applyAlignment="1">
      <alignment horizontal="center" vertical="center" wrapText="1"/>
    </xf>
    <xf numFmtId="164" fontId="12" fillId="4" borderId="55" xfId="0" applyNumberFormat="1" applyFont="1" applyFill="1" applyBorder="1" applyAlignment="1">
      <alignment horizontal="center" vertical="center"/>
    </xf>
    <xf numFmtId="0" fontId="12" fillId="0" borderId="57" xfId="0" applyFont="1" applyBorder="1" applyAlignment="1">
      <alignment horizontal="center" vertical="center"/>
    </xf>
    <xf numFmtId="164" fontId="12" fillId="4" borderId="61" xfId="0" applyNumberFormat="1" applyFont="1" applyFill="1" applyBorder="1" applyAlignment="1">
      <alignment horizontal="center" vertical="center"/>
    </xf>
    <xf numFmtId="0" fontId="12" fillId="0" borderId="62" xfId="0" applyFont="1" applyBorder="1" applyAlignment="1">
      <alignment horizontal="center" vertical="center"/>
    </xf>
    <xf numFmtId="0" fontId="12" fillId="0" borderId="56" xfId="0" applyFont="1" applyBorder="1" applyAlignment="1">
      <alignment horizontal="center" vertical="center"/>
    </xf>
    <xf numFmtId="0" fontId="0" fillId="0" borderId="14" xfId="0" applyBorder="1"/>
    <xf numFmtId="0" fontId="0" fillId="0" borderId="17" xfId="0" applyBorder="1"/>
    <xf numFmtId="1" fontId="15" fillId="4" borderId="14" xfId="0" applyNumberFormat="1" applyFont="1" applyFill="1" applyBorder="1" applyAlignment="1">
      <alignment horizontal="center" vertical="center"/>
    </xf>
    <xf numFmtId="0" fontId="8" fillId="0" borderId="14" xfId="0" applyFont="1" applyBorder="1"/>
    <xf numFmtId="164" fontId="12" fillId="4" borderId="65" xfId="0" applyNumberFormat="1" applyFont="1" applyFill="1" applyBorder="1" applyAlignment="1">
      <alignment horizontal="center" vertical="center"/>
    </xf>
    <xf numFmtId="0" fontId="12" fillId="0" borderId="64" xfId="0" applyFont="1" applyBorder="1" applyAlignment="1">
      <alignment horizontal="center" vertical="center"/>
    </xf>
    <xf numFmtId="0" fontId="12" fillId="0" borderId="63" xfId="0" applyFont="1" applyBorder="1" applyAlignment="1">
      <alignment horizontal="center" vertical="center"/>
    </xf>
    <xf numFmtId="164" fontId="12" fillId="4" borderId="66" xfId="0" applyNumberFormat="1" applyFont="1" applyFill="1" applyBorder="1" applyAlignment="1">
      <alignment horizontal="center" vertical="center"/>
    </xf>
    <xf numFmtId="0" fontId="12" fillId="0" borderId="67" xfId="0" applyFont="1" applyBorder="1" applyAlignment="1">
      <alignment horizontal="center" vertical="center"/>
    </xf>
    <xf numFmtId="1" fontId="41" fillId="4" borderId="14" xfId="0" applyNumberFormat="1" applyFont="1" applyFill="1" applyBorder="1" applyAlignment="1">
      <alignment horizontal="center" vertical="center"/>
    </xf>
    <xf numFmtId="164" fontId="12" fillId="4" borderId="63" xfId="0" applyNumberFormat="1" applyFont="1" applyFill="1" applyBorder="1" applyAlignment="1">
      <alignment horizontal="center" vertical="center"/>
    </xf>
    <xf numFmtId="0" fontId="7" fillId="0" borderId="64" xfId="0" applyFont="1" applyBorder="1" applyAlignment="1">
      <alignment horizontal="center" vertical="center"/>
    </xf>
    <xf numFmtId="0" fontId="49" fillId="4" borderId="58" xfId="0" applyFont="1" applyFill="1" applyBorder="1" applyAlignment="1">
      <alignment horizontal="left" vertical="center" wrapText="1"/>
    </xf>
    <xf numFmtId="0" fontId="7" fillId="0" borderId="59" xfId="0" applyFont="1" applyBorder="1" applyAlignment="1">
      <alignment horizontal="left"/>
    </xf>
    <xf numFmtId="0" fontId="7" fillId="0" borderId="60" xfId="0" applyFont="1" applyBorder="1" applyAlignment="1">
      <alignment horizontal="left"/>
    </xf>
    <xf numFmtId="0" fontId="59" fillId="18" borderId="34" xfId="0" applyFont="1" applyFill="1" applyBorder="1" applyAlignment="1">
      <alignment horizontal="center" vertical="center" wrapText="1"/>
    </xf>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164" fontId="12" fillId="0" borderId="55" xfId="0" applyNumberFormat="1" applyFont="1" applyBorder="1" applyAlignment="1">
      <alignment horizontal="center" vertical="center"/>
    </xf>
    <xf numFmtId="0" fontId="49" fillId="17" borderId="55" xfId="0" applyFont="1" applyFill="1" applyBorder="1" applyAlignment="1">
      <alignment horizontal="left" vertical="center"/>
    </xf>
    <xf numFmtId="164" fontId="12" fillId="0" borderId="55" xfId="0" applyNumberFormat="1" applyFont="1" applyFill="1" applyBorder="1" applyAlignment="1">
      <alignment horizontal="center" vertical="center"/>
    </xf>
    <xf numFmtId="0" fontId="12" fillId="0" borderId="56"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164" fontId="12" fillId="0" borderId="68" xfId="0" applyNumberFormat="1" applyFont="1" applyBorder="1" applyAlignment="1">
      <alignment horizontal="center" vertical="center"/>
    </xf>
    <xf numFmtId="0" fontId="12" fillId="0" borderId="69" xfId="0" applyFont="1" applyBorder="1" applyAlignment="1">
      <alignment horizontal="center" vertical="center"/>
    </xf>
    <xf numFmtId="164" fontId="12" fillId="0" borderId="61" xfId="0" applyNumberFormat="1" applyFont="1" applyBorder="1" applyAlignment="1">
      <alignment horizontal="center" vertical="center"/>
    </xf>
    <xf numFmtId="0" fontId="58" fillId="0" borderId="52" xfId="0" applyFont="1" applyBorder="1" applyAlignment="1">
      <alignment horizontal="center" vertical="center"/>
    </xf>
    <xf numFmtId="0" fontId="8" fillId="0" borderId="53" xfId="0" applyFont="1" applyBorder="1"/>
    <xf numFmtId="0" fontId="8" fillId="0" borderId="54" xfId="0" applyFont="1" applyBorder="1"/>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1" xfId="0" applyNumberFormat="1" applyFont="1" applyBorder="1" applyAlignment="1">
      <alignment horizontal="center" vertical="center"/>
    </xf>
    <xf numFmtId="0" fontId="12" fillId="0" borderId="72"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0" fontId="12" fillId="0" borderId="70" xfId="0" applyFont="1" applyBorder="1" applyAlignment="1">
      <alignment horizontal="center" vertical="center"/>
    </xf>
    <xf numFmtId="0" fontId="49" fillId="17" borderId="55" xfId="0" applyFont="1" applyFill="1" applyBorder="1" applyAlignment="1">
      <alignment horizontal="left" vertical="center" wrapText="1"/>
    </xf>
    <xf numFmtId="0" fontId="42" fillId="27" borderId="52" xfId="0" applyFont="1" applyFill="1" applyBorder="1" applyAlignment="1">
      <alignment horizontal="center" vertical="center" wrapText="1"/>
    </xf>
    <xf numFmtId="0" fontId="16" fillId="0" borderId="53" xfId="0" applyFont="1" applyBorder="1"/>
    <xf numFmtId="0" fontId="16" fillId="0" borderId="54" xfId="0" applyFont="1" applyBorder="1"/>
    <xf numFmtId="0" fontId="42" fillId="0" borderId="52" xfId="0" applyFont="1" applyFill="1" applyBorder="1" applyAlignment="1">
      <alignment horizontal="center" vertical="center" wrapText="1"/>
    </xf>
    <xf numFmtId="0" fontId="16" fillId="0" borderId="53" xfId="0" applyFont="1" applyFill="1" applyBorder="1"/>
    <xf numFmtId="0" fontId="16" fillId="0" borderId="54"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64" fillId="25" borderId="9" xfId="0" applyFont="1" applyFill="1" applyBorder="1" applyAlignment="1">
      <alignment horizontal="center"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43" fillId="0" borderId="19" xfId="0" applyFont="1" applyBorder="1" applyAlignment="1">
      <alignment horizontal="center" vertical="center" wrapText="1"/>
    </xf>
    <xf numFmtId="14" fontId="43" fillId="0" borderId="19" xfId="0" applyNumberFormat="1" applyFont="1" applyBorder="1" applyAlignment="1">
      <alignment horizontal="center" vertical="center" wrapText="1"/>
    </xf>
    <xf numFmtId="14" fontId="43" fillId="0" borderId="15" xfId="0" applyNumberFormat="1" applyFont="1" applyBorder="1" applyAlignment="1">
      <alignment horizontal="center" vertical="center" wrapText="1"/>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3"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23" fillId="0" borderId="53" xfId="0" applyFont="1" applyFill="1" applyBorder="1"/>
    <xf numFmtId="0" fontId="23" fillId="0" borderId="54" xfId="0" applyFont="1" applyFill="1" applyBorder="1"/>
    <xf numFmtId="0" fontId="43" fillId="0" borderId="1" xfId="0" applyFont="1" applyBorder="1" applyAlignment="1">
      <alignment vertical="top" wrapText="1"/>
    </xf>
    <xf numFmtId="0" fontId="0" fillId="0" borderId="1" xfId="0" applyFont="1" applyBorder="1" applyAlignment="1">
      <alignment vertical="top" wrapText="1"/>
    </xf>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3" fillId="0" borderId="1" xfId="0" applyFont="1" applyBorder="1" applyAlignment="1">
      <alignment horizontal="center" vertical="center" wrapText="1"/>
    </xf>
    <xf numFmtId="0" fontId="43" fillId="0" borderId="25" xfId="0" applyFont="1" applyBorder="1" applyAlignment="1">
      <alignment horizontal="center"/>
    </xf>
    <xf numFmtId="0" fontId="43" fillId="0" borderId="26" xfId="0" applyFont="1" applyBorder="1" applyAlignment="1">
      <alignment horizontal="center"/>
    </xf>
    <xf numFmtId="0" fontId="43" fillId="0" borderId="27" xfId="0" applyFont="1" applyBorder="1" applyAlignment="1">
      <alignment horizont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40" borderId="1" xfId="0" applyFont="1" applyFill="1" applyBorder="1" applyAlignment="1">
      <alignment vertical="center" wrapText="1"/>
    </xf>
    <xf numFmtId="0" fontId="43" fillId="4" borderId="101" xfId="0" applyFont="1" applyFill="1" applyBorder="1" applyAlignment="1">
      <alignment horizontal="justify" vertical="center" wrapText="1"/>
    </xf>
    <xf numFmtId="0" fontId="43" fillId="40" borderId="28" xfId="0" applyFont="1" applyFill="1" applyBorder="1" applyAlignment="1">
      <alignment vertical="center" wrapText="1"/>
    </xf>
    <xf numFmtId="0" fontId="18" fillId="27" borderId="8" xfId="0" applyFont="1" applyFill="1" applyBorder="1" applyAlignment="1">
      <alignment horizontal="center" vertical="center" wrapText="1"/>
    </xf>
    <xf numFmtId="0" fontId="18" fillId="27" borderId="9" xfId="0" applyFont="1" applyFill="1" applyBorder="1" applyAlignment="1">
      <alignment horizontal="center" vertical="center" wrapText="1"/>
    </xf>
    <xf numFmtId="0" fontId="18" fillId="27" borderId="10" xfId="0" applyFont="1" applyFill="1" applyBorder="1" applyAlignment="1">
      <alignment horizontal="center" vertical="center" wrapText="1"/>
    </xf>
    <xf numFmtId="0" fontId="93" fillId="25" borderId="8" xfId="0" applyFont="1" applyFill="1" applyBorder="1" applyAlignment="1">
      <alignment horizontal="center" vertical="center" wrapText="1"/>
    </xf>
    <xf numFmtId="0" fontId="93" fillId="25" borderId="9" xfId="0" applyFont="1" applyFill="1" applyBorder="1" applyAlignment="1">
      <alignment horizontal="center" vertical="center" wrapText="1"/>
    </xf>
    <xf numFmtId="0" fontId="93" fillId="25" borderId="10" xfId="0" applyFont="1" applyFill="1" applyBorder="1" applyAlignment="1">
      <alignment horizontal="center" vertical="center" wrapText="1"/>
    </xf>
    <xf numFmtId="0" fontId="18" fillId="26" borderId="8" xfId="0" applyFont="1" applyFill="1" applyBorder="1" applyAlignment="1">
      <alignment horizontal="center" vertical="center" wrapText="1"/>
    </xf>
    <xf numFmtId="0" fontId="18" fillId="26" borderId="9" xfId="0" applyFont="1" applyFill="1" applyBorder="1" applyAlignment="1">
      <alignment horizontal="center" vertical="center" wrapText="1"/>
    </xf>
    <xf numFmtId="0" fontId="18" fillId="26" borderId="10" xfId="0" applyFont="1" applyFill="1" applyBorder="1" applyAlignment="1">
      <alignment horizontal="center" vertical="center" wrapText="1"/>
    </xf>
    <xf numFmtId="0" fontId="18" fillId="16" borderId="8" xfId="0" applyFont="1" applyFill="1" applyBorder="1" applyAlignment="1">
      <alignment horizontal="center" vertical="center"/>
    </xf>
    <xf numFmtId="0" fontId="18" fillId="16" borderId="9" xfId="0" applyFont="1" applyFill="1" applyBorder="1" applyAlignment="1">
      <alignment horizontal="center" vertical="center"/>
    </xf>
    <xf numFmtId="0" fontId="44" fillId="2" borderId="8" xfId="0" applyFont="1" applyFill="1" applyBorder="1" applyAlignment="1">
      <alignment horizontal="center" vertical="center" wrapText="1"/>
    </xf>
    <xf numFmtId="0" fontId="14" fillId="0" borderId="9" xfId="0" applyFont="1" applyBorder="1"/>
    <xf numFmtId="0" fontId="14" fillId="0" borderId="10" xfId="0" applyFont="1" applyBorder="1"/>
    <xf numFmtId="0" fontId="44" fillId="40" borderId="1" xfId="0" applyFont="1" applyFill="1" applyBorder="1" applyAlignment="1">
      <alignment vertical="center" wrapText="1"/>
    </xf>
    <xf numFmtId="0" fontId="44" fillId="40" borderId="38" xfId="0" applyFont="1" applyFill="1" applyBorder="1" applyAlignment="1">
      <alignment vertical="center" wrapText="1"/>
    </xf>
    <xf numFmtId="0" fontId="44" fillId="40" borderId="41" xfId="0" applyFont="1" applyFill="1" applyBorder="1" applyAlignment="1">
      <alignment vertical="center" wrapText="1"/>
    </xf>
    <xf numFmtId="14" fontId="14" fillId="17" borderId="28" xfId="0" applyNumberFormat="1" applyFont="1" applyFill="1" applyBorder="1" applyAlignment="1">
      <alignment horizontal="center" vertical="center"/>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xf>
    <xf numFmtId="14" fontId="14" fillId="17" borderId="1" xfId="0" applyNumberFormat="1" applyFont="1" applyFill="1" applyBorder="1" applyAlignment="1">
      <alignment horizontal="center" vertical="center" wrapText="1"/>
    </xf>
    <xf numFmtId="0" fontId="14" fillId="17" borderId="1" xfId="0" quotePrefix="1" applyFont="1" applyFill="1" applyBorder="1" applyAlignment="1">
      <alignment horizontal="center" vertical="center" wrapText="1"/>
    </xf>
    <xf numFmtId="0" fontId="14" fillId="17" borderId="1" xfId="0" applyFont="1" applyFill="1" applyBorder="1" applyAlignment="1">
      <alignment horizontal="center" vertical="center"/>
    </xf>
    <xf numFmtId="0" fontId="14" fillId="17" borderId="16" xfId="0" applyFont="1" applyFill="1" applyBorder="1" applyAlignment="1">
      <alignment horizontal="center" vertical="center" wrapText="1"/>
    </xf>
    <xf numFmtId="0" fontId="14" fillId="17" borderId="31" xfId="0" applyFont="1" applyFill="1" applyBorder="1" applyAlignment="1">
      <alignment horizontal="center" vertical="center" wrapText="1"/>
    </xf>
    <xf numFmtId="0" fontId="14" fillId="17" borderId="15" xfId="0" applyFont="1" applyFill="1" applyBorder="1" applyAlignment="1">
      <alignment horizontal="center" vertical="center" wrapText="1"/>
    </xf>
    <xf numFmtId="14" fontId="14" fillId="17" borderId="16" xfId="0" applyNumberFormat="1" applyFont="1" applyFill="1" applyBorder="1" applyAlignment="1">
      <alignment horizontal="center" vertical="center"/>
    </xf>
    <xf numFmtId="14" fontId="14" fillId="17" borderId="31" xfId="0" applyNumberFormat="1" applyFont="1" applyFill="1" applyBorder="1" applyAlignment="1">
      <alignment horizontal="center" vertical="center"/>
    </xf>
    <xf numFmtId="14" fontId="14" fillId="17" borderId="15" xfId="0" applyNumberFormat="1" applyFont="1" applyFill="1" applyBorder="1" applyAlignment="1">
      <alignment horizontal="center" vertical="center"/>
    </xf>
    <xf numFmtId="0" fontId="44" fillId="40" borderId="28" xfId="0" applyFont="1" applyFill="1" applyBorder="1" applyAlignment="1">
      <alignment vertical="center" wrapText="1"/>
    </xf>
    <xf numFmtId="0" fontId="47" fillId="40" borderId="1" xfId="0" applyFont="1" applyFill="1" applyBorder="1" applyAlignment="1">
      <alignment vertical="center" wrapText="1"/>
    </xf>
    <xf numFmtId="0" fontId="44" fillId="0" borderId="1" xfId="0" applyFont="1" applyBorder="1" applyAlignment="1">
      <alignment vertical="center" wrapText="1"/>
    </xf>
    <xf numFmtId="0" fontId="44" fillId="0" borderId="28" xfId="0" applyFont="1" applyBorder="1" applyAlignment="1">
      <alignment vertical="center" wrapText="1"/>
    </xf>
    <xf numFmtId="0" fontId="43" fillId="0" borderId="1" xfId="0" applyFont="1" applyBorder="1" applyAlignment="1">
      <alignment vertical="center" wrapText="1"/>
    </xf>
    <xf numFmtId="0" fontId="43" fillId="0" borderId="28" xfId="0" applyFont="1" applyBorder="1" applyAlignment="1">
      <alignment vertical="center" wrapText="1"/>
    </xf>
    <xf numFmtId="0" fontId="30" fillId="0" borderId="1" xfId="1" applyBorder="1" applyAlignment="1">
      <alignment vertical="center" wrapText="1"/>
    </xf>
    <xf numFmtId="0" fontId="43" fillId="0" borderId="105"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90" fillId="0" borderId="104" xfId="0" applyFont="1" applyBorder="1" applyAlignment="1">
      <alignment horizontal="center" vertical="center" wrapText="1"/>
    </xf>
    <xf numFmtId="0" fontId="90" fillId="0" borderId="105" xfId="0" applyFont="1" applyBorder="1" applyAlignment="1">
      <alignment horizontal="center" vertical="center" wrapText="1"/>
    </xf>
    <xf numFmtId="14" fontId="47" fillId="40" borderId="1" xfId="0" applyNumberFormat="1" applyFont="1" applyFill="1" applyBorder="1" applyAlignment="1">
      <alignment horizontal="center" vertical="center" wrapText="1"/>
    </xf>
    <xf numFmtId="0" fontId="43" fillId="36" borderId="104" xfId="0" applyFont="1" applyFill="1" applyBorder="1" applyAlignment="1">
      <alignment horizontal="center" vertical="center" wrapText="1"/>
    </xf>
    <xf numFmtId="0" fontId="43" fillId="36" borderId="105" xfId="0" applyFont="1" applyFill="1" applyBorder="1" applyAlignment="1">
      <alignment horizontal="center" vertical="center" wrapText="1"/>
    </xf>
    <xf numFmtId="0" fontId="90" fillId="36" borderId="104" xfId="0" applyFont="1" applyFill="1" applyBorder="1" applyAlignment="1">
      <alignment horizontal="center" vertical="center" wrapText="1"/>
    </xf>
    <xf numFmtId="0" fontId="90" fillId="36" borderId="105" xfId="0" applyFont="1" applyFill="1" applyBorder="1" applyAlignment="1">
      <alignment horizontal="center" vertical="center" wrapText="1"/>
    </xf>
    <xf numFmtId="0" fontId="14" fillId="36" borderId="104" xfId="0" applyFont="1" applyFill="1" applyBorder="1" applyAlignment="1">
      <alignment horizontal="center" vertical="center" wrapText="1"/>
    </xf>
    <xf numFmtId="0" fontId="14" fillId="36" borderId="105" xfId="0" applyFont="1" applyFill="1" applyBorder="1" applyAlignment="1">
      <alignment horizontal="center" vertical="center" wrapText="1"/>
    </xf>
    <xf numFmtId="169" fontId="43" fillId="36" borderId="106" xfId="0" applyNumberFormat="1" applyFont="1" applyFill="1" applyBorder="1" applyAlignment="1">
      <alignment horizontal="center" vertical="center" wrapText="1"/>
    </xf>
    <xf numFmtId="169" fontId="43" fillId="36" borderId="116" xfId="0" applyNumberFormat="1" applyFont="1" applyFill="1" applyBorder="1" applyAlignment="1">
      <alignment horizontal="center" vertical="center" wrapText="1"/>
    </xf>
    <xf numFmtId="14" fontId="43" fillId="0" borderId="1" xfId="0" applyNumberFormat="1" applyFont="1" applyBorder="1" applyAlignment="1">
      <alignment horizontal="center" vertical="center" wrapText="1"/>
    </xf>
    <xf numFmtId="0" fontId="90" fillId="0" borderId="114" xfId="0" applyFont="1" applyBorder="1" applyAlignment="1">
      <alignment horizontal="center" vertical="center" wrapText="1"/>
    </xf>
    <xf numFmtId="0" fontId="14" fillId="17" borderId="104" xfId="0" applyFont="1" applyFill="1" applyBorder="1" applyAlignment="1">
      <alignment horizontal="center" vertical="center" wrapText="1"/>
    </xf>
    <xf numFmtId="0" fontId="14" fillId="17" borderId="114" xfId="0" applyFont="1" applyFill="1" applyBorder="1" applyAlignment="1">
      <alignment horizontal="center" vertical="center" wrapText="1"/>
    </xf>
    <xf numFmtId="0" fontId="14" fillId="17" borderId="105" xfId="0" applyFont="1" applyFill="1" applyBorder="1" applyAlignment="1">
      <alignment horizontal="center" vertical="center" wrapText="1"/>
    </xf>
    <xf numFmtId="0" fontId="43" fillId="0" borderId="114" xfId="0" applyFont="1" applyBorder="1" applyAlignment="1">
      <alignment horizontal="center" vertical="center" wrapText="1"/>
    </xf>
    <xf numFmtId="169" fontId="43" fillId="36" borderId="117" xfId="0" applyNumberFormat="1" applyFont="1" applyFill="1" applyBorder="1" applyAlignment="1">
      <alignment horizontal="center" vertical="center" wrapText="1"/>
    </xf>
    <xf numFmtId="169" fontId="43" fillId="0" borderId="104" xfId="0" applyNumberFormat="1" applyFont="1" applyBorder="1" applyAlignment="1">
      <alignment horizontal="center" vertical="center" wrapText="1"/>
    </xf>
    <xf numFmtId="169" fontId="43" fillId="0" borderId="114" xfId="0" applyNumberFormat="1" applyFont="1" applyBorder="1" applyAlignment="1">
      <alignment horizontal="center" vertical="center" wrapText="1"/>
    </xf>
    <xf numFmtId="169" fontId="43" fillId="0" borderId="105" xfId="0" applyNumberFormat="1" applyFont="1" applyBorder="1" applyAlignment="1">
      <alignment horizontal="center" vertical="center" wrapText="1"/>
    </xf>
    <xf numFmtId="0" fontId="90" fillId="17" borderId="104" xfId="0" applyFont="1" applyFill="1" applyBorder="1" applyAlignment="1">
      <alignment horizontal="center" vertical="center" wrapText="1"/>
    </xf>
    <xf numFmtId="0" fontId="90" fillId="17" borderId="114" xfId="0" applyFont="1" applyFill="1" applyBorder="1" applyAlignment="1">
      <alignment horizontal="center" vertical="center" wrapText="1"/>
    </xf>
    <xf numFmtId="0" fontId="90" fillId="17" borderId="105" xfId="0" applyFont="1" applyFill="1" applyBorder="1" applyAlignment="1">
      <alignment horizontal="center" vertical="center" wrapText="1"/>
    </xf>
    <xf numFmtId="0" fontId="0" fillId="0" borderId="1" xfId="0" applyFont="1" applyBorder="1" applyAlignment="1">
      <alignment vertical="center" wrapText="1"/>
    </xf>
    <xf numFmtId="0" fontId="55" fillId="0" borderId="1" xfId="0" applyFont="1" applyBorder="1" applyAlignment="1">
      <alignment vertical="center" wrapText="1"/>
    </xf>
    <xf numFmtId="14" fontId="100" fillId="0" borderId="1" xfId="0" applyNumberFormat="1" applyFont="1" applyBorder="1" applyAlignment="1">
      <alignment horizontal="center" vertical="center" wrapText="1"/>
    </xf>
    <xf numFmtId="0" fontId="103" fillId="17" borderId="1" xfId="0" applyFont="1" applyFill="1" applyBorder="1" applyAlignment="1">
      <alignment horizontal="center" vertical="center" wrapText="1"/>
    </xf>
    <xf numFmtId="0" fontId="81" fillId="0" borderId="111" xfId="0" applyFont="1" applyBorder="1" applyAlignment="1">
      <alignment horizontal="center" vertical="center" wrapText="1"/>
    </xf>
    <xf numFmtId="0" fontId="81" fillId="0" borderId="113" xfId="0" applyFont="1" applyBorder="1" applyAlignment="1">
      <alignment horizontal="center" vertical="center" wrapText="1"/>
    </xf>
    <xf numFmtId="0" fontId="81" fillId="0" borderId="115" xfId="0" applyFont="1" applyBorder="1" applyAlignment="1">
      <alignment horizontal="center" vertical="center" wrapText="1"/>
    </xf>
    <xf numFmtId="0" fontId="81" fillId="0" borderId="112" xfId="0" applyFont="1" applyBorder="1" applyAlignment="1">
      <alignment horizontal="center" vertical="center" wrapText="1"/>
    </xf>
    <xf numFmtId="0" fontId="81" fillId="0" borderId="114" xfId="0" applyFont="1" applyBorder="1" applyAlignment="1">
      <alignment horizontal="center" vertical="center" wrapText="1"/>
    </xf>
    <xf numFmtId="0" fontId="81" fillId="0" borderId="105" xfId="0" applyFont="1" applyBorder="1" applyAlignment="1">
      <alignment horizontal="center" vertical="center" wrapText="1"/>
    </xf>
    <xf numFmtId="169" fontId="81" fillId="0" borderId="118" xfId="0" applyNumberFormat="1" applyFont="1" applyBorder="1" applyAlignment="1">
      <alignment horizontal="center" vertical="center" wrapText="1"/>
    </xf>
    <xf numFmtId="169" fontId="81" fillId="0" borderId="117" xfId="0" applyNumberFormat="1" applyFont="1" applyBorder="1" applyAlignment="1">
      <alignment horizontal="center" vertical="center" wrapText="1"/>
    </xf>
    <xf numFmtId="169" fontId="81" fillId="0" borderId="116" xfId="0" applyNumberFormat="1" applyFont="1" applyBorder="1" applyAlignment="1">
      <alignment horizontal="center" vertical="center" wrapText="1"/>
    </xf>
    <xf numFmtId="0" fontId="55" fillId="0" borderId="1" xfId="0" applyFont="1" applyBorder="1" applyAlignment="1">
      <alignment horizontal="justify" vertical="center" wrapText="1"/>
    </xf>
    <xf numFmtId="0" fontId="47" fillId="0" borderId="1" xfId="0" applyFont="1" applyBorder="1" applyAlignment="1">
      <alignment horizontal="justify" vertical="center" wrapText="1"/>
    </xf>
    <xf numFmtId="0" fontId="91" fillId="16" borderId="34" xfId="0" applyFont="1" applyFill="1" applyBorder="1" applyAlignment="1">
      <alignment horizontal="center" vertical="center" wrapText="1"/>
    </xf>
    <xf numFmtId="0" fontId="8" fillId="0" borderId="119" xfId="0" applyFont="1" applyBorder="1"/>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81" fillId="0" borderId="1" xfId="0" applyFont="1" applyBorder="1" applyAlignment="1">
      <alignment horizontal="center" vertical="center" wrapText="1"/>
    </xf>
    <xf numFmtId="169" fontId="81" fillId="0" borderId="1" xfId="0" applyNumberFormat="1" applyFont="1" applyBorder="1" applyAlignment="1">
      <alignment horizontal="center" vertical="center" wrapText="1"/>
    </xf>
    <xf numFmtId="0" fontId="47" fillId="40" borderId="1" xfId="0" applyFont="1" applyFill="1" applyBorder="1" applyAlignment="1">
      <alignment horizontal="justify" vertical="center" wrapText="1"/>
    </xf>
    <xf numFmtId="0" fontId="30" fillId="0" borderId="1" xfId="1" applyBorder="1" applyAlignment="1">
      <alignment horizontal="justify" vertical="center" wrapText="1"/>
    </xf>
  </cellXfs>
  <cellStyles count="14">
    <cellStyle name="Hipervínculo"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2 2 2 2" xfId="7" xr:uid="{00000000-0005-0000-0000-000005000000}"/>
    <cellStyle name="Normal 2 2 2 3" xfId="9" xr:uid="{00000000-0005-0000-0000-000006000000}"/>
    <cellStyle name="Normal 2 2 2 3 2" xfId="13" xr:uid="{00000000-0005-0000-0000-000007000000}"/>
    <cellStyle name="Normal 2 2 3" xfId="6" xr:uid="{00000000-0005-0000-0000-000008000000}"/>
    <cellStyle name="Normal 2 2 4" xfId="8" xr:uid="{00000000-0005-0000-0000-000009000000}"/>
    <cellStyle name="Normal 2 2 4 2" xfId="12" xr:uid="{00000000-0005-0000-0000-00000A000000}"/>
    <cellStyle name="Normal 2 2 5" xfId="11" xr:uid="{00000000-0005-0000-0000-00000B000000}"/>
    <cellStyle name="Normal 2 3" xfId="10" xr:uid="{00000000-0005-0000-0000-00000C000000}"/>
    <cellStyle name="Porcentaje" xfId="4" builtinId="5"/>
  </cellStyles>
  <dxfs count="201">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31340544"/>
        <c:axId val="131346432"/>
      </c:barChart>
      <c:catAx>
        <c:axId val="131340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6432"/>
        <c:crosses val="autoZero"/>
        <c:auto val="1"/>
        <c:lblAlgn val="ctr"/>
        <c:lblOffset val="100"/>
        <c:noMultiLvlLbl val="0"/>
      </c:catAx>
      <c:valAx>
        <c:axId val="131346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34713344"/>
        <c:axId val="134714880"/>
        <c:axId val="0"/>
      </c:bar3DChart>
      <c:catAx>
        <c:axId val="134713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4714880"/>
        <c:crosses val="autoZero"/>
        <c:auto val="1"/>
        <c:lblAlgn val="ctr"/>
        <c:lblOffset val="100"/>
        <c:noMultiLvlLbl val="0"/>
      </c:catAx>
      <c:valAx>
        <c:axId val="134714880"/>
        <c:scaling>
          <c:orientation val="minMax"/>
        </c:scaling>
        <c:delete val="1"/>
        <c:axPos val="l"/>
        <c:numFmt formatCode="General" sourceLinked="1"/>
        <c:majorTickMark val="none"/>
        <c:minorTickMark val="none"/>
        <c:tickLblPos val="nextTo"/>
        <c:crossAx val="13471334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153</c:v>
                </c:pt>
                <c:pt idx="1">
                  <c:v>111</c:v>
                </c:pt>
                <c:pt idx="2">
                  <c:v>1</c:v>
                </c:pt>
                <c:pt idx="3">
                  <c:v>24</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28227968"/>
        <c:axId val="131731840"/>
      </c:barChart>
      <c:catAx>
        <c:axId val="12822796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31731840"/>
        <c:crosses val="autoZero"/>
        <c:auto val="1"/>
        <c:lblAlgn val="ctr"/>
        <c:lblOffset val="100"/>
        <c:noMultiLvlLbl val="1"/>
      </c:catAx>
      <c:valAx>
        <c:axId val="13173184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2822796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 Id="rId8" Type="http://schemas.openxmlformats.org/officeDocument/2006/relationships/hyperlink" Target="http://www.idep.edu.co/sites/default/files/IN-GF-14-05_Protocolo_de_Seguridad_V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idep.edu.co/sites/default/files/PRO-GRF-11-03%20Inv%20prop%20planta%20y%20equ%20V7.pdf" TargetMode="External"/><Relationship Id="rId7" Type="http://schemas.openxmlformats.org/officeDocument/2006/relationships/printerSettings" Target="../printerSettings/printerSettings11.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5" Type="http://schemas.openxmlformats.org/officeDocument/2006/relationships/hyperlink" Target="http://www.idep.edu.co/sites/default/files/PRO-GRF-11-01_Egresos_o_salidas_de_bienes_V6.pdf" TargetMode="External"/><Relationship Id="rId4" Type="http://schemas.openxmlformats.org/officeDocument/2006/relationships/hyperlink" Target="http://www.idep.edu.co/sites/default/files/PRO-GRF-11-03_Inventario_propiedad_planta_y_equipo_V6.pdf"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drive.google.com/drive/folders/12Q3XgNe5xu8Cf6KetOCxCuSlOs8sV9pI" TargetMode="External"/><Relationship Id="rId1" Type="http://schemas.openxmlformats.org/officeDocument/2006/relationships/hyperlink" Target="https://drive.google.com/drive/folders/12Q3XgNe5xu8Cf6KetOCxCuSlOs8sV9pI"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idep.edu.co/sites/default/files/DOC-DIC-01-01%20Protocolo%20CEDOC%20V1.pdf" TargetMode="External"/><Relationship Id="rId1" Type="http://schemas.openxmlformats.org/officeDocument/2006/relationships/hyperlink" Target="http://www.idep.edu.co/sites/default/files/Resolucio%CC%81n%20Disposiciones%20COVID-19.pdf%20Circular%20No.%20005%20de%202020."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sites/default/files/PRO-GF-14-11%20Gesti%C3%B3n%20Contable%20V7.pdf"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Z795"/>
  <sheetViews>
    <sheetView showGridLines="0" topLeftCell="A143" zoomScale="85" zoomScaleNormal="85" workbookViewId="0">
      <selection activeCell="E144" sqref="E144"/>
    </sheetView>
  </sheetViews>
  <sheetFormatPr baseColWidth="10" defaultColWidth="14.5" defaultRowHeight="15" customHeight="1"/>
  <cols>
    <col min="1" max="1" width="6.5" style="443" customWidth="1"/>
    <col min="2" max="2" width="10.6640625" style="443" customWidth="1"/>
    <col min="3" max="3" width="17.5" style="443" customWidth="1"/>
    <col min="4" max="4" width="21.5" style="443" customWidth="1"/>
    <col min="5" max="5" width="52.33203125" style="443" customWidth="1"/>
    <col min="6" max="6" width="24.1640625" style="443" customWidth="1"/>
    <col min="7" max="7" width="26.5" style="443" customWidth="1"/>
    <col min="8" max="8" width="25.83203125" style="443" customWidth="1"/>
    <col min="9" max="9" width="14" style="443" customWidth="1"/>
    <col min="10" max="10" width="18" style="443" customWidth="1"/>
    <col min="11" max="11" width="18.5" style="443" customWidth="1"/>
    <col min="12" max="12" width="20" style="443" customWidth="1"/>
    <col min="13" max="14" width="15.5" style="443" customWidth="1"/>
    <col min="15" max="15" width="55.6640625" style="443" customWidth="1"/>
    <col min="16" max="16" width="28.1640625" style="443" customWidth="1"/>
    <col min="17" max="17" width="100.6640625" style="443" customWidth="1"/>
    <col min="18" max="18" width="40.1640625" style="443" customWidth="1"/>
    <col min="19" max="19" width="18.5" style="443" customWidth="1"/>
    <col min="20" max="20" width="19.5" style="443" customWidth="1"/>
    <col min="21" max="21" width="80.33203125" style="443" customWidth="1"/>
    <col min="22" max="22" width="31.1640625" style="443" customWidth="1"/>
    <col min="23" max="23" width="14.5" style="443" customWidth="1"/>
    <col min="24" max="25" width="11" style="443" customWidth="1"/>
    <col min="26" max="16384" width="14.5" style="443"/>
  </cols>
  <sheetData>
    <row r="1" spans="1:23" ht="44.25" hidden="1" customHeight="1">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9" hidden="1" thickBot="1">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9" hidden="1" thickBot="1">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9" hidden="1" thickBot="1">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43" hidden="1" thickBot="1">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9" hidden="1" thickBot="1">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9" hidden="1" thickBot="1">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idden="1" thickBot="1">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7" hidden="1" thickBot="1">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9" hidden="1" thickBot="1">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29" hidden="1" thickBot="1">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9" hidden="1" thickBot="1">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29" hidden="1" thickBot="1">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9" hidden="1" thickBot="1">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43" hidden="1" thickBot="1">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5" hidden="1" thickBot="1">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c r="A17" s="884"/>
      <c r="B17" s="885"/>
      <c r="C17" s="886"/>
      <c r="D17" s="893" t="s">
        <v>56</v>
      </c>
      <c r="E17" s="894"/>
      <c r="F17" s="894"/>
      <c r="G17" s="894"/>
      <c r="H17" s="894"/>
      <c r="I17" s="894"/>
      <c r="J17" s="894"/>
      <c r="K17" s="894"/>
      <c r="L17" s="894"/>
      <c r="M17" s="894"/>
      <c r="N17" s="894"/>
      <c r="O17" s="894"/>
      <c r="P17" s="894"/>
      <c r="Q17" s="894"/>
      <c r="R17" s="894"/>
      <c r="S17" s="894"/>
      <c r="T17" s="895"/>
      <c r="U17" s="90" t="s">
        <v>57</v>
      </c>
      <c r="W17" s="1"/>
    </row>
    <row r="18" spans="1:24" ht="27.75" customHeight="1">
      <c r="A18" s="887"/>
      <c r="B18" s="888"/>
      <c r="C18" s="889"/>
      <c r="D18" s="896"/>
      <c r="E18" s="897"/>
      <c r="F18" s="897"/>
      <c r="G18" s="897"/>
      <c r="H18" s="897"/>
      <c r="I18" s="897"/>
      <c r="J18" s="897"/>
      <c r="K18" s="897"/>
      <c r="L18" s="897"/>
      <c r="M18" s="897"/>
      <c r="N18" s="897"/>
      <c r="O18" s="897"/>
      <c r="P18" s="897"/>
      <c r="Q18" s="897"/>
      <c r="R18" s="897"/>
      <c r="S18" s="897"/>
      <c r="T18" s="898"/>
      <c r="U18" s="141" t="s">
        <v>160</v>
      </c>
      <c r="W18" s="1"/>
    </row>
    <row r="19" spans="1:24" ht="27.75" customHeight="1">
      <c r="A19" s="887"/>
      <c r="B19" s="888"/>
      <c r="C19" s="889"/>
      <c r="D19" s="896"/>
      <c r="E19" s="897"/>
      <c r="F19" s="897"/>
      <c r="G19" s="897"/>
      <c r="H19" s="897"/>
      <c r="I19" s="897"/>
      <c r="J19" s="897"/>
      <c r="K19" s="897"/>
      <c r="L19" s="897"/>
      <c r="M19" s="897"/>
      <c r="N19" s="897"/>
      <c r="O19" s="897"/>
      <c r="P19" s="897"/>
      <c r="Q19" s="897"/>
      <c r="R19" s="897"/>
      <c r="S19" s="897"/>
      <c r="T19" s="898"/>
      <c r="U19" s="142" t="s">
        <v>161</v>
      </c>
      <c r="W19" s="1"/>
    </row>
    <row r="20" spans="1:24" ht="27.75" customHeight="1" thickBot="1">
      <c r="A20" s="890"/>
      <c r="B20" s="891"/>
      <c r="C20" s="892"/>
      <c r="D20" s="899"/>
      <c r="E20" s="900"/>
      <c r="F20" s="900"/>
      <c r="G20" s="900"/>
      <c r="H20" s="900"/>
      <c r="I20" s="900"/>
      <c r="J20" s="900"/>
      <c r="K20" s="900"/>
      <c r="L20" s="900"/>
      <c r="M20" s="900"/>
      <c r="N20" s="900"/>
      <c r="O20" s="900"/>
      <c r="P20" s="900"/>
      <c r="Q20" s="900"/>
      <c r="R20" s="900"/>
      <c r="S20" s="900"/>
      <c r="T20" s="901"/>
      <c r="U20" s="91" t="s">
        <v>58</v>
      </c>
      <c r="W20" s="1"/>
    </row>
    <row r="21" spans="1:24" s="515" customFormat="1" ht="45" customHeight="1" thickBot="1">
      <c r="A21" s="524" t="s">
        <v>931</v>
      </c>
      <c r="B21" s="518"/>
      <c r="C21" s="518"/>
      <c r="D21" s="516"/>
      <c r="E21" s="516"/>
      <c r="F21" s="516"/>
      <c r="G21" s="516"/>
      <c r="H21" s="516"/>
      <c r="I21" s="516"/>
      <c r="J21" s="516"/>
      <c r="K21" s="516"/>
      <c r="L21" s="516"/>
      <c r="M21" s="516"/>
      <c r="N21" s="516"/>
      <c r="O21" s="516"/>
      <c r="P21" s="516"/>
      <c r="Q21" s="516"/>
      <c r="R21" s="516"/>
      <c r="S21" s="516"/>
      <c r="T21" s="516"/>
      <c r="U21" s="523"/>
      <c r="W21" s="1"/>
    </row>
    <row r="22" spans="1:24" s="73" customFormat="1" ht="45" customHeight="1" thickBot="1">
      <c r="A22" s="911" t="s">
        <v>73</v>
      </c>
      <c r="B22" s="912"/>
      <c r="C22" s="912"/>
      <c r="D22" s="912"/>
      <c r="E22" s="912"/>
      <c r="F22" s="912"/>
      <c r="G22" s="913"/>
      <c r="H22" s="881" t="s">
        <v>74</v>
      </c>
      <c r="I22" s="882"/>
      <c r="J22" s="882"/>
      <c r="K22" s="882"/>
      <c r="L22" s="882"/>
      <c r="M22" s="882"/>
      <c r="N22" s="883"/>
      <c r="O22" s="902" t="s">
        <v>75</v>
      </c>
      <c r="P22" s="903"/>
      <c r="Q22" s="904" t="s">
        <v>141</v>
      </c>
      <c r="R22" s="905"/>
      <c r="S22" s="905"/>
      <c r="T22" s="905"/>
      <c r="U22" s="906"/>
      <c r="V22" s="75"/>
      <c r="W22" s="76"/>
      <c r="X22" s="77"/>
    </row>
    <row r="23" spans="1:24" ht="63" customHeight="1" thickBot="1">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49" t="s">
        <v>84</v>
      </c>
      <c r="P23" s="158" t="s">
        <v>85</v>
      </c>
      <c r="Q23" s="159" t="s">
        <v>84</v>
      </c>
      <c r="R23" s="157" t="s">
        <v>85</v>
      </c>
      <c r="S23" s="157" t="s">
        <v>158</v>
      </c>
      <c r="T23" s="157" t="s">
        <v>86</v>
      </c>
      <c r="U23" s="158" t="s">
        <v>155</v>
      </c>
      <c r="V23" s="74"/>
      <c r="W23" s="78"/>
      <c r="X23" s="78"/>
    </row>
    <row r="24" spans="1:24" ht="72" customHeight="1">
      <c r="A24" s="286">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91" t="s">
        <v>613</v>
      </c>
      <c r="P24" s="150" t="s">
        <v>381</v>
      </c>
      <c r="Q24" s="217" t="s">
        <v>634</v>
      </c>
      <c r="R24" s="218" t="s">
        <v>531</v>
      </c>
      <c r="S24" s="147"/>
      <c r="T24" s="444" t="s">
        <v>30</v>
      </c>
      <c r="U24" s="219" t="s">
        <v>635</v>
      </c>
      <c r="V24" s="53"/>
      <c r="W24" s="1"/>
    </row>
    <row r="25" spans="1:24" s="138" customFormat="1" ht="72" customHeight="1">
      <c r="A25" s="908">
        <v>11</v>
      </c>
      <c r="B25" s="835" t="s">
        <v>10</v>
      </c>
      <c r="C25" s="835" t="s">
        <v>126</v>
      </c>
      <c r="D25" s="909">
        <v>42832</v>
      </c>
      <c r="E25" s="907" t="s">
        <v>167</v>
      </c>
      <c r="F25" s="835" t="s">
        <v>11</v>
      </c>
      <c r="G25" s="907" t="s">
        <v>168</v>
      </c>
      <c r="H25" s="297" t="s">
        <v>169</v>
      </c>
      <c r="I25" s="293" t="s">
        <v>140</v>
      </c>
      <c r="J25" s="293" t="s">
        <v>170</v>
      </c>
      <c r="K25" s="293" t="s">
        <v>171</v>
      </c>
      <c r="L25" s="294">
        <v>42857</v>
      </c>
      <c r="M25" s="294">
        <v>42767</v>
      </c>
      <c r="N25" s="294">
        <v>42931</v>
      </c>
      <c r="O25" s="492" t="s">
        <v>172</v>
      </c>
      <c r="P25" s="295" t="s">
        <v>173</v>
      </c>
      <c r="Q25" s="302" t="s">
        <v>614</v>
      </c>
      <c r="R25" s="297" t="s">
        <v>174</v>
      </c>
      <c r="S25" s="282" t="s">
        <v>156</v>
      </c>
      <c r="T25" s="470" t="s">
        <v>30</v>
      </c>
      <c r="U25" s="165" t="s">
        <v>245</v>
      </c>
      <c r="V25" s="53"/>
      <c r="W25" s="1"/>
    </row>
    <row r="26" spans="1:24" s="138" customFormat="1" ht="72" customHeight="1">
      <c r="A26" s="869"/>
      <c r="B26" s="850"/>
      <c r="C26" s="850"/>
      <c r="D26" s="851"/>
      <c r="E26" s="852"/>
      <c r="F26" s="850"/>
      <c r="G26" s="852"/>
      <c r="H26" s="298" t="s">
        <v>175</v>
      </c>
      <c r="I26" s="291" t="s">
        <v>140</v>
      </c>
      <c r="J26" s="291" t="s">
        <v>176</v>
      </c>
      <c r="K26" s="291" t="s">
        <v>171</v>
      </c>
      <c r="L26" s="292">
        <v>42857</v>
      </c>
      <c r="M26" s="292">
        <v>42767</v>
      </c>
      <c r="N26" s="292">
        <v>42931</v>
      </c>
      <c r="O26" s="493" t="s">
        <v>177</v>
      </c>
      <c r="P26" s="290" t="s">
        <v>173</v>
      </c>
      <c r="Q26" s="178" t="s">
        <v>615</v>
      </c>
      <c r="R26" s="298" t="s">
        <v>178</v>
      </c>
      <c r="S26" s="268" t="s">
        <v>156</v>
      </c>
      <c r="T26" s="470" t="s">
        <v>30</v>
      </c>
      <c r="U26" s="216" t="s">
        <v>246</v>
      </c>
      <c r="V26" s="16"/>
      <c r="W26" s="1"/>
    </row>
    <row r="27" spans="1:24" s="138" customFormat="1" ht="72" customHeight="1">
      <c r="A27" s="869"/>
      <c r="B27" s="850"/>
      <c r="C27" s="850"/>
      <c r="D27" s="851"/>
      <c r="E27" s="852"/>
      <c r="F27" s="850"/>
      <c r="G27" s="852"/>
      <c r="H27" s="298" t="s">
        <v>179</v>
      </c>
      <c r="I27" s="291" t="s">
        <v>140</v>
      </c>
      <c r="J27" s="291" t="s">
        <v>180</v>
      </c>
      <c r="K27" s="291" t="s">
        <v>171</v>
      </c>
      <c r="L27" s="292">
        <v>42857</v>
      </c>
      <c r="M27" s="292">
        <v>42767</v>
      </c>
      <c r="N27" s="292">
        <v>42933</v>
      </c>
      <c r="O27" s="493" t="s">
        <v>181</v>
      </c>
      <c r="P27" s="290"/>
      <c r="Q27" s="178" t="s">
        <v>347</v>
      </c>
      <c r="R27" s="298" t="s">
        <v>182</v>
      </c>
      <c r="S27" s="268" t="s">
        <v>156</v>
      </c>
      <c r="T27" s="470" t="s">
        <v>30</v>
      </c>
      <c r="U27" s="216" t="s">
        <v>247</v>
      </c>
      <c r="V27" s="16"/>
      <c r="W27" s="1"/>
    </row>
    <row r="28" spans="1:24" s="140" customFormat="1" ht="72" customHeight="1">
      <c r="A28" s="869"/>
      <c r="B28" s="850"/>
      <c r="C28" s="850"/>
      <c r="D28" s="851"/>
      <c r="E28" s="852"/>
      <c r="F28" s="850"/>
      <c r="G28" s="852"/>
      <c r="H28" s="298" t="s">
        <v>183</v>
      </c>
      <c r="I28" s="291" t="s">
        <v>140</v>
      </c>
      <c r="J28" s="291" t="s">
        <v>184</v>
      </c>
      <c r="K28" s="291" t="s">
        <v>171</v>
      </c>
      <c r="L28" s="292">
        <v>42857</v>
      </c>
      <c r="M28" s="292">
        <v>42933</v>
      </c>
      <c r="N28" s="292">
        <v>42937</v>
      </c>
      <c r="O28" s="493" t="s">
        <v>185</v>
      </c>
      <c r="P28" s="290" t="s">
        <v>173</v>
      </c>
      <c r="Q28" s="178" t="s">
        <v>616</v>
      </c>
      <c r="R28" s="298" t="s">
        <v>348</v>
      </c>
      <c r="S28" s="268" t="s">
        <v>156</v>
      </c>
      <c r="T28" s="470" t="s">
        <v>30</v>
      </c>
      <c r="U28" s="216" t="s">
        <v>357</v>
      </c>
      <c r="V28" s="16"/>
      <c r="W28" s="1"/>
    </row>
    <row r="29" spans="1:24" s="140" customFormat="1" ht="72" customHeight="1">
      <c r="A29" s="869"/>
      <c r="B29" s="850"/>
      <c r="C29" s="850"/>
      <c r="D29" s="851"/>
      <c r="E29" s="852"/>
      <c r="F29" s="850"/>
      <c r="G29" s="852"/>
      <c r="H29" s="298" t="s">
        <v>186</v>
      </c>
      <c r="I29" s="291" t="s">
        <v>140</v>
      </c>
      <c r="J29" s="291" t="s">
        <v>187</v>
      </c>
      <c r="K29" s="291" t="s">
        <v>171</v>
      </c>
      <c r="L29" s="292">
        <v>42857</v>
      </c>
      <c r="M29" s="292">
        <v>42940</v>
      </c>
      <c r="N29" s="292">
        <v>42947</v>
      </c>
      <c r="O29" s="493" t="s">
        <v>188</v>
      </c>
      <c r="P29" s="290"/>
      <c r="Q29" s="178" t="s">
        <v>617</v>
      </c>
      <c r="R29" s="298" t="s">
        <v>345</v>
      </c>
      <c r="S29" s="268" t="s">
        <v>156</v>
      </c>
      <c r="T29" s="470" t="s">
        <v>30</v>
      </c>
      <c r="U29" s="216" t="s">
        <v>618</v>
      </c>
      <c r="V29" s="16"/>
      <c r="W29" s="1"/>
    </row>
    <row r="30" spans="1:24" s="140" customFormat="1" ht="72" customHeight="1">
      <c r="A30" s="869">
        <v>12</v>
      </c>
      <c r="B30" s="850" t="s">
        <v>10</v>
      </c>
      <c r="C30" s="850" t="s">
        <v>126</v>
      </c>
      <c r="D30" s="851">
        <v>42832</v>
      </c>
      <c r="E30" s="850" t="s">
        <v>189</v>
      </c>
      <c r="F30" s="850" t="s">
        <v>11</v>
      </c>
      <c r="G30" s="852" t="s">
        <v>190</v>
      </c>
      <c r="H30" s="298" t="s">
        <v>191</v>
      </c>
      <c r="I30" s="291" t="s">
        <v>140</v>
      </c>
      <c r="J30" s="291" t="s">
        <v>170</v>
      </c>
      <c r="K30" s="291" t="s">
        <v>171</v>
      </c>
      <c r="L30" s="292">
        <v>42857</v>
      </c>
      <c r="M30" s="292">
        <v>42962</v>
      </c>
      <c r="N30" s="292">
        <v>43069</v>
      </c>
      <c r="O30" s="493" t="s">
        <v>192</v>
      </c>
      <c r="P30" s="290" t="s">
        <v>193</v>
      </c>
      <c r="Q30" s="178" t="s">
        <v>619</v>
      </c>
      <c r="R30" s="298" t="s">
        <v>354</v>
      </c>
      <c r="S30" s="268" t="s">
        <v>156</v>
      </c>
      <c r="T30" s="470" t="s">
        <v>30</v>
      </c>
      <c r="U30" s="216" t="s">
        <v>358</v>
      </c>
      <c r="V30" s="16"/>
      <c r="W30" s="1"/>
    </row>
    <row r="31" spans="1:24" s="140" customFormat="1" ht="72" customHeight="1">
      <c r="A31" s="869"/>
      <c r="B31" s="850"/>
      <c r="C31" s="850"/>
      <c r="D31" s="851"/>
      <c r="E31" s="850"/>
      <c r="F31" s="850"/>
      <c r="G31" s="852"/>
      <c r="H31" s="298" t="s">
        <v>194</v>
      </c>
      <c r="I31" s="291" t="s">
        <v>140</v>
      </c>
      <c r="J31" s="291" t="s">
        <v>180</v>
      </c>
      <c r="K31" s="291" t="s">
        <v>171</v>
      </c>
      <c r="L31" s="292">
        <v>42857</v>
      </c>
      <c r="M31" s="292">
        <v>42962</v>
      </c>
      <c r="N31" s="292">
        <v>43069</v>
      </c>
      <c r="O31" s="493" t="s">
        <v>195</v>
      </c>
      <c r="P31" s="290" t="s">
        <v>193</v>
      </c>
      <c r="Q31" s="178" t="s">
        <v>620</v>
      </c>
      <c r="R31" s="298" t="s">
        <v>353</v>
      </c>
      <c r="S31" s="268" t="s">
        <v>156</v>
      </c>
      <c r="T31" s="470" t="s">
        <v>30</v>
      </c>
      <c r="U31" s="216" t="s">
        <v>346</v>
      </c>
      <c r="V31" s="16"/>
      <c r="W31" s="1"/>
    </row>
    <row r="32" spans="1:24" s="140" customFormat="1" ht="72" customHeight="1">
      <c r="A32" s="869"/>
      <c r="B32" s="850"/>
      <c r="C32" s="850"/>
      <c r="D32" s="851"/>
      <c r="E32" s="850"/>
      <c r="F32" s="850"/>
      <c r="G32" s="852"/>
      <c r="H32" s="298" t="s">
        <v>196</v>
      </c>
      <c r="I32" s="291" t="s">
        <v>140</v>
      </c>
      <c r="J32" s="291" t="s">
        <v>197</v>
      </c>
      <c r="K32" s="291" t="s">
        <v>171</v>
      </c>
      <c r="L32" s="292">
        <v>42857</v>
      </c>
      <c r="M32" s="292">
        <v>43073</v>
      </c>
      <c r="N32" s="292">
        <v>43077</v>
      </c>
      <c r="O32" s="493" t="s">
        <v>198</v>
      </c>
      <c r="P32" s="290"/>
      <c r="Q32" s="178" t="s">
        <v>621</v>
      </c>
      <c r="R32" s="298" t="s">
        <v>355</v>
      </c>
      <c r="S32" s="268" t="s">
        <v>156</v>
      </c>
      <c r="T32" s="470" t="s">
        <v>30</v>
      </c>
      <c r="U32" s="216" t="s">
        <v>359</v>
      </c>
      <c r="V32" s="16"/>
      <c r="W32" s="1"/>
    </row>
    <row r="33" spans="1:23" s="140" customFormat="1" ht="72" customHeight="1">
      <c r="A33" s="869"/>
      <c r="B33" s="850"/>
      <c r="C33" s="850"/>
      <c r="D33" s="851"/>
      <c r="E33" s="850"/>
      <c r="F33" s="850"/>
      <c r="G33" s="852"/>
      <c r="H33" s="298" t="s">
        <v>199</v>
      </c>
      <c r="I33" s="291" t="s">
        <v>140</v>
      </c>
      <c r="J33" s="291" t="s">
        <v>200</v>
      </c>
      <c r="K33" s="291" t="s">
        <v>171</v>
      </c>
      <c r="L33" s="292">
        <v>42857</v>
      </c>
      <c r="M33" s="292">
        <v>43080</v>
      </c>
      <c r="N33" s="292">
        <v>43084</v>
      </c>
      <c r="O33" s="493" t="s">
        <v>201</v>
      </c>
      <c r="P33" s="290"/>
      <c r="Q33" s="178" t="s">
        <v>622</v>
      </c>
      <c r="R33" s="298" t="s">
        <v>356</v>
      </c>
      <c r="S33" s="268" t="s">
        <v>156</v>
      </c>
      <c r="T33" s="470" t="s">
        <v>30</v>
      </c>
      <c r="U33" s="216" t="s">
        <v>360</v>
      </c>
      <c r="V33" s="16"/>
      <c r="W33" s="1"/>
    </row>
    <row r="34" spans="1:23" s="140" customFormat="1" ht="72" customHeight="1">
      <c r="A34" s="869"/>
      <c r="B34" s="850"/>
      <c r="C34" s="850"/>
      <c r="D34" s="851"/>
      <c r="E34" s="850"/>
      <c r="F34" s="850"/>
      <c r="G34" s="852"/>
      <c r="H34" s="298" t="s">
        <v>202</v>
      </c>
      <c r="I34" s="291" t="s">
        <v>140</v>
      </c>
      <c r="J34" s="291" t="s">
        <v>203</v>
      </c>
      <c r="K34" s="291" t="s">
        <v>171</v>
      </c>
      <c r="L34" s="292">
        <v>42857</v>
      </c>
      <c r="M34" s="292">
        <v>43467</v>
      </c>
      <c r="N34" s="292">
        <v>43830</v>
      </c>
      <c r="O34" s="493" t="s">
        <v>843</v>
      </c>
      <c r="P34" s="290" t="s">
        <v>844</v>
      </c>
      <c r="Q34" s="178" t="s">
        <v>927</v>
      </c>
      <c r="R34" s="264" t="s">
        <v>862</v>
      </c>
      <c r="S34" s="251"/>
      <c r="T34" s="470" t="s">
        <v>30</v>
      </c>
      <c r="U34" s="216" t="s">
        <v>928</v>
      </c>
      <c r="V34" s="16"/>
      <c r="W34" s="1"/>
    </row>
    <row r="35" spans="1:23" s="140" customFormat="1" ht="72" customHeight="1">
      <c r="A35" s="303">
        <v>13</v>
      </c>
      <c r="B35" s="189" t="s">
        <v>10</v>
      </c>
      <c r="C35" s="189" t="s">
        <v>126</v>
      </c>
      <c r="D35" s="292">
        <v>42832</v>
      </c>
      <c r="E35" s="290" t="s">
        <v>204</v>
      </c>
      <c r="F35" s="291" t="s">
        <v>11</v>
      </c>
      <c r="G35" s="290" t="s">
        <v>190</v>
      </c>
      <c r="H35" s="298" t="s">
        <v>205</v>
      </c>
      <c r="I35" s="291" t="s">
        <v>140</v>
      </c>
      <c r="J35" s="291" t="s">
        <v>206</v>
      </c>
      <c r="K35" s="291" t="s">
        <v>171</v>
      </c>
      <c r="L35" s="292">
        <v>42857</v>
      </c>
      <c r="M35" s="292">
        <v>43132</v>
      </c>
      <c r="N35" s="292">
        <v>43465</v>
      </c>
      <c r="O35" s="493" t="s">
        <v>458</v>
      </c>
      <c r="P35" s="190" t="s">
        <v>459</v>
      </c>
      <c r="Q35" s="304" t="s">
        <v>623</v>
      </c>
      <c r="R35" s="264" t="s">
        <v>516</v>
      </c>
      <c r="S35" s="268" t="s">
        <v>156</v>
      </c>
      <c r="T35" s="470" t="s">
        <v>30</v>
      </c>
      <c r="U35" s="164" t="s">
        <v>512</v>
      </c>
      <c r="V35" s="16"/>
      <c r="W35" s="1"/>
    </row>
    <row r="36" spans="1:23" s="140" customFormat="1" ht="72" customHeight="1">
      <c r="A36" s="303">
        <v>14</v>
      </c>
      <c r="B36" s="189" t="s">
        <v>10</v>
      </c>
      <c r="C36" s="189" t="s">
        <v>126</v>
      </c>
      <c r="D36" s="292">
        <v>42832</v>
      </c>
      <c r="E36" s="290" t="s">
        <v>207</v>
      </c>
      <c r="F36" s="291" t="s">
        <v>11</v>
      </c>
      <c r="G36" s="290" t="s">
        <v>190</v>
      </c>
      <c r="H36" s="298" t="s">
        <v>208</v>
      </c>
      <c r="I36" s="291" t="s">
        <v>140</v>
      </c>
      <c r="J36" s="291" t="s">
        <v>209</v>
      </c>
      <c r="K36" s="291" t="s">
        <v>171</v>
      </c>
      <c r="L36" s="292">
        <v>42857</v>
      </c>
      <c r="M36" s="292">
        <v>42842</v>
      </c>
      <c r="N36" s="292">
        <v>42867</v>
      </c>
      <c r="O36" s="493" t="s">
        <v>210</v>
      </c>
      <c r="P36" s="290"/>
      <c r="Q36" s="178" t="s">
        <v>624</v>
      </c>
      <c r="R36" s="298" t="s">
        <v>349</v>
      </c>
      <c r="S36" s="268" t="s">
        <v>156</v>
      </c>
      <c r="T36" s="470" t="s">
        <v>30</v>
      </c>
      <c r="U36" s="229" t="s">
        <v>361</v>
      </c>
      <c r="V36" s="16"/>
      <c r="W36" s="1"/>
    </row>
    <row r="37" spans="1:23" s="140" customFormat="1" ht="72" customHeight="1">
      <c r="A37" s="869">
        <v>15</v>
      </c>
      <c r="B37" s="850" t="s">
        <v>10</v>
      </c>
      <c r="C37" s="850" t="s">
        <v>126</v>
      </c>
      <c r="D37" s="851">
        <v>43038</v>
      </c>
      <c r="E37" s="852" t="s">
        <v>211</v>
      </c>
      <c r="F37" s="850" t="s">
        <v>11</v>
      </c>
      <c r="G37" s="852" t="s">
        <v>212</v>
      </c>
      <c r="H37" s="298" t="s">
        <v>213</v>
      </c>
      <c r="I37" s="291" t="s">
        <v>140</v>
      </c>
      <c r="J37" s="291" t="s">
        <v>214</v>
      </c>
      <c r="K37" s="291" t="s">
        <v>215</v>
      </c>
      <c r="L37" s="292">
        <v>43040</v>
      </c>
      <c r="M37" s="292">
        <v>43102</v>
      </c>
      <c r="N37" s="292">
        <v>43190</v>
      </c>
      <c r="O37" s="494" t="s">
        <v>344</v>
      </c>
      <c r="P37" s="190" t="s">
        <v>350</v>
      </c>
      <c r="Q37" s="191" t="s">
        <v>351</v>
      </c>
      <c r="R37" s="192" t="s">
        <v>352</v>
      </c>
      <c r="S37" s="268" t="s">
        <v>156</v>
      </c>
      <c r="T37" s="470" t="s">
        <v>30</v>
      </c>
      <c r="U37" s="164" t="s">
        <v>362</v>
      </c>
      <c r="V37" s="16"/>
      <c r="W37" s="1"/>
    </row>
    <row r="38" spans="1:23" s="140" customFormat="1" ht="72" customHeight="1">
      <c r="A38" s="869"/>
      <c r="B38" s="850"/>
      <c r="C38" s="850"/>
      <c r="D38" s="851"/>
      <c r="E38" s="852"/>
      <c r="F38" s="850"/>
      <c r="G38" s="852"/>
      <c r="H38" s="298" t="s">
        <v>216</v>
      </c>
      <c r="I38" s="291" t="s">
        <v>140</v>
      </c>
      <c r="J38" s="291" t="s">
        <v>217</v>
      </c>
      <c r="K38" s="291" t="s">
        <v>215</v>
      </c>
      <c r="L38" s="292">
        <v>43040</v>
      </c>
      <c r="M38" s="292">
        <v>43191</v>
      </c>
      <c r="N38" s="292">
        <v>43465</v>
      </c>
      <c r="O38" s="494" t="s">
        <v>460</v>
      </c>
      <c r="P38" s="190" t="s">
        <v>461</v>
      </c>
      <c r="Q38" s="178" t="s">
        <v>513</v>
      </c>
      <c r="R38" s="298" t="s">
        <v>514</v>
      </c>
      <c r="S38" s="268" t="s">
        <v>156</v>
      </c>
      <c r="T38" s="470" t="s">
        <v>30</v>
      </c>
      <c r="U38" s="164" t="s">
        <v>515</v>
      </c>
      <c r="V38" s="16"/>
      <c r="W38" s="1"/>
    </row>
    <row r="39" spans="1:23" s="140" customFormat="1" ht="72" customHeight="1">
      <c r="A39" s="869">
        <v>16</v>
      </c>
      <c r="B39" s="850" t="s">
        <v>10</v>
      </c>
      <c r="C39" s="850" t="s">
        <v>126</v>
      </c>
      <c r="D39" s="851">
        <v>43084</v>
      </c>
      <c r="E39" s="852" t="s">
        <v>218</v>
      </c>
      <c r="F39" s="850" t="s">
        <v>11</v>
      </c>
      <c r="G39" s="852" t="s">
        <v>219</v>
      </c>
      <c r="H39" s="298" t="s">
        <v>220</v>
      </c>
      <c r="I39" s="291" t="s">
        <v>140</v>
      </c>
      <c r="J39" s="291" t="s">
        <v>221</v>
      </c>
      <c r="K39" s="291" t="s">
        <v>171</v>
      </c>
      <c r="L39" s="292">
        <v>43112</v>
      </c>
      <c r="M39" s="292">
        <v>43143</v>
      </c>
      <c r="N39" s="292">
        <v>43159</v>
      </c>
      <c r="O39" s="494" t="s">
        <v>222</v>
      </c>
      <c r="P39" s="290" t="s">
        <v>223</v>
      </c>
      <c r="Q39" s="178" t="s">
        <v>224</v>
      </c>
      <c r="R39" s="193" t="s">
        <v>225</v>
      </c>
      <c r="S39" s="268" t="s">
        <v>156</v>
      </c>
      <c r="T39" s="470" t="s">
        <v>30</v>
      </c>
      <c r="U39" s="162" t="s">
        <v>248</v>
      </c>
      <c r="V39" s="16"/>
      <c r="W39" s="1"/>
    </row>
    <row r="40" spans="1:23" s="140" customFormat="1" ht="72" customHeight="1">
      <c r="A40" s="869"/>
      <c r="B40" s="850"/>
      <c r="C40" s="850"/>
      <c r="D40" s="851"/>
      <c r="E40" s="852"/>
      <c r="F40" s="850"/>
      <c r="G40" s="852"/>
      <c r="H40" s="298" t="s">
        <v>226</v>
      </c>
      <c r="I40" s="291" t="s">
        <v>140</v>
      </c>
      <c r="J40" s="291" t="s">
        <v>227</v>
      </c>
      <c r="K40" s="291" t="s">
        <v>171</v>
      </c>
      <c r="L40" s="292">
        <v>43112</v>
      </c>
      <c r="M40" s="292">
        <v>43122</v>
      </c>
      <c r="N40" s="292">
        <v>43159</v>
      </c>
      <c r="O40" s="494" t="s">
        <v>228</v>
      </c>
      <c r="P40" s="290" t="s">
        <v>229</v>
      </c>
      <c r="Q40" s="178" t="s">
        <v>230</v>
      </c>
      <c r="R40" s="298" t="s">
        <v>231</v>
      </c>
      <c r="S40" s="268" t="s">
        <v>156</v>
      </c>
      <c r="T40" s="470" t="s">
        <v>30</v>
      </c>
      <c r="U40" s="229" t="s">
        <v>249</v>
      </c>
      <c r="V40" s="16"/>
      <c r="W40" s="1"/>
    </row>
    <row r="41" spans="1:23" s="140" customFormat="1" ht="72" customHeight="1">
      <c r="A41" s="869"/>
      <c r="B41" s="850"/>
      <c r="C41" s="850"/>
      <c r="D41" s="851"/>
      <c r="E41" s="852"/>
      <c r="F41" s="850"/>
      <c r="G41" s="852"/>
      <c r="H41" s="298" t="s">
        <v>232</v>
      </c>
      <c r="I41" s="291" t="s">
        <v>140</v>
      </c>
      <c r="J41" s="291" t="s">
        <v>233</v>
      </c>
      <c r="K41" s="291" t="s">
        <v>171</v>
      </c>
      <c r="L41" s="292">
        <v>43112</v>
      </c>
      <c r="M41" s="292">
        <v>43122</v>
      </c>
      <c r="N41" s="292">
        <v>43465</v>
      </c>
      <c r="O41" s="494" t="s">
        <v>462</v>
      </c>
      <c r="P41" s="190" t="s">
        <v>383</v>
      </c>
      <c r="Q41" s="296" t="s">
        <v>534</v>
      </c>
      <c r="R41" s="298" t="s">
        <v>535</v>
      </c>
      <c r="S41" s="268" t="s">
        <v>156</v>
      </c>
      <c r="T41" s="470" t="s">
        <v>30</v>
      </c>
      <c r="U41" s="164" t="s">
        <v>536</v>
      </c>
      <c r="V41" s="16"/>
      <c r="W41" s="1"/>
    </row>
    <row r="42" spans="1:23" s="140" customFormat="1" ht="72" customHeight="1">
      <c r="A42" s="869">
        <v>17</v>
      </c>
      <c r="B42" s="850" t="s">
        <v>10</v>
      </c>
      <c r="C42" s="850" t="s">
        <v>234</v>
      </c>
      <c r="D42" s="851">
        <v>43084</v>
      </c>
      <c r="E42" s="852" t="s">
        <v>235</v>
      </c>
      <c r="F42" s="850" t="s">
        <v>11</v>
      </c>
      <c r="G42" s="852" t="s">
        <v>236</v>
      </c>
      <c r="H42" s="298" t="s">
        <v>237</v>
      </c>
      <c r="I42" s="291" t="s">
        <v>24</v>
      </c>
      <c r="J42" s="291" t="s">
        <v>221</v>
      </c>
      <c r="K42" s="291" t="s">
        <v>171</v>
      </c>
      <c r="L42" s="292">
        <v>43112</v>
      </c>
      <c r="M42" s="292">
        <v>43122</v>
      </c>
      <c r="N42" s="292">
        <v>43126</v>
      </c>
      <c r="O42" s="494" t="s">
        <v>596</v>
      </c>
      <c r="P42" s="290" t="s">
        <v>238</v>
      </c>
      <c r="Q42" s="178" t="s">
        <v>636</v>
      </c>
      <c r="R42" s="193" t="s">
        <v>239</v>
      </c>
      <c r="S42" s="251"/>
      <c r="T42" s="470" t="s">
        <v>30</v>
      </c>
      <c r="U42" s="164" t="s">
        <v>626</v>
      </c>
      <c r="V42" s="16"/>
      <c r="W42" s="1"/>
    </row>
    <row r="43" spans="1:23" s="140" customFormat="1" ht="72" customHeight="1">
      <c r="A43" s="869"/>
      <c r="B43" s="850"/>
      <c r="C43" s="850"/>
      <c r="D43" s="851"/>
      <c r="E43" s="852"/>
      <c r="F43" s="850"/>
      <c r="G43" s="852"/>
      <c r="H43" s="298" t="s">
        <v>240</v>
      </c>
      <c r="I43" s="291" t="s">
        <v>24</v>
      </c>
      <c r="J43" s="291" t="s">
        <v>241</v>
      </c>
      <c r="K43" s="291" t="s">
        <v>171</v>
      </c>
      <c r="L43" s="292">
        <v>43112</v>
      </c>
      <c r="M43" s="292">
        <v>43132</v>
      </c>
      <c r="N43" s="292">
        <v>43159</v>
      </c>
      <c r="O43" s="494" t="s">
        <v>463</v>
      </c>
      <c r="P43" s="290"/>
      <c r="Q43" s="178" t="s">
        <v>543</v>
      </c>
      <c r="R43" s="298" t="s">
        <v>530</v>
      </c>
      <c r="S43" s="268" t="s">
        <v>156</v>
      </c>
      <c r="T43" s="470" t="s">
        <v>30</v>
      </c>
      <c r="U43" s="164" t="s">
        <v>390</v>
      </c>
      <c r="V43" s="16"/>
      <c r="W43" s="1"/>
    </row>
    <row r="44" spans="1:23" s="140" customFormat="1" ht="72" customHeight="1">
      <c r="A44" s="869"/>
      <c r="B44" s="850"/>
      <c r="C44" s="850"/>
      <c r="D44" s="851"/>
      <c r="E44" s="852"/>
      <c r="F44" s="850"/>
      <c r="G44" s="852"/>
      <c r="H44" s="298" t="s">
        <v>242</v>
      </c>
      <c r="I44" s="291" t="s">
        <v>24</v>
      </c>
      <c r="J44" s="291" t="s">
        <v>243</v>
      </c>
      <c r="K44" s="291" t="s">
        <v>171</v>
      </c>
      <c r="L44" s="292">
        <v>43112</v>
      </c>
      <c r="M44" s="292">
        <v>43122</v>
      </c>
      <c r="N44" s="292">
        <v>43465</v>
      </c>
      <c r="O44" s="494" t="s">
        <v>382</v>
      </c>
      <c r="P44" s="290" t="s">
        <v>244</v>
      </c>
      <c r="Q44" s="178" t="s">
        <v>527</v>
      </c>
      <c r="R44" s="298" t="s">
        <v>528</v>
      </c>
      <c r="S44" s="268" t="s">
        <v>156</v>
      </c>
      <c r="T44" s="470" t="s">
        <v>30</v>
      </c>
      <c r="U44" s="164" t="s">
        <v>529</v>
      </c>
      <c r="V44" s="16"/>
      <c r="W44" s="1"/>
    </row>
    <row r="45" spans="1:23" s="199" customFormat="1" ht="72" customHeight="1">
      <c r="A45" s="286">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95" t="s">
        <v>503</v>
      </c>
      <c r="P45" s="149" t="s">
        <v>253</v>
      </c>
      <c r="Q45" s="220" t="s">
        <v>548</v>
      </c>
      <c r="R45" s="306" t="s">
        <v>629</v>
      </c>
      <c r="S45" s="176" t="s">
        <v>156</v>
      </c>
      <c r="T45" s="470" t="s">
        <v>30</v>
      </c>
      <c r="U45" s="219" t="s">
        <v>532</v>
      </c>
      <c r="V45" s="53"/>
      <c r="W45" s="1"/>
    </row>
    <row r="46" spans="1:23" s="199" customFormat="1" ht="72" customHeight="1">
      <c r="A46" s="307">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90" t="s">
        <v>588</v>
      </c>
      <c r="P46" s="227" t="s">
        <v>256</v>
      </c>
      <c r="Q46" s="222" t="s">
        <v>638</v>
      </c>
      <c r="R46" s="167" t="s">
        <v>573</v>
      </c>
      <c r="S46" s="177"/>
      <c r="T46" s="470" t="s">
        <v>30</v>
      </c>
      <c r="U46" s="168" t="s">
        <v>628</v>
      </c>
      <c r="V46" s="16"/>
      <c r="W46" s="1"/>
    </row>
    <row r="47" spans="1:23" s="199" customFormat="1" ht="72" customHeight="1" thickBot="1">
      <c r="A47" s="307">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90" t="s">
        <v>589</v>
      </c>
      <c r="P47" s="166" t="s">
        <v>256</v>
      </c>
      <c r="Q47" s="191" t="s">
        <v>637</v>
      </c>
      <c r="R47" s="167" t="s">
        <v>574</v>
      </c>
      <c r="S47" s="177"/>
      <c r="T47" s="470" t="s">
        <v>30</v>
      </c>
      <c r="U47" s="168" t="s">
        <v>627</v>
      </c>
      <c r="V47" s="16"/>
      <c r="W47" s="1"/>
    </row>
    <row r="48" spans="1:23" ht="72" customHeight="1">
      <c r="A48" s="869">
        <v>30</v>
      </c>
      <c r="B48" s="850" t="s">
        <v>129</v>
      </c>
      <c r="C48" s="850" t="s">
        <v>123</v>
      </c>
      <c r="D48" s="870">
        <v>43370</v>
      </c>
      <c r="E48" s="871" t="s">
        <v>366</v>
      </c>
      <c r="F48" s="873" t="s">
        <v>138</v>
      </c>
      <c r="G48" s="875" t="s">
        <v>367</v>
      </c>
      <c r="H48" s="504" t="s">
        <v>368</v>
      </c>
      <c r="I48" s="505" t="s">
        <v>24</v>
      </c>
      <c r="J48" s="505" t="s">
        <v>380</v>
      </c>
      <c r="K48" s="506" t="s">
        <v>369</v>
      </c>
      <c r="L48" s="507">
        <v>43367</v>
      </c>
      <c r="M48" s="507">
        <v>43367</v>
      </c>
      <c r="N48" s="507">
        <v>43370</v>
      </c>
      <c r="O48" s="508" t="s">
        <v>504</v>
      </c>
      <c r="P48" s="509" t="s">
        <v>370</v>
      </c>
      <c r="Q48" s="510" t="s">
        <v>549</v>
      </c>
      <c r="R48" s="511" t="s">
        <v>388</v>
      </c>
      <c r="S48" s="512" t="s">
        <v>156</v>
      </c>
      <c r="T48" s="470" t="s">
        <v>30</v>
      </c>
      <c r="U48" s="221" t="s">
        <v>537</v>
      </c>
    </row>
    <row r="49" spans="1:26" ht="72" customHeight="1">
      <c r="A49" s="869"/>
      <c r="B49" s="850"/>
      <c r="C49" s="850"/>
      <c r="D49" s="870"/>
      <c r="E49" s="872"/>
      <c r="F49" s="874"/>
      <c r="G49" s="876"/>
      <c r="H49" s="451" t="s">
        <v>770</v>
      </c>
      <c r="I49" s="453" t="s">
        <v>24</v>
      </c>
      <c r="J49" s="453" t="s">
        <v>371</v>
      </c>
      <c r="K49" s="411" t="s">
        <v>369</v>
      </c>
      <c r="L49" s="194">
        <v>43370</v>
      </c>
      <c r="M49" s="194">
        <v>43370</v>
      </c>
      <c r="N49" s="194">
        <v>43370</v>
      </c>
      <c r="O49" s="496" t="s">
        <v>547</v>
      </c>
      <c r="P49" s="453" t="s">
        <v>384</v>
      </c>
      <c r="Q49" s="169" t="s">
        <v>771</v>
      </c>
      <c r="R49" s="310" t="s">
        <v>550</v>
      </c>
      <c r="S49" s="268" t="s">
        <v>156</v>
      </c>
      <c r="T49" s="470" t="s">
        <v>30</v>
      </c>
      <c r="U49" s="221" t="s">
        <v>538</v>
      </c>
    </row>
    <row r="50" spans="1:26" ht="72" customHeight="1">
      <c r="A50" s="869"/>
      <c r="B50" s="850"/>
      <c r="C50" s="850"/>
      <c r="D50" s="870"/>
      <c r="E50" s="872"/>
      <c r="F50" s="874"/>
      <c r="G50" s="876"/>
      <c r="H50" s="169" t="s">
        <v>772</v>
      </c>
      <c r="I50" s="453" t="s">
        <v>24</v>
      </c>
      <c r="J50" s="453" t="s">
        <v>372</v>
      </c>
      <c r="K50" s="412" t="s">
        <v>369</v>
      </c>
      <c r="L50" s="454">
        <v>43370</v>
      </c>
      <c r="M50" s="194">
        <v>43374</v>
      </c>
      <c r="N50" s="194">
        <v>43462</v>
      </c>
      <c r="O50" s="498" t="s">
        <v>505</v>
      </c>
      <c r="P50" s="453" t="s">
        <v>506</v>
      </c>
      <c r="Q50" s="222" t="s">
        <v>773</v>
      </c>
      <c r="R50" s="191" t="s">
        <v>544</v>
      </c>
      <c r="S50" s="268" t="s">
        <v>156</v>
      </c>
      <c r="T50" s="470" t="s">
        <v>30</v>
      </c>
      <c r="U50" s="480" t="s">
        <v>539</v>
      </c>
    </row>
    <row r="51" spans="1:26" ht="72" customHeight="1">
      <c r="A51" s="869"/>
      <c r="B51" s="850"/>
      <c r="C51" s="850"/>
      <c r="D51" s="870"/>
      <c r="E51" s="872"/>
      <c r="F51" s="874"/>
      <c r="G51" s="876"/>
      <c r="H51" s="451" t="s">
        <v>373</v>
      </c>
      <c r="I51" s="453" t="s">
        <v>24</v>
      </c>
      <c r="J51" s="453" t="s">
        <v>374</v>
      </c>
      <c r="K51" s="412" t="s">
        <v>369</v>
      </c>
      <c r="L51" s="454">
        <v>43370</v>
      </c>
      <c r="M51" s="194">
        <v>43374</v>
      </c>
      <c r="N51" s="194">
        <v>43612</v>
      </c>
      <c r="O51" s="499" t="s">
        <v>848</v>
      </c>
      <c r="P51" s="453" t="s">
        <v>774</v>
      </c>
      <c r="Q51" s="222" t="s">
        <v>880</v>
      </c>
      <c r="R51" s="195" t="s">
        <v>502</v>
      </c>
      <c r="S51" s="195"/>
      <c r="T51" s="470" t="s">
        <v>30</v>
      </c>
      <c r="U51" s="480" t="s">
        <v>881</v>
      </c>
    </row>
    <row r="52" spans="1:26" ht="72" customHeight="1">
      <c r="A52" s="869"/>
      <c r="B52" s="850"/>
      <c r="C52" s="850"/>
      <c r="D52" s="870"/>
      <c r="E52" s="872"/>
      <c r="F52" s="874"/>
      <c r="G52" s="876"/>
      <c r="H52" s="480" t="s">
        <v>375</v>
      </c>
      <c r="I52" s="479" t="s">
        <v>24</v>
      </c>
      <c r="J52" s="479" t="s">
        <v>775</v>
      </c>
      <c r="K52" s="413" t="s">
        <v>369</v>
      </c>
      <c r="L52" s="481">
        <v>43370</v>
      </c>
      <c r="M52" s="414">
        <v>43374</v>
      </c>
      <c r="N52" s="414">
        <v>43403</v>
      </c>
      <c r="O52" s="500" t="s">
        <v>849</v>
      </c>
      <c r="P52" s="415"/>
      <c r="Q52" s="222" t="s">
        <v>776</v>
      </c>
      <c r="R52" s="283"/>
      <c r="S52" s="283"/>
      <c r="T52" s="470" t="s">
        <v>541</v>
      </c>
      <c r="U52" s="480" t="s">
        <v>630</v>
      </c>
    </row>
    <row r="53" spans="1:26" ht="72" customHeight="1">
      <c r="A53" s="869"/>
      <c r="B53" s="850"/>
      <c r="C53" s="850"/>
      <c r="D53" s="870"/>
      <c r="E53" s="872"/>
      <c r="F53" s="874"/>
      <c r="G53" s="876"/>
      <c r="H53" s="480" t="s">
        <v>777</v>
      </c>
      <c r="I53" s="479" t="s">
        <v>24</v>
      </c>
      <c r="J53" s="479" t="s">
        <v>376</v>
      </c>
      <c r="K53" s="413" t="s">
        <v>369</v>
      </c>
      <c r="L53" s="481">
        <v>43370</v>
      </c>
      <c r="M53" s="414">
        <v>43374</v>
      </c>
      <c r="N53" s="414">
        <v>43434</v>
      </c>
      <c r="O53" s="497" t="s">
        <v>850</v>
      </c>
      <c r="P53" s="415"/>
      <c r="Q53" s="222" t="s">
        <v>778</v>
      </c>
      <c r="R53" s="283"/>
      <c r="S53" s="283"/>
      <c r="T53" s="470" t="s">
        <v>541</v>
      </c>
      <c r="U53" s="480" t="s">
        <v>630</v>
      </c>
    </row>
    <row r="54" spans="1:26" ht="72" customHeight="1">
      <c r="A54" s="869"/>
      <c r="B54" s="850"/>
      <c r="C54" s="850"/>
      <c r="D54" s="870"/>
      <c r="E54" s="839"/>
      <c r="F54" s="835"/>
      <c r="G54" s="877"/>
      <c r="H54" s="261" t="s">
        <v>377</v>
      </c>
      <c r="I54" s="416" t="s">
        <v>24</v>
      </c>
      <c r="J54" s="416" t="s">
        <v>378</v>
      </c>
      <c r="K54" s="413" t="s">
        <v>369</v>
      </c>
      <c r="L54" s="481">
        <v>43370</v>
      </c>
      <c r="M54" s="414">
        <v>43371</v>
      </c>
      <c r="N54" s="414">
        <v>43434</v>
      </c>
      <c r="O54" s="500" t="s">
        <v>851</v>
      </c>
      <c r="P54" s="417"/>
      <c r="Q54" s="222" t="s">
        <v>882</v>
      </c>
      <c r="R54" s="283"/>
      <c r="S54" s="283"/>
      <c r="T54" s="470" t="s">
        <v>541</v>
      </c>
      <c r="U54" s="480" t="s">
        <v>630</v>
      </c>
    </row>
    <row r="55" spans="1:26" ht="72" customHeight="1">
      <c r="A55" s="869">
        <v>31</v>
      </c>
      <c r="B55" s="850" t="s">
        <v>10</v>
      </c>
      <c r="C55" s="850" t="s">
        <v>123</v>
      </c>
      <c r="D55" s="870">
        <v>43368</v>
      </c>
      <c r="E55" s="910" t="s">
        <v>779</v>
      </c>
      <c r="F55" s="850" t="s">
        <v>138</v>
      </c>
      <c r="G55" s="878" t="s">
        <v>780</v>
      </c>
      <c r="H55" s="451" t="s">
        <v>781</v>
      </c>
      <c r="I55" s="453" t="s">
        <v>24</v>
      </c>
      <c r="J55" s="453" t="s">
        <v>371</v>
      </c>
      <c r="K55" s="412" t="s">
        <v>369</v>
      </c>
      <c r="L55" s="194">
        <v>43370</v>
      </c>
      <c r="M55" s="194">
        <v>43370</v>
      </c>
      <c r="N55" s="194">
        <v>43370</v>
      </c>
      <c r="O55" s="189" t="s">
        <v>782</v>
      </c>
      <c r="P55" s="453" t="s">
        <v>384</v>
      </c>
      <c r="Q55" s="222" t="s">
        <v>783</v>
      </c>
      <c r="R55" s="310" t="s">
        <v>551</v>
      </c>
      <c r="S55" s="268" t="s">
        <v>156</v>
      </c>
      <c r="T55" s="470" t="s">
        <v>30</v>
      </c>
      <c r="U55" s="480" t="s">
        <v>630</v>
      </c>
    </row>
    <row r="56" spans="1:26" ht="72" customHeight="1">
      <c r="A56" s="869"/>
      <c r="B56" s="850"/>
      <c r="C56" s="850"/>
      <c r="D56" s="870"/>
      <c r="E56" s="910"/>
      <c r="F56" s="850"/>
      <c r="G56" s="876"/>
      <c r="H56" s="480" t="s">
        <v>784</v>
      </c>
      <c r="I56" s="453" t="s">
        <v>24</v>
      </c>
      <c r="J56" s="453" t="s">
        <v>371</v>
      </c>
      <c r="K56" s="412" t="s">
        <v>369</v>
      </c>
      <c r="L56" s="194">
        <v>43370</v>
      </c>
      <c r="M56" s="194">
        <v>43374</v>
      </c>
      <c r="N56" s="194">
        <v>43449</v>
      </c>
      <c r="O56" s="501" t="s">
        <v>785</v>
      </c>
      <c r="P56" s="189" t="s">
        <v>507</v>
      </c>
      <c r="Q56" s="222" t="s">
        <v>552</v>
      </c>
      <c r="R56" s="311" t="s">
        <v>545</v>
      </c>
      <c r="S56" s="268" t="s">
        <v>156</v>
      </c>
      <c r="T56" s="470" t="s">
        <v>30</v>
      </c>
      <c r="U56" s="480" t="s">
        <v>533</v>
      </c>
    </row>
    <row r="57" spans="1:26" ht="72" customHeight="1">
      <c r="A57" s="879"/>
      <c r="B57" s="834"/>
      <c r="C57" s="834"/>
      <c r="D57" s="880"/>
      <c r="E57" s="878"/>
      <c r="F57" s="834"/>
      <c r="G57" s="876"/>
      <c r="H57" s="230" t="s">
        <v>786</v>
      </c>
      <c r="I57" s="456" t="s">
        <v>24</v>
      </c>
      <c r="J57" s="456" t="s">
        <v>379</v>
      </c>
      <c r="K57" s="418" t="s">
        <v>369</v>
      </c>
      <c r="L57" s="257">
        <v>43370</v>
      </c>
      <c r="M57" s="258">
        <v>43374</v>
      </c>
      <c r="N57" s="258">
        <v>43403</v>
      </c>
      <c r="O57" s="502" t="s">
        <v>787</v>
      </c>
      <c r="P57" s="259" t="s">
        <v>508</v>
      </c>
      <c r="Q57" s="260" t="s">
        <v>788</v>
      </c>
      <c r="R57" s="263" t="s">
        <v>517</v>
      </c>
      <c r="S57" s="268" t="s">
        <v>156</v>
      </c>
      <c r="T57" s="470" t="s">
        <v>30</v>
      </c>
      <c r="U57" s="261" t="s">
        <v>533</v>
      </c>
    </row>
    <row r="58" spans="1:26" ht="72" customHeight="1">
      <c r="A58" s="313">
        <v>32</v>
      </c>
      <c r="B58" s="189" t="s">
        <v>129</v>
      </c>
      <c r="C58" s="189" t="s">
        <v>123</v>
      </c>
      <c r="D58" s="457">
        <v>43437</v>
      </c>
      <c r="E58" s="448" t="s">
        <v>509</v>
      </c>
      <c r="F58" s="189" t="s">
        <v>138</v>
      </c>
      <c r="G58" s="314" t="s">
        <v>510</v>
      </c>
      <c r="H58" s="314" t="s">
        <v>511</v>
      </c>
      <c r="I58" s="189" t="s">
        <v>24</v>
      </c>
      <c r="J58" s="314" t="s">
        <v>384</v>
      </c>
      <c r="K58" s="412" t="s">
        <v>369</v>
      </c>
      <c r="L58" s="454">
        <v>43437</v>
      </c>
      <c r="M58" s="194">
        <v>43497</v>
      </c>
      <c r="N58" s="194">
        <v>43678</v>
      </c>
      <c r="O58" s="503" t="s">
        <v>789</v>
      </c>
      <c r="P58" s="315" t="s">
        <v>790</v>
      </c>
      <c r="Q58" s="316" t="s">
        <v>883</v>
      </c>
      <c r="R58" s="317" t="s">
        <v>612</v>
      </c>
      <c r="S58" s="268"/>
      <c r="T58" s="470" t="s">
        <v>30</v>
      </c>
      <c r="U58" s="480" t="s">
        <v>884</v>
      </c>
    </row>
    <row r="59" spans="1:26" s="197" customFormat="1" ht="84">
      <c r="A59" s="397">
        <v>4</v>
      </c>
      <c r="B59" s="189" t="s">
        <v>129</v>
      </c>
      <c r="C59" s="189" t="s">
        <v>132</v>
      </c>
      <c r="D59" s="394">
        <v>43403</v>
      </c>
      <c r="E59" s="308" t="s">
        <v>477</v>
      </c>
      <c r="F59" s="393" t="s">
        <v>138</v>
      </c>
      <c r="G59" s="308" t="s">
        <v>478</v>
      </c>
      <c r="H59" s="308" t="s">
        <v>479</v>
      </c>
      <c r="I59" s="393" t="s">
        <v>140</v>
      </c>
      <c r="J59" s="392" t="s">
        <v>480</v>
      </c>
      <c r="K59" s="392" t="s">
        <v>468</v>
      </c>
      <c r="L59" s="394">
        <v>43439</v>
      </c>
      <c r="M59" s="394">
        <v>43511</v>
      </c>
      <c r="N59" s="394">
        <v>43539</v>
      </c>
      <c r="O59" s="499" t="s">
        <v>592</v>
      </c>
      <c r="P59" s="189" t="s">
        <v>593</v>
      </c>
      <c r="Q59" s="300" t="s">
        <v>633</v>
      </c>
      <c r="R59" s="309" t="s">
        <v>631</v>
      </c>
      <c r="S59" s="440" t="s">
        <v>159</v>
      </c>
      <c r="T59" s="393" t="s">
        <v>30</v>
      </c>
      <c r="U59" s="398" t="s">
        <v>607</v>
      </c>
      <c r="Y59" s="196"/>
      <c r="Z59" s="196"/>
    </row>
    <row r="60" spans="1:26" s="391" customFormat="1" ht="147" customHeight="1" thickBot="1">
      <c r="A60" s="395">
        <v>2</v>
      </c>
      <c r="B60" s="238" t="s">
        <v>10</v>
      </c>
      <c r="C60" s="238" t="s">
        <v>132</v>
      </c>
      <c r="D60" s="228">
        <v>43392</v>
      </c>
      <c r="E60" s="270" t="s">
        <v>469</v>
      </c>
      <c r="F60" s="227" t="s">
        <v>138</v>
      </c>
      <c r="G60" s="270" t="s">
        <v>470</v>
      </c>
      <c r="H60" s="270" t="s">
        <v>471</v>
      </c>
      <c r="I60" s="227" t="s">
        <v>140</v>
      </c>
      <c r="J60" s="229" t="s">
        <v>472</v>
      </c>
      <c r="K60" s="229" t="s">
        <v>468</v>
      </c>
      <c r="L60" s="228">
        <v>43439</v>
      </c>
      <c r="M60" s="228">
        <v>43480</v>
      </c>
      <c r="N60" s="228">
        <v>43511</v>
      </c>
      <c r="O60" s="496" t="s">
        <v>590</v>
      </c>
      <c r="P60" s="238" t="s">
        <v>591</v>
      </c>
      <c r="Q60" s="271" t="s">
        <v>605</v>
      </c>
      <c r="R60" s="289" t="s">
        <v>606</v>
      </c>
      <c r="S60" s="399" t="s">
        <v>156</v>
      </c>
      <c r="T60" s="393" t="s">
        <v>30</v>
      </c>
      <c r="U60" s="69" t="s">
        <v>607</v>
      </c>
      <c r="Y60" s="1"/>
      <c r="Z60" s="1"/>
    </row>
    <row r="61" spans="1:26" s="206" customFormat="1" ht="409.5" customHeight="1">
      <c r="A61" s="255">
        <v>30</v>
      </c>
      <c r="B61" s="253" t="s">
        <v>10</v>
      </c>
      <c r="C61" s="253" t="s">
        <v>35</v>
      </c>
      <c r="D61" s="256">
        <v>42531</v>
      </c>
      <c r="E61" s="254" t="s">
        <v>262</v>
      </c>
      <c r="F61" s="253" t="s">
        <v>11</v>
      </c>
      <c r="G61" s="266" t="s">
        <v>263</v>
      </c>
      <c r="H61" s="266" t="s">
        <v>264</v>
      </c>
      <c r="I61" s="166" t="s">
        <v>24</v>
      </c>
      <c r="J61" s="166" t="s">
        <v>265</v>
      </c>
      <c r="K61" s="166" t="s">
        <v>266</v>
      </c>
      <c r="L61" s="201">
        <v>42643</v>
      </c>
      <c r="M61" s="201">
        <v>42646</v>
      </c>
      <c r="N61" s="201">
        <v>42735</v>
      </c>
      <c r="O61" s="521" t="s">
        <v>485</v>
      </c>
      <c r="P61" s="236" t="s">
        <v>561</v>
      </c>
      <c r="Q61" s="237" t="s">
        <v>546</v>
      </c>
      <c r="R61" s="167" t="s">
        <v>562</v>
      </c>
      <c r="S61" s="202" t="s">
        <v>156</v>
      </c>
      <c r="T61" s="203" t="s">
        <v>30</v>
      </c>
      <c r="U61" s="168" t="s">
        <v>563</v>
      </c>
      <c r="Y61" s="204"/>
      <c r="Z61" s="205"/>
    </row>
    <row r="62" spans="1:26" s="206" customFormat="1" ht="357.75" customHeight="1">
      <c r="A62" s="255">
        <v>32</v>
      </c>
      <c r="B62" s="253" t="s">
        <v>10</v>
      </c>
      <c r="C62" s="253" t="s">
        <v>43</v>
      </c>
      <c r="D62" s="256">
        <v>42934</v>
      </c>
      <c r="E62" s="254" t="s">
        <v>267</v>
      </c>
      <c r="F62" s="253" t="s">
        <v>11</v>
      </c>
      <c r="G62" s="266" t="s">
        <v>268</v>
      </c>
      <c r="H62" s="266" t="s">
        <v>269</v>
      </c>
      <c r="I62" s="166" t="s">
        <v>24</v>
      </c>
      <c r="J62" s="166" t="s">
        <v>270</v>
      </c>
      <c r="K62" s="166" t="s">
        <v>271</v>
      </c>
      <c r="L62" s="201">
        <v>42947</v>
      </c>
      <c r="M62" s="201">
        <v>42979</v>
      </c>
      <c r="N62" s="201">
        <v>43084</v>
      </c>
      <c r="O62" s="519" t="s">
        <v>486</v>
      </c>
      <c r="P62" s="166" t="s">
        <v>391</v>
      </c>
      <c r="Q62" s="217" t="s">
        <v>553</v>
      </c>
      <c r="R62" s="284" t="s">
        <v>564</v>
      </c>
      <c r="S62" s="208" t="s">
        <v>156</v>
      </c>
      <c r="T62" s="203" t="s">
        <v>30</v>
      </c>
      <c r="U62" s="168" t="s">
        <v>565</v>
      </c>
      <c r="Y62" s="204"/>
      <c r="Z62" s="205"/>
    </row>
    <row r="63" spans="1:26" s="211" customFormat="1" ht="409.6">
      <c r="A63" s="255">
        <v>35</v>
      </c>
      <c r="B63" s="253" t="s">
        <v>10</v>
      </c>
      <c r="C63" s="253" t="s">
        <v>43</v>
      </c>
      <c r="D63" s="256">
        <v>42934</v>
      </c>
      <c r="E63" s="254" t="s">
        <v>272</v>
      </c>
      <c r="F63" s="253" t="s">
        <v>11</v>
      </c>
      <c r="G63" s="266" t="s">
        <v>273</v>
      </c>
      <c r="H63" s="266" t="s">
        <v>274</v>
      </c>
      <c r="I63" s="253" t="s">
        <v>24</v>
      </c>
      <c r="J63" s="207" t="s">
        <v>275</v>
      </c>
      <c r="K63" s="253" t="s">
        <v>276</v>
      </c>
      <c r="L63" s="256">
        <v>42947</v>
      </c>
      <c r="M63" s="256">
        <v>42948</v>
      </c>
      <c r="N63" s="256">
        <v>43100</v>
      </c>
      <c r="O63" s="519" t="s">
        <v>487</v>
      </c>
      <c r="P63" s="253" t="s">
        <v>392</v>
      </c>
      <c r="Q63" s="191" t="s">
        <v>554</v>
      </c>
      <c r="R63" s="200" t="s">
        <v>566</v>
      </c>
      <c r="S63" s="208" t="s">
        <v>156</v>
      </c>
      <c r="T63" s="203" t="s">
        <v>30</v>
      </c>
      <c r="U63" s="254" t="s">
        <v>518</v>
      </c>
      <c r="Y63" s="209"/>
      <c r="Z63" s="210"/>
    </row>
    <row r="64" spans="1:26" s="206" customFormat="1" ht="353.25" customHeight="1">
      <c r="A64" s="853">
        <v>36</v>
      </c>
      <c r="B64" s="854" t="s">
        <v>10</v>
      </c>
      <c r="C64" s="854" t="s">
        <v>43</v>
      </c>
      <c r="D64" s="855">
        <v>42934</v>
      </c>
      <c r="E64" s="847" t="s">
        <v>277</v>
      </c>
      <c r="F64" s="854" t="s">
        <v>11</v>
      </c>
      <c r="G64" s="847" t="s">
        <v>273</v>
      </c>
      <c r="H64" s="266" t="s">
        <v>278</v>
      </c>
      <c r="I64" s="166" t="s">
        <v>24</v>
      </c>
      <c r="J64" s="170" t="s">
        <v>275</v>
      </c>
      <c r="K64" s="166" t="s">
        <v>271</v>
      </c>
      <c r="L64" s="201">
        <v>42947</v>
      </c>
      <c r="M64" s="201">
        <v>42948</v>
      </c>
      <c r="N64" s="201">
        <v>43097</v>
      </c>
      <c r="O64" s="519" t="s">
        <v>488</v>
      </c>
      <c r="P64" s="166" t="s">
        <v>393</v>
      </c>
      <c r="Q64" s="191" t="s">
        <v>555</v>
      </c>
      <c r="R64" s="212" t="s">
        <v>567</v>
      </c>
      <c r="S64" s="202" t="s">
        <v>156</v>
      </c>
      <c r="T64" s="203" t="s">
        <v>30</v>
      </c>
      <c r="U64" s="168" t="s">
        <v>519</v>
      </c>
      <c r="Y64" s="204"/>
      <c r="Z64" s="205"/>
    </row>
    <row r="65" spans="1:26" s="206" customFormat="1" ht="241.5" customHeight="1">
      <c r="A65" s="853"/>
      <c r="B65" s="854"/>
      <c r="C65" s="854"/>
      <c r="D65" s="855"/>
      <c r="E65" s="847"/>
      <c r="F65" s="854"/>
      <c r="G65" s="847"/>
      <c r="H65" s="266" t="s">
        <v>279</v>
      </c>
      <c r="I65" s="166" t="s">
        <v>24</v>
      </c>
      <c r="J65" s="166" t="s">
        <v>280</v>
      </c>
      <c r="K65" s="166" t="s">
        <v>281</v>
      </c>
      <c r="L65" s="201">
        <v>42947</v>
      </c>
      <c r="M65" s="201">
        <v>42948</v>
      </c>
      <c r="N65" s="201">
        <v>43097</v>
      </c>
      <c r="O65" s="519" t="s">
        <v>489</v>
      </c>
      <c r="P65" s="166" t="s">
        <v>394</v>
      </c>
      <c r="Q65" s="163" t="s">
        <v>556</v>
      </c>
      <c r="R65" s="167" t="s">
        <v>568</v>
      </c>
      <c r="S65" s="202" t="s">
        <v>156</v>
      </c>
      <c r="T65" s="203" t="s">
        <v>30</v>
      </c>
      <c r="U65" s="168" t="s">
        <v>520</v>
      </c>
      <c r="Y65" s="204"/>
      <c r="Z65" s="205"/>
    </row>
    <row r="66" spans="1:26" s="249" customFormat="1" ht="216.75" customHeight="1">
      <c r="A66" s="848">
        <v>37</v>
      </c>
      <c r="B66" s="850" t="s">
        <v>10</v>
      </c>
      <c r="C66" s="850" t="s">
        <v>43</v>
      </c>
      <c r="D66" s="851">
        <v>43129</v>
      </c>
      <c r="E66" s="850" t="s">
        <v>282</v>
      </c>
      <c r="F66" s="850" t="s">
        <v>11</v>
      </c>
      <c r="G66" s="852" t="s">
        <v>283</v>
      </c>
      <c r="H66" s="229" t="s">
        <v>284</v>
      </c>
      <c r="I66" s="227" t="s">
        <v>24</v>
      </c>
      <c r="J66" s="227" t="s">
        <v>285</v>
      </c>
      <c r="K66" s="227" t="s">
        <v>286</v>
      </c>
      <c r="L66" s="228">
        <v>43129</v>
      </c>
      <c r="M66" s="228">
        <v>43130</v>
      </c>
      <c r="N66" s="228">
        <v>43138</v>
      </c>
      <c r="O66" s="520" t="s">
        <v>287</v>
      </c>
      <c r="P66" s="69" t="s">
        <v>399</v>
      </c>
      <c r="Q66" s="148" t="s">
        <v>288</v>
      </c>
      <c r="R66" s="69" t="s">
        <v>289</v>
      </c>
      <c r="S66" s="130"/>
      <c r="T66" s="252" t="s">
        <v>30</v>
      </c>
      <c r="U66" s="168" t="s">
        <v>340</v>
      </c>
      <c r="Y66" s="16"/>
      <c r="Z66" s="1"/>
    </row>
    <row r="67" spans="1:26" s="206" customFormat="1" ht="222" customHeight="1">
      <c r="A67" s="848"/>
      <c r="B67" s="850"/>
      <c r="C67" s="850"/>
      <c r="D67" s="851"/>
      <c r="E67" s="850"/>
      <c r="F67" s="850"/>
      <c r="G67" s="852"/>
      <c r="H67" s="168" t="s">
        <v>290</v>
      </c>
      <c r="I67" s="166" t="s">
        <v>24</v>
      </c>
      <c r="J67" s="166" t="s">
        <v>291</v>
      </c>
      <c r="K67" s="166" t="s">
        <v>292</v>
      </c>
      <c r="L67" s="201">
        <v>43129</v>
      </c>
      <c r="M67" s="201">
        <v>43136</v>
      </c>
      <c r="N67" s="201">
        <v>43281</v>
      </c>
      <c r="O67" s="519" t="s">
        <v>594</v>
      </c>
      <c r="P67" s="166" t="s">
        <v>595</v>
      </c>
      <c r="Q67" s="191" t="s">
        <v>608</v>
      </c>
      <c r="R67" s="167" t="s">
        <v>609</v>
      </c>
      <c r="S67" s="213"/>
      <c r="T67" s="203" t="s">
        <v>30</v>
      </c>
      <c r="U67" s="168" t="s">
        <v>610</v>
      </c>
      <c r="Y67" s="204"/>
      <c r="Z67" s="205"/>
    </row>
    <row r="68" spans="1:26" s="249" customFormat="1" ht="52.5" hidden="1" customHeight="1">
      <c r="A68" s="848"/>
      <c r="B68" s="850"/>
      <c r="C68" s="850"/>
      <c r="D68" s="851"/>
      <c r="E68" s="850"/>
      <c r="F68" s="850"/>
      <c r="G68" s="852"/>
      <c r="H68" s="229" t="s">
        <v>294</v>
      </c>
      <c r="I68" s="227" t="s">
        <v>24</v>
      </c>
      <c r="J68" s="227" t="s">
        <v>295</v>
      </c>
      <c r="K68" s="227" t="s">
        <v>296</v>
      </c>
      <c r="L68" s="228">
        <v>43129</v>
      </c>
      <c r="M68" s="228">
        <v>43130</v>
      </c>
      <c r="N68" s="228">
        <v>43133</v>
      </c>
      <c r="O68" s="857" t="s">
        <v>297</v>
      </c>
      <c r="P68" s="857"/>
      <c r="Q68" s="857"/>
      <c r="R68" s="857"/>
      <c r="S68" s="227" t="s">
        <v>400</v>
      </c>
      <c r="T68" s="148" t="s">
        <v>293</v>
      </c>
      <c r="U68" s="69" t="s">
        <v>289</v>
      </c>
      <c r="V68" s="130"/>
      <c r="W68" s="252" t="s">
        <v>30</v>
      </c>
      <c r="X68" s="168" t="s">
        <v>340</v>
      </c>
      <c r="Y68" s="16"/>
      <c r="Z68" s="1"/>
    </row>
    <row r="69" spans="1:26" s="249" customFormat="1" ht="126" hidden="1">
      <c r="A69" s="848"/>
      <c r="B69" s="850"/>
      <c r="C69" s="850"/>
      <c r="D69" s="851"/>
      <c r="E69" s="850"/>
      <c r="F69" s="850"/>
      <c r="G69" s="852"/>
      <c r="H69" s="229" t="s">
        <v>298</v>
      </c>
      <c r="I69" s="227" t="s">
        <v>24</v>
      </c>
      <c r="J69" s="227" t="s">
        <v>299</v>
      </c>
      <c r="K69" s="227" t="s">
        <v>300</v>
      </c>
      <c r="L69" s="228">
        <v>43137</v>
      </c>
      <c r="M69" s="228">
        <v>43138</v>
      </c>
      <c r="N69" s="228">
        <v>43159</v>
      </c>
      <c r="O69" s="857" t="s">
        <v>301</v>
      </c>
      <c r="P69" s="857"/>
      <c r="Q69" s="857"/>
      <c r="R69" s="857"/>
      <c r="S69" s="227" t="s">
        <v>401</v>
      </c>
      <c r="T69" s="148" t="s">
        <v>293</v>
      </c>
      <c r="U69" s="69" t="s">
        <v>289</v>
      </c>
      <c r="V69" s="130"/>
      <c r="W69" s="252" t="s">
        <v>30</v>
      </c>
      <c r="X69" s="168" t="s">
        <v>340</v>
      </c>
      <c r="Y69" s="16"/>
      <c r="Z69" s="1"/>
    </row>
    <row r="70" spans="1:26" s="249" customFormat="1" ht="111" hidden="1" customHeight="1">
      <c r="A70" s="848"/>
      <c r="B70" s="850"/>
      <c r="C70" s="850"/>
      <c r="D70" s="851"/>
      <c r="E70" s="850"/>
      <c r="F70" s="850"/>
      <c r="G70" s="852"/>
      <c r="H70" s="229" t="s">
        <v>302</v>
      </c>
      <c r="I70" s="227" t="s">
        <v>24</v>
      </c>
      <c r="J70" s="227" t="s">
        <v>291</v>
      </c>
      <c r="K70" s="227" t="s">
        <v>303</v>
      </c>
      <c r="L70" s="228">
        <v>43137</v>
      </c>
      <c r="M70" s="228">
        <v>43138</v>
      </c>
      <c r="N70" s="228">
        <v>43143</v>
      </c>
      <c r="O70" s="857" t="s">
        <v>304</v>
      </c>
      <c r="P70" s="857"/>
      <c r="Q70" s="857"/>
      <c r="R70" s="857"/>
      <c r="S70" s="227" t="s">
        <v>402</v>
      </c>
      <c r="T70" s="148" t="s">
        <v>293</v>
      </c>
      <c r="U70" s="69" t="s">
        <v>289</v>
      </c>
      <c r="V70" s="130"/>
      <c r="W70" s="252" t="s">
        <v>30</v>
      </c>
      <c r="X70" s="168" t="s">
        <v>340</v>
      </c>
      <c r="Y70" s="16"/>
      <c r="Z70" s="1"/>
    </row>
    <row r="71" spans="1:26" s="206" customFormat="1" ht="312.75" hidden="1" customHeight="1">
      <c r="A71" s="848"/>
      <c r="B71" s="850"/>
      <c r="C71" s="850"/>
      <c r="D71" s="851"/>
      <c r="E71" s="850"/>
      <c r="F71" s="850"/>
      <c r="G71" s="852"/>
      <c r="H71" s="168" t="s">
        <v>305</v>
      </c>
      <c r="I71" s="166" t="s">
        <v>24</v>
      </c>
      <c r="J71" s="166" t="s">
        <v>306</v>
      </c>
      <c r="K71" s="166" t="s">
        <v>307</v>
      </c>
      <c r="L71" s="201">
        <v>43137</v>
      </c>
      <c r="M71" s="201">
        <v>43189</v>
      </c>
      <c r="N71" s="201">
        <v>43281</v>
      </c>
      <c r="O71" s="846" t="s">
        <v>490</v>
      </c>
      <c r="P71" s="846"/>
      <c r="Q71" s="846"/>
      <c r="R71" s="846"/>
      <c r="S71" s="166" t="s">
        <v>395</v>
      </c>
      <c r="T71" s="191" t="s">
        <v>569</v>
      </c>
      <c r="U71" s="167" t="s">
        <v>523</v>
      </c>
      <c r="V71" s="202" t="s">
        <v>156</v>
      </c>
      <c r="W71" s="203" t="s">
        <v>30</v>
      </c>
      <c r="X71" s="168" t="s">
        <v>521</v>
      </c>
      <c r="Y71" s="204"/>
      <c r="Z71" s="205"/>
    </row>
    <row r="72" spans="1:26" s="206" customFormat="1" ht="409.5" hidden="1" customHeight="1">
      <c r="A72" s="848"/>
      <c r="B72" s="850"/>
      <c r="C72" s="850"/>
      <c r="D72" s="851"/>
      <c r="E72" s="850"/>
      <c r="F72" s="850"/>
      <c r="G72" s="852"/>
      <c r="H72" s="168" t="s">
        <v>308</v>
      </c>
      <c r="I72" s="166" t="s">
        <v>24</v>
      </c>
      <c r="J72" s="166" t="s">
        <v>306</v>
      </c>
      <c r="K72" s="166" t="s">
        <v>309</v>
      </c>
      <c r="L72" s="201">
        <v>43137</v>
      </c>
      <c r="M72" s="201">
        <v>43189</v>
      </c>
      <c r="N72" s="201">
        <v>43281</v>
      </c>
      <c r="O72" s="846" t="s">
        <v>491</v>
      </c>
      <c r="P72" s="846"/>
      <c r="Q72" s="846"/>
      <c r="R72" s="846"/>
      <c r="S72" s="166" t="s">
        <v>396</v>
      </c>
      <c r="T72" s="191" t="s">
        <v>557</v>
      </c>
      <c r="U72" s="167" t="s">
        <v>570</v>
      </c>
      <c r="V72" s="202" t="s">
        <v>156</v>
      </c>
      <c r="W72" s="203" t="s">
        <v>30</v>
      </c>
      <c r="X72" s="168" t="s">
        <v>522</v>
      </c>
      <c r="Y72" s="204"/>
      <c r="Z72" s="205"/>
    </row>
    <row r="73" spans="1:26" s="206" customFormat="1" ht="189.75" hidden="1" customHeight="1">
      <c r="A73" s="848"/>
      <c r="B73" s="850"/>
      <c r="C73" s="850"/>
      <c r="D73" s="851"/>
      <c r="E73" s="850"/>
      <c r="F73" s="850"/>
      <c r="G73" s="852"/>
      <c r="H73" s="169" t="s">
        <v>310</v>
      </c>
      <c r="I73" s="166" t="s">
        <v>24</v>
      </c>
      <c r="J73" s="214" t="s">
        <v>311</v>
      </c>
      <c r="K73" s="214" t="s">
        <v>292</v>
      </c>
      <c r="L73" s="215">
        <v>43137</v>
      </c>
      <c r="M73" s="215"/>
      <c r="N73" s="215"/>
      <c r="O73" s="867" t="s">
        <v>492</v>
      </c>
      <c r="P73" s="867"/>
      <c r="Q73" s="867"/>
      <c r="R73" s="867"/>
      <c r="S73" s="214"/>
      <c r="T73" s="191" t="s">
        <v>558</v>
      </c>
      <c r="U73" s="224" t="s">
        <v>571</v>
      </c>
      <c r="V73" s="202" t="s">
        <v>156</v>
      </c>
      <c r="W73" s="203" t="s">
        <v>30</v>
      </c>
      <c r="X73" s="168" t="s">
        <v>524</v>
      </c>
      <c r="Y73" s="204"/>
      <c r="Z73" s="205"/>
    </row>
    <row r="74" spans="1:26" s="249" customFormat="1" ht="409.6" hidden="1">
      <c r="A74" s="848"/>
      <c r="B74" s="850"/>
      <c r="C74" s="850"/>
      <c r="D74" s="851"/>
      <c r="E74" s="850"/>
      <c r="F74" s="850"/>
      <c r="G74" s="852"/>
      <c r="H74" s="229" t="s">
        <v>312</v>
      </c>
      <c r="I74" s="227" t="s">
        <v>24</v>
      </c>
      <c r="J74" s="227" t="s">
        <v>313</v>
      </c>
      <c r="K74" s="227" t="s">
        <v>314</v>
      </c>
      <c r="L74" s="228">
        <v>43137</v>
      </c>
      <c r="M74" s="228">
        <v>43136</v>
      </c>
      <c r="N74" s="228">
        <v>43280</v>
      </c>
      <c r="O74" s="856" t="s">
        <v>315</v>
      </c>
      <c r="P74" s="857"/>
      <c r="Q74" s="857"/>
      <c r="R74" s="857"/>
      <c r="S74" s="171" t="s">
        <v>397</v>
      </c>
      <c r="T74" s="178" t="s">
        <v>403</v>
      </c>
      <c r="U74" s="229" t="s">
        <v>364</v>
      </c>
      <c r="V74" s="130"/>
      <c r="W74" s="252" t="s">
        <v>30</v>
      </c>
      <c r="X74" s="168" t="s">
        <v>408</v>
      </c>
      <c r="Y74" s="16"/>
      <c r="Z74" s="1"/>
    </row>
    <row r="75" spans="1:26" s="206" customFormat="1" ht="248.25" hidden="1" customHeight="1">
      <c r="A75" s="848"/>
      <c r="B75" s="850"/>
      <c r="C75" s="850"/>
      <c r="D75" s="851"/>
      <c r="E75" s="850"/>
      <c r="F75" s="850"/>
      <c r="G75" s="852"/>
      <c r="H75" s="168" t="s">
        <v>316</v>
      </c>
      <c r="I75" s="166" t="s">
        <v>24</v>
      </c>
      <c r="J75" s="166" t="s">
        <v>317</v>
      </c>
      <c r="K75" s="166" t="s">
        <v>314</v>
      </c>
      <c r="L75" s="201">
        <v>43137</v>
      </c>
      <c r="M75" s="201">
        <v>43136</v>
      </c>
      <c r="N75" s="201">
        <v>43280</v>
      </c>
      <c r="O75" s="846" t="s">
        <v>493</v>
      </c>
      <c r="P75" s="846"/>
      <c r="Q75" s="846"/>
      <c r="R75" s="846"/>
      <c r="S75" s="166"/>
      <c r="T75" s="191" t="s">
        <v>559</v>
      </c>
      <c r="U75" s="167" t="s">
        <v>572</v>
      </c>
      <c r="V75" s="202" t="s">
        <v>156</v>
      </c>
      <c r="W75" s="203" t="s">
        <v>30</v>
      </c>
      <c r="X75" s="168" t="s">
        <v>525</v>
      </c>
      <c r="Y75" s="204"/>
      <c r="Z75" s="205"/>
    </row>
    <row r="76" spans="1:26" s="249" customFormat="1" ht="84" hidden="1">
      <c r="A76" s="849"/>
      <c r="B76" s="850"/>
      <c r="C76" s="850"/>
      <c r="D76" s="851"/>
      <c r="E76" s="850"/>
      <c r="F76" s="850"/>
      <c r="G76" s="852"/>
      <c r="H76" s="229" t="s">
        <v>318</v>
      </c>
      <c r="I76" s="227" t="s">
        <v>24</v>
      </c>
      <c r="J76" s="227" t="s">
        <v>319</v>
      </c>
      <c r="K76" s="227" t="s">
        <v>320</v>
      </c>
      <c r="L76" s="228">
        <v>43137</v>
      </c>
      <c r="M76" s="228">
        <v>43136</v>
      </c>
      <c r="N76" s="228">
        <v>43159</v>
      </c>
      <c r="O76" s="857" t="s">
        <v>321</v>
      </c>
      <c r="P76" s="857"/>
      <c r="Q76" s="857"/>
      <c r="R76" s="857"/>
      <c r="S76" s="171" t="s">
        <v>398</v>
      </c>
      <c r="T76" s="148" t="s">
        <v>322</v>
      </c>
      <c r="U76" s="69" t="s">
        <v>323</v>
      </c>
      <c r="V76" s="130"/>
      <c r="W76" s="252" t="s">
        <v>30</v>
      </c>
      <c r="X76" s="168" t="s">
        <v>340</v>
      </c>
      <c r="Y76" s="16"/>
      <c r="Z76" s="1"/>
    </row>
    <row r="77" spans="1:26" s="206" customFormat="1" ht="409.6" hidden="1">
      <c r="A77" s="848"/>
      <c r="B77" s="850"/>
      <c r="C77" s="850"/>
      <c r="D77" s="851"/>
      <c r="E77" s="850"/>
      <c r="F77" s="850"/>
      <c r="G77" s="852"/>
      <c r="H77" s="168" t="s">
        <v>324</v>
      </c>
      <c r="I77" s="166" t="s">
        <v>24</v>
      </c>
      <c r="J77" s="166" t="s">
        <v>325</v>
      </c>
      <c r="K77" s="166" t="s">
        <v>326</v>
      </c>
      <c r="L77" s="201">
        <v>43137</v>
      </c>
      <c r="M77" s="201">
        <v>43160</v>
      </c>
      <c r="N77" s="201">
        <v>43464</v>
      </c>
      <c r="O77" s="868" t="s">
        <v>494</v>
      </c>
      <c r="P77" s="868"/>
      <c r="Q77" s="868"/>
      <c r="R77" s="868"/>
      <c r="S77" s="166"/>
      <c r="T77" s="163" t="s">
        <v>560</v>
      </c>
      <c r="U77" s="225" t="s">
        <v>575</v>
      </c>
      <c r="V77" s="202" t="s">
        <v>156</v>
      </c>
      <c r="W77" s="203" t="s">
        <v>30</v>
      </c>
      <c r="X77" s="168" t="s">
        <v>526</v>
      </c>
      <c r="Y77" s="204"/>
      <c r="Z77" s="205"/>
    </row>
    <row r="78" spans="1:26" s="249" customFormat="1" ht="267" hidden="1" customHeight="1">
      <c r="A78" s="848"/>
      <c r="B78" s="850"/>
      <c r="C78" s="850"/>
      <c r="D78" s="851"/>
      <c r="E78" s="850"/>
      <c r="F78" s="850"/>
      <c r="G78" s="852"/>
      <c r="H78" s="265" t="s">
        <v>327</v>
      </c>
      <c r="I78" s="227" t="s">
        <v>24</v>
      </c>
      <c r="J78" s="227" t="s">
        <v>291</v>
      </c>
      <c r="K78" s="227" t="s">
        <v>328</v>
      </c>
      <c r="L78" s="228">
        <v>43137</v>
      </c>
      <c r="M78" s="228">
        <v>43137</v>
      </c>
      <c r="N78" s="228">
        <v>43159</v>
      </c>
      <c r="O78" s="856" t="s">
        <v>343</v>
      </c>
      <c r="P78" s="857"/>
      <c r="Q78" s="857"/>
      <c r="R78" s="857"/>
      <c r="S78" s="227"/>
      <c r="T78" s="178" t="s">
        <v>404</v>
      </c>
      <c r="U78" s="226" t="s">
        <v>411</v>
      </c>
      <c r="V78" s="177"/>
      <c r="W78" s="252" t="s">
        <v>30</v>
      </c>
      <c r="X78" s="168" t="s">
        <v>365</v>
      </c>
      <c r="Y78" s="16"/>
      <c r="Z78" s="1"/>
    </row>
    <row r="79" spans="1:26" s="249" customFormat="1" ht="73.5" hidden="1" customHeight="1">
      <c r="A79" s="848"/>
      <c r="B79" s="850"/>
      <c r="C79" s="850"/>
      <c r="D79" s="851"/>
      <c r="E79" s="850"/>
      <c r="F79" s="850"/>
      <c r="G79" s="852"/>
      <c r="H79" s="265" t="s">
        <v>329</v>
      </c>
      <c r="I79" s="227" t="s">
        <v>24</v>
      </c>
      <c r="J79" s="227" t="s">
        <v>330</v>
      </c>
      <c r="K79" s="227" t="s">
        <v>314</v>
      </c>
      <c r="L79" s="228">
        <v>43137</v>
      </c>
      <c r="M79" s="228">
        <v>43137</v>
      </c>
      <c r="N79" s="228">
        <v>43159</v>
      </c>
      <c r="O79" s="856" t="s">
        <v>341</v>
      </c>
      <c r="P79" s="857"/>
      <c r="Q79" s="857"/>
      <c r="R79" s="857"/>
      <c r="S79" s="227"/>
      <c r="T79" s="148" t="s">
        <v>363</v>
      </c>
      <c r="U79" s="226" t="s">
        <v>342</v>
      </c>
      <c r="V79" s="177"/>
      <c r="W79" s="252" t="s">
        <v>30</v>
      </c>
      <c r="X79" s="168" t="s">
        <v>409</v>
      </c>
      <c r="Y79" s="16"/>
      <c r="Z79" s="1"/>
    </row>
    <row r="80" spans="1:26" s="206" customFormat="1" ht="409.6" hidden="1">
      <c r="A80" s="848"/>
      <c r="B80" s="850"/>
      <c r="C80" s="850"/>
      <c r="D80" s="851"/>
      <c r="E80" s="850"/>
      <c r="F80" s="850"/>
      <c r="G80" s="852"/>
      <c r="H80" s="168" t="s">
        <v>331</v>
      </c>
      <c r="I80" s="166" t="s">
        <v>24</v>
      </c>
      <c r="J80" s="253"/>
      <c r="K80" s="166" t="s">
        <v>332</v>
      </c>
      <c r="L80" s="201">
        <v>43137</v>
      </c>
      <c r="M80" s="201">
        <v>43143</v>
      </c>
      <c r="N80" s="201">
        <v>43147</v>
      </c>
      <c r="O80" s="846" t="s">
        <v>387</v>
      </c>
      <c r="P80" s="846"/>
      <c r="Q80" s="846"/>
      <c r="R80" s="846"/>
      <c r="S80" s="166" t="s">
        <v>385</v>
      </c>
      <c r="T80" s="191" t="s">
        <v>405</v>
      </c>
      <c r="U80" s="167" t="s">
        <v>389</v>
      </c>
      <c r="V80" s="202" t="s">
        <v>156</v>
      </c>
      <c r="W80" s="203" t="s">
        <v>30</v>
      </c>
      <c r="X80" s="168" t="s">
        <v>414</v>
      </c>
      <c r="Y80" s="204"/>
      <c r="Z80" s="205"/>
    </row>
    <row r="81" spans="1:26" s="206" customFormat="1" ht="409.6" hidden="1">
      <c r="A81" s="848"/>
      <c r="B81" s="850"/>
      <c r="C81" s="850"/>
      <c r="D81" s="851"/>
      <c r="E81" s="850"/>
      <c r="F81" s="850"/>
      <c r="G81" s="852"/>
      <c r="H81" s="168" t="s">
        <v>333</v>
      </c>
      <c r="I81" s="166" t="s">
        <v>140</v>
      </c>
      <c r="J81" s="166" t="s">
        <v>334</v>
      </c>
      <c r="K81" s="166" t="s">
        <v>335</v>
      </c>
      <c r="L81" s="201">
        <v>43131</v>
      </c>
      <c r="M81" s="201">
        <v>43281</v>
      </c>
      <c r="N81" s="201">
        <v>43281</v>
      </c>
      <c r="O81" s="858" t="s">
        <v>386</v>
      </c>
      <c r="P81" s="859"/>
      <c r="Q81" s="859"/>
      <c r="R81" s="860"/>
      <c r="S81" s="166"/>
      <c r="T81" s="191" t="s">
        <v>406</v>
      </c>
      <c r="U81" s="167"/>
      <c r="V81" s="213"/>
      <c r="W81" s="203" t="s">
        <v>30</v>
      </c>
      <c r="X81" s="168" t="s">
        <v>412</v>
      </c>
      <c r="Y81" s="204"/>
      <c r="Z81" s="205"/>
    </row>
    <row r="82" spans="1:26" s="206" customFormat="1" ht="409.6" hidden="1">
      <c r="A82" s="848"/>
      <c r="B82" s="850"/>
      <c r="C82" s="850"/>
      <c r="D82" s="851"/>
      <c r="E82" s="850"/>
      <c r="F82" s="850"/>
      <c r="G82" s="852"/>
      <c r="H82" s="168" t="s">
        <v>336</v>
      </c>
      <c r="I82" s="166" t="s">
        <v>140</v>
      </c>
      <c r="J82" s="166" t="s">
        <v>334</v>
      </c>
      <c r="K82" s="166" t="s">
        <v>337</v>
      </c>
      <c r="L82" s="201">
        <v>43131</v>
      </c>
      <c r="M82" s="201">
        <v>43160</v>
      </c>
      <c r="N82" s="201">
        <v>43281</v>
      </c>
      <c r="O82" s="861"/>
      <c r="P82" s="862"/>
      <c r="Q82" s="862"/>
      <c r="R82" s="863"/>
      <c r="S82" s="166"/>
      <c r="T82" s="191" t="s">
        <v>407</v>
      </c>
      <c r="U82" s="167"/>
      <c r="V82" s="213"/>
      <c r="W82" s="203" t="s">
        <v>30</v>
      </c>
      <c r="X82" s="168" t="s">
        <v>413</v>
      </c>
      <c r="Y82" s="204"/>
      <c r="Z82" s="205"/>
    </row>
    <row r="83" spans="1:26" s="206" customFormat="1" ht="129" hidden="1" customHeight="1">
      <c r="A83" s="848"/>
      <c r="B83" s="850"/>
      <c r="C83" s="850"/>
      <c r="D83" s="851"/>
      <c r="E83" s="850"/>
      <c r="F83" s="850"/>
      <c r="G83" s="852"/>
      <c r="H83" s="168" t="s">
        <v>338</v>
      </c>
      <c r="I83" s="166" t="s">
        <v>140</v>
      </c>
      <c r="J83" s="166" t="s">
        <v>334</v>
      </c>
      <c r="K83" s="166" t="s">
        <v>339</v>
      </c>
      <c r="L83" s="201">
        <v>43131</v>
      </c>
      <c r="M83" s="201">
        <v>43252</v>
      </c>
      <c r="N83" s="201">
        <v>43281</v>
      </c>
      <c r="O83" s="864"/>
      <c r="P83" s="865"/>
      <c r="Q83" s="865"/>
      <c r="R83" s="866"/>
      <c r="S83" s="166"/>
      <c r="T83" s="191" t="s">
        <v>407</v>
      </c>
      <c r="U83" s="167"/>
      <c r="V83" s="213"/>
      <c r="W83" s="203" t="s">
        <v>30</v>
      </c>
      <c r="X83" s="168" t="s">
        <v>410</v>
      </c>
      <c r="Y83" s="204"/>
      <c r="Z83" s="205"/>
    </row>
    <row r="84" spans="1:26" s="248" customFormat="1" ht="133.5" customHeight="1">
      <c r="A84" s="246">
        <v>1</v>
      </c>
      <c r="B84" s="246" t="s">
        <v>129</v>
      </c>
      <c r="C84" s="246" t="s">
        <v>15</v>
      </c>
      <c r="D84" s="273">
        <v>43451</v>
      </c>
      <c r="E84" s="229" t="s">
        <v>500</v>
      </c>
      <c r="F84" s="238" t="s">
        <v>138</v>
      </c>
      <c r="G84" s="150" t="s">
        <v>499</v>
      </c>
      <c r="H84" s="229" t="s">
        <v>501</v>
      </c>
      <c r="I84" s="227" t="s">
        <v>140</v>
      </c>
      <c r="J84" s="238" t="s">
        <v>502</v>
      </c>
      <c r="K84" s="149" t="s">
        <v>498</v>
      </c>
      <c r="L84" s="152">
        <v>43451</v>
      </c>
      <c r="M84" s="152">
        <v>43480</v>
      </c>
      <c r="N84" s="152">
        <v>43494</v>
      </c>
      <c r="O84" s="522" t="s">
        <v>597</v>
      </c>
      <c r="P84" s="242" t="s">
        <v>598</v>
      </c>
      <c r="Q84" s="69" t="s">
        <v>611</v>
      </c>
      <c r="R84" s="69"/>
      <c r="S84" s="69" t="s">
        <v>159</v>
      </c>
      <c r="T84" s="244" t="s">
        <v>30</v>
      </c>
      <c r="U84" s="247" t="s">
        <v>632</v>
      </c>
      <c r="Y84" s="243"/>
    </row>
    <row r="85" spans="1:26" ht="72" customHeight="1">
      <c r="A85" s="544" t="s">
        <v>973</v>
      </c>
      <c r="T85" s="13"/>
    </row>
    <row r="86" spans="1:26" s="241" customFormat="1" ht="279.75" customHeight="1">
      <c r="A86" s="227">
        <v>1</v>
      </c>
      <c r="B86" s="238" t="s">
        <v>129</v>
      </c>
      <c r="C86" s="238" t="s">
        <v>9</v>
      </c>
      <c r="D86" s="239">
        <v>43432</v>
      </c>
      <c r="E86" s="229" t="s">
        <v>600</v>
      </c>
      <c r="F86" s="238" t="s">
        <v>138</v>
      </c>
      <c r="G86" s="229" t="s">
        <v>416</v>
      </c>
      <c r="H86" s="229" t="s">
        <v>417</v>
      </c>
      <c r="I86" s="227" t="s">
        <v>140</v>
      </c>
      <c r="J86" s="229" t="s">
        <v>418</v>
      </c>
      <c r="K86" s="227" t="s">
        <v>419</v>
      </c>
      <c r="L86" s="228">
        <v>43432</v>
      </c>
      <c r="M86" s="228">
        <v>43446</v>
      </c>
      <c r="N86" s="228">
        <v>43646</v>
      </c>
      <c r="O86" s="937" t="s">
        <v>751</v>
      </c>
      <c r="P86" s="938"/>
      <c r="Q86" s="938"/>
      <c r="R86" s="939"/>
      <c r="S86" s="400" t="s">
        <v>756</v>
      </c>
      <c r="T86" s="69" t="s">
        <v>867</v>
      </c>
      <c r="U86" s="69" t="s">
        <v>601</v>
      </c>
      <c r="V86" s="69" t="s">
        <v>159</v>
      </c>
      <c r="W86" s="453" t="s">
        <v>30</v>
      </c>
      <c r="X86" s="262" t="s">
        <v>865</v>
      </c>
      <c r="Y86" s="240"/>
    </row>
    <row r="87" spans="1:26" s="241" customFormat="1" ht="192.75" customHeight="1">
      <c r="A87" s="227">
        <v>2</v>
      </c>
      <c r="B87" s="238" t="s">
        <v>129</v>
      </c>
      <c r="C87" s="238" t="s">
        <v>9</v>
      </c>
      <c r="D87" s="239">
        <v>43432</v>
      </c>
      <c r="E87" s="229" t="s">
        <v>420</v>
      </c>
      <c r="F87" s="238" t="s">
        <v>138</v>
      </c>
      <c r="G87" s="229" t="s">
        <v>421</v>
      </c>
      <c r="H87" s="229" t="s">
        <v>422</v>
      </c>
      <c r="I87" s="69" t="s">
        <v>140</v>
      </c>
      <c r="J87" s="229" t="s">
        <v>423</v>
      </c>
      <c r="K87" s="227" t="s">
        <v>419</v>
      </c>
      <c r="L87" s="228">
        <v>43432</v>
      </c>
      <c r="M87" s="228">
        <v>43446</v>
      </c>
      <c r="N87" s="228">
        <v>43554</v>
      </c>
      <c r="O87" s="937" t="s">
        <v>752</v>
      </c>
      <c r="P87" s="938"/>
      <c r="Q87" s="938"/>
      <c r="R87" s="939"/>
      <c r="S87" s="400" t="s">
        <v>753</v>
      </c>
      <c r="T87" s="69" t="s">
        <v>868</v>
      </c>
      <c r="U87" s="69" t="s">
        <v>602</v>
      </c>
      <c r="V87" s="69" t="s">
        <v>159</v>
      </c>
      <c r="W87" s="453" t="s">
        <v>30</v>
      </c>
      <c r="X87" s="262" t="s">
        <v>865</v>
      </c>
    </row>
    <row r="88" spans="1:26" s="241" customFormat="1" ht="183" customHeight="1">
      <c r="A88" s="227">
        <v>3</v>
      </c>
      <c r="B88" s="238" t="s">
        <v>129</v>
      </c>
      <c r="C88" s="238" t="s">
        <v>9</v>
      </c>
      <c r="D88" s="239">
        <v>43432</v>
      </c>
      <c r="E88" s="229" t="s">
        <v>424</v>
      </c>
      <c r="F88" s="238" t="s">
        <v>138</v>
      </c>
      <c r="G88" s="229" t="s">
        <v>425</v>
      </c>
      <c r="H88" s="229" t="s">
        <v>426</v>
      </c>
      <c r="I88" s="69" t="s">
        <v>140</v>
      </c>
      <c r="J88" s="229" t="s">
        <v>427</v>
      </c>
      <c r="K88" s="227" t="s">
        <v>419</v>
      </c>
      <c r="L88" s="228">
        <v>43432</v>
      </c>
      <c r="M88" s="228">
        <v>43446</v>
      </c>
      <c r="N88" s="228">
        <v>43646</v>
      </c>
      <c r="O88" s="937" t="s">
        <v>754</v>
      </c>
      <c r="P88" s="938"/>
      <c r="Q88" s="938"/>
      <c r="R88" s="939"/>
      <c r="S88" s="401" t="s">
        <v>755</v>
      </c>
      <c r="T88" s="69" t="s">
        <v>869</v>
      </c>
      <c r="U88" s="69" t="s">
        <v>859</v>
      </c>
      <c r="V88" s="69" t="s">
        <v>159</v>
      </c>
      <c r="W88" s="453" t="s">
        <v>30</v>
      </c>
      <c r="X88" s="262" t="s">
        <v>865</v>
      </c>
    </row>
    <row r="89" spans="1:26" s="391" customFormat="1" ht="207.75" customHeight="1">
      <c r="A89" s="301">
        <v>2</v>
      </c>
      <c r="B89" s="227" t="s">
        <v>129</v>
      </c>
      <c r="C89" s="227" t="s">
        <v>9</v>
      </c>
      <c r="D89" s="228">
        <v>43432</v>
      </c>
      <c r="E89" s="227" t="s">
        <v>431</v>
      </c>
      <c r="F89" s="227" t="s">
        <v>138</v>
      </c>
      <c r="G89" s="227" t="s">
        <v>432</v>
      </c>
      <c r="H89" s="299" t="s">
        <v>433</v>
      </c>
      <c r="I89" s="227" t="s">
        <v>140</v>
      </c>
      <c r="J89" s="299" t="s">
        <v>599</v>
      </c>
      <c r="K89" s="227" t="s">
        <v>434</v>
      </c>
      <c r="L89" s="228">
        <v>43432</v>
      </c>
      <c r="M89" s="228">
        <v>43446</v>
      </c>
      <c r="N89" s="228">
        <v>43646</v>
      </c>
      <c r="O89" s="934" t="s">
        <v>847</v>
      </c>
      <c r="P89" s="935"/>
      <c r="Q89" s="935"/>
      <c r="R89" s="936"/>
      <c r="S89" s="400" t="s">
        <v>757</v>
      </c>
      <c r="T89" s="229" t="s">
        <v>870</v>
      </c>
      <c r="U89" s="170" t="s">
        <v>860</v>
      </c>
      <c r="V89" s="129" t="s">
        <v>156</v>
      </c>
      <c r="W89" s="251" t="s">
        <v>30</v>
      </c>
      <c r="X89" s="288" t="s">
        <v>871</v>
      </c>
      <c r="Y89" s="16"/>
      <c r="Z89" s="1"/>
    </row>
    <row r="90" spans="1:26" s="391" customFormat="1" ht="216.75" customHeight="1">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937" t="s">
        <v>758</v>
      </c>
      <c r="P90" s="938"/>
      <c r="Q90" s="938"/>
      <c r="R90" s="939"/>
      <c r="S90" s="400" t="s">
        <v>759</v>
      </c>
      <c r="T90" s="69" t="s">
        <v>873</v>
      </c>
      <c r="U90" s="227" t="s">
        <v>861</v>
      </c>
      <c r="V90" s="227" t="s">
        <v>156</v>
      </c>
      <c r="W90" s="453" t="s">
        <v>30</v>
      </c>
      <c r="X90" s="69" t="s">
        <v>872</v>
      </c>
      <c r="Y90" s="53"/>
      <c r="Z90" s="1"/>
    </row>
    <row r="91" spans="1:26" s="405" customFormat="1" ht="216.75" customHeight="1">
      <c r="A91" s="400">
        <v>2</v>
      </c>
      <c r="B91" s="400" t="s">
        <v>129</v>
      </c>
      <c r="C91" s="400" t="s">
        <v>9</v>
      </c>
      <c r="D91" s="403">
        <v>43431</v>
      </c>
      <c r="E91" s="216" t="s">
        <v>439</v>
      </c>
      <c r="F91" s="400" t="s">
        <v>138</v>
      </c>
      <c r="G91" s="216" t="s">
        <v>440</v>
      </c>
      <c r="H91" s="216" t="s">
        <v>441</v>
      </c>
      <c r="I91" s="400" t="s">
        <v>140</v>
      </c>
      <c r="J91" s="216" t="s">
        <v>442</v>
      </c>
      <c r="K91" s="400" t="s">
        <v>430</v>
      </c>
      <c r="L91" s="422">
        <v>43440</v>
      </c>
      <c r="M91" s="403">
        <v>43446</v>
      </c>
      <c r="N91" s="423" t="s">
        <v>443</v>
      </c>
      <c r="O91" s="937" t="s">
        <v>760</v>
      </c>
      <c r="P91" s="938"/>
      <c r="Q91" s="938"/>
      <c r="R91" s="939"/>
      <c r="S91" s="400" t="s">
        <v>761</v>
      </c>
      <c r="T91" s="402" t="s">
        <v>874</v>
      </c>
      <c r="U91" s="400" t="s">
        <v>866</v>
      </c>
      <c r="V91" s="400" t="s">
        <v>156</v>
      </c>
      <c r="W91" s="423" t="s">
        <v>30</v>
      </c>
      <c r="X91" s="69" t="s">
        <v>872</v>
      </c>
      <c r="Y91" s="424"/>
      <c r="Z91" s="404"/>
    </row>
    <row r="92" spans="1:26" s="405" customFormat="1" ht="147.75" customHeight="1">
      <c r="A92" s="400">
        <v>3</v>
      </c>
      <c r="B92" s="400" t="s">
        <v>10</v>
      </c>
      <c r="C92" s="400" t="s">
        <v>53</v>
      </c>
      <c r="D92" s="422">
        <v>43433</v>
      </c>
      <c r="E92" s="216" t="s">
        <v>444</v>
      </c>
      <c r="F92" s="423" t="s">
        <v>17</v>
      </c>
      <c r="G92" s="216" t="s">
        <v>445</v>
      </c>
      <c r="H92" s="216" t="s">
        <v>446</v>
      </c>
      <c r="I92" s="423" t="s">
        <v>24</v>
      </c>
      <c r="J92" s="216" t="s">
        <v>442</v>
      </c>
      <c r="K92" s="400" t="s">
        <v>430</v>
      </c>
      <c r="L92" s="422">
        <v>43440</v>
      </c>
      <c r="M92" s="403">
        <v>43446</v>
      </c>
      <c r="N92" s="423" t="s">
        <v>443</v>
      </c>
      <c r="O92" s="937" t="s">
        <v>762</v>
      </c>
      <c r="P92" s="938"/>
      <c r="Q92" s="938"/>
      <c r="R92" s="939"/>
      <c r="S92" s="400" t="s">
        <v>763</v>
      </c>
      <c r="T92" s="402" t="s">
        <v>875</v>
      </c>
      <c r="U92" s="400" t="s">
        <v>866</v>
      </c>
      <c r="V92" s="423" t="s">
        <v>156</v>
      </c>
      <c r="W92" s="423" t="s">
        <v>30</v>
      </c>
      <c r="X92" s="402" t="s">
        <v>872</v>
      </c>
      <c r="Y92" s="424"/>
      <c r="Z92" s="404"/>
    </row>
    <row r="93" spans="1:26" s="391" customFormat="1" ht="267.75" customHeight="1">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937" t="s">
        <v>764</v>
      </c>
      <c r="P93" s="938"/>
      <c r="Q93" s="938"/>
      <c r="R93" s="939"/>
      <c r="S93" s="400" t="s">
        <v>765</v>
      </c>
      <c r="T93" s="69" t="s">
        <v>876</v>
      </c>
      <c r="U93" s="227" t="s">
        <v>586</v>
      </c>
      <c r="V93" s="227" t="s">
        <v>156</v>
      </c>
      <c r="W93" s="453" t="s">
        <v>30</v>
      </c>
      <c r="X93" s="69" t="s">
        <v>872</v>
      </c>
      <c r="Y93" s="1"/>
      <c r="Z93" s="1"/>
    </row>
    <row r="94" spans="1:26" s="391" customFormat="1" ht="153" customHeight="1">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937" t="s">
        <v>766</v>
      </c>
      <c r="P94" s="938"/>
      <c r="Q94" s="938"/>
      <c r="R94" s="939"/>
      <c r="S94" s="400" t="s">
        <v>767</v>
      </c>
      <c r="T94" s="69" t="s">
        <v>877</v>
      </c>
      <c r="U94" s="170" t="s">
        <v>860</v>
      </c>
      <c r="V94" s="227" t="s">
        <v>156</v>
      </c>
      <c r="W94" s="453" t="s">
        <v>30</v>
      </c>
      <c r="X94" s="69" t="s">
        <v>872</v>
      </c>
      <c r="Y94" s="1"/>
      <c r="Z94" s="1"/>
    </row>
    <row r="95" spans="1:26" s="391" customFormat="1" ht="153" customHeight="1">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934" t="s">
        <v>768</v>
      </c>
      <c r="P95" s="938"/>
      <c r="Q95" s="938"/>
      <c r="R95" s="939"/>
      <c r="S95" s="406" t="s">
        <v>769</v>
      </c>
      <c r="T95" s="69" t="s">
        <v>879</v>
      </c>
      <c r="U95" s="287" t="s">
        <v>587</v>
      </c>
      <c r="V95" s="227" t="s">
        <v>156</v>
      </c>
      <c r="W95" s="453" t="s">
        <v>30</v>
      </c>
      <c r="X95" s="288" t="s">
        <v>878</v>
      </c>
      <c r="Y95" s="1"/>
      <c r="Z95" s="1"/>
    </row>
    <row r="96" spans="1:26" ht="409.5" customHeight="1">
      <c r="A96" s="482"/>
      <c r="B96" s="482"/>
      <c r="C96" s="482"/>
      <c r="D96" s="484"/>
      <c r="E96" s="483"/>
      <c r="F96" s="482"/>
      <c r="G96" s="483"/>
      <c r="H96" s="458" t="s">
        <v>202</v>
      </c>
      <c r="I96" s="453" t="s">
        <v>140</v>
      </c>
      <c r="J96" s="453" t="s">
        <v>203</v>
      </c>
      <c r="K96" s="453" t="s">
        <v>171</v>
      </c>
      <c r="L96" s="454">
        <v>42857</v>
      </c>
      <c r="M96" s="454">
        <v>43467</v>
      </c>
      <c r="N96" s="454">
        <v>43830</v>
      </c>
      <c r="O96" s="943" t="s">
        <v>843</v>
      </c>
      <c r="P96" s="943"/>
      <c r="Q96" s="943"/>
      <c r="R96" s="943"/>
      <c r="S96" s="451" t="s">
        <v>844</v>
      </c>
      <c r="T96" s="178" t="s">
        <v>927</v>
      </c>
      <c r="U96" s="264" t="s">
        <v>862</v>
      </c>
      <c r="V96" s="251"/>
      <c r="W96" s="470" t="s">
        <v>30</v>
      </c>
      <c r="X96" s="216" t="s">
        <v>928</v>
      </c>
      <c r="Y96" s="16"/>
      <c r="Z96" s="1"/>
    </row>
    <row r="97" spans="1:26" s="285" customFormat="1" ht="195" customHeight="1">
      <c r="A97" s="452">
        <v>18</v>
      </c>
      <c r="B97" s="189" t="s">
        <v>10</v>
      </c>
      <c r="C97" s="189" t="s">
        <v>126</v>
      </c>
      <c r="D97" s="454">
        <v>43138</v>
      </c>
      <c r="E97" s="451" t="s">
        <v>582</v>
      </c>
      <c r="F97" s="453" t="s">
        <v>11</v>
      </c>
      <c r="G97" s="451" t="s">
        <v>583</v>
      </c>
      <c r="H97" s="458" t="s">
        <v>584</v>
      </c>
      <c r="I97" s="453" t="s">
        <v>24</v>
      </c>
      <c r="J97" s="453" t="s">
        <v>585</v>
      </c>
      <c r="K97" s="453" t="s">
        <v>171</v>
      </c>
      <c r="L97" s="454">
        <v>43503</v>
      </c>
      <c r="M97" s="454">
        <v>43503</v>
      </c>
      <c r="N97" s="454">
        <v>43511</v>
      </c>
      <c r="O97" s="933" t="s">
        <v>845</v>
      </c>
      <c r="P97" s="933"/>
      <c r="Q97" s="933"/>
      <c r="R97" s="933"/>
      <c r="S97" s="305" t="s">
        <v>846</v>
      </c>
      <c r="T97" s="304" t="s">
        <v>863</v>
      </c>
      <c r="U97" s="264" t="s">
        <v>625</v>
      </c>
      <c r="V97" s="268" t="s">
        <v>156</v>
      </c>
      <c r="W97" s="470" t="s">
        <v>30</v>
      </c>
      <c r="X97" s="190" t="s">
        <v>929</v>
      </c>
      <c r="Y97" s="1"/>
      <c r="Z97" s="1"/>
    </row>
    <row r="98" spans="1:26" s="438" customFormat="1" ht="112.5" customHeight="1">
      <c r="A98" s="428">
        <v>28</v>
      </c>
      <c r="B98" s="429" t="s">
        <v>10</v>
      </c>
      <c r="C98" s="429" t="s">
        <v>127</v>
      </c>
      <c r="D98" s="430">
        <v>43516</v>
      </c>
      <c r="E98" s="431" t="s">
        <v>578</v>
      </c>
      <c r="F98" s="429" t="s">
        <v>11</v>
      </c>
      <c r="G98" s="216" t="s">
        <v>579</v>
      </c>
      <c r="H98" s="432" t="s">
        <v>580</v>
      </c>
      <c r="I98" s="431" t="s">
        <v>24</v>
      </c>
      <c r="J98" s="429" t="s">
        <v>581</v>
      </c>
      <c r="K98" s="400" t="s">
        <v>576</v>
      </c>
      <c r="L98" s="433">
        <v>43435</v>
      </c>
      <c r="M98" s="433">
        <v>43435</v>
      </c>
      <c r="N98" s="430">
        <v>43461</v>
      </c>
      <c r="O98" s="934" t="s">
        <v>864</v>
      </c>
      <c r="P98" s="938"/>
      <c r="Q98" s="938"/>
      <c r="R98" s="939"/>
      <c r="S98" s="434" t="s">
        <v>577</v>
      </c>
      <c r="T98" s="435" t="s">
        <v>889</v>
      </c>
      <c r="U98" s="436" t="s">
        <v>604</v>
      </c>
      <c r="V98" s="428" t="s">
        <v>156</v>
      </c>
      <c r="W98" s="431" t="s">
        <v>30</v>
      </c>
      <c r="X98" s="432" t="s">
        <v>930</v>
      </c>
      <c r="Y98" s="437"/>
    </row>
    <row r="99" spans="1:26" s="450" customFormat="1" ht="160.5" customHeight="1">
      <c r="A99" s="513"/>
      <c r="B99" s="461"/>
      <c r="C99" s="461"/>
      <c r="D99" s="514"/>
      <c r="E99" s="460"/>
      <c r="F99" s="461"/>
      <c r="G99" s="459"/>
      <c r="H99" s="451" t="s">
        <v>373</v>
      </c>
      <c r="I99" s="453" t="s">
        <v>24</v>
      </c>
      <c r="J99" s="453" t="s">
        <v>374</v>
      </c>
      <c r="K99" s="412" t="s">
        <v>369</v>
      </c>
      <c r="L99" s="454">
        <v>43370</v>
      </c>
      <c r="M99" s="194">
        <v>43374</v>
      </c>
      <c r="N99" s="194">
        <v>43612</v>
      </c>
      <c r="O99" s="930" t="s">
        <v>848</v>
      </c>
      <c r="P99" s="931"/>
      <c r="Q99" s="931"/>
      <c r="R99" s="932"/>
      <c r="S99" s="453" t="s">
        <v>774</v>
      </c>
      <c r="T99" s="222" t="s">
        <v>880</v>
      </c>
      <c r="U99" s="195" t="s">
        <v>502</v>
      </c>
      <c r="V99" s="195"/>
      <c r="W99" s="251" t="s">
        <v>30</v>
      </c>
      <c r="X99" s="480" t="s">
        <v>881</v>
      </c>
    </row>
    <row r="100" spans="1:26" s="450" customFormat="1" ht="138" customHeight="1">
      <c r="A100" s="313">
        <v>32</v>
      </c>
      <c r="B100" s="189" t="s">
        <v>129</v>
      </c>
      <c r="C100" s="189" t="s">
        <v>123</v>
      </c>
      <c r="D100" s="457">
        <v>43437</v>
      </c>
      <c r="E100" s="448" t="s">
        <v>509</v>
      </c>
      <c r="F100" s="189" t="s">
        <v>138</v>
      </c>
      <c r="G100" s="314" t="s">
        <v>510</v>
      </c>
      <c r="H100" s="314" t="s">
        <v>511</v>
      </c>
      <c r="I100" s="189" t="s">
        <v>24</v>
      </c>
      <c r="J100" s="314" t="s">
        <v>384</v>
      </c>
      <c r="K100" s="412" t="s">
        <v>369</v>
      </c>
      <c r="L100" s="454">
        <v>43437</v>
      </c>
      <c r="M100" s="194">
        <v>43497</v>
      </c>
      <c r="N100" s="194">
        <v>43678</v>
      </c>
      <c r="O100" s="930" t="s">
        <v>789</v>
      </c>
      <c r="P100" s="931"/>
      <c r="Q100" s="931"/>
      <c r="R100" s="932"/>
      <c r="S100" s="315" t="s">
        <v>790</v>
      </c>
      <c r="T100" s="316" t="s">
        <v>883</v>
      </c>
      <c r="U100" s="317" t="s">
        <v>612</v>
      </c>
      <c r="V100" s="268"/>
      <c r="W100" s="251" t="s">
        <v>30</v>
      </c>
      <c r="X100" s="480" t="s">
        <v>884</v>
      </c>
    </row>
    <row r="101" spans="1:26" s="450" customFormat="1" ht="72" customHeight="1">
      <c r="A101" s="465"/>
      <c r="B101" s="467"/>
      <c r="C101" s="467" t="s">
        <v>123</v>
      </c>
      <c r="D101" s="468"/>
      <c r="E101" s="242" t="s">
        <v>664</v>
      </c>
      <c r="F101" s="467"/>
      <c r="G101" s="469"/>
      <c r="H101" s="462" t="s">
        <v>665</v>
      </c>
      <c r="I101" s="473" t="s">
        <v>140</v>
      </c>
      <c r="J101" s="474" t="s">
        <v>666</v>
      </c>
      <c r="K101" s="474" t="s">
        <v>667</v>
      </c>
      <c r="L101" s="471">
        <v>43585</v>
      </c>
      <c r="M101" s="471">
        <v>43587</v>
      </c>
      <c r="N101" s="471">
        <v>43615</v>
      </c>
      <c r="O101" s="930" t="s">
        <v>791</v>
      </c>
      <c r="P101" s="931"/>
      <c r="Q101" s="931"/>
      <c r="R101" s="932"/>
      <c r="S101" s="242" t="s">
        <v>792</v>
      </c>
      <c r="T101" s="425" t="s">
        <v>891</v>
      </c>
      <c r="U101" s="426" t="s">
        <v>886</v>
      </c>
      <c r="V101" s="268" t="s">
        <v>156</v>
      </c>
      <c r="W101" s="251" t="s">
        <v>30</v>
      </c>
      <c r="X101" s="242" t="s">
        <v>885</v>
      </c>
    </row>
    <row r="102" spans="1:26" s="450" customFormat="1" ht="72" customHeight="1">
      <c r="A102" s="922"/>
      <c r="B102" s="923"/>
      <c r="C102" s="466"/>
      <c r="D102" s="924"/>
      <c r="E102" s="927"/>
      <c r="F102" s="923"/>
      <c r="G102" s="923"/>
      <c r="H102" s="472" t="s">
        <v>793</v>
      </c>
      <c r="I102" s="473" t="s">
        <v>140</v>
      </c>
      <c r="J102" s="473" t="s">
        <v>372</v>
      </c>
      <c r="K102" s="473" t="s">
        <v>668</v>
      </c>
      <c r="L102" s="382">
        <v>43585</v>
      </c>
      <c r="M102" s="382">
        <v>43617</v>
      </c>
      <c r="N102" s="382">
        <v>43630</v>
      </c>
      <c r="O102" s="930" t="s">
        <v>794</v>
      </c>
      <c r="P102" s="931"/>
      <c r="Q102" s="931"/>
      <c r="R102" s="932"/>
      <c r="S102" s="478" t="s">
        <v>795</v>
      </c>
      <c r="T102" s="425" t="s">
        <v>888</v>
      </c>
      <c r="U102" s="427" t="s">
        <v>887</v>
      </c>
      <c r="V102" s="268" t="s">
        <v>156</v>
      </c>
      <c r="W102" s="251" t="s">
        <v>30</v>
      </c>
      <c r="X102" s="242" t="s">
        <v>885</v>
      </c>
    </row>
    <row r="103" spans="1:26" s="450" customFormat="1" ht="72" customHeight="1">
      <c r="A103" s="922"/>
      <c r="B103" s="923"/>
      <c r="C103" s="466"/>
      <c r="D103" s="924"/>
      <c r="E103" s="921"/>
      <c r="F103" s="923"/>
      <c r="G103" s="923"/>
      <c r="H103" s="478" t="s">
        <v>669</v>
      </c>
      <c r="I103" s="473" t="s">
        <v>140</v>
      </c>
      <c r="J103" s="474" t="s">
        <v>666</v>
      </c>
      <c r="K103" s="474" t="s">
        <v>670</v>
      </c>
      <c r="L103" s="471">
        <v>43585</v>
      </c>
      <c r="M103" s="471">
        <v>43556</v>
      </c>
      <c r="N103" s="471">
        <v>43800</v>
      </c>
      <c r="O103" s="930" t="s">
        <v>796</v>
      </c>
      <c r="P103" s="931"/>
      <c r="Q103" s="931"/>
      <c r="R103" s="932"/>
      <c r="S103" s="478" t="s">
        <v>797</v>
      </c>
      <c r="T103" s="425" t="s">
        <v>890</v>
      </c>
      <c r="U103" s="427" t="s">
        <v>886</v>
      </c>
      <c r="V103" s="268" t="s">
        <v>156</v>
      </c>
      <c r="W103" s="251" t="s">
        <v>30</v>
      </c>
      <c r="X103" s="242" t="s">
        <v>885</v>
      </c>
    </row>
    <row r="104" spans="1:26" s="450" customFormat="1" ht="72" customHeight="1">
      <c r="A104" s="914">
        <v>36</v>
      </c>
      <c r="B104" s="916" t="s">
        <v>10</v>
      </c>
      <c r="C104" s="916" t="s">
        <v>123</v>
      </c>
      <c r="D104" s="918">
        <v>43564</v>
      </c>
      <c r="E104" s="242" t="s">
        <v>672</v>
      </c>
      <c r="F104" s="473" t="s">
        <v>17</v>
      </c>
      <c r="G104" s="940" t="s">
        <v>673</v>
      </c>
      <c r="H104" s="478" t="s">
        <v>674</v>
      </c>
      <c r="I104" s="473" t="s">
        <v>140</v>
      </c>
      <c r="J104" s="474" t="s">
        <v>675</v>
      </c>
      <c r="K104" s="474" t="s">
        <v>668</v>
      </c>
      <c r="L104" s="471">
        <v>43585</v>
      </c>
      <c r="M104" s="471">
        <v>43587</v>
      </c>
      <c r="N104" s="471">
        <v>43615</v>
      </c>
      <c r="O104" s="930" t="s">
        <v>798</v>
      </c>
      <c r="P104" s="931"/>
      <c r="Q104" s="931"/>
      <c r="R104" s="931"/>
      <c r="S104" s="407" t="s">
        <v>799</v>
      </c>
      <c r="T104" s="425" t="s">
        <v>892</v>
      </c>
      <c r="U104" s="427" t="s">
        <v>893</v>
      </c>
      <c r="V104" s="268" t="s">
        <v>156</v>
      </c>
      <c r="W104" s="251" t="s">
        <v>30</v>
      </c>
      <c r="X104" s="242" t="s">
        <v>885</v>
      </c>
    </row>
    <row r="105" spans="1:26" s="450" customFormat="1" ht="72" customHeight="1">
      <c r="A105" s="922"/>
      <c r="B105" s="923" t="s">
        <v>10</v>
      </c>
      <c r="C105" s="923" t="s">
        <v>123</v>
      </c>
      <c r="D105" s="924">
        <v>43564</v>
      </c>
      <c r="E105" s="242" t="s">
        <v>676</v>
      </c>
      <c r="F105" s="473" t="s">
        <v>17</v>
      </c>
      <c r="G105" s="941"/>
      <c r="H105" s="384" t="s">
        <v>677</v>
      </c>
      <c r="I105" s="473" t="s">
        <v>140</v>
      </c>
      <c r="J105" s="473" t="s">
        <v>678</v>
      </c>
      <c r="K105" s="473" t="s">
        <v>668</v>
      </c>
      <c r="L105" s="382">
        <v>43585</v>
      </c>
      <c r="M105" s="382">
        <v>43587</v>
      </c>
      <c r="N105" s="382">
        <v>43615</v>
      </c>
      <c r="O105" s="930" t="s">
        <v>800</v>
      </c>
      <c r="P105" s="931"/>
      <c r="Q105" s="931"/>
      <c r="R105" s="932"/>
      <c r="S105" s="408" t="s">
        <v>801</v>
      </c>
      <c r="T105" s="425" t="s">
        <v>899</v>
      </c>
      <c r="U105" s="427" t="s">
        <v>900</v>
      </c>
      <c r="V105" s="268" t="s">
        <v>156</v>
      </c>
      <c r="W105" s="251" t="s">
        <v>30</v>
      </c>
      <c r="X105" s="242" t="s">
        <v>885</v>
      </c>
    </row>
    <row r="106" spans="1:26" s="450" customFormat="1" ht="72" customHeight="1">
      <c r="A106" s="915"/>
      <c r="B106" s="917" t="s">
        <v>10</v>
      </c>
      <c r="C106" s="917" t="s">
        <v>123</v>
      </c>
      <c r="D106" s="919">
        <v>43564</v>
      </c>
      <c r="E106" s="385" t="s">
        <v>679</v>
      </c>
      <c r="F106" s="473" t="s">
        <v>17</v>
      </c>
      <c r="G106" s="942"/>
      <c r="H106" s="478" t="s">
        <v>680</v>
      </c>
      <c r="I106" s="473" t="s">
        <v>140</v>
      </c>
      <c r="J106" s="474" t="s">
        <v>681</v>
      </c>
      <c r="K106" s="474" t="s">
        <v>668</v>
      </c>
      <c r="L106" s="471">
        <v>43585</v>
      </c>
      <c r="M106" s="471">
        <v>43587</v>
      </c>
      <c r="N106" s="471">
        <v>43600</v>
      </c>
      <c r="O106" s="930" t="s">
        <v>802</v>
      </c>
      <c r="P106" s="931"/>
      <c r="Q106" s="931"/>
      <c r="R106" s="932"/>
      <c r="S106" s="408" t="s">
        <v>803</v>
      </c>
      <c r="T106" s="425" t="s">
        <v>899</v>
      </c>
      <c r="U106" s="427" t="s">
        <v>900</v>
      </c>
      <c r="V106" s="268" t="s">
        <v>156</v>
      </c>
      <c r="W106" s="251" t="s">
        <v>30</v>
      </c>
      <c r="X106" s="242" t="s">
        <v>885</v>
      </c>
    </row>
    <row r="107" spans="1:26" s="450" customFormat="1" ht="72" customHeight="1">
      <c r="A107" s="914">
        <v>38</v>
      </c>
      <c r="B107" s="916" t="s">
        <v>10</v>
      </c>
      <c r="C107" s="916" t="s">
        <v>123</v>
      </c>
      <c r="D107" s="918">
        <v>43564</v>
      </c>
      <c r="E107" s="242" t="s">
        <v>682</v>
      </c>
      <c r="F107" s="473" t="s">
        <v>17</v>
      </c>
      <c r="G107" s="920" t="s">
        <v>683</v>
      </c>
      <c r="H107" s="478" t="s">
        <v>684</v>
      </c>
      <c r="I107" s="473" t="s">
        <v>140</v>
      </c>
      <c r="J107" s="474" t="s">
        <v>685</v>
      </c>
      <c r="K107" s="474" t="s">
        <v>667</v>
      </c>
      <c r="L107" s="471">
        <v>43585</v>
      </c>
      <c r="M107" s="471">
        <v>43587</v>
      </c>
      <c r="N107" s="471">
        <v>43615</v>
      </c>
      <c r="O107" s="930" t="s">
        <v>804</v>
      </c>
      <c r="P107" s="931"/>
      <c r="Q107" s="931"/>
      <c r="R107" s="932"/>
      <c r="S107" s="478" t="s">
        <v>805</v>
      </c>
      <c r="T107" s="425" t="s">
        <v>901</v>
      </c>
      <c r="U107" s="455"/>
      <c r="V107" s="268" t="s">
        <v>156</v>
      </c>
      <c r="W107" s="251" t="s">
        <v>30</v>
      </c>
      <c r="X107" s="242" t="s">
        <v>885</v>
      </c>
    </row>
    <row r="108" spans="1:26" s="450" customFormat="1" ht="72" customHeight="1">
      <c r="A108" s="915"/>
      <c r="B108" s="917" t="s">
        <v>10</v>
      </c>
      <c r="C108" s="917" t="s">
        <v>123</v>
      </c>
      <c r="D108" s="919"/>
      <c r="E108" s="462" t="s">
        <v>686</v>
      </c>
      <c r="F108" s="473" t="s">
        <v>17</v>
      </c>
      <c r="G108" s="921"/>
      <c r="H108" s="472" t="s">
        <v>687</v>
      </c>
      <c r="I108" s="473" t="s">
        <v>140</v>
      </c>
      <c r="J108" s="474" t="s">
        <v>688</v>
      </c>
      <c r="K108" s="474" t="s">
        <v>667</v>
      </c>
      <c r="L108" s="471">
        <v>43585</v>
      </c>
      <c r="M108" s="471">
        <v>43587</v>
      </c>
      <c r="N108" s="471">
        <v>43615</v>
      </c>
      <c r="O108" s="930" t="s">
        <v>806</v>
      </c>
      <c r="P108" s="931"/>
      <c r="Q108" s="931"/>
      <c r="R108" s="932"/>
      <c r="S108" s="133" t="s">
        <v>807</v>
      </c>
      <c r="T108" s="425" t="s">
        <v>902</v>
      </c>
      <c r="U108" s="455"/>
      <c r="V108" s="268" t="s">
        <v>156</v>
      </c>
      <c r="W108" s="251" t="s">
        <v>30</v>
      </c>
      <c r="X108" s="242" t="s">
        <v>885</v>
      </c>
    </row>
    <row r="109" spans="1:26" s="450" customFormat="1" ht="72" customHeight="1">
      <c r="A109" s="313">
        <v>39</v>
      </c>
      <c r="B109" s="473" t="s">
        <v>10</v>
      </c>
      <c r="C109" s="473" t="s">
        <v>123</v>
      </c>
      <c r="D109" s="386">
        <v>43564</v>
      </c>
      <c r="E109" s="478" t="s">
        <v>689</v>
      </c>
      <c r="F109" s="473" t="s">
        <v>17</v>
      </c>
      <c r="G109" s="242" t="s">
        <v>690</v>
      </c>
      <c r="H109" s="478" t="s">
        <v>691</v>
      </c>
      <c r="I109" s="473" t="s">
        <v>140</v>
      </c>
      <c r="J109" s="474" t="s">
        <v>692</v>
      </c>
      <c r="K109" s="474" t="s">
        <v>671</v>
      </c>
      <c r="L109" s="471">
        <v>43585</v>
      </c>
      <c r="M109" s="471">
        <v>43587</v>
      </c>
      <c r="N109" s="471">
        <v>43829</v>
      </c>
      <c r="O109" s="930" t="s">
        <v>808</v>
      </c>
      <c r="P109" s="931"/>
      <c r="Q109" s="931"/>
      <c r="R109" s="932"/>
      <c r="S109" s="242" t="s">
        <v>809</v>
      </c>
      <c r="T109" s="425" t="s">
        <v>903</v>
      </c>
      <c r="U109" s="439" t="s">
        <v>915</v>
      </c>
      <c r="V109" s="268" t="s">
        <v>156</v>
      </c>
      <c r="W109" s="251" t="s">
        <v>30</v>
      </c>
      <c r="X109" s="242" t="s">
        <v>885</v>
      </c>
    </row>
    <row r="110" spans="1:26" s="450" customFormat="1" ht="72" customHeight="1">
      <c r="A110" s="313">
        <v>40</v>
      </c>
      <c r="B110" s="473" t="s">
        <v>10</v>
      </c>
      <c r="C110" s="473" t="s">
        <v>123</v>
      </c>
      <c r="D110" s="386">
        <v>43564</v>
      </c>
      <c r="E110" s="242" t="s">
        <v>693</v>
      </c>
      <c r="F110" s="473" t="s">
        <v>17</v>
      </c>
      <c r="G110" s="242" t="s">
        <v>694</v>
      </c>
      <c r="H110" s="478" t="s">
        <v>695</v>
      </c>
      <c r="I110" s="473" t="s">
        <v>140</v>
      </c>
      <c r="J110" s="474" t="s">
        <v>696</v>
      </c>
      <c r="K110" s="474" t="s">
        <v>697</v>
      </c>
      <c r="L110" s="471">
        <v>43585</v>
      </c>
      <c r="M110" s="471">
        <v>43586</v>
      </c>
      <c r="N110" s="471">
        <v>43615</v>
      </c>
      <c r="O110" s="930" t="s">
        <v>852</v>
      </c>
      <c r="P110" s="931"/>
      <c r="Q110" s="931"/>
      <c r="R110" s="932"/>
      <c r="S110" s="419" t="s">
        <v>853</v>
      </c>
      <c r="T110" s="425" t="s">
        <v>905</v>
      </c>
      <c r="U110" s="439" t="s">
        <v>904</v>
      </c>
      <c r="V110" s="268" t="s">
        <v>156</v>
      </c>
      <c r="W110" s="251" t="s">
        <v>30</v>
      </c>
      <c r="X110" s="242" t="s">
        <v>885</v>
      </c>
    </row>
    <row r="111" spans="1:26" s="450" customFormat="1" ht="72" customHeight="1">
      <c r="A111" s="914">
        <v>41</v>
      </c>
      <c r="B111" s="916" t="s">
        <v>10</v>
      </c>
      <c r="C111" s="916" t="s">
        <v>123</v>
      </c>
      <c r="D111" s="918">
        <v>43564</v>
      </c>
      <c r="E111" s="462" t="s">
        <v>698</v>
      </c>
      <c r="F111" s="473" t="s">
        <v>17</v>
      </c>
      <c r="G111" s="925" t="s">
        <v>699</v>
      </c>
      <c r="H111" s="472" t="s">
        <v>700</v>
      </c>
      <c r="I111" s="473" t="s">
        <v>140</v>
      </c>
      <c r="J111" s="473" t="s">
        <v>701</v>
      </c>
      <c r="K111" s="473" t="s">
        <v>702</v>
      </c>
      <c r="L111" s="382">
        <v>43585</v>
      </c>
      <c r="M111" s="382">
        <v>43587</v>
      </c>
      <c r="N111" s="382">
        <v>43607</v>
      </c>
      <c r="O111" s="930" t="s">
        <v>810</v>
      </c>
      <c r="P111" s="931"/>
      <c r="Q111" s="931"/>
      <c r="R111" s="932"/>
      <c r="S111" s="420" t="s">
        <v>854</v>
      </c>
      <c r="T111" s="425" t="s">
        <v>907</v>
      </c>
      <c r="U111" s="439" t="s">
        <v>906</v>
      </c>
      <c r="V111" s="268" t="s">
        <v>156</v>
      </c>
      <c r="W111" s="251" t="s">
        <v>30</v>
      </c>
      <c r="X111" s="242" t="s">
        <v>885</v>
      </c>
    </row>
    <row r="112" spans="1:26" s="450" customFormat="1" ht="72" customHeight="1">
      <c r="A112" s="922"/>
      <c r="B112" s="923"/>
      <c r="C112" s="923" t="s">
        <v>123</v>
      </c>
      <c r="D112" s="924"/>
      <c r="E112" s="920" t="s">
        <v>703</v>
      </c>
      <c r="F112" s="916" t="s">
        <v>17</v>
      </c>
      <c r="G112" s="926"/>
      <c r="H112" s="478" t="s">
        <v>704</v>
      </c>
      <c r="I112" s="473" t="s">
        <v>140</v>
      </c>
      <c r="J112" s="474" t="s">
        <v>705</v>
      </c>
      <c r="K112" s="474" t="s">
        <v>697</v>
      </c>
      <c r="L112" s="471">
        <v>43585</v>
      </c>
      <c r="M112" s="471">
        <v>43585</v>
      </c>
      <c r="N112" s="383">
        <v>43585</v>
      </c>
      <c r="O112" s="930" t="s">
        <v>811</v>
      </c>
      <c r="P112" s="931"/>
      <c r="Q112" s="931"/>
      <c r="R112" s="932"/>
      <c r="S112" s="476" t="s">
        <v>855</v>
      </c>
      <c r="T112" s="441" t="s">
        <v>909</v>
      </c>
      <c r="U112" s="439" t="s">
        <v>910</v>
      </c>
      <c r="V112" s="268" t="s">
        <v>156</v>
      </c>
      <c r="W112" s="251" t="s">
        <v>30</v>
      </c>
      <c r="X112" s="242" t="s">
        <v>885</v>
      </c>
    </row>
    <row r="113" spans="1:26" s="450" customFormat="1" ht="72" customHeight="1">
      <c r="A113" s="922"/>
      <c r="B113" s="923"/>
      <c r="C113" s="923"/>
      <c r="D113" s="924"/>
      <c r="E113" s="927"/>
      <c r="F113" s="923"/>
      <c r="G113" s="926"/>
      <c r="H113" s="478" t="s">
        <v>812</v>
      </c>
      <c r="I113" s="473" t="s">
        <v>140</v>
      </c>
      <c r="J113" s="474" t="s">
        <v>705</v>
      </c>
      <c r="K113" s="474" t="s">
        <v>706</v>
      </c>
      <c r="L113" s="471">
        <v>43585</v>
      </c>
      <c r="M113" s="471">
        <v>43587</v>
      </c>
      <c r="N113" s="383">
        <v>43600</v>
      </c>
      <c r="O113" s="930" t="s">
        <v>813</v>
      </c>
      <c r="P113" s="931"/>
      <c r="Q113" s="931"/>
      <c r="R113" s="932"/>
      <c r="S113" s="419" t="s">
        <v>856</v>
      </c>
      <c r="T113" s="441" t="s">
        <v>911</v>
      </c>
      <c r="U113" s="439" t="s">
        <v>910</v>
      </c>
      <c r="V113" s="268" t="s">
        <v>156</v>
      </c>
      <c r="W113" s="251" t="s">
        <v>30</v>
      </c>
      <c r="X113" s="242" t="s">
        <v>885</v>
      </c>
    </row>
    <row r="114" spans="1:26" s="450" customFormat="1" ht="72" customHeight="1">
      <c r="A114" s="922"/>
      <c r="B114" s="923"/>
      <c r="C114" s="923"/>
      <c r="D114" s="924"/>
      <c r="E114" s="921"/>
      <c r="F114" s="917"/>
      <c r="G114" s="926"/>
      <c r="H114" s="478" t="s">
        <v>707</v>
      </c>
      <c r="I114" s="473" t="s">
        <v>140</v>
      </c>
      <c r="J114" s="474" t="s">
        <v>708</v>
      </c>
      <c r="K114" s="474" t="s">
        <v>668</v>
      </c>
      <c r="L114" s="471">
        <v>43585</v>
      </c>
      <c r="M114" s="471">
        <v>43587</v>
      </c>
      <c r="N114" s="383">
        <v>43600</v>
      </c>
      <c r="O114" s="930" t="s">
        <v>814</v>
      </c>
      <c r="P114" s="931"/>
      <c r="Q114" s="931"/>
      <c r="R114" s="932"/>
      <c r="S114" s="242" t="s">
        <v>815</v>
      </c>
      <c r="T114" s="425" t="s">
        <v>908</v>
      </c>
      <c r="U114" s="427" t="s">
        <v>916</v>
      </c>
      <c r="V114" s="268" t="s">
        <v>156</v>
      </c>
      <c r="W114" s="251" t="s">
        <v>30</v>
      </c>
      <c r="X114" s="242" t="s">
        <v>885</v>
      </c>
    </row>
    <row r="115" spans="1:26" s="450" customFormat="1" ht="72" customHeight="1">
      <c r="A115" s="464">
        <v>43</v>
      </c>
      <c r="B115" s="473" t="s">
        <v>10</v>
      </c>
      <c r="C115" s="473" t="s">
        <v>123</v>
      </c>
      <c r="D115" s="386">
        <v>43564</v>
      </c>
      <c r="E115" s="242" t="s">
        <v>709</v>
      </c>
      <c r="F115" s="473" t="s">
        <v>17</v>
      </c>
      <c r="G115" s="475" t="s">
        <v>710</v>
      </c>
      <c r="H115" s="478" t="s">
        <v>711</v>
      </c>
      <c r="I115" s="473" t="s">
        <v>140</v>
      </c>
      <c r="J115" s="474" t="s">
        <v>712</v>
      </c>
      <c r="K115" s="474" t="s">
        <v>668</v>
      </c>
      <c r="L115" s="471">
        <v>43585</v>
      </c>
      <c r="M115" s="471">
        <v>43587</v>
      </c>
      <c r="N115" s="471">
        <v>43600</v>
      </c>
      <c r="O115" s="930" t="s">
        <v>816</v>
      </c>
      <c r="P115" s="931"/>
      <c r="Q115" s="931"/>
      <c r="R115" s="932"/>
      <c r="S115" s="242" t="s">
        <v>817</v>
      </c>
      <c r="T115" s="425" t="s">
        <v>912</v>
      </c>
      <c r="U115" s="455"/>
      <c r="V115" s="268" t="s">
        <v>156</v>
      </c>
      <c r="W115" s="251" t="s">
        <v>30</v>
      </c>
      <c r="X115" s="242" t="s">
        <v>885</v>
      </c>
    </row>
    <row r="116" spans="1:26" s="450" customFormat="1" ht="72" customHeight="1">
      <c r="A116" s="445">
        <v>44</v>
      </c>
      <c r="B116" s="916" t="s">
        <v>10</v>
      </c>
      <c r="C116" s="916" t="s">
        <v>123</v>
      </c>
      <c r="D116" s="918">
        <v>43564</v>
      </c>
      <c r="E116" s="242" t="s">
        <v>713</v>
      </c>
      <c r="F116" s="916" t="s">
        <v>17</v>
      </c>
      <c r="G116" s="920" t="s">
        <v>714</v>
      </c>
      <c r="H116" s="478" t="s">
        <v>715</v>
      </c>
      <c r="I116" s="473" t="s">
        <v>140</v>
      </c>
      <c r="J116" s="474" t="s">
        <v>716</v>
      </c>
      <c r="K116" s="474" t="s">
        <v>818</v>
      </c>
      <c r="L116" s="471">
        <v>43585</v>
      </c>
      <c r="M116" s="471">
        <v>43587</v>
      </c>
      <c r="N116" s="471">
        <v>43646</v>
      </c>
      <c r="O116" s="930" t="s">
        <v>819</v>
      </c>
      <c r="P116" s="931"/>
      <c r="Q116" s="931"/>
      <c r="R116" s="932"/>
      <c r="S116" s="242" t="s">
        <v>820</v>
      </c>
      <c r="T116" s="425" t="s">
        <v>913</v>
      </c>
      <c r="U116" s="427" t="s">
        <v>917</v>
      </c>
      <c r="V116" s="268" t="s">
        <v>156</v>
      </c>
      <c r="W116" s="251" t="s">
        <v>30</v>
      </c>
      <c r="X116" s="242" t="s">
        <v>885</v>
      </c>
    </row>
    <row r="117" spans="1:26" s="450" customFormat="1" ht="72" customHeight="1">
      <c r="A117" s="446"/>
      <c r="B117" s="923"/>
      <c r="C117" s="923" t="s">
        <v>123</v>
      </c>
      <c r="D117" s="924"/>
      <c r="E117" s="462" t="s">
        <v>717</v>
      </c>
      <c r="F117" s="923"/>
      <c r="G117" s="927"/>
      <c r="H117" s="462" t="s">
        <v>718</v>
      </c>
      <c r="I117" s="473" t="s">
        <v>140</v>
      </c>
      <c r="J117" s="473" t="s">
        <v>719</v>
      </c>
      <c r="K117" s="473" t="s">
        <v>706</v>
      </c>
      <c r="L117" s="382">
        <v>43585</v>
      </c>
      <c r="M117" s="382">
        <v>43587</v>
      </c>
      <c r="N117" s="382">
        <v>43646</v>
      </c>
      <c r="O117" s="930" t="s">
        <v>821</v>
      </c>
      <c r="P117" s="931"/>
      <c r="Q117" s="931"/>
      <c r="R117" s="932"/>
      <c r="S117" s="462" t="s">
        <v>822</v>
      </c>
      <c r="T117" s="425" t="s">
        <v>913</v>
      </c>
      <c r="U117" s="396"/>
      <c r="V117" s="268" t="s">
        <v>156</v>
      </c>
      <c r="W117" s="251" t="s">
        <v>30</v>
      </c>
      <c r="X117" s="242" t="s">
        <v>885</v>
      </c>
    </row>
    <row r="118" spans="1:26" s="450" customFormat="1" ht="72" customHeight="1">
      <c r="A118" s="446"/>
      <c r="B118" s="923"/>
      <c r="C118" s="923" t="s">
        <v>123</v>
      </c>
      <c r="D118" s="924"/>
      <c r="E118" s="242" t="s">
        <v>720</v>
      </c>
      <c r="F118" s="923"/>
      <c r="G118" s="927"/>
      <c r="H118" s="478" t="s">
        <v>721</v>
      </c>
      <c r="I118" s="473" t="s">
        <v>140</v>
      </c>
      <c r="J118" s="474" t="s">
        <v>722</v>
      </c>
      <c r="K118" s="474" t="s">
        <v>667</v>
      </c>
      <c r="L118" s="471">
        <v>43585</v>
      </c>
      <c r="M118" s="471">
        <v>43587</v>
      </c>
      <c r="N118" s="471">
        <v>43615</v>
      </c>
      <c r="O118" s="930" t="s">
        <v>823</v>
      </c>
      <c r="P118" s="931"/>
      <c r="Q118" s="931"/>
      <c r="R118" s="932"/>
      <c r="S118" s="381" t="s">
        <v>722</v>
      </c>
      <c r="T118" s="425" t="s">
        <v>913</v>
      </c>
      <c r="U118" s="455"/>
      <c r="V118" s="268" t="s">
        <v>156</v>
      </c>
      <c r="W118" s="251" t="s">
        <v>30</v>
      </c>
      <c r="X118" s="242" t="s">
        <v>885</v>
      </c>
    </row>
    <row r="119" spans="1:26" s="450" customFormat="1" ht="72" customHeight="1">
      <c r="A119" s="446"/>
      <c r="B119" s="923"/>
      <c r="C119" s="923" t="s">
        <v>123</v>
      </c>
      <c r="D119" s="924"/>
      <c r="E119" s="462" t="s">
        <v>723</v>
      </c>
      <c r="F119" s="923"/>
      <c r="G119" s="927"/>
      <c r="H119" s="472" t="s">
        <v>824</v>
      </c>
      <c r="I119" s="473" t="s">
        <v>140</v>
      </c>
      <c r="J119" s="473" t="s">
        <v>724</v>
      </c>
      <c r="K119" s="473" t="s">
        <v>667</v>
      </c>
      <c r="L119" s="382">
        <v>43585</v>
      </c>
      <c r="M119" s="382">
        <v>43587</v>
      </c>
      <c r="N119" s="382">
        <v>43615</v>
      </c>
      <c r="O119" s="930" t="s">
        <v>825</v>
      </c>
      <c r="P119" s="931"/>
      <c r="Q119" s="931"/>
      <c r="R119" s="932"/>
      <c r="S119" s="920" t="s">
        <v>826</v>
      </c>
      <c r="T119" s="425" t="s">
        <v>913</v>
      </c>
      <c r="U119" s="455"/>
      <c r="V119" s="268" t="s">
        <v>156</v>
      </c>
      <c r="W119" s="251" t="s">
        <v>30</v>
      </c>
      <c r="X119" s="242" t="s">
        <v>885</v>
      </c>
    </row>
    <row r="120" spans="1:26" s="450" customFormat="1" ht="72" customHeight="1">
      <c r="A120" s="446"/>
      <c r="B120" s="923"/>
      <c r="C120" s="923" t="s">
        <v>123</v>
      </c>
      <c r="D120" s="924"/>
      <c r="E120" s="242" t="s">
        <v>725</v>
      </c>
      <c r="F120" s="923"/>
      <c r="G120" s="927"/>
      <c r="H120" s="478" t="s">
        <v>726</v>
      </c>
      <c r="I120" s="473" t="s">
        <v>140</v>
      </c>
      <c r="J120" s="474" t="s">
        <v>724</v>
      </c>
      <c r="K120" s="474" t="s">
        <v>706</v>
      </c>
      <c r="L120" s="471">
        <v>43585</v>
      </c>
      <c r="M120" s="471">
        <v>43587</v>
      </c>
      <c r="N120" s="471">
        <v>43615</v>
      </c>
      <c r="O120" s="930"/>
      <c r="P120" s="931"/>
      <c r="Q120" s="931"/>
      <c r="R120" s="932"/>
      <c r="S120" s="921"/>
      <c r="T120" s="425" t="s">
        <v>913</v>
      </c>
      <c r="U120" s="455"/>
      <c r="V120" s="268" t="s">
        <v>156</v>
      </c>
      <c r="W120" s="251" t="s">
        <v>30</v>
      </c>
      <c r="X120" s="242" t="s">
        <v>885</v>
      </c>
    </row>
    <row r="121" spans="1:26" s="450" customFormat="1" ht="72" customHeight="1">
      <c r="A121" s="446"/>
      <c r="B121" s="923"/>
      <c r="C121" s="923"/>
      <c r="D121" s="924"/>
      <c r="E121" s="242" t="s">
        <v>727</v>
      </c>
      <c r="F121" s="923"/>
      <c r="G121" s="927"/>
      <c r="H121" s="242" t="s">
        <v>728</v>
      </c>
      <c r="I121" s="473" t="s">
        <v>140</v>
      </c>
      <c r="J121" s="474" t="s">
        <v>729</v>
      </c>
      <c r="K121" s="474" t="s">
        <v>730</v>
      </c>
      <c r="L121" s="471">
        <v>43585</v>
      </c>
      <c r="M121" s="471">
        <v>43587</v>
      </c>
      <c r="N121" s="471">
        <v>43631</v>
      </c>
      <c r="O121" s="930" t="s">
        <v>827</v>
      </c>
      <c r="P121" s="931"/>
      <c r="Q121" s="931"/>
      <c r="R121" s="932"/>
      <c r="S121" s="242" t="s">
        <v>828</v>
      </c>
      <c r="T121" s="425" t="s">
        <v>914</v>
      </c>
      <c r="U121" s="455"/>
      <c r="V121" s="268" t="s">
        <v>156</v>
      </c>
      <c r="W121" s="251" t="s">
        <v>30</v>
      </c>
      <c r="X121" s="242" t="s">
        <v>885</v>
      </c>
    </row>
    <row r="122" spans="1:26" s="450" customFormat="1" ht="72" customHeight="1">
      <c r="A122" s="447"/>
      <c r="B122" s="917"/>
      <c r="C122" s="917" t="s">
        <v>123</v>
      </c>
      <c r="D122" s="919"/>
      <c r="E122" s="242" t="s">
        <v>731</v>
      </c>
      <c r="F122" s="917"/>
      <c r="G122" s="921"/>
      <c r="H122" s="242" t="s">
        <v>732</v>
      </c>
      <c r="I122" s="473" t="s">
        <v>140</v>
      </c>
      <c r="J122" s="474" t="s">
        <v>724</v>
      </c>
      <c r="K122" s="474" t="s">
        <v>667</v>
      </c>
      <c r="L122" s="471">
        <v>43585</v>
      </c>
      <c r="M122" s="471">
        <v>43587</v>
      </c>
      <c r="N122" s="471">
        <v>43615</v>
      </c>
      <c r="O122" s="930" t="s">
        <v>829</v>
      </c>
      <c r="P122" s="931"/>
      <c r="Q122" s="931"/>
      <c r="R122" s="932"/>
      <c r="S122" s="242" t="s">
        <v>830</v>
      </c>
      <c r="T122" s="425" t="s">
        <v>913</v>
      </c>
      <c r="U122" s="455"/>
      <c r="V122" s="268" t="s">
        <v>156</v>
      </c>
      <c r="W122" s="251" t="s">
        <v>30</v>
      </c>
      <c r="X122" s="242" t="s">
        <v>885</v>
      </c>
    </row>
    <row r="123" spans="1:26" s="450" customFormat="1" ht="72" customHeight="1">
      <c r="A123" s="313">
        <v>46</v>
      </c>
      <c r="B123" s="473" t="s">
        <v>10</v>
      </c>
      <c r="C123" s="473" t="s">
        <v>123</v>
      </c>
      <c r="D123" s="386">
        <v>43564</v>
      </c>
      <c r="E123" s="242" t="s">
        <v>733</v>
      </c>
      <c r="F123" s="473" t="s">
        <v>17</v>
      </c>
      <c r="G123" s="242" t="s">
        <v>734</v>
      </c>
      <c r="H123" s="242" t="s">
        <v>735</v>
      </c>
      <c r="I123" s="473" t="s">
        <v>140</v>
      </c>
      <c r="J123" s="474" t="s">
        <v>736</v>
      </c>
      <c r="K123" s="474" t="s">
        <v>697</v>
      </c>
      <c r="L123" s="471">
        <v>43585</v>
      </c>
      <c r="M123" s="471">
        <v>43591</v>
      </c>
      <c r="N123" s="471">
        <v>43591</v>
      </c>
      <c r="O123" s="930" t="s">
        <v>831</v>
      </c>
      <c r="P123" s="931"/>
      <c r="Q123" s="931"/>
      <c r="R123" s="931"/>
      <c r="S123" s="407" t="s">
        <v>832</v>
      </c>
      <c r="T123" s="425" t="s">
        <v>898</v>
      </c>
      <c r="U123" s="427" t="s">
        <v>897</v>
      </c>
      <c r="V123" s="268" t="s">
        <v>156</v>
      </c>
      <c r="W123" s="251" t="s">
        <v>30</v>
      </c>
      <c r="X123" s="242" t="s">
        <v>885</v>
      </c>
    </row>
    <row r="124" spans="1:26" s="450" customFormat="1" ht="72" customHeight="1">
      <c r="A124" s="914">
        <v>47</v>
      </c>
      <c r="B124" s="916" t="s">
        <v>10</v>
      </c>
      <c r="C124" s="916" t="s">
        <v>123</v>
      </c>
      <c r="D124" s="918">
        <v>43564</v>
      </c>
      <c r="E124" s="242" t="s">
        <v>737</v>
      </c>
      <c r="F124" s="473" t="s">
        <v>17</v>
      </c>
      <c r="G124" s="928" t="s">
        <v>738</v>
      </c>
      <c r="H124" s="478" t="s">
        <v>739</v>
      </c>
      <c r="I124" s="473" t="s">
        <v>140</v>
      </c>
      <c r="J124" s="474" t="s">
        <v>740</v>
      </c>
      <c r="K124" s="474" t="s">
        <v>741</v>
      </c>
      <c r="L124" s="471">
        <v>43585</v>
      </c>
      <c r="M124" s="471">
        <v>43587</v>
      </c>
      <c r="N124" s="471">
        <v>43646</v>
      </c>
      <c r="O124" s="930" t="s">
        <v>833</v>
      </c>
      <c r="P124" s="931"/>
      <c r="Q124" s="931"/>
      <c r="R124" s="932"/>
      <c r="S124" s="242" t="s">
        <v>740</v>
      </c>
      <c r="T124" s="425" t="s">
        <v>896</v>
      </c>
      <c r="U124" s="455"/>
      <c r="V124" s="268" t="s">
        <v>156</v>
      </c>
      <c r="W124" s="251" t="s">
        <v>30</v>
      </c>
      <c r="X124" s="242" t="s">
        <v>885</v>
      </c>
    </row>
    <row r="125" spans="1:26" s="450" customFormat="1" ht="72" customHeight="1">
      <c r="A125" s="915"/>
      <c r="B125" s="917" t="s">
        <v>10</v>
      </c>
      <c r="C125" s="917" t="s">
        <v>123</v>
      </c>
      <c r="D125" s="919">
        <v>43564</v>
      </c>
      <c r="E125" s="462" t="s">
        <v>742</v>
      </c>
      <c r="F125" s="473" t="s">
        <v>17</v>
      </c>
      <c r="G125" s="929"/>
      <c r="H125" s="472" t="s">
        <v>743</v>
      </c>
      <c r="I125" s="473" t="s">
        <v>140</v>
      </c>
      <c r="J125" s="387" t="s">
        <v>744</v>
      </c>
      <c r="K125" s="473" t="s">
        <v>741</v>
      </c>
      <c r="L125" s="382">
        <v>43585</v>
      </c>
      <c r="M125" s="382">
        <v>43587</v>
      </c>
      <c r="N125" s="382">
        <v>43615</v>
      </c>
      <c r="O125" s="930" t="s">
        <v>857</v>
      </c>
      <c r="P125" s="931"/>
      <c r="Q125" s="931"/>
      <c r="R125" s="932"/>
      <c r="S125" s="462" t="s">
        <v>858</v>
      </c>
      <c r="T125" s="425" t="s">
        <v>896</v>
      </c>
      <c r="U125" s="455"/>
      <c r="V125" s="268" t="s">
        <v>156</v>
      </c>
      <c r="W125" s="251" t="s">
        <v>30</v>
      </c>
      <c r="X125" s="242" t="s">
        <v>885</v>
      </c>
    </row>
    <row r="126" spans="1:26" s="450" customFormat="1" ht="72" customHeight="1">
      <c r="A126" s="465"/>
      <c r="B126" s="467"/>
      <c r="C126" s="467"/>
      <c r="D126" s="468"/>
      <c r="E126" s="469"/>
      <c r="F126" s="467"/>
      <c r="G126" s="477"/>
      <c r="H126" s="242" t="s">
        <v>745</v>
      </c>
      <c r="I126" s="473" t="s">
        <v>140</v>
      </c>
      <c r="J126" s="474" t="s">
        <v>746</v>
      </c>
      <c r="K126" s="473" t="s">
        <v>706</v>
      </c>
      <c r="L126" s="471">
        <v>43585</v>
      </c>
      <c r="M126" s="383">
        <v>43587</v>
      </c>
      <c r="N126" s="383">
        <v>43646</v>
      </c>
      <c r="O126" s="930" t="s">
        <v>834</v>
      </c>
      <c r="P126" s="931"/>
      <c r="Q126" s="931"/>
      <c r="R126" s="932"/>
      <c r="S126" s="463" t="s">
        <v>746</v>
      </c>
      <c r="T126" s="425" t="s">
        <v>896</v>
      </c>
      <c r="U126" s="455"/>
      <c r="V126" s="268" t="s">
        <v>156</v>
      </c>
      <c r="W126" s="251" t="s">
        <v>30</v>
      </c>
      <c r="X126" s="242" t="s">
        <v>885</v>
      </c>
    </row>
    <row r="127" spans="1:26" s="450" customFormat="1" ht="72" customHeight="1">
      <c r="A127" s="486"/>
      <c r="B127" s="487"/>
      <c r="C127" s="487"/>
      <c r="D127" s="488"/>
      <c r="E127" s="489"/>
      <c r="F127" s="487"/>
      <c r="G127" s="485"/>
      <c r="H127" s="462" t="s">
        <v>747</v>
      </c>
      <c r="I127" s="473" t="s">
        <v>140</v>
      </c>
      <c r="J127" s="474" t="s">
        <v>748</v>
      </c>
      <c r="K127" s="474" t="s">
        <v>697</v>
      </c>
      <c r="L127" s="471">
        <v>43585</v>
      </c>
      <c r="M127" s="471">
        <v>43587</v>
      </c>
      <c r="N127" s="471">
        <v>43600</v>
      </c>
      <c r="O127" s="930" t="s">
        <v>835</v>
      </c>
      <c r="P127" s="931"/>
      <c r="Q127" s="931"/>
      <c r="R127" s="932"/>
      <c r="S127" s="408" t="s">
        <v>836</v>
      </c>
      <c r="T127" s="425" t="s">
        <v>894</v>
      </c>
      <c r="U127" s="427" t="s">
        <v>895</v>
      </c>
      <c r="V127" s="268" t="s">
        <v>156</v>
      </c>
      <c r="W127" s="251" t="s">
        <v>30</v>
      </c>
      <c r="X127" s="242" t="s">
        <v>885</v>
      </c>
    </row>
    <row r="128" spans="1:26" s="391" customFormat="1" ht="266">
      <c r="A128" s="227">
        <v>1</v>
      </c>
      <c r="B128" s="238" t="s">
        <v>10</v>
      </c>
      <c r="C128" s="238"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944" t="s">
        <v>837</v>
      </c>
      <c r="P128" s="945"/>
      <c r="Q128" s="945"/>
      <c r="R128" s="946"/>
      <c r="S128" s="229" t="s">
        <v>838</v>
      </c>
      <c r="T128" s="69" t="s">
        <v>918</v>
      </c>
      <c r="U128" s="399" t="s">
        <v>919</v>
      </c>
      <c r="V128" s="399"/>
      <c r="W128" s="393" t="s">
        <v>30</v>
      </c>
      <c r="X128" s="69" t="s">
        <v>920</v>
      </c>
      <c r="Y128" s="16"/>
      <c r="Z128" s="1"/>
    </row>
    <row r="129" spans="1:26" s="391" customFormat="1" ht="266">
      <c r="A129" s="395">
        <v>3</v>
      </c>
      <c r="B129" s="238" t="s">
        <v>129</v>
      </c>
      <c r="C129" s="238" t="s">
        <v>132</v>
      </c>
      <c r="D129" s="228">
        <v>43403</v>
      </c>
      <c r="E129" s="270" t="s">
        <v>473</v>
      </c>
      <c r="F129" s="227" t="s">
        <v>138</v>
      </c>
      <c r="G129" s="270" t="s">
        <v>474</v>
      </c>
      <c r="H129" s="270" t="s">
        <v>475</v>
      </c>
      <c r="I129" s="227" t="s">
        <v>140</v>
      </c>
      <c r="J129" s="229" t="s">
        <v>476</v>
      </c>
      <c r="K129" s="229" t="s">
        <v>468</v>
      </c>
      <c r="L129" s="228">
        <v>43439</v>
      </c>
      <c r="M129" s="228">
        <v>43511</v>
      </c>
      <c r="N129" s="228">
        <v>43661</v>
      </c>
      <c r="O129" s="944" t="s">
        <v>839</v>
      </c>
      <c r="P129" s="945"/>
      <c r="Q129" s="945"/>
      <c r="R129" s="946"/>
      <c r="S129" s="238" t="s">
        <v>840</v>
      </c>
      <c r="T129" s="69" t="s">
        <v>918</v>
      </c>
      <c r="U129" s="272" t="s">
        <v>921</v>
      </c>
      <c r="V129" s="399" t="s">
        <v>159</v>
      </c>
      <c r="W129" s="393" t="s">
        <v>30</v>
      </c>
      <c r="X129" s="69" t="s">
        <v>920</v>
      </c>
      <c r="Y129" s="1"/>
      <c r="Z129" s="1"/>
    </row>
    <row r="130" spans="1:26" s="391" customFormat="1" ht="293">
      <c r="A130" s="395">
        <v>6</v>
      </c>
      <c r="B130" s="238" t="s">
        <v>129</v>
      </c>
      <c r="C130" s="238" t="s">
        <v>132</v>
      </c>
      <c r="D130" s="228">
        <v>43403</v>
      </c>
      <c r="E130" s="270" t="s">
        <v>481</v>
      </c>
      <c r="F130" s="227" t="s">
        <v>138</v>
      </c>
      <c r="G130" s="270" t="s">
        <v>482</v>
      </c>
      <c r="H130" s="270" t="s">
        <v>483</v>
      </c>
      <c r="I130" s="227" t="s">
        <v>140</v>
      </c>
      <c r="J130" s="229" t="s">
        <v>484</v>
      </c>
      <c r="K130" s="229" t="s">
        <v>468</v>
      </c>
      <c r="L130" s="228">
        <v>43439</v>
      </c>
      <c r="M130" s="228">
        <v>43525</v>
      </c>
      <c r="N130" s="228">
        <v>43677</v>
      </c>
      <c r="O130" s="947" t="s">
        <v>841</v>
      </c>
      <c r="P130" s="948"/>
      <c r="Q130" s="948"/>
      <c r="R130" s="949"/>
      <c r="S130" s="238" t="s">
        <v>842</v>
      </c>
      <c r="T130" s="69" t="s">
        <v>923</v>
      </c>
      <c r="U130" s="289" t="s">
        <v>922</v>
      </c>
      <c r="V130" s="440" t="s">
        <v>159</v>
      </c>
      <c r="W130" s="393" t="s">
        <v>30</v>
      </c>
      <c r="X130" s="69" t="s">
        <v>920</v>
      </c>
      <c r="Y130" s="1"/>
      <c r="Z130" s="1"/>
    </row>
    <row r="131" spans="1:26" s="248" customFormat="1" ht="186.75" customHeight="1">
      <c r="A131" s="246">
        <v>1</v>
      </c>
      <c r="B131" s="246" t="s">
        <v>129</v>
      </c>
      <c r="C131" s="246" t="s">
        <v>15</v>
      </c>
      <c r="D131" s="273">
        <v>43451</v>
      </c>
      <c r="E131" s="150" t="s">
        <v>495</v>
      </c>
      <c r="F131" s="246" t="s">
        <v>138</v>
      </c>
      <c r="G131" s="150" t="s">
        <v>499</v>
      </c>
      <c r="H131" s="150" t="s">
        <v>496</v>
      </c>
      <c r="I131" s="149" t="s">
        <v>140</v>
      </c>
      <c r="J131" s="149" t="s">
        <v>497</v>
      </c>
      <c r="K131" s="149" t="s">
        <v>498</v>
      </c>
      <c r="L131" s="152">
        <v>43451</v>
      </c>
      <c r="M131" s="152">
        <v>43497</v>
      </c>
      <c r="N131" s="152">
        <v>43524</v>
      </c>
      <c r="O131" s="950" t="s">
        <v>749</v>
      </c>
      <c r="P131" s="951"/>
      <c r="Q131" s="951"/>
      <c r="R131" s="952"/>
      <c r="S131" s="146" t="s">
        <v>750</v>
      </c>
      <c r="T131" s="151" t="s">
        <v>924</v>
      </c>
      <c r="U131" s="442" t="s">
        <v>925</v>
      </c>
      <c r="V131" s="151" t="s">
        <v>159</v>
      </c>
      <c r="W131" s="245" t="s">
        <v>30</v>
      </c>
      <c r="X131" s="247" t="s">
        <v>926</v>
      </c>
      <c r="Y131" s="243"/>
    </row>
    <row r="132" spans="1:26" s="697" customFormat="1" ht="127.5" customHeight="1">
      <c r="A132" s="696" t="s">
        <v>1170</v>
      </c>
      <c r="T132" s="698"/>
    </row>
    <row r="133" spans="1:26" ht="127.5" customHeight="1">
      <c r="A133" s="286">
        <v>1</v>
      </c>
      <c r="B133" s="238" t="s">
        <v>129</v>
      </c>
      <c r="C133" s="238" t="s">
        <v>15</v>
      </c>
      <c r="D133" s="239">
        <v>43922</v>
      </c>
      <c r="E133" s="229" t="s">
        <v>1054</v>
      </c>
      <c r="F133" s="238" t="s">
        <v>138</v>
      </c>
      <c r="G133" s="229" t="s">
        <v>1050</v>
      </c>
      <c r="H133" s="168" t="s">
        <v>1051</v>
      </c>
      <c r="I133" s="167" t="s">
        <v>140</v>
      </c>
      <c r="J133" s="598" t="s">
        <v>1052</v>
      </c>
      <c r="K133" s="600" t="s">
        <v>1053</v>
      </c>
      <c r="L133" s="228">
        <v>43922</v>
      </c>
      <c r="M133" s="228">
        <v>43922</v>
      </c>
      <c r="N133" s="228">
        <v>44012</v>
      </c>
      <c r="O133" s="934" t="s">
        <v>1082</v>
      </c>
      <c r="P133" s="938"/>
      <c r="Q133" s="938"/>
      <c r="R133" s="939"/>
      <c r="S133" s="401" t="s">
        <v>1081</v>
      </c>
      <c r="T133" s="625" t="s">
        <v>1111</v>
      </c>
      <c r="U133" s="599" t="s">
        <v>1112</v>
      </c>
      <c r="V133" s="626" t="s">
        <v>156</v>
      </c>
      <c r="W133" s="400" t="s">
        <v>30</v>
      </c>
      <c r="X133" s="305" t="s">
        <v>1110</v>
      </c>
    </row>
    <row r="134" spans="1:26" ht="127.5" customHeight="1">
      <c r="A134" s="954">
        <v>2</v>
      </c>
      <c r="B134" s="956" t="s">
        <v>10</v>
      </c>
      <c r="C134" s="956" t="s">
        <v>126</v>
      </c>
      <c r="D134" s="957">
        <v>43665</v>
      </c>
      <c r="E134" s="956" t="s">
        <v>958</v>
      </c>
      <c r="F134" s="958" t="s">
        <v>154</v>
      </c>
      <c r="G134" s="959" t="s">
        <v>959</v>
      </c>
      <c r="H134" s="685" t="s">
        <v>960</v>
      </c>
      <c r="I134" s="648" t="s">
        <v>24</v>
      </c>
      <c r="J134" s="648" t="s">
        <v>961</v>
      </c>
      <c r="K134" s="648" t="s">
        <v>171</v>
      </c>
      <c r="L134" s="686">
        <v>43677</v>
      </c>
      <c r="M134" s="686">
        <v>43677</v>
      </c>
      <c r="N134" s="687">
        <v>43707</v>
      </c>
      <c r="O134" s="960" t="s">
        <v>1171</v>
      </c>
      <c r="P134" s="961"/>
      <c r="Q134" s="961"/>
      <c r="R134" s="962"/>
      <c r="S134" s="651" t="s">
        <v>998</v>
      </c>
      <c r="T134" s="688" t="s">
        <v>1109</v>
      </c>
      <c r="U134" s="648" t="s">
        <v>999</v>
      </c>
      <c r="V134" s="689" t="s">
        <v>156</v>
      </c>
      <c r="W134" s="690" t="s">
        <v>30</v>
      </c>
      <c r="X134" s="691" t="s">
        <v>1110</v>
      </c>
    </row>
    <row r="135" spans="1:26" ht="127.5" customHeight="1">
      <c r="A135" s="955"/>
      <c r="B135" s="955"/>
      <c r="C135" s="955"/>
      <c r="D135" s="955"/>
      <c r="E135" s="955"/>
      <c r="F135" s="955"/>
      <c r="G135" s="955"/>
      <c r="H135" s="685" t="s">
        <v>971</v>
      </c>
      <c r="I135" s="648" t="s">
        <v>24</v>
      </c>
      <c r="J135" s="648" t="s">
        <v>962</v>
      </c>
      <c r="K135" s="648" t="s">
        <v>171</v>
      </c>
      <c r="L135" s="686">
        <v>43677</v>
      </c>
      <c r="M135" s="686">
        <v>43709</v>
      </c>
      <c r="N135" s="687">
        <v>43830</v>
      </c>
      <c r="O135" s="960" t="s">
        <v>1172</v>
      </c>
      <c r="P135" s="961"/>
      <c r="Q135" s="961"/>
      <c r="R135" s="962"/>
      <c r="S135" s="652"/>
      <c r="T135" s="688" t="s">
        <v>1109</v>
      </c>
      <c r="U135" s="648" t="s">
        <v>969</v>
      </c>
      <c r="V135" s="689" t="s">
        <v>156</v>
      </c>
      <c r="W135" s="690" t="s">
        <v>30</v>
      </c>
      <c r="X135" s="691" t="s">
        <v>1110</v>
      </c>
    </row>
    <row r="136" spans="1:26" ht="127.5" customHeight="1">
      <c r="A136" s="692">
        <v>4</v>
      </c>
      <c r="B136" s="693" t="s">
        <v>10</v>
      </c>
      <c r="C136" s="693" t="s">
        <v>127</v>
      </c>
      <c r="D136" s="694">
        <v>43679</v>
      </c>
      <c r="E136" s="693" t="s">
        <v>943</v>
      </c>
      <c r="F136" s="695" t="s">
        <v>154</v>
      </c>
      <c r="G136" s="693" t="s">
        <v>944</v>
      </c>
      <c r="H136" s="662" t="s">
        <v>983</v>
      </c>
      <c r="I136" s="663" t="s">
        <v>24</v>
      </c>
      <c r="J136" s="238" t="s">
        <v>946</v>
      </c>
      <c r="K136" s="663" t="s">
        <v>937</v>
      </c>
      <c r="L136" s="664">
        <v>43692</v>
      </c>
      <c r="M136" s="664">
        <v>43692</v>
      </c>
      <c r="N136" s="664">
        <v>43830</v>
      </c>
      <c r="O136" s="953" t="s">
        <v>986</v>
      </c>
      <c r="P136" s="953"/>
      <c r="Q136" s="953"/>
      <c r="R136" s="953"/>
      <c r="S136" s="401" t="s">
        <v>987</v>
      </c>
      <c r="T136" s="660" t="s">
        <v>1105</v>
      </c>
      <c r="U136" s="627" t="s">
        <v>1106</v>
      </c>
      <c r="V136" s="268" t="s">
        <v>156</v>
      </c>
      <c r="W136" s="541" t="s">
        <v>30</v>
      </c>
      <c r="X136" s="305" t="s">
        <v>1087</v>
      </c>
    </row>
    <row r="137" spans="1:26" ht="127.5" customHeight="1">
      <c r="A137" s="530">
        <v>5</v>
      </c>
      <c r="B137" s="663" t="s">
        <v>10</v>
      </c>
      <c r="C137" s="663" t="s">
        <v>127</v>
      </c>
      <c r="D137" s="664">
        <v>43679</v>
      </c>
      <c r="E137" s="662" t="s">
        <v>947</v>
      </c>
      <c r="F137" s="661" t="s">
        <v>154</v>
      </c>
      <c r="G137" s="662" t="s">
        <v>984</v>
      </c>
      <c r="H137" s="662" t="s">
        <v>985</v>
      </c>
      <c r="I137" s="663" t="s">
        <v>24</v>
      </c>
      <c r="J137" s="238" t="s">
        <v>946</v>
      </c>
      <c r="K137" s="663" t="s">
        <v>937</v>
      </c>
      <c r="L137" s="664">
        <v>43692</v>
      </c>
      <c r="M137" s="664">
        <v>43692</v>
      </c>
      <c r="N137" s="422">
        <v>43830</v>
      </c>
      <c r="O137" s="953" t="s">
        <v>988</v>
      </c>
      <c r="P137" s="953"/>
      <c r="Q137" s="953"/>
      <c r="R137" s="953"/>
      <c r="S137" s="401" t="s">
        <v>989</v>
      </c>
      <c r="T137" s="660" t="s">
        <v>1089</v>
      </c>
      <c r="U137" s="558" t="s">
        <v>1090</v>
      </c>
      <c r="V137" s="268" t="s">
        <v>156</v>
      </c>
      <c r="W137" s="541" t="s">
        <v>30</v>
      </c>
      <c r="X137" s="305" t="s">
        <v>1087</v>
      </c>
    </row>
    <row r="138" spans="1:26" ht="127.5" customHeight="1">
      <c r="A138" s="825">
        <v>1</v>
      </c>
      <c r="B138" s="825" t="s">
        <v>130</v>
      </c>
      <c r="C138" s="834" t="s">
        <v>1037</v>
      </c>
      <c r="D138" s="836">
        <v>43892</v>
      </c>
      <c r="E138" s="838" t="s">
        <v>1033</v>
      </c>
      <c r="F138" s="825" t="s">
        <v>11</v>
      </c>
      <c r="G138" s="834" t="s">
        <v>1046</v>
      </c>
      <c r="H138" s="673" t="s">
        <v>1040</v>
      </c>
      <c r="I138" s="671" t="s">
        <v>24</v>
      </c>
      <c r="J138" s="671" t="s">
        <v>1034</v>
      </c>
      <c r="K138" s="412" t="s">
        <v>1035</v>
      </c>
      <c r="L138" s="672">
        <v>43892</v>
      </c>
      <c r="M138" s="672">
        <v>43892</v>
      </c>
      <c r="N138" s="672">
        <v>43892</v>
      </c>
      <c r="O138" s="840" t="s">
        <v>1160</v>
      </c>
      <c r="P138" s="841"/>
      <c r="Q138" s="841"/>
      <c r="R138" s="842"/>
      <c r="S138" s="656" t="s">
        <v>1036</v>
      </c>
      <c r="T138" s="683" t="s">
        <v>1161</v>
      </c>
      <c r="U138" s="423" t="s">
        <v>291</v>
      </c>
      <c r="V138" s="268" t="s">
        <v>156</v>
      </c>
      <c r="W138" s="251" t="s">
        <v>30</v>
      </c>
      <c r="X138" s="238" t="s">
        <v>1092</v>
      </c>
    </row>
    <row r="139" spans="1:26" ht="127.5" customHeight="1">
      <c r="A139" s="826"/>
      <c r="B139" s="826"/>
      <c r="C139" s="835"/>
      <c r="D139" s="837"/>
      <c r="E139" s="839"/>
      <c r="F139" s="826"/>
      <c r="G139" s="835"/>
      <c r="H139" s="673" t="s">
        <v>1038</v>
      </c>
      <c r="I139" s="671" t="s">
        <v>140</v>
      </c>
      <c r="J139" s="671" t="s">
        <v>1041</v>
      </c>
      <c r="K139" s="412" t="s">
        <v>1035</v>
      </c>
      <c r="L139" s="672">
        <v>43892</v>
      </c>
      <c r="M139" s="672">
        <v>43892</v>
      </c>
      <c r="N139" s="672">
        <v>44044</v>
      </c>
      <c r="O139" s="843" t="s">
        <v>1162</v>
      </c>
      <c r="P139" s="844"/>
      <c r="Q139" s="844"/>
      <c r="R139" s="845"/>
      <c r="S139" s="666" t="s">
        <v>1039</v>
      </c>
      <c r="T139" s="683" t="s">
        <v>1163</v>
      </c>
      <c r="U139" s="667"/>
      <c r="V139" s="268" t="s">
        <v>157</v>
      </c>
      <c r="W139" s="251" t="s">
        <v>30</v>
      </c>
      <c r="X139" s="238" t="s">
        <v>1092</v>
      </c>
    </row>
    <row r="140" spans="1:26" ht="127.5" customHeight="1">
      <c r="A140" s="832">
        <v>3</v>
      </c>
      <c r="B140" s="825" t="s">
        <v>130</v>
      </c>
      <c r="C140" s="825" t="s">
        <v>1037</v>
      </c>
      <c r="D140" s="829">
        <v>43936</v>
      </c>
      <c r="E140" s="827" t="s">
        <v>1056</v>
      </c>
      <c r="F140" s="825" t="s">
        <v>11</v>
      </c>
      <c r="G140" s="825" t="s">
        <v>1055</v>
      </c>
      <c r="H140" s="635" t="s">
        <v>1057</v>
      </c>
      <c r="I140" s="678" t="s">
        <v>24</v>
      </c>
      <c r="J140" s="678" t="s">
        <v>1034</v>
      </c>
      <c r="K140" s="603" t="s">
        <v>1035</v>
      </c>
      <c r="L140" s="228">
        <v>43936</v>
      </c>
      <c r="M140" s="228">
        <v>43936</v>
      </c>
      <c r="N140" s="228">
        <v>43951</v>
      </c>
      <c r="O140" s="819" t="s">
        <v>1166</v>
      </c>
      <c r="P140" s="820"/>
      <c r="Q140" s="820"/>
      <c r="R140" s="821"/>
      <c r="S140" s="658" t="s">
        <v>1086</v>
      </c>
      <c r="T140" s="684" t="s">
        <v>1167</v>
      </c>
      <c r="U140" s="423" t="s">
        <v>291</v>
      </c>
      <c r="V140" s="268" t="s">
        <v>156</v>
      </c>
      <c r="W140" s="251" t="s">
        <v>30</v>
      </c>
      <c r="X140" s="238" t="s">
        <v>1092</v>
      </c>
    </row>
    <row r="141" spans="1:26" ht="127.5" customHeight="1">
      <c r="A141" s="833"/>
      <c r="B141" s="831"/>
      <c r="C141" s="826"/>
      <c r="D141" s="830"/>
      <c r="E141" s="828"/>
      <c r="F141" s="826"/>
      <c r="G141" s="826"/>
      <c r="H141" s="635" t="s">
        <v>1059</v>
      </c>
      <c r="I141" s="678" t="s">
        <v>140</v>
      </c>
      <c r="J141" s="678" t="s">
        <v>1060</v>
      </c>
      <c r="K141" s="603" t="s">
        <v>1035</v>
      </c>
      <c r="L141" s="228">
        <v>43936</v>
      </c>
      <c r="M141" s="228">
        <v>43957</v>
      </c>
      <c r="N141" s="228">
        <v>44012</v>
      </c>
      <c r="O141" s="822" t="s">
        <v>1168</v>
      </c>
      <c r="P141" s="823"/>
      <c r="Q141" s="823"/>
      <c r="R141" s="824"/>
      <c r="S141" s="666" t="s">
        <v>1058</v>
      </c>
      <c r="T141" s="684" t="s">
        <v>1169</v>
      </c>
      <c r="U141" s="567"/>
      <c r="V141" s="268" t="s">
        <v>157</v>
      </c>
      <c r="W141" s="251" t="s">
        <v>30</v>
      </c>
      <c r="X141" s="238" t="s">
        <v>1092</v>
      </c>
    </row>
    <row r="142" spans="1:26" ht="127.5" customHeight="1">
      <c r="A142" s="474">
        <v>4</v>
      </c>
      <c r="B142" s="238" t="s">
        <v>129</v>
      </c>
      <c r="C142" s="238" t="s">
        <v>132</v>
      </c>
      <c r="D142" s="228">
        <v>43867</v>
      </c>
      <c r="E142" s="270" t="s">
        <v>1020</v>
      </c>
      <c r="F142" s="582" t="s">
        <v>138</v>
      </c>
      <c r="G142" s="270" t="s">
        <v>1021</v>
      </c>
      <c r="H142" s="270" t="s">
        <v>1022</v>
      </c>
      <c r="I142" s="582" t="s">
        <v>140</v>
      </c>
      <c r="J142" s="229" t="s">
        <v>1018</v>
      </c>
      <c r="K142" s="229" t="s">
        <v>1019</v>
      </c>
      <c r="L142" s="228">
        <v>43881</v>
      </c>
      <c r="M142" s="228">
        <v>43891</v>
      </c>
      <c r="N142" s="653">
        <v>44134</v>
      </c>
      <c r="O142" s="814" t="s">
        <v>1147</v>
      </c>
      <c r="P142" s="815"/>
      <c r="Q142" s="815"/>
      <c r="R142" s="815"/>
      <c r="S142" s="634" t="s">
        <v>1083</v>
      </c>
      <c r="T142" s="216" t="s">
        <v>1093</v>
      </c>
      <c r="U142" s="135" t="s">
        <v>1094</v>
      </c>
      <c r="V142" s="624" t="s">
        <v>156</v>
      </c>
      <c r="W142" s="622" t="s">
        <v>30</v>
      </c>
      <c r="X142" s="623" t="s">
        <v>1092</v>
      </c>
    </row>
    <row r="143" spans="1:26" ht="127.5" customHeight="1">
      <c r="A143" s="474">
        <v>5</v>
      </c>
      <c r="B143" s="238" t="s">
        <v>129</v>
      </c>
      <c r="C143" s="238" t="s">
        <v>132</v>
      </c>
      <c r="D143" s="228">
        <v>43867</v>
      </c>
      <c r="E143" s="270" t="s">
        <v>1020</v>
      </c>
      <c r="F143" s="582" t="s">
        <v>138</v>
      </c>
      <c r="G143" s="270" t="s">
        <v>1021</v>
      </c>
      <c r="H143" s="270" t="s">
        <v>1023</v>
      </c>
      <c r="I143" s="582" t="s">
        <v>140</v>
      </c>
      <c r="J143" s="229" t="s">
        <v>1018</v>
      </c>
      <c r="K143" s="229" t="s">
        <v>1019</v>
      </c>
      <c r="L143" s="228">
        <v>43881</v>
      </c>
      <c r="M143" s="228">
        <v>43891</v>
      </c>
      <c r="N143" s="653">
        <v>44134</v>
      </c>
      <c r="O143" s="814" t="s">
        <v>1148</v>
      </c>
      <c r="P143" s="815"/>
      <c r="Q143" s="815"/>
      <c r="R143" s="815"/>
      <c r="S143" s="634" t="s">
        <v>1083</v>
      </c>
      <c r="T143" s="216" t="s">
        <v>1095</v>
      </c>
      <c r="U143" s="135" t="s">
        <v>1097</v>
      </c>
      <c r="V143" s="624" t="s">
        <v>156</v>
      </c>
      <c r="W143" s="622" t="s">
        <v>30</v>
      </c>
      <c r="X143" s="623" t="s">
        <v>1092</v>
      </c>
    </row>
    <row r="144" spans="1:26" ht="127.5" customHeight="1">
      <c r="A144" s="565">
        <v>1</v>
      </c>
      <c r="B144" s="224" t="s">
        <v>10</v>
      </c>
      <c r="C144" s="560" t="s">
        <v>948</v>
      </c>
      <c r="D144" s="561">
        <v>43665</v>
      </c>
      <c r="E144" s="562" t="s">
        <v>949</v>
      </c>
      <c r="F144" s="566" t="s">
        <v>154</v>
      </c>
      <c r="G144" s="562" t="s">
        <v>991</v>
      </c>
      <c r="H144" s="562" t="s">
        <v>992</v>
      </c>
      <c r="I144" s="224" t="s">
        <v>24</v>
      </c>
      <c r="J144" s="224" t="s">
        <v>950</v>
      </c>
      <c r="K144" s="224" t="s">
        <v>951</v>
      </c>
      <c r="L144" s="563">
        <v>43678</v>
      </c>
      <c r="M144" s="563">
        <v>43678</v>
      </c>
      <c r="N144" s="563">
        <v>43830</v>
      </c>
      <c r="O144" s="816" t="s">
        <v>1085</v>
      </c>
      <c r="P144" s="817"/>
      <c r="Q144" s="817"/>
      <c r="R144" s="818"/>
      <c r="S144" s="654" t="s">
        <v>990</v>
      </c>
      <c r="T144" s="621" t="s">
        <v>1100</v>
      </c>
      <c r="U144" s="655" t="s">
        <v>1103</v>
      </c>
      <c r="V144" s="69" t="s">
        <v>156</v>
      </c>
      <c r="W144" s="549" t="s">
        <v>30</v>
      </c>
      <c r="X144" s="564" t="s">
        <v>1087</v>
      </c>
    </row>
    <row r="145" spans="20:20" ht="127.5" customHeight="1">
      <c r="T145" s="13"/>
    </row>
    <row r="146" spans="20:20" ht="127.5" customHeight="1">
      <c r="T146" s="13"/>
    </row>
    <row r="147" spans="20:20" ht="127.5" customHeight="1">
      <c r="T147" s="13"/>
    </row>
    <row r="148" spans="20:20" ht="127.5" customHeight="1">
      <c r="T148" s="13"/>
    </row>
    <row r="149" spans="20:20" ht="127.5" customHeight="1">
      <c r="T149" s="13"/>
    </row>
    <row r="150" spans="20:20" ht="127.5" customHeight="1">
      <c r="T150" s="13"/>
    </row>
    <row r="151" spans="20:20" ht="127.5" customHeight="1">
      <c r="T151" s="13"/>
    </row>
    <row r="152" spans="20:20" ht="127.5" customHeight="1">
      <c r="T152" s="13"/>
    </row>
    <row r="153" spans="20:20" ht="127.5" customHeight="1">
      <c r="T153" s="13"/>
    </row>
    <row r="154" spans="20:20" ht="127.5" customHeight="1">
      <c r="T154" s="13"/>
    </row>
    <row r="155" spans="20:20" ht="127.5" customHeight="1">
      <c r="T155" s="13"/>
    </row>
    <row r="156" spans="20:20" ht="127.5" customHeight="1">
      <c r="T156" s="13"/>
    </row>
    <row r="157" spans="20:20" ht="127.5" customHeight="1">
      <c r="T157" s="13"/>
    </row>
    <row r="158" spans="20:20" ht="127.5" customHeight="1">
      <c r="T158" s="13"/>
    </row>
    <row r="159" spans="20:20" ht="127.5" customHeight="1">
      <c r="T159" s="13"/>
    </row>
    <row r="160" spans="20:20">
      <c r="T160" s="13"/>
    </row>
    <row r="161" spans="20:20">
      <c r="T161" s="13"/>
    </row>
    <row r="162" spans="20:20">
      <c r="T162" s="13"/>
    </row>
    <row r="163" spans="20:20">
      <c r="T163" s="13"/>
    </row>
    <row r="164" spans="20:20">
      <c r="T164" s="13"/>
    </row>
    <row r="165" spans="20:20">
      <c r="T165" s="13"/>
    </row>
    <row r="166" spans="20:20">
      <c r="T166" s="13"/>
    </row>
    <row r="167" spans="20:20">
      <c r="T167" s="13"/>
    </row>
    <row r="168" spans="20:20">
      <c r="T168" s="13"/>
    </row>
    <row r="169" spans="20:20">
      <c r="T169" s="13"/>
    </row>
    <row r="170" spans="20:20">
      <c r="T170" s="13"/>
    </row>
    <row r="171" spans="20:20">
      <c r="T171" s="13"/>
    </row>
    <row r="172" spans="20:20">
      <c r="T172" s="13"/>
    </row>
    <row r="173" spans="20:20">
      <c r="T173" s="13"/>
    </row>
    <row r="174" spans="20:20">
      <c r="T174" s="13"/>
    </row>
    <row r="175" spans="20:20">
      <c r="T175" s="13"/>
    </row>
    <row r="176" spans="20:20">
      <c r="T176" s="13"/>
    </row>
    <row r="177" spans="20:20">
      <c r="T177" s="13"/>
    </row>
    <row r="178" spans="20:20">
      <c r="T178" s="13"/>
    </row>
    <row r="179" spans="20:20">
      <c r="T179" s="13"/>
    </row>
    <row r="180" spans="20:20">
      <c r="T180" s="13"/>
    </row>
    <row r="181" spans="20:20">
      <c r="T181" s="13"/>
    </row>
    <row r="182" spans="20:20">
      <c r="T182" s="13"/>
    </row>
    <row r="183" spans="20:20">
      <c r="T183" s="13"/>
    </row>
    <row r="184" spans="20:20">
      <c r="T184" s="13"/>
    </row>
    <row r="185" spans="20:20">
      <c r="T185" s="13"/>
    </row>
    <row r="186" spans="20:20">
      <c r="T186" s="13"/>
    </row>
    <row r="187" spans="20:20">
      <c r="T187" s="13"/>
    </row>
    <row r="188" spans="20:20">
      <c r="T188" s="13"/>
    </row>
    <row r="189" spans="20:20">
      <c r="T189" s="13"/>
    </row>
    <row r="190" spans="20:20">
      <c r="T190" s="13"/>
    </row>
    <row r="191" spans="20:20">
      <c r="T191" s="13"/>
    </row>
    <row r="192" spans="20:20">
      <c r="T192" s="13"/>
    </row>
    <row r="193" spans="20:20">
      <c r="T193" s="13"/>
    </row>
    <row r="194" spans="20:20">
      <c r="T194" s="13"/>
    </row>
    <row r="195" spans="20:20">
      <c r="T195" s="13"/>
    </row>
    <row r="196" spans="20:20">
      <c r="T196" s="13"/>
    </row>
    <row r="197" spans="20:20">
      <c r="T197" s="13"/>
    </row>
    <row r="198" spans="20:20">
      <c r="T198" s="13"/>
    </row>
    <row r="199" spans="20:20">
      <c r="T199" s="13"/>
    </row>
    <row r="200" spans="20:20">
      <c r="T200" s="13"/>
    </row>
    <row r="201" spans="20:20">
      <c r="T201" s="13"/>
    </row>
    <row r="202" spans="20:20">
      <c r="T202" s="13"/>
    </row>
    <row r="203" spans="20:20">
      <c r="T203" s="13"/>
    </row>
    <row r="204" spans="20:20">
      <c r="T204" s="13"/>
    </row>
    <row r="205" spans="20:20">
      <c r="T205" s="13"/>
    </row>
    <row r="206" spans="20:20">
      <c r="T206" s="13"/>
    </row>
    <row r="207" spans="20:20">
      <c r="T207" s="13"/>
    </row>
    <row r="208" spans="20:20">
      <c r="T208" s="13"/>
    </row>
    <row r="209" spans="20:20">
      <c r="T209" s="13"/>
    </row>
    <row r="210" spans="20:20">
      <c r="T210" s="13"/>
    </row>
    <row r="211" spans="20:20">
      <c r="T211" s="13"/>
    </row>
    <row r="212" spans="20:20">
      <c r="T212" s="13"/>
    </row>
    <row r="213" spans="20:20">
      <c r="T213" s="13"/>
    </row>
    <row r="214" spans="20:20">
      <c r="T214" s="13"/>
    </row>
    <row r="215" spans="20:20">
      <c r="T215" s="13"/>
    </row>
    <row r="216" spans="20:20">
      <c r="T216" s="13"/>
    </row>
    <row r="217" spans="20:20">
      <c r="T217" s="13"/>
    </row>
    <row r="218" spans="20:20">
      <c r="T218" s="13"/>
    </row>
    <row r="219" spans="20:20">
      <c r="T219" s="13"/>
    </row>
    <row r="220" spans="20:20">
      <c r="T220" s="13"/>
    </row>
    <row r="221" spans="20:20">
      <c r="T221" s="13"/>
    </row>
    <row r="222" spans="20:20">
      <c r="T222" s="13"/>
    </row>
    <row r="223" spans="20:20">
      <c r="T223" s="13"/>
    </row>
    <row r="224" spans="20:20">
      <c r="T224" s="13"/>
    </row>
    <row r="225" spans="20:20">
      <c r="T225" s="13"/>
    </row>
    <row r="226" spans="20:20">
      <c r="T226" s="13"/>
    </row>
    <row r="227" spans="20:20">
      <c r="T227" s="13"/>
    </row>
    <row r="228" spans="20:20">
      <c r="T228" s="13"/>
    </row>
    <row r="229" spans="20:20">
      <c r="T229" s="13"/>
    </row>
    <row r="230" spans="20:20">
      <c r="T230" s="13"/>
    </row>
    <row r="231" spans="20:20">
      <c r="T231" s="13"/>
    </row>
    <row r="232" spans="20:20">
      <c r="T232" s="13"/>
    </row>
    <row r="233" spans="20:20">
      <c r="T233" s="13"/>
    </row>
    <row r="234" spans="20:20">
      <c r="T234" s="13"/>
    </row>
    <row r="235" spans="20:20">
      <c r="T235" s="13"/>
    </row>
    <row r="236" spans="20:20">
      <c r="T236" s="13"/>
    </row>
    <row r="237" spans="20:20">
      <c r="T237" s="13"/>
    </row>
    <row r="238" spans="20:20">
      <c r="T238" s="13"/>
    </row>
    <row r="239" spans="20:20">
      <c r="T239" s="13"/>
    </row>
    <row r="240" spans="20:20">
      <c r="T240" s="13"/>
    </row>
    <row r="241" spans="20:20">
      <c r="T241" s="13"/>
    </row>
    <row r="242" spans="20:20">
      <c r="T242" s="13"/>
    </row>
    <row r="243" spans="20:20">
      <c r="T243" s="13"/>
    </row>
    <row r="244" spans="20:20">
      <c r="T244" s="13"/>
    </row>
    <row r="245" spans="20:20">
      <c r="T245" s="13"/>
    </row>
    <row r="246" spans="20:20">
      <c r="T246" s="13"/>
    </row>
    <row r="247" spans="20:20">
      <c r="T247" s="13"/>
    </row>
    <row r="248" spans="20:20">
      <c r="T248" s="13"/>
    </row>
    <row r="249" spans="20:20">
      <c r="T249" s="13"/>
    </row>
    <row r="250" spans="20:20">
      <c r="T250" s="13"/>
    </row>
    <row r="251" spans="20:20">
      <c r="T251" s="13"/>
    </row>
    <row r="252" spans="20:20">
      <c r="T252" s="13"/>
    </row>
    <row r="253" spans="20:20">
      <c r="T253" s="13"/>
    </row>
    <row r="254" spans="20:20">
      <c r="T254" s="13"/>
    </row>
    <row r="255" spans="20:20">
      <c r="T255" s="13"/>
    </row>
    <row r="256" spans="20:20">
      <c r="T256" s="13"/>
    </row>
    <row r="257" spans="20:20">
      <c r="T257" s="13"/>
    </row>
    <row r="258" spans="20:20">
      <c r="T258" s="13"/>
    </row>
    <row r="259" spans="20:20">
      <c r="T259" s="13"/>
    </row>
    <row r="260" spans="20:20">
      <c r="T260" s="13"/>
    </row>
    <row r="261" spans="20:20">
      <c r="T261" s="13"/>
    </row>
    <row r="262" spans="20:20">
      <c r="T262" s="13"/>
    </row>
    <row r="263" spans="20:20">
      <c r="T263" s="13"/>
    </row>
    <row r="264" spans="20:20">
      <c r="T264" s="13"/>
    </row>
    <row r="265" spans="20:20">
      <c r="T265" s="13"/>
    </row>
    <row r="266" spans="20:20">
      <c r="T266" s="13"/>
    </row>
    <row r="267" spans="20:20">
      <c r="T267" s="13"/>
    </row>
    <row r="268" spans="20:20">
      <c r="T268" s="13"/>
    </row>
    <row r="269" spans="20:20">
      <c r="T269" s="13"/>
    </row>
    <row r="270" spans="20:20">
      <c r="T270" s="13"/>
    </row>
    <row r="271" spans="20:20">
      <c r="T271" s="13"/>
    </row>
    <row r="272" spans="20:20">
      <c r="T272" s="13"/>
    </row>
    <row r="273" spans="20:20">
      <c r="T273" s="13"/>
    </row>
    <row r="274" spans="20:20">
      <c r="T274" s="13"/>
    </row>
    <row r="275" spans="20:20">
      <c r="T275" s="13"/>
    </row>
    <row r="276" spans="20:20">
      <c r="T276" s="13"/>
    </row>
    <row r="277" spans="20:20">
      <c r="T277" s="13"/>
    </row>
    <row r="278" spans="20:20">
      <c r="T278" s="13"/>
    </row>
    <row r="279" spans="20:20">
      <c r="T279" s="13"/>
    </row>
    <row r="280" spans="20:20">
      <c r="T280" s="13"/>
    </row>
    <row r="281" spans="20:20">
      <c r="T281" s="13"/>
    </row>
    <row r="282" spans="20:20">
      <c r="T282" s="13"/>
    </row>
    <row r="283" spans="20:20">
      <c r="T283" s="13"/>
    </row>
    <row r="284" spans="20:20">
      <c r="T284" s="13"/>
    </row>
    <row r="285" spans="20:20">
      <c r="T285" s="13"/>
    </row>
    <row r="286" spans="20:20">
      <c r="T286" s="13"/>
    </row>
    <row r="287" spans="20:20">
      <c r="T287" s="13"/>
    </row>
    <row r="288" spans="20:20">
      <c r="T288" s="13"/>
    </row>
    <row r="289" spans="20:20">
      <c r="T289" s="13"/>
    </row>
    <row r="290" spans="20:20">
      <c r="T290" s="13"/>
    </row>
    <row r="291" spans="20:20">
      <c r="T291" s="13"/>
    </row>
    <row r="292" spans="20:20">
      <c r="T292" s="13"/>
    </row>
    <row r="293" spans="20:20">
      <c r="T293" s="13"/>
    </row>
    <row r="294" spans="20:20">
      <c r="T294" s="13"/>
    </row>
    <row r="295" spans="20:20">
      <c r="T295" s="13"/>
    </row>
    <row r="296" spans="20:20">
      <c r="T296" s="13"/>
    </row>
    <row r="297" spans="20:20">
      <c r="T297" s="13"/>
    </row>
    <row r="298" spans="20:20">
      <c r="T298" s="13"/>
    </row>
    <row r="299" spans="20:20">
      <c r="T299" s="13"/>
    </row>
    <row r="300" spans="20:20">
      <c r="T300" s="13"/>
    </row>
    <row r="301" spans="20:20">
      <c r="T301" s="13"/>
    </row>
    <row r="302" spans="20:20">
      <c r="T302" s="13"/>
    </row>
    <row r="303" spans="20:20">
      <c r="T303" s="13"/>
    </row>
    <row r="304" spans="20:20">
      <c r="T304" s="13"/>
    </row>
    <row r="305" spans="20:20">
      <c r="T305" s="13"/>
    </row>
    <row r="306" spans="20:20">
      <c r="T306" s="13"/>
    </row>
    <row r="307" spans="20:20">
      <c r="T307" s="13"/>
    </row>
    <row r="308" spans="20:20">
      <c r="T308" s="13"/>
    </row>
    <row r="309" spans="20:20">
      <c r="T309" s="13"/>
    </row>
    <row r="310" spans="20:20">
      <c r="T310" s="13"/>
    </row>
    <row r="311" spans="20:20">
      <c r="T311" s="13"/>
    </row>
    <row r="312" spans="20:20">
      <c r="T312" s="13"/>
    </row>
    <row r="313" spans="20:20">
      <c r="T313" s="13"/>
    </row>
    <row r="314" spans="20:20">
      <c r="T314" s="13"/>
    </row>
    <row r="315" spans="20:20">
      <c r="T315" s="13"/>
    </row>
    <row r="316" spans="20:20">
      <c r="T316" s="13"/>
    </row>
    <row r="317" spans="20:20">
      <c r="T317" s="13"/>
    </row>
    <row r="318" spans="20:20">
      <c r="T318" s="13"/>
    </row>
    <row r="319" spans="20:20">
      <c r="T319" s="13"/>
    </row>
    <row r="320" spans="20:20">
      <c r="T320" s="13"/>
    </row>
    <row r="321" spans="20:20">
      <c r="T321" s="13"/>
    </row>
    <row r="322" spans="20:20">
      <c r="T322" s="13"/>
    </row>
    <row r="323" spans="20:20">
      <c r="T323" s="13"/>
    </row>
    <row r="324" spans="20:20">
      <c r="T324" s="13"/>
    </row>
    <row r="325" spans="20:20">
      <c r="T325" s="13"/>
    </row>
    <row r="326" spans="20:20">
      <c r="T326" s="13"/>
    </row>
    <row r="327" spans="20:20">
      <c r="T327" s="13"/>
    </row>
    <row r="328" spans="20:20">
      <c r="T328" s="13"/>
    </row>
    <row r="329" spans="20:20">
      <c r="T329" s="13"/>
    </row>
    <row r="330" spans="20:20">
      <c r="T330" s="13"/>
    </row>
    <row r="331" spans="20:20">
      <c r="T331" s="13"/>
    </row>
    <row r="332" spans="20:20">
      <c r="T332" s="13"/>
    </row>
    <row r="333" spans="20:20">
      <c r="T333" s="13"/>
    </row>
    <row r="334" spans="20:20">
      <c r="T334" s="13"/>
    </row>
    <row r="335" spans="20:20">
      <c r="T335" s="13"/>
    </row>
    <row r="336" spans="20:20">
      <c r="T336" s="13"/>
    </row>
    <row r="337" spans="20:20">
      <c r="T337" s="13"/>
    </row>
    <row r="338" spans="20:20">
      <c r="T338" s="13"/>
    </row>
    <row r="339" spans="20:20">
      <c r="T339" s="13"/>
    </row>
    <row r="340" spans="20:20">
      <c r="T340" s="13"/>
    </row>
    <row r="341" spans="20:20">
      <c r="T341" s="13"/>
    </row>
    <row r="342" spans="20:20">
      <c r="T342" s="13"/>
    </row>
    <row r="343" spans="20:20">
      <c r="T343" s="13"/>
    </row>
    <row r="344" spans="20:20">
      <c r="T344" s="13"/>
    </row>
    <row r="345" spans="20:20">
      <c r="T345" s="13"/>
    </row>
    <row r="346" spans="20:20">
      <c r="T346" s="13"/>
    </row>
    <row r="347" spans="20:20">
      <c r="T347" s="13"/>
    </row>
    <row r="348" spans="20:20">
      <c r="T348" s="13"/>
    </row>
    <row r="349" spans="20:20">
      <c r="T349" s="13"/>
    </row>
    <row r="350" spans="20:20">
      <c r="T350" s="13"/>
    </row>
    <row r="351" spans="20:20">
      <c r="T351" s="13"/>
    </row>
    <row r="352" spans="20:20">
      <c r="T352" s="13"/>
    </row>
    <row r="353" spans="20:20">
      <c r="T353" s="13"/>
    </row>
    <row r="354" spans="20:20">
      <c r="T354" s="13"/>
    </row>
    <row r="355" spans="20:20">
      <c r="T355" s="13"/>
    </row>
    <row r="356" spans="20:20">
      <c r="T356" s="13"/>
    </row>
    <row r="357" spans="20:20">
      <c r="T357" s="13"/>
    </row>
    <row r="358" spans="20:20">
      <c r="T358" s="13"/>
    </row>
    <row r="359" spans="20:20">
      <c r="T359" s="13"/>
    </row>
    <row r="360" spans="20:20">
      <c r="T360" s="13"/>
    </row>
    <row r="361" spans="20:20">
      <c r="T361" s="13"/>
    </row>
    <row r="362" spans="20:20">
      <c r="T362" s="13"/>
    </row>
    <row r="363" spans="20:20">
      <c r="T363" s="13"/>
    </row>
    <row r="364" spans="20:20">
      <c r="T364" s="13"/>
    </row>
    <row r="365" spans="20:20">
      <c r="T365" s="13"/>
    </row>
    <row r="366" spans="20:20">
      <c r="T366" s="13"/>
    </row>
    <row r="367" spans="20:20">
      <c r="T367" s="13"/>
    </row>
    <row r="368" spans="20:20">
      <c r="T368" s="13"/>
    </row>
    <row r="369" spans="20:20">
      <c r="T369" s="13"/>
    </row>
    <row r="370" spans="20:20">
      <c r="T370" s="13"/>
    </row>
    <row r="371" spans="20:20">
      <c r="T371" s="13"/>
    </row>
    <row r="372" spans="20:20">
      <c r="T372" s="13"/>
    </row>
    <row r="373" spans="20:20">
      <c r="T373" s="13"/>
    </row>
    <row r="374" spans="20:20">
      <c r="T374" s="13"/>
    </row>
    <row r="375" spans="20:20">
      <c r="T375" s="13"/>
    </row>
    <row r="376" spans="20:20">
      <c r="T376" s="13"/>
    </row>
    <row r="377" spans="20:20">
      <c r="T377" s="13"/>
    </row>
    <row r="378" spans="20:20">
      <c r="T378" s="13"/>
    </row>
    <row r="379" spans="20:20">
      <c r="T379" s="13"/>
    </row>
    <row r="380" spans="20:20">
      <c r="T380" s="13"/>
    </row>
    <row r="381" spans="20:20">
      <c r="T381" s="13"/>
    </row>
    <row r="382" spans="20:20">
      <c r="T382" s="13"/>
    </row>
    <row r="383" spans="20:20">
      <c r="T383" s="13"/>
    </row>
    <row r="384" spans="20:20">
      <c r="T384" s="13"/>
    </row>
    <row r="385" spans="20:20">
      <c r="T385" s="13"/>
    </row>
    <row r="386" spans="20:20">
      <c r="T386" s="13"/>
    </row>
    <row r="387" spans="20:20">
      <c r="T387" s="13"/>
    </row>
    <row r="388" spans="20:20">
      <c r="T388" s="13"/>
    </row>
    <row r="389" spans="20:20">
      <c r="T389" s="13"/>
    </row>
    <row r="390" spans="20:20">
      <c r="T390" s="13"/>
    </row>
    <row r="391" spans="20:20">
      <c r="T391" s="13"/>
    </row>
    <row r="392" spans="20:20">
      <c r="T392" s="13"/>
    </row>
    <row r="393" spans="20:20">
      <c r="T393" s="13"/>
    </row>
    <row r="394" spans="20:20">
      <c r="T394" s="13"/>
    </row>
    <row r="395" spans="20:20">
      <c r="T395" s="13"/>
    </row>
    <row r="396" spans="20:20">
      <c r="T396" s="13"/>
    </row>
    <row r="397" spans="20:20">
      <c r="T397" s="13"/>
    </row>
    <row r="398" spans="20:20">
      <c r="T398" s="13"/>
    </row>
    <row r="399" spans="20:20">
      <c r="T399" s="13"/>
    </row>
    <row r="400" spans="20:20">
      <c r="T400" s="13"/>
    </row>
    <row r="401" spans="20:20">
      <c r="T401" s="13"/>
    </row>
    <row r="402" spans="20:20">
      <c r="T402" s="13"/>
    </row>
    <row r="403" spans="20:20">
      <c r="T403" s="13"/>
    </row>
    <row r="404" spans="20:20">
      <c r="T404" s="13"/>
    </row>
    <row r="405" spans="20:20">
      <c r="T405" s="13"/>
    </row>
    <row r="406" spans="20:20">
      <c r="T406" s="13"/>
    </row>
    <row r="407" spans="20:20">
      <c r="T407" s="13"/>
    </row>
    <row r="408" spans="20:20">
      <c r="T408" s="13"/>
    </row>
    <row r="409" spans="20:20">
      <c r="T409" s="13"/>
    </row>
    <row r="410" spans="20:20">
      <c r="T410" s="13"/>
    </row>
    <row r="411" spans="20:20">
      <c r="T411" s="13"/>
    </row>
    <row r="412" spans="20:20">
      <c r="T412" s="13"/>
    </row>
    <row r="413" spans="20:20">
      <c r="T413" s="13"/>
    </row>
    <row r="414" spans="20:20">
      <c r="T414" s="13"/>
    </row>
    <row r="415" spans="20:20">
      <c r="T415" s="13"/>
    </row>
    <row r="416" spans="20:20">
      <c r="T416" s="13"/>
    </row>
    <row r="417" spans="20:20">
      <c r="T417" s="13"/>
    </row>
    <row r="418" spans="20:20">
      <c r="T418" s="13"/>
    </row>
    <row r="419" spans="20:20">
      <c r="T419" s="13"/>
    </row>
    <row r="420" spans="20:20">
      <c r="T420" s="13"/>
    </row>
    <row r="421" spans="20:20">
      <c r="T421" s="13"/>
    </row>
    <row r="422" spans="20:20">
      <c r="T422" s="13"/>
    </row>
    <row r="423" spans="20:20">
      <c r="T423" s="13"/>
    </row>
    <row r="424" spans="20:20">
      <c r="T424" s="13"/>
    </row>
    <row r="425" spans="20:20">
      <c r="T425" s="13"/>
    </row>
    <row r="426" spans="20:20">
      <c r="T426" s="13"/>
    </row>
    <row r="427" spans="20:20">
      <c r="T427" s="13"/>
    </row>
    <row r="428" spans="20:20">
      <c r="T428" s="13"/>
    </row>
    <row r="429" spans="20:20">
      <c r="T429" s="13"/>
    </row>
    <row r="430" spans="20:20">
      <c r="T430" s="13"/>
    </row>
    <row r="431" spans="20:20">
      <c r="T431" s="13"/>
    </row>
    <row r="432" spans="20:20">
      <c r="T432" s="13"/>
    </row>
    <row r="433" spans="20:20">
      <c r="T433" s="13"/>
    </row>
    <row r="434" spans="20:20">
      <c r="T434" s="13"/>
    </row>
    <row r="435" spans="20:20">
      <c r="T435" s="13"/>
    </row>
    <row r="436" spans="20:20">
      <c r="T436" s="13"/>
    </row>
    <row r="437" spans="20:20">
      <c r="T437" s="13"/>
    </row>
    <row r="438" spans="20:20">
      <c r="T438" s="13"/>
    </row>
    <row r="439" spans="20:20">
      <c r="T439" s="13"/>
    </row>
    <row r="440" spans="20:20">
      <c r="T440" s="13"/>
    </row>
    <row r="441" spans="20:20">
      <c r="T441" s="13"/>
    </row>
    <row r="442" spans="20:20">
      <c r="T442" s="13"/>
    </row>
    <row r="443" spans="20:20">
      <c r="T443" s="13"/>
    </row>
    <row r="444" spans="20:20">
      <c r="T444" s="13"/>
    </row>
    <row r="445" spans="20:20">
      <c r="T445" s="13"/>
    </row>
    <row r="446" spans="20:20">
      <c r="T446" s="13"/>
    </row>
    <row r="447" spans="20:20">
      <c r="T447" s="13"/>
    </row>
    <row r="448" spans="20:20">
      <c r="T448" s="13"/>
    </row>
    <row r="449" spans="20:20">
      <c r="T449" s="13"/>
    </row>
    <row r="450" spans="20:20">
      <c r="T450" s="13"/>
    </row>
    <row r="451" spans="20:20">
      <c r="T451" s="13"/>
    </row>
    <row r="452" spans="20:20">
      <c r="T452" s="13"/>
    </row>
    <row r="453" spans="20:20">
      <c r="T453" s="13"/>
    </row>
    <row r="454" spans="20:20">
      <c r="T454" s="13"/>
    </row>
    <row r="455" spans="20:20">
      <c r="T455" s="13"/>
    </row>
    <row r="456" spans="20:20">
      <c r="T456" s="13"/>
    </row>
    <row r="457" spans="20:20">
      <c r="T457" s="13"/>
    </row>
    <row r="458" spans="20:20">
      <c r="T458" s="13"/>
    </row>
    <row r="459" spans="20:20">
      <c r="T459" s="13"/>
    </row>
    <row r="460" spans="20:20">
      <c r="T460" s="13"/>
    </row>
    <row r="461" spans="20:20">
      <c r="T461" s="13"/>
    </row>
    <row r="462" spans="20:20">
      <c r="T462" s="13"/>
    </row>
    <row r="463" spans="20:20">
      <c r="T463" s="13"/>
    </row>
    <row r="464" spans="20:20">
      <c r="T464" s="13"/>
    </row>
    <row r="465" spans="20:20">
      <c r="T465" s="13"/>
    </row>
    <row r="466" spans="20:20">
      <c r="T466" s="13"/>
    </row>
    <row r="467" spans="20:20">
      <c r="T467" s="13"/>
    </row>
    <row r="468" spans="20:20">
      <c r="T468" s="13"/>
    </row>
    <row r="469" spans="20:20">
      <c r="T469" s="13"/>
    </row>
    <row r="470" spans="20:20">
      <c r="T470" s="13"/>
    </row>
    <row r="471" spans="20:20">
      <c r="T471" s="13"/>
    </row>
    <row r="472" spans="20:20">
      <c r="T472" s="13"/>
    </row>
    <row r="473" spans="20:20">
      <c r="T473" s="13"/>
    </row>
    <row r="474" spans="20:20">
      <c r="T474" s="13"/>
    </row>
    <row r="475" spans="20:20">
      <c r="T475" s="13"/>
    </row>
    <row r="476" spans="20:20">
      <c r="T476" s="13"/>
    </row>
    <row r="477" spans="20:20">
      <c r="T477" s="13"/>
    </row>
    <row r="478" spans="20:20">
      <c r="T478" s="13"/>
    </row>
    <row r="479" spans="20:20">
      <c r="T479" s="13"/>
    </row>
    <row r="480" spans="20:20">
      <c r="T480" s="13"/>
    </row>
    <row r="481" spans="20:20">
      <c r="T481" s="13"/>
    </row>
    <row r="482" spans="20:20">
      <c r="T482" s="13"/>
    </row>
    <row r="483" spans="20:20">
      <c r="T483" s="13"/>
    </row>
    <row r="484" spans="20:20">
      <c r="T484" s="13"/>
    </row>
    <row r="485" spans="20:20">
      <c r="T485" s="13"/>
    </row>
    <row r="486" spans="20:20">
      <c r="T486" s="13"/>
    </row>
    <row r="487" spans="20:20">
      <c r="T487" s="13"/>
    </row>
    <row r="488" spans="20:20">
      <c r="T488" s="13"/>
    </row>
    <row r="489" spans="20:20">
      <c r="T489" s="13"/>
    </row>
    <row r="490" spans="20:20">
      <c r="T490" s="13"/>
    </row>
    <row r="491" spans="20:20">
      <c r="T491" s="13"/>
    </row>
    <row r="492" spans="20:20">
      <c r="T492" s="13"/>
    </row>
    <row r="493" spans="20:20">
      <c r="T493" s="13"/>
    </row>
    <row r="494" spans="20:20">
      <c r="T494" s="13"/>
    </row>
    <row r="495" spans="20:20">
      <c r="T495" s="13"/>
    </row>
    <row r="496" spans="20:20">
      <c r="T496" s="13"/>
    </row>
    <row r="497" spans="20:20">
      <c r="T497" s="13"/>
    </row>
    <row r="498" spans="20:20">
      <c r="T498" s="13"/>
    </row>
    <row r="499" spans="20:20">
      <c r="T499" s="13"/>
    </row>
    <row r="500" spans="20:20">
      <c r="T500" s="13"/>
    </row>
    <row r="501" spans="20:20">
      <c r="T501" s="13"/>
    </row>
    <row r="502" spans="20:20">
      <c r="T502" s="13"/>
    </row>
    <row r="503" spans="20:20">
      <c r="T503" s="13"/>
    </row>
    <row r="504" spans="20:20">
      <c r="T504" s="13"/>
    </row>
    <row r="505" spans="20:20">
      <c r="T505" s="13"/>
    </row>
    <row r="506" spans="20:20">
      <c r="T506" s="13"/>
    </row>
    <row r="507" spans="20:20">
      <c r="T507" s="13"/>
    </row>
    <row r="508" spans="20:20">
      <c r="T508" s="13"/>
    </row>
    <row r="509" spans="20:20">
      <c r="T509" s="13"/>
    </row>
    <row r="510" spans="20:20">
      <c r="T510" s="13"/>
    </row>
    <row r="511" spans="20:20">
      <c r="T511" s="13"/>
    </row>
    <row r="512" spans="20:20">
      <c r="T512" s="13"/>
    </row>
    <row r="513" spans="20:20">
      <c r="T513" s="13"/>
    </row>
    <row r="514" spans="20:20">
      <c r="T514" s="13"/>
    </row>
    <row r="515" spans="20:20">
      <c r="T515" s="13"/>
    </row>
    <row r="516" spans="20:20">
      <c r="T516" s="13"/>
    </row>
    <row r="517" spans="20:20">
      <c r="T517" s="13"/>
    </row>
    <row r="518" spans="20:20">
      <c r="T518" s="13"/>
    </row>
    <row r="519" spans="20:20">
      <c r="T519" s="13"/>
    </row>
    <row r="520" spans="20:20">
      <c r="T520" s="13"/>
    </row>
    <row r="521" spans="20:20">
      <c r="T521" s="13"/>
    </row>
    <row r="522" spans="20:20">
      <c r="T522" s="13"/>
    </row>
    <row r="523" spans="20:20">
      <c r="T523" s="13"/>
    </row>
    <row r="524" spans="20:20">
      <c r="T524" s="13"/>
    </row>
    <row r="525" spans="20:20">
      <c r="T525" s="13"/>
    </row>
    <row r="526" spans="20:20">
      <c r="T526" s="13"/>
    </row>
    <row r="527" spans="20:20">
      <c r="T527" s="13"/>
    </row>
    <row r="528" spans="20:20">
      <c r="T528" s="13"/>
    </row>
    <row r="529" spans="20:20">
      <c r="T529" s="13"/>
    </row>
    <row r="530" spans="20:20">
      <c r="T530" s="13"/>
    </row>
    <row r="531" spans="20:20">
      <c r="T531" s="13"/>
    </row>
    <row r="532" spans="20:20">
      <c r="T532" s="13"/>
    </row>
    <row r="533" spans="20:20">
      <c r="T533" s="13"/>
    </row>
    <row r="534" spans="20:20">
      <c r="T534" s="13"/>
    </row>
    <row r="535" spans="20:20">
      <c r="T535" s="13"/>
    </row>
    <row r="536" spans="20:20">
      <c r="T536" s="13"/>
    </row>
    <row r="537" spans="20:20">
      <c r="T537" s="13"/>
    </row>
    <row r="538" spans="20:20">
      <c r="T538" s="13"/>
    </row>
    <row r="539" spans="20:20">
      <c r="T539" s="13"/>
    </row>
    <row r="540" spans="20:20">
      <c r="T540" s="13"/>
    </row>
    <row r="541" spans="20:20">
      <c r="T541" s="13"/>
    </row>
    <row r="542" spans="20:20">
      <c r="T542" s="13"/>
    </row>
    <row r="543" spans="20:20">
      <c r="T543" s="13"/>
    </row>
    <row r="544" spans="20:20">
      <c r="T544" s="13"/>
    </row>
    <row r="545" spans="20:20">
      <c r="T545" s="13"/>
    </row>
    <row r="546" spans="20:20">
      <c r="T546" s="13"/>
    </row>
    <row r="547" spans="20:20">
      <c r="T547" s="13"/>
    </row>
    <row r="548" spans="20:20">
      <c r="T548" s="13"/>
    </row>
    <row r="549" spans="20:20">
      <c r="T549" s="13"/>
    </row>
    <row r="550" spans="20:20">
      <c r="T550" s="13"/>
    </row>
    <row r="551" spans="20:20">
      <c r="T551" s="13"/>
    </row>
    <row r="552" spans="20:20">
      <c r="T552" s="13"/>
    </row>
    <row r="553" spans="20:20">
      <c r="T553" s="13"/>
    </row>
    <row r="554" spans="20:20">
      <c r="T554" s="13"/>
    </row>
    <row r="555" spans="20:20">
      <c r="T555" s="13"/>
    </row>
    <row r="556" spans="20:20">
      <c r="T556" s="13"/>
    </row>
    <row r="557" spans="20:20">
      <c r="T557" s="13"/>
    </row>
    <row r="558" spans="20:20">
      <c r="T558" s="13"/>
    </row>
    <row r="559" spans="20:20">
      <c r="T559" s="13"/>
    </row>
    <row r="560" spans="20:20">
      <c r="T560" s="13"/>
    </row>
    <row r="561" spans="20:20">
      <c r="T561" s="13"/>
    </row>
    <row r="562" spans="20:20">
      <c r="T562" s="13"/>
    </row>
    <row r="563" spans="20:20">
      <c r="T563" s="13"/>
    </row>
    <row r="564" spans="20:20">
      <c r="T564" s="13"/>
    </row>
    <row r="565" spans="20:20">
      <c r="T565" s="13"/>
    </row>
    <row r="566" spans="20:20">
      <c r="T566" s="13"/>
    </row>
    <row r="567" spans="20:20">
      <c r="T567" s="13"/>
    </row>
    <row r="568" spans="20:20">
      <c r="T568" s="13"/>
    </row>
    <row r="569" spans="20:20">
      <c r="T569" s="13"/>
    </row>
    <row r="570" spans="20:20">
      <c r="T570" s="13"/>
    </row>
    <row r="571" spans="20:20">
      <c r="T571" s="13"/>
    </row>
    <row r="572" spans="20:20">
      <c r="T572" s="13"/>
    </row>
    <row r="573" spans="20:20">
      <c r="T573" s="13"/>
    </row>
    <row r="574" spans="20:20">
      <c r="T574" s="13"/>
    </row>
    <row r="575" spans="20:20">
      <c r="T575" s="13"/>
    </row>
    <row r="576" spans="20:20">
      <c r="T576" s="13"/>
    </row>
    <row r="577" spans="20:20">
      <c r="T577" s="13"/>
    </row>
    <row r="578" spans="20:20">
      <c r="T578" s="13"/>
    </row>
    <row r="579" spans="20:20">
      <c r="T579" s="13"/>
    </row>
    <row r="580" spans="20:20">
      <c r="T580" s="13"/>
    </row>
    <row r="581" spans="20:20">
      <c r="T581" s="13"/>
    </row>
    <row r="582" spans="20:20">
      <c r="T582" s="13"/>
    </row>
    <row r="583" spans="20:20">
      <c r="T583" s="13"/>
    </row>
    <row r="584" spans="20:20">
      <c r="T584" s="13"/>
    </row>
    <row r="585" spans="20:20">
      <c r="T585" s="13"/>
    </row>
    <row r="586" spans="20:20">
      <c r="T586" s="13"/>
    </row>
    <row r="587" spans="20:20">
      <c r="T587" s="13"/>
    </row>
    <row r="588" spans="20:20">
      <c r="T588" s="13"/>
    </row>
    <row r="589" spans="20:20">
      <c r="T589" s="13"/>
    </row>
    <row r="590" spans="20:20">
      <c r="T590" s="13"/>
    </row>
    <row r="591" spans="20:20">
      <c r="T591" s="13"/>
    </row>
    <row r="592" spans="20:20">
      <c r="T592" s="13"/>
    </row>
    <row r="593" spans="20:20">
      <c r="T593" s="13"/>
    </row>
    <row r="594" spans="20:20">
      <c r="T594" s="13"/>
    </row>
    <row r="595" spans="20:20">
      <c r="T595" s="13"/>
    </row>
    <row r="596" spans="20:20">
      <c r="T596" s="13"/>
    </row>
    <row r="597" spans="20:20">
      <c r="T597" s="13"/>
    </row>
    <row r="598" spans="20:20">
      <c r="T598" s="13"/>
    </row>
    <row r="599" spans="20:20">
      <c r="T599" s="13"/>
    </row>
    <row r="600" spans="20:20">
      <c r="T600" s="13"/>
    </row>
    <row r="601" spans="20:20">
      <c r="T601" s="13"/>
    </row>
    <row r="602" spans="20:20">
      <c r="T602" s="13"/>
    </row>
    <row r="603" spans="20:20">
      <c r="T603" s="13"/>
    </row>
    <row r="604" spans="20:20">
      <c r="T604" s="13"/>
    </row>
    <row r="605" spans="20:20">
      <c r="T605" s="13"/>
    </row>
    <row r="606" spans="20:20">
      <c r="T606" s="13"/>
    </row>
    <row r="607" spans="20:20">
      <c r="T607" s="13"/>
    </row>
    <row r="608" spans="20:20">
      <c r="T608" s="13"/>
    </row>
    <row r="609" spans="20:20">
      <c r="T609" s="13"/>
    </row>
    <row r="610" spans="20:20">
      <c r="T610" s="13"/>
    </row>
    <row r="611" spans="20:20">
      <c r="T611" s="13"/>
    </row>
    <row r="612" spans="20:20">
      <c r="T612" s="13"/>
    </row>
    <row r="613" spans="20:20">
      <c r="T613" s="13"/>
    </row>
    <row r="614" spans="20:20">
      <c r="T614" s="13"/>
    </row>
    <row r="615" spans="20:20">
      <c r="T615" s="13"/>
    </row>
    <row r="616" spans="20:20">
      <c r="T616" s="13"/>
    </row>
    <row r="617" spans="20:20">
      <c r="T617" s="13"/>
    </row>
    <row r="618" spans="20:20">
      <c r="T618" s="13"/>
    </row>
    <row r="619" spans="20:20">
      <c r="T619" s="13"/>
    </row>
    <row r="620" spans="20:20">
      <c r="T620" s="13"/>
    </row>
    <row r="621" spans="20:20">
      <c r="T621" s="13"/>
    </row>
    <row r="622" spans="20:20">
      <c r="T622" s="13"/>
    </row>
    <row r="623" spans="20:20">
      <c r="T623" s="13"/>
    </row>
    <row r="624" spans="20:20">
      <c r="T624" s="13"/>
    </row>
    <row r="625" spans="20:20">
      <c r="T625" s="13"/>
    </row>
    <row r="626" spans="20:20">
      <c r="T626" s="13"/>
    </row>
    <row r="627" spans="20:20">
      <c r="T627" s="13"/>
    </row>
    <row r="628" spans="20:20">
      <c r="T628" s="13"/>
    </row>
    <row r="629" spans="20:20">
      <c r="T629" s="13"/>
    </row>
    <row r="630" spans="20:20">
      <c r="T630" s="13"/>
    </row>
    <row r="631" spans="20:20">
      <c r="T631" s="13"/>
    </row>
    <row r="632" spans="20:20">
      <c r="T632" s="13"/>
    </row>
    <row r="633" spans="20:20">
      <c r="T633" s="13"/>
    </row>
    <row r="634" spans="20:20">
      <c r="T634" s="13"/>
    </row>
    <row r="635" spans="20:20">
      <c r="T635" s="13"/>
    </row>
    <row r="636" spans="20:20">
      <c r="T636" s="13"/>
    </row>
    <row r="637" spans="20:20">
      <c r="T637" s="13"/>
    </row>
    <row r="638" spans="20:20">
      <c r="T638" s="13"/>
    </row>
    <row r="639" spans="20:20">
      <c r="T639" s="13"/>
    </row>
    <row r="640" spans="20:20">
      <c r="T640" s="13"/>
    </row>
    <row r="641" spans="20:20">
      <c r="T641" s="13"/>
    </row>
    <row r="642" spans="20:20">
      <c r="T642" s="13"/>
    </row>
    <row r="643" spans="20:20">
      <c r="T643" s="13"/>
    </row>
    <row r="644" spans="20:20">
      <c r="T644" s="13"/>
    </row>
    <row r="645" spans="20:20">
      <c r="T645" s="13"/>
    </row>
    <row r="646" spans="20:20">
      <c r="T646" s="13"/>
    </row>
    <row r="647" spans="20:20">
      <c r="T647" s="13"/>
    </row>
    <row r="648" spans="20:20">
      <c r="T648" s="13"/>
    </row>
    <row r="649" spans="20:20">
      <c r="T649" s="13"/>
    </row>
    <row r="650" spans="20:20">
      <c r="T650" s="13"/>
    </row>
    <row r="651" spans="20:20">
      <c r="T651" s="13"/>
    </row>
    <row r="652" spans="20:20">
      <c r="T652" s="13"/>
    </row>
    <row r="653" spans="20:20">
      <c r="T653" s="13"/>
    </row>
    <row r="654" spans="20:20">
      <c r="T654" s="13"/>
    </row>
    <row r="655" spans="20:20">
      <c r="T655" s="13"/>
    </row>
    <row r="656" spans="20:20">
      <c r="T656" s="13"/>
    </row>
    <row r="657" spans="20:20">
      <c r="T657" s="13"/>
    </row>
    <row r="658" spans="20:20">
      <c r="T658" s="13"/>
    </row>
    <row r="659" spans="20:20">
      <c r="T659" s="13"/>
    </row>
    <row r="660" spans="20:20">
      <c r="T660" s="13"/>
    </row>
    <row r="661" spans="20:20">
      <c r="T661" s="13"/>
    </row>
    <row r="662" spans="20:20">
      <c r="T662" s="13"/>
    </row>
    <row r="663" spans="20:20">
      <c r="T663" s="13"/>
    </row>
    <row r="664" spans="20:20">
      <c r="T664" s="13"/>
    </row>
    <row r="665" spans="20:20">
      <c r="T665" s="13"/>
    </row>
    <row r="666" spans="20:20">
      <c r="T666" s="13"/>
    </row>
    <row r="667" spans="20:20">
      <c r="T667" s="13"/>
    </row>
    <row r="668" spans="20:20">
      <c r="T668" s="13"/>
    </row>
    <row r="669" spans="20:20">
      <c r="T669" s="13"/>
    </row>
    <row r="670" spans="20:20">
      <c r="T670" s="13"/>
    </row>
    <row r="671" spans="20:20">
      <c r="T671" s="13"/>
    </row>
    <row r="672" spans="20:20">
      <c r="T672" s="13"/>
    </row>
    <row r="673" spans="20:20">
      <c r="T673" s="13"/>
    </row>
    <row r="674" spans="20:20">
      <c r="T674" s="13"/>
    </row>
    <row r="675" spans="20:20">
      <c r="T675" s="13"/>
    </row>
    <row r="676" spans="20:20">
      <c r="T676" s="13"/>
    </row>
    <row r="677" spans="20:20">
      <c r="T677" s="13"/>
    </row>
    <row r="678" spans="20:20">
      <c r="T678" s="13"/>
    </row>
    <row r="679" spans="20:20">
      <c r="T679" s="13"/>
    </row>
    <row r="680" spans="20:20">
      <c r="T680" s="13"/>
    </row>
    <row r="681" spans="20:20">
      <c r="T681" s="13"/>
    </row>
    <row r="682" spans="20:20">
      <c r="T682" s="13"/>
    </row>
    <row r="683" spans="20:20">
      <c r="T683" s="13"/>
    </row>
    <row r="684" spans="20:20">
      <c r="T684" s="13"/>
    </row>
    <row r="685" spans="20:20">
      <c r="T685" s="13"/>
    </row>
    <row r="686" spans="20:20">
      <c r="T686" s="13"/>
    </row>
    <row r="687" spans="20:20">
      <c r="T687" s="13"/>
    </row>
    <row r="688" spans="20:20">
      <c r="T688" s="13"/>
    </row>
    <row r="689" spans="20:20">
      <c r="T689" s="13"/>
    </row>
    <row r="690" spans="20:20">
      <c r="T690" s="13"/>
    </row>
    <row r="691" spans="20:20">
      <c r="T691" s="13"/>
    </row>
    <row r="692" spans="20:20">
      <c r="T692" s="13"/>
    </row>
    <row r="693" spans="20:20">
      <c r="T693" s="13"/>
    </row>
    <row r="694" spans="20:20">
      <c r="T694" s="13"/>
    </row>
    <row r="695" spans="20:20">
      <c r="T695" s="13"/>
    </row>
    <row r="696" spans="20:20">
      <c r="T696" s="13"/>
    </row>
    <row r="697" spans="20:20">
      <c r="T697" s="13"/>
    </row>
    <row r="698" spans="20:20">
      <c r="T698" s="13"/>
    </row>
    <row r="699" spans="20:20">
      <c r="T699" s="13"/>
    </row>
    <row r="700" spans="20:20">
      <c r="T700" s="13"/>
    </row>
    <row r="701" spans="20:20">
      <c r="T701" s="13"/>
    </row>
    <row r="702" spans="20:20">
      <c r="T702" s="13"/>
    </row>
    <row r="703" spans="20:20">
      <c r="T703" s="13"/>
    </row>
    <row r="704" spans="20:20">
      <c r="T704" s="13"/>
    </row>
    <row r="705" spans="20:20">
      <c r="T705" s="13"/>
    </row>
    <row r="706" spans="20:20">
      <c r="T706" s="13"/>
    </row>
    <row r="707" spans="20:20">
      <c r="T707" s="13"/>
    </row>
    <row r="708" spans="20:20">
      <c r="T708" s="13"/>
    </row>
    <row r="709" spans="20:20">
      <c r="T709" s="13"/>
    </row>
    <row r="710" spans="20:20">
      <c r="T710" s="13"/>
    </row>
    <row r="711" spans="20:20">
      <c r="T711" s="13"/>
    </row>
    <row r="712" spans="20:20">
      <c r="T712" s="13"/>
    </row>
    <row r="713" spans="20:20">
      <c r="T713" s="13"/>
    </row>
    <row r="714" spans="20:20">
      <c r="T714" s="13"/>
    </row>
    <row r="715" spans="20:20">
      <c r="T715" s="13"/>
    </row>
    <row r="716" spans="20:20">
      <c r="T716" s="13"/>
    </row>
    <row r="717" spans="20:20">
      <c r="T717" s="13"/>
    </row>
    <row r="718" spans="20:20">
      <c r="T718" s="13"/>
    </row>
    <row r="719" spans="20:20">
      <c r="T719" s="13"/>
    </row>
    <row r="720" spans="20:20">
      <c r="T720" s="13"/>
    </row>
    <row r="721" spans="20:20">
      <c r="T721" s="13"/>
    </row>
    <row r="722" spans="20:20">
      <c r="T722" s="13"/>
    </row>
    <row r="723" spans="20:20">
      <c r="T723" s="13"/>
    </row>
    <row r="724" spans="20:20">
      <c r="T724" s="13"/>
    </row>
    <row r="725" spans="20:20">
      <c r="T725" s="13"/>
    </row>
    <row r="726" spans="20:20">
      <c r="T726" s="13"/>
    </row>
    <row r="727" spans="20:20">
      <c r="T727" s="13"/>
    </row>
    <row r="728" spans="20:20">
      <c r="T728" s="13"/>
    </row>
    <row r="729" spans="20:20">
      <c r="T729" s="13"/>
    </row>
    <row r="730" spans="20:20">
      <c r="T730" s="13"/>
    </row>
    <row r="731" spans="20:20">
      <c r="T731" s="13"/>
    </row>
    <row r="732" spans="20:20">
      <c r="T732" s="13"/>
    </row>
    <row r="733" spans="20:20">
      <c r="T733" s="13"/>
    </row>
    <row r="734" spans="20:20">
      <c r="T734" s="13"/>
    </row>
    <row r="735" spans="20:20">
      <c r="T735" s="13"/>
    </row>
    <row r="736" spans="20:20">
      <c r="T736" s="13"/>
    </row>
    <row r="737" spans="20:20">
      <c r="T737" s="13"/>
    </row>
    <row r="738" spans="20:20">
      <c r="T738" s="13"/>
    </row>
    <row r="739" spans="20:20">
      <c r="T739" s="13"/>
    </row>
    <row r="740" spans="20:20">
      <c r="T740" s="13"/>
    </row>
    <row r="741" spans="20:20">
      <c r="T741" s="13"/>
    </row>
    <row r="742" spans="20:20">
      <c r="T742" s="13"/>
    </row>
    <row r="743" spans="20:20">
      <c r="T743" s="13"/>
    </row>
    <row r="744" spans="20:20">
      <c r="T744" s="13"/>
    </row>
    <row r="745" spans="20:20">
      <c r="T745" s="13"/>
    </row>
    <row r="746" spans="20:20">
      <c r="T746" s="13"/>
    </row>
    <row r="747" spans="20:20">
      <c r="T747" s="13"/>
    </row>
    <row r="748" spans="20:20">
      <c r="T748" s="13"/>
    </row>
    <row r="749" spans="20:20">
      <c r="T749" s="13"/>
    </row>
    <row r="750" spans="20:20">
      <c r="T750" s="13"/>
    </row>
    <row r="751" spans="20:20">
      <c r="T751" s="13"/>
    </row>
    <row r="752" spans="20:20">
      <c r="T752" s="13"/>
    </row>
    <row r="753" spans="20:20">
      <c r="T753" s="13"/>
    </row>
    <row r="754" spans="20:20">
      <c r="T754" s="13"/>
    </row>
    <row r="755" spans="20:20">
      <c r="T755" s="13"/>
    </row>
    <row r="756" spans="20:20">
      <c r="T756" s="13"/>
    </row>
    <row r="757" spans="20:20">
      <c r="T757" s="13"/>
    </row>
    <row r="758" spans="20:20">
      <c r="T758" s="13"/>
    </row>
    <row r="759" spans="20:20">
      <c r="T759" s="13"/>
    </row>
    <row r="760" spans="20:20">
      <c r="T760" s="13"/>
    </row>
    <row r="761" spans="20:20">
      <c r="T761" s="13"/>
    </row>
    <row r="762" spans="20:20">
      <c r="T762" s="13"/>
    </row>
    <row r="763" spans="20:20">
      <c r="T763" s="13"/>
    </row>
    <row r="764" spans="20:20">
      <c r="T764" s="13"/>
    </row>
    <row r="765" spans="20:20">
      <c r="T765" s="13"/>
    </row>
    <row r="766" spans="20:20">
      <c r="T766" s="13"/>
    </row>
    <row r="767" spans="20:20">
      <c r="T767" s="13"/>
    </row>
    <row r="768" spans="20:20">
      <c r="T768" s="13"/>
    </row>
    <row r="769" spans="20:20">
      <c r="T769" s="13"/>
    </row>
    <row r="770" spans="20:20">
      <c r="T770" s="13"/>
    </row>
    <row r="771" spans="20:20">
      <c r="T771" s="13"/>
    </row>
    <row r="772" spans="20:20">
      <c r="T772" s="13"/>
    </row>
    <row r="773" spans="20:20">
      <c r="T773" s="13"/>
    </row>
    <row r="774" spans="20:20">
      <c r="T774" s="13"/>
    </row>
    <row r="775" spans="20:20">
      <c r="T775" s="13"/>
    </row>
    <row r="776" spans="20:20">
      <c r="T776" s="13"/>
    </row>
    <row r="777" spans="20:20">
      <c r="T777" s="13"/>
    </row>
    <row r="778" spans="20:20">
      <c r="T778" s="13"/>
    </row>
    <row r="779" spans="20:20">
      <c r="T779" s="13"/>
    </row>
    <row r="780" spans="20:20">
      <c r="T780" s="13"/>
    </row>
    <row r="781" spans="20:20">
      <c r="T781" s="13"/>
    </row>
    <row r="782" spans="20:20">
      <c r="T782" s="13"/>
    </row>
    <row r="783" spans="20:20">
      <c r="T783" s="13"/>
    </row>
    <row r="784" spans="20:20">
      <c r="T784" s="13"/>
    </row>
    <row r="785" spans="20:20">
      <c r="T785" s="13"/>
    </row>
    <row r="786" spans="20:20">
      <c r="T786" s="13"/>
    </row>
    <row r="787" spans="20:20">
      <c r="T787" s="13"/>
    </row>
    <row r="788" spans="20:20">
      <c r="T788" s="13"/>
    </row>
    <row r="789" spans="20:20">
      <c r="T789" s="13"/>
    </row>
    <row r="790" spans="20:20">
      <c r="T790" s="13"/>
    </row>
    <row r="791" spans="20:20">
      <c r="T791" s="13"/>
    </row>
    <row r="792" spans="20:20">
      <c r="T792" s="13"/>
    </row>
    <row r="793" spans="20:20">
      <c r="T793" s="13"/>
    </row>
    <row r="794" spans="20:20">
      <c r="T794" s="13"/>
    </row>
    <row r="795" spans="20:20">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37:R137"/>
    <mergeCell ref="O136:R136"/>
    <mergeCell ref="O133:R133"/>
    <mergeCell ref="A134:A135"/>
    <mergeCell ref="B134:B135"/>
    <mergeCell ref="C134:C135"/>
    <mergeCell ref="D134:D135"/>
    <mergeCell ref="E134:E135"/>
    <mergeCell ref="F134:F135"/>
    <mergeCell ref="G134:G135"/>
    <mergeCell ref="O134:R134"/>
    <mergeCell ref="O135:R135"/>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86:R86"/>
    <mergeCell ref="O87:R87"/>
    <mergeCell ref="O96:R96"/>
    <mergeCell ref="O93:R93"/>
    <mergeCell ref="O94:R94"/>
    <mergeCell ref="O95:R95"/>
    <mergeCell ref="O92:R92"/>
    <mergeCell ref="O91:R91"/>
    <mergeCell ref="O88:R88"/>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A107:A108"/>
    <mergeCell ref="B107:B108"/>
    <mergeCell ref="C107:C108"/>
    <mergeCell ref="D107:D108"/>
    <mergeCell ref="G107:G108"/>
    <mergeCell ref="A111:A114"/>
    <mergeCell ref="B111:B114"/>
    <mergeCell ref="C111:C114"/>
    <mergeCell ref="D111:D114"/>
    <mergeCell ref="G111:G114"/>
    <mergeCell ref="E112:E114"/>
    <mergeCell ref="F112:F114"/>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B140:B141"/>
    <mergeCell ref="A140:A141"/>
    <mergeCell ref="O142:R142"/>
    <mergeCell ref="A138:A139"/>
    <mergeCell ref="B138:B139"/>
    <mergeCell ref="C138:C139"/>
    <mergeCell ref="D138:D139"/>
    <mergeCell ref="E138:E139"/>
    <mergeCell ref="F138:F139"/>
    <mergeCell ref="G138:G139"/>
    <mergeCell ref="O138:R138"/>
    <mergeCell ref="O139:R139"/>
    <mergeCell ref="O143:R143"/>
    <mergeCell ref="O144:R144"/>
    <mergeCell ref="O140:R140"/>
    <mergeCell ref="O141:R141"/>
    <mergeCell ref="G140:G141"/>
    <mergeCell ref="F140:F141"/>
    <mergeCell ref="E140:E141"/>
    <mergeCell ref="D140:D141"/>
    <mergeCell ref="C140:C141"/>
  </mergeCells>
  <conditionalFormatting sqref="T24:T58 W136:W137">
    <cfRule type="containsText" dxfId="200" priority="160" stopIfTrue="1" operator="containsText" text="Cerrada">
      <formula>NOT(ISERROR(SEARCH("Cerrada",T24)))</formula>
    </cfRule>
    <cfRule type="containsText" dxfId="199" priority="161" stopIfTrue="1" operator="containsText" text="En ejecución">
      <formula>NOT(ISERROR(SEARCH("En ejecución",T24)))</formula>
    </cfRule>
    <cfRule type="containsText" dxfId="198" priority="162" stopIfTrue="1" operator="containsText" text="Vencida">
      <formula>NOT(ISERROR(SEARCH("Vencida",T24)))</formula>
    </cfRule>
  </conditionalFormatting>
  <conditionalFormatting sqref="W86:W88">
    <cfRule type="containsText" dxfId="197" priority="64" stopIfTrue="1" operator="containsText" text="Cerrada">
      <formula>NOT(ISERROR(SEARCH("Cerrada",W86)))</formula>
    </cfRule>
    <cfRule type="containsText" dxfId="196" priority="65" stopIfTrue="1" operator="containsText" text="En ejecución">
      <formula>NOT(ISERROR(SEARCH("En ejecución",W86)))</formula>
    </cfRule>
    <cfRule type="containsText" dxfId="195" priority="66" stopIfTrue="1" operator="containsText" text="Vencida">
      <formula>NOT(ISERROR(SEARCH("Vencida",W86)))</formula>
    </cfRule>
  </conditionalFormatting>
  <conditionalFormatting sqref="W90:W91">
    <cfRule type="containsText" dxfId="194" priority="67" stopIfTrue="1" operator="containsText" text="Cerrada">
      <formula>NOT(ISERROR(SEARCH("Cerrada",W94)))</formula>
    </cfRule>
    <cfRule type="containsText" dxfId="193" priority="68" stopIfTrue="1" operator="containsText" text="En ejecución">
      <formula>NOT(ISERROR(SEARCH("En ejecución",W94)))</formula>
    </cfRule>
    <cfRule type="containsText" dxfId="192" priority="69" stopIfTrue="1" operator="containsText" text="Vencida">
      <formula>NOT(ISERROR(SEARCH("Vencida",W94)))</formula>
    </cfRule>
  </conditionalFormatting>
  <conditionalFormatting sqref="W96:W97">
    <cfRule type="containsText" dxfId="191" priority="70" stopIfTrue="1" operator="containsText" text="Cerrada">
      <formula>NOT(ISERROR(SEARCH("Cerrada",T97)))</formula>
    </cfRule>
    <cfRule type="containsText" dxfId="190" priority="71" stopIfTrue="1" operator="containsText" text="En ejecución">
      <formula>NOT(ISERROR(SEARCH("En ejecución",T97)))</formula>
    </cfRule>
    <cfRule type="containsText" dxfId="189" priority="72" stopIfTrue="1" operator="containsText" text="Vencida">
      <formula>NOT(ISERROR(SEARCH("Vencida",T97)))</formula>
    </cfRule>
  </conditionalFormatting>
  <conditionalFormatting sqref="W98">
    <cfRule type="containsText" dxfId="188" priority="73" stopIfTrue="1" operator="containsText" text="Cerrada">
      <formula>NOT(ISERROR(SEARCH("Cerrada",#REF!)))</formula>
    </cfRule>
    <cfRule type="containsText" dxfId="187" priority="74" stopIfTrue="1" operator="containsText" text="En ejecución">
      <formula>NOT(ISERROR(SEARCH("En ejecución",#REF!)))</formula>
    </cfRule>
    <cfRule type="containsText" dxfId="186" priority="75" stopIfTrue="1" operator="containsText" text="Vencida">
      <formula>NOT(ISERROR(SEARCH("Vencida",#REF!)))</formula>
    </cfRule>
  </conditionalFormatting>
  <conditionalFormatting sqref="W133">
    <cfRule type="containsText" dxfId="185" priority="49" stopIfTrue="1" operator="containsText" text="Cerrada">
      <formula>NOT(ISERROR(SEARCH("Cerrada",W133)))</formula>
    </cfRule>
    <cfRule type="containsText" dxfId="184" priority="50" stopIfTrue="1" operator="containsText" text="En ejecución">
      <formula>NOT(ISERROR(SEARCH("En ejecución",W133)))</formula>
    </cfRule>
    <cfRule type="containsText" dxfId="183" priority="51" stopIfTrue="1" operator="containsText" text="Vencida">
      <formula>NOT(ISERROR(SEARCH("Vencida",W133)))</formula>
    </cfRule>
  </conditionalFormatting>
  <conditionalFormatting sqref="W133">
    <cfRule type="containsText" dxfId="182" priority="46" stopIfTrue="1" operator="containsText" text="Cerrada">
      <formula>NOT(ISERROR(SEARCH("Cerrada",W133)))</formula>
    </cfRule>
    <cfRule type="containsText" dxfId="181" priority="47" stopIfTrue="1" operator="containsText" text="En ejecución">
      <formula>NOT(ISERROR(SEARCH("En ejecución",W133)))</formula>
    </cfRule>
    <cfRule type="containsText" dxfId="180" priority="48" stopIfTrue="1" operator="containsText" text="Vencida">
      <formula>NOT(ISERROR(SEARCH("Vencida",W133)))</formula>
    </cfRule>
  </conditionalFormatting>
  <conditionalFormatting sqref="W134:W135">
    <cfRule type="containsText" dxfId="179" priority="40" stopIfTrue="1" operator="containsText" text="Cerrada">
      <formula>NOT(ISERROR(SEARCH(("Cerrada"),(W134))))</formula>
    </cfRule>
  </conditionalFormatting>
  <conditionalFormatting sqref="W134:W135">
    <cfRule type="containsText" dxfId="178" priority="41" stopIfTrue="1" operator="containsText" text="En ejecución">
      <formula>NOT(ISERROR(SEARCH(("En ejecución"),(W134))))</formula>
    </cfRule>
  </conditionalFormatting>
  <conditionalFormatting sqref="W134:W135">
    <cfRule type="containsText" dxfId="177" priority="42" stopIfTrue="1" operator="containsText" text="Vencida">
      <formula>NOT(ISERROR(SEARCH(("Vencida"),(W134))))</formula>
    </cfRule>
  </conditionalFormatting>
  <conditionalFormatting sqref="W136">
    <cfRule type="containsText" dxfId="176" priority="31" stopIfTrue="1" operator="containsText" text="Cerrada">
      <formula>NOT(ISERROR(SEARCH("Cerrada",W136)))</formula>
    </cfRule>
    <cfRule type="containsText" dxfId="175" priority="32" stopIfTrue="1" operator="containsText" text="En ejecución">
      <formula>NOT(ISERROR(SEARCH("En ejecución",W136)))</formula>
    </cfRule>
    <cfRule type="containsText" dxfId="174" priority="33" stopIfTrue="1" operator="containsText" text="Vencida">
      <formula>NOT(ISERROR(SEARCH("Vencida",W136)))</formula>
    </cfRule>
  </conditionalFormatting>
  <conditionalFormatting sqref="W137">
    <cfRule type="containsText" dxfId="173" priority="28" stopIfTrue="1" operator="containsText" text="Cerrada">
      <formula>NOT(ISERROR(SEARCH("Cerrada",W137)))</formula>
    </cfRule>
    <cfRule type="containsText" dxfId="172" priority="29" stopIfTrue="1" operator="containsText" text="En ejecución">
      <formula>NOT(ISERROR(SEARCH("En ejecución",W137)))</formula>
    </cfRule>
    <cfRule type="containsText" dxfId="171" priority="30" stopIfTrue="1" operator="containsText" text="Vencida">
      <formula>NOT(ISERROR(SEARCH("Vencida",W137)))</formula>
    </cfRule>
  </conditionalFormatting>
  <conditionalFormatting sqref="W138">
    <cfRule type="containsText" dxfId="170" priority="19" stopIfTrue="1" operator="containsText" text="Cerrada">
      <formula>NOT(ISERROR(SEARCH("Cerrada",W138)))</formula>
    </cfRule>
    <cfRule type="containsText" dxfId="169" priority="20" stopIfTrue="1" operator="containsText" text="En ejecución">
      <formula>NOT(ISERROR(SEARCH("En ejecución",W138)))</formula>
    </cfRule>
    <cfRule type="containsText" dxfId="168" priority="21" stopIfTrue="1" operator="containsText" text="Vencida">
      <formula>NOT(ISERROR(SEARCH("Vencida",W138)))</formula>
    </cfRule>
  </conditionalFormatting>
  <conditionalFormatting sqref="W139">
    <cfRule type="containsText" dxfId="167" priority="16" stopIfTrue="1" operator="containsText" text="Cerrada">
      <formula>NOT(ISERROR(SEARCH("Cerrada",W139)))</formula>
    </cfRule>
    <cfRule type="containsText" dxfId="166" priority="17" stopIfTrue="1" operator="containsText" text="En ejecución">
      <formula>NOT(ISERROR(SEARCH("En ejecución",W139)))</formula>
    </cfRule>
    <cfRule type="containsText" dxfId="165" priority="18" stopIfTrue="1" operator="containsText" text="Vencida">
      <formula>NOT(ISERROR(SEARCH("Vencida",W139)))</formula>
    </cfRule>
  </conditionalFormatting>
  <conditionalFormatting sqref="W140:W141">
    <cfRule type="containsText" dxfId="164" priority="13" stopIfTrue="1" operator="containsText" text="Cerrada">
      <formula>NOT(ISERROR(SEARCH("Cerrada",W140)))</formula>
    </cfRule>
    <cfRule type="containsText" dxfId="163" priority="14" stopIfTrue="1" operator="containsText" text="En ejecución">
      <formula>NOT(ISERROR(SEARCH("En ejecución",W140)))</formula>
    </cfRule>
    <cfRule type="containsText" dxfId="162" priority="15" stopIfTrue="1" operator="containsText" text="Vencida">
      <formula>NOT(ISERROR(SEARCH("Vencida",W140)))</formula>
    </cfRule>
  </conditionalFormatting>
  <conditionalFormatting sqref="W142">
    <cfRule type="containsText" dxfId="161" priority="10" stopIfTrue="1" operator="containsText" text="Cerrada">
      <formula>NOT(ISERROR(SEARCH("Cerrada",W142)))</formula>
    </cfRule>
    <cfRule type="containsText" dxfId="160" priority="11" stopIfTrue="1" operator="containsText" text="En ejecución">
      <formula>NOT(ISERROR(SEARCH("En ejecución",W142)))</formula>
    </cfRule>
    <cfRule type="containsText" dxfId="159" priority="12" stopIfTrue="1" operator="containsText" text="Vencida">
      <formula>NOT(ISERROR(SEARCH("Vencida",W142)))</formula>
    </cfRule>
  </conditionalFormatting>
  <conditionalFormatting sqref="W143">
    <cfRule type="containsText" dxfId="158" priority="7" stopIfTrue="1" operator="containsText" text="Cerrada">
      <formula>NOT(ISERROR(SEARCH("Cerrada",W143)))</formula>
    </cfRule>
    <cfRule type="containsText" dxfId="157" priority="8" stopIfTrue="1" operator="containsText" text="En ejecución">
      <formula>NOT(ISERROR(SEARCH("En ejecución",W143)))</formula>
    </cfRule>
    <cfRule type="containsText" dxfId="156" priority="9" stopIfTrue="1" operator="containsText" text="Vencida">
      <formula>NOT(ISERROR(SEARCH("Vencida",W143)))</formula>
    </cfRule>
  </conditionalFormatting>
  <conditionalFormatting sqref="W144">
    <cfRule type="containsText" dxfId="155" priority="4" stopIfTrue="1" operator="containsText" text="Cerrada">
      <formula>NOT(ISERROR(SEARCH("Cerrada",W144)))</formula>
    </cfRule>
    <cfRule type="containsText" dxfId="154" priority="5" stopIfTrue="1" operator="containsText" text="En ejecución">
      <formula>NOT(ISERROR(SEARCH("En ejecución",W144)))</formula>
    </cfRule>
    <cfRule type="containsText" dxfId="153" priority="6" stopIfTrue="1" operator="containsText" text="Vencida">
      <formula>NOT(ISERROR(SEARCH("Vencida",W144)))</formula>
    </cfRule>
  </conditionalFormatting>
  <conditionalFormatting sqref="W144">
    <cfRule type="containsText" dxfId="152" priority="1" stopIfTrue="1" operator="containsText" text="Cerrada">
      <formula>NOT(ISERROR(SEARCH("Cerrada",W144)))</formula>
    </cfRule>
    <cfRule type="containsText" dxfId="151" priority="2" stopIfTrue="1" operator="containsText" text="En ejecución">
      <formula>NOT(ISERROR(SEARCH("En ejecución",W144)))</formula>
    </cfRule>
    <cfRule type="containsText" dxfId="150"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xr:uid="{00000000-0002-0000-0100-000000000000}">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xr:uid="{00000000-0002-0000-0100-000001000000}">
      <formula1>$I$2:$I$4</formula1>
    </dataValidation>
    <dataValidation type="list" allowBlank="1" showInputMessage="1" showErrorMessage="1" prompt=" - " sqref="F25 F35:F37 F30 F39 F42 F97" xr:uid="{00000000-0002-0000-0100-000002000000}">
      <formula1>$G$2:$G$5</formula1>
    </dataValidation>
    <dataValidation type="list" allowBlank="1" showInputMessage="1" showErrorMessage="1" prompt=" - " sqref="B25 B35:B37 B30 B39 B42 B97" xr:uid="{00000000-0002-0000-0100-000003000000}">
      <formula1>$F$2:$F$11</formula1>
    </dataValidation>
    <dataValidation type="list" allowBlank="1" showInputMessage="1" showErrorMessage="1" prompt=" - " sqref="C25 C35:C37 C39 C30 C42 C97" xr:uid="{00000000-0002-0000-0100-000004000000}">
      <formula1>$D$2:$D$15</formula1>
    </dataValidation>
    <dataValidation type="list" allowBlank="1" showInputMessage="1" showErrorMessage="1" sqref="T52:T54" xr:uid="{00000000-0002-0000-0100-000005000000}">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xr:uid="{00000000-0002-0000-0100-000006000000}">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xr:uid="{00000000-0002-0000-0100-000007000000}">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xr:uid="{00000000-0002-0000-0100-000008000000}">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xr:uid="{00000000-0002-0000-0100-000009000000}">
      <formula1>$H$2:$H$3</formula1>
    </dataValidation>
    <dataValidation type="list" allowBlank="1" showErrorMessage="1" sqref="V134:V135" xr:uid="{8676C15E-09B2-47AC-8CFC-769F54153299}">
      <formula1>$J$2:$J$4</formula1>
    </dataValidation>
    <dataValidation type="list" allowBlank="1" showErrorMessage="1" sqref="W134:W135" xr:uid="{2DE72302-CA13-42F2-83E8-D470166F12EF}">
      <formula1>$I$2:$I$4</formula1>
    </dataValidation>
    <dataValidation type="list" allowBlank="1" showInputMessage="1" showErrorMessage="1" prompt=" - " sqref="C134" xr:uid="{90F1AEC8-AA8E-4D68-8880-5A528A7CE98D}">
      <formula1>$D$2:$D$16</formula1>
    </dataValidation>
  </dataValidations>
  <hyperlinks>
    <hyperlink ref="R49" r:id="rId1" xr:uid="{00000000-0004-0000-0100-000000000000}"/>
    <hyperlink ref="R55" r:id="rId2" xr:uid="{00000000-0004-0000-0100-000001000000}"/>
    <hyperlink ref="R56" r:id="rId3" xr:uid="{00000000-0004-0000-0100-000002000000}"/>
    <hyperlink ref="R60" r:id="rId4" xr:uid="{00000000-0004-0000-0100-000003000000}"/>
    <hyperlink ref="J63" r:id="rId5" location="overlay-context=" xr:uid="{00000000-0004-0000-0100-000004000000}"/>
    <hyperlink ref="J64" r:id="rId6" location="overlay-context=" xr:uid="{00000000-0004-0000-0100-000005000000}"/>
    <hyperlink ref="U74" r:id="rId7" location="overlay-context=_x000a__x000a_19/07/2018:" display="http://www.idep.edu.co/?q=content/gf-14-proceso-de-gesti%C3%B3n-financiera#overlay-context=_x000a__x000a_19/07/2018:" xr:uid="{00000000-0004-0000-0100-000006000000}"/>
    <hyperlink ref="U79" r:id="rId8" xr:uid="{00000000-0004-0000-0100-000007000000}"/>
    <hyperlink ref="U78" r:id="rId9" xr:uid="{00000000-0004-0000-0100-000008000000}"/>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xr:uid="{00000000-0004-0000-0100-000009000000}"/>
    <hyperlink ref="U89" r:id="rId11" xr:uid="{00000000-0004-0000-0100-00000A000000}"/>
    <hyperlink ref="S95" r:id="rId12" display="https://drive.google.com/drive/folders/1PEA_kHglMECvfb2aRpTEgSxTeLRMahB-" xr:uid="{00000000-0004-0000-0100-00000B000000}"/>
    <hyperlink ref="U95" r:id="rId13" display="https://drive.google.com/drive/folders/1PEA_kHglMECvfb2aRpTEgSxTeLRMahB-" xr:uid="{00000000-0004-0000-0100-00000C000000}"/>
    <hyperlink ref="U94" r:id="rId14" xr:uid="{00000000-0004-0000-0100-00000D000000}"/>
    <hyperlink ref="S98" r:id="rId15" xr:uid="{00000000-0004-0000-0100-00000E000000}"/>
    <hyperlink ref="U98" r:id="rId16" xr:uid="{00000000-0004-0000-0100-00000F000000}"/>
    <hyperlink ref="S102" r:id="rId17" display="http://www.idep.edu.co/sites/default/files/PL-GT-12-02%20Plan%20Contingencia%20Tecno%20V9.pdf" xr:uid="{00000000-0004-0000-0100-000010000000}"/>
    <hyperlink ref="S103" r:id="rId18" location="gid=292185415" display="https://docs.google.com/spreadsheets/d/1rkj1JMm4LnWNRWL--zXFJrjXKTK2WPHCiHY5g3cAogk/edit#gid=292185415" xr:uid="{00000000-0004-0000-0100-000011000000}"/>
    <hyperlink ref="U101" r:id="rId19" location="gid=292185415_x000a_" xr:uid="{00000000-0004-0000-0100-000012000000}"/>
    <hyperlink ref="U102" r:id="rId20" xr:uid="{00000000-0004-0000-0100-000013000000}"/>
    <hyperlink ref="U103" r:id="rId21" location="gid=292185415_x000a_" xr:uid="{00000000-0004-0000-0100-000014000000}"/>
    <hyperlink ref="U104" r:id="rId22" xr:uid="{00000000-0004-0000-0100-000015000000}"/>
    <hyperlink ref="U127" r:id="rId23" location="overlay-context=_x000a_" xr:uid="{00000000-0004-0000-0100-000016000000}"/>
    <hyperlink ref="U123" r:id="rId24" xr:uid="{00000000-0004-0000-0100-000017000000}"/>
    <hyperlink ref="U105" r:id="rId25" xr:uid="{00000000-0004-0000-0100-000018000000}"/>
    <hyperlink ref="U106" r:id="rId26" xr:uid="{00000000-0004-0000-0100-000019000000}"/>
    <hyperlink ref="U114" r:id="rId27" location="gid=0" xr:uid="{00000000-0004-0000-0100-00001A000000}"/>
    <hyperlink ref="U116" r:id="rId28" location="gid=1828784513_x000a_" xr:uid="{00000000-0004-0000-0100-00001B000000}"/>
    <hyperlink ref="U130" r:id="rId29" location="search/autoreporte/WhctKJVRNJdDGPhSjSjkwHLGPlwPdgbXrvSQdbLBMJBxLXBfNXTKjWGFjcdBTqvxxftBKqL" xr:uid="{00000000-0004-0000-0100-00001C000000}"/>
    <hyperlink ref="U131" r:id="rId30" xr:uid="{00000000-0004-0000-0100-00001D000000}"/>
    <hyperlink ref="U144" r:id="rId31" xr:uid="{8360D99B-9344-4007-B5B5-9C49ACA37C5F}"/>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NOT(ISERROR(SEARCH("Cerrada",'GTH-13'!W60)))</xm:f>
            <x14:dxf>
              <font>
                <b/>
                <i val="0"/>
              </font>
              <fill>
                <patternFill>
                  <bgColor rgb="FF00B050"/>
                </patternFill>
              </fill>
            </x14:dxf>
          </x14:cfRule>
          <x14:cfRule type="containsText" priority="119" stopIfTrue="1" operator="containsText" text="En ejecución" id="{29169C52-AF35-486B-92AD-7B4E2D56D48A}">
            <xm:f>NOT(ISERROR(SEARCH("En ejecución",'GTH-13'!W60)))</xm:f>
            <x14:dxf>
              <font>
                <b/>
                <i val="0"/>
              </font>
              <fill>
                <patternFill>
                  <bgColor rgb="FFFFFF00"/>
                </patternFill>
              </fill>
            </x14:dxf>
          </x14:cfRule>
          <x14:cfRule type="containsText" priority="120" stopIfTrue="1" operator="containsText" text="Vencida" id="{9F18E53D-50F0-44E5-B4CE-FB8ADC30C9BB}">
            <xm:f>NOT(ISERROR(SEARCH("Vencida",'GTH-13'!W60)))</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NOT(ISERROR(SEARCH("Cerrada",'GF-14'!W61)))</xm:f>
            <x14:dxf>
              <font>
                <b/>
                <i val="0"/>
              </font>
              <fill>
                <patternFill>
                  <bgColor rgb="FF00B050"/>
                </patternFill>
              </fill>
            </x14:dxf>
          </x14:cfRule>
          <x14:cfRule type="containsText" priority="113" stopIfTrue="1" operator="containsText" text="En ejecución" id="{82CD5ECD-16EB-4FA0-9177-5F67F4FCA9B6}">
            <xm:f>NOT(ISERROR(SEARCH("En ejecución",'GF-14'!W61)))</xm:f>
            <x14:dxf>
              <font>
                <b/>
                <i val="0"/>
              </font>
              <fill>
                <patternFill>
                  <bgColor rgb="FFFFFF00"/>
                </patternFill>
              </fill>
            </x14:dxf>
          </x14:cfRule>
          <x14:cfRule type="containsText" priority="114" stopIfTrue="1" operator="containsText" text="Vencida" id="{94D697D9-CC7F-4EC5-ACC0-EA7C28750FDB}">
            <xm:f>NOT(ISERROR(SEARCH("Vencida",'GF-14'!W61)))</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NOT(ISERROR(SEARCH("Cerrada",'GF-14'!W54)))</xm:f>
            <x14:dxf>
              <font>
                <b/>
                <i val="0"/>
              </font>
              <fill>
                <patternFill>
                  <bgColor rgb="FF00B050"/>
                </patternFill>
              </fill>
            </x14:dxf>
          </x14:cfRule>
          <x14:cfRule type="containsText" priority="722" stopIfTrue="1" operator="containsText" text="En ejecución" id="{82CD5ECD-16EB-4FA0-9177-5F67F4FCA9B6}">
            <xm:f>NOT(ISERROR(SEARCH("En ejecución",'GF-14'!W54)))</xm:f>
            <x14:dxf>
              <font>
                <b/>
                <i val="0"/>
              </font>
              <fill>
                <patternFill>
                  <bgColor rgb="FFFFFF00"/>
                </patternFill>
              </fill>
            </x14:dxf>
          </x14:cfRule>
          <x14:cfRule type="containsText" priority="723" stopIfTrue="1" operator="containsText" text="Vencida" id="{94D697D9-CC7F-4EC5-ACC0-EA7C28750FDB}">
            <xm:f>NOT(ISERROR(SEARCH("Vencida",'GF-14'!W54)))</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NOT(ISERROR(SEARCH("Cerrada",'GT-12'!U40)))</xm:f>
            <x14:dxf>
              <font>
                <b/>
                <i val="0"/>
              </font>
              <fill>
                <patternFill>
                  <bgColor rgb="FF00B050"/>
                </patternFill>
              </fill>
            </x14:dxf>
          </x14:cfRule>
          <x14:cfRule type="containsText" priority="752" stopIfTrue="1" operator="containsText" text="En ejecución" id="{B3688E80-D4DD-4072-ACDF-5D19296AA93D}">
            <xm:f>NOT(ISERROR(SEARCH("En ejecución",'GT-12'!U40)))</xm:f>
            <x14:dxf>
              <font>
                <b/>
                <i val="0"/>
              </font>
              <fill>
                <patternFill>
                  <bgColor rgb="FFFFFF00"/>
                </patternFill>
              </fill>
            </x14:dxf>
          </x14:cfRule>
          <x14:cfRule type="containsText" priority="753" stopIfTrue="1" operator="containsText" text="Vencida" id="{67710A21-7EEE-4473-A7AC-2E0526FDDD38}">
            <xm:f>NOT(ISERROR(SEARCH("Vencida",'GT-12'!U40)))</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NOT(ISERROR(SEARCH("Cerrada",'GTH-13'!W67)))</xm:f>
            <x14:dxf>
              <font>
                <b/>
                <i val="0"/>
              </font>
              <fill>
                <patternFill>
                  <bgColor rgb="FF00B050"/>
                </patternFill>
              </fill>
            </x14:dxf>
          </x14:cfRule>
          <x14:cfRule type="containsText" priority="755" stopIfTrue="1" operator="containsText" text="En ejecución" id="{0FA71F7C-EF62-48EA-9D62-00196BCB1C38}">
            <xm:f>NOT(ISERROR(SEARCH("En ejecución",'GTH-13'!W67)))</xm:f>
            <x14:dxf>
              <font>
                <b/>
                <i val="0"/>
              </font>
              <fill>
                <patternFill>
                  <bgColor rgb="FFFFFF00"/>
                </patternFill>
              </fill>
            </x14:dxf>
          </x14:cfRule>
          <x14:cfRule type="containsText" priority="756" stopIfTrue="1" operator="containsText" text="Vencida" id="{9A95AB2C-68D3-4658-A6AB-B3C64B833602}">
            <xm:f>NOT(ISERROR(SEARCH("Vencida",'GTH-13'!W67)))</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A919"/>
  <sheetViews>
    <sheetView showGridLines="0" topLeftCell="G27" zoomScale="60" zoomScaleNormal="60" workbookViewId="0">
      <selection activeCell="O31" sqref="O31:R31"/>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43"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3"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4"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90" t="s">
        <v>1004</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5"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GESTIÓN CONTRACTUAL</v>
      </c>
      <c r="F22" s="1083"/>
      <c r="G22" s="21"/>
      <c r="H22" s="1074" t="s">
        <v>60</v>
      </c>
      <c r="I22" s="1075"/>
      <c r="J22" s="1076"/>
      <c r="K22" s="83"/>
      <c r="L22" s="84"/>
      <c r="M22" s="84"/>
      <c r="N22" s="84"/>
      <c r="O22" s="84"/>
      <c r="P22" s="84"/>
      <c r="Q22" s="84"/>
      <c r="R22" s="87"/>
      <c r="S22" s="87"/>
      <c r="T22" s="87"/>
      <c r="U22" s="87"/>
      <c r="V22" s="87"/>
      <c r="W22" s="87"/>
      <c r="X22" s="86"/>
    </row>
    <row r="23" spans="1:27" ht="53.25" customHeight="1" thickBot="1">
      <c r="A23" s="1093" t="s">
        <v>42</v>
      </c>
      <c r="B23" s="1094"/>
      <c r="C23" s="1095"/>
      <c r="D23" s="23"/>
      <c r="E23" s="93" t="s">
        <v>144</v>
      </c>
      <c r="F23" s="94">
        <f>COUNTA(E31:E40)</f>
        <v>2</v>
      </c>
      <c r="G23" s="21"/>
      <c r="H23" s="1077" t="s">
        <v>66</v>
      </c>
      <c r="I23" s="1078"/>
      <c r="J23" s="94">
        <f>COUNTIF(I31:I40,"Acción correctiva")</f>
        <v>1</v>
      </c>
      <c r="K23" s="88"/>
      <c r="L23" s="84"/>
      <c r="M23" s="84"/>
      <c r="N23" s="84"/>
      <c r="O23" s="84"/>
      <c r="P23" s="84"/>
      <c r="Q23" s="84"/>
      <c r="R23" s="87"/>
      <c r="S23" s="87"/>
      <c r="T23" s="87"/>
      <c r="U23" s="86"/>
      <c r="V23" s="86"/>
      <c r="W23" s="23"/>
      <c r="X23" s="86"/>
    </row>
    <row r="24" spans="1:27" ht="48.75" customHeight="1" thickBot="1">
      <c r="A24" s="27"/>
      <c r="B24" s="23"/>
      <c r="C24" s="23"/>
      <c r="D24" s="28"/>
      <c r="E24" s="95" t="s">
        <v>61</v>
      </c>
      <c r="F24" s="96">
        <f>COUNTA(H31:H40)</f>
        <v>2</v>
      </c>
      <c r="G24" s="24"/>
      <c r="H24" s="1079" t="s">
        <v>149</v>
      </c>
      <c r="I24" s="1080"/>
      <c r="J24" s="99">
        <f>COUNTIF(I31:I40,"Acción Preventiva y/o de mejora")</f>
        <v>1</v>
      </c>
      <c r="K24" s="88"/>
      <c r="L24" s="84"/>
      <c r="M24" s="84"/>
      <c r="N24" s="84"/>
      <c r="O24" s="84"/>
      <c r="P24" s="84"/>
      <c r="Q24" s="84"/>
      <c r="R24" s="88"/>
      <c r="S24" s="88"/>
      <c r="T24" s="88"/>
      <c r="U24" s="86"/>
      <c r="V24" s="86"/>
      <c r="W24" s="23"/>
      <c r="X24" s="86"/>
    </row>
    <row r="25" spans="1:27" ht="53.25" customHeight="1">
      <c r="A25" s="27"/>
      <c r="B25" s="23"/>
      <c r="C25" s="23"/>
      <c r="D25" s="33"/>
      <c r="E25" s="97" t="s">
        <v>145</v>
      </c>
      <c r="F25" s="96">
        <f>COUNTIF(W31:W35, "Vencida")</f>
        <v>0</v>
      </c>
      <c r="G25" s="24"/>
      <c r="H25" s="1081"/>
      <c r="I25" s="1081"/>
      <c r="J25" s="89"/>
      <c r="K25" s="88"/>
      <c r="L25" s="84"/>
      <c r="M25" s="84"/>
      <c r="N25" s="84"/>
      <c r="O25" s="84"/>
      <c r="P25" s="84"/>
      <c r="Q25" s="84"/>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4"/>
      <c r="M26" s="84"/>
      <c r="N26" s="84"/>
      <c r="O26" s="84"/>
      <c r="P26" s="84"/>
      <c r="Q26" s="84"/>
      <c r="R26" s="88"/>
      <c r="S26" s="88"/>
      <c r="T26" s="88"/>
      <c r="U26" s="86"/>
      <c r="V26" s="86"/>
      <c r="W26" s="23"/>
      <c r="X26" s="47"/>
    </row>
    <row r="27" spans="1:27" ht="51" customHeight="1" thickBot="1">
      <c r="A27" s="27"/>
      <c r="B27" s="23"/>
      <c r="C27" s="23"/>
      <c r="D27" s="33"/>
      <c r="E27" s="98" t="s">
        <v>148</v>
      </c>
      <c r="F27" s="99">
        <f>COUNTIF(W31:W40,"Cerrada")</f>
        <v>0</v>
      </c>
      <c r="G27" s="24"/>
      <c r="H27" s="25"/>
      <c r="I27" s="85"/>
      <c r="J27" s="84"/>
      <c r="K27" s="84"/>
      <c r="L27" s="84"/>
      <c r="M27" s="84"/>
      <c r="N27" s="84"/>
      <c r="O27" s="84"/>
      <c r="P27" s="84"/>
      <c r="Q27" s="84"/>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593" t="s">
        <v>147</v>
      </c>
      <c r="B30" s="594" t="s">
        <v>3</v>
      </c>
      <c r="C30" s="594" t="s">
        <v>77</v>
      </c>
      <c r="D30" s="594" t="s">
        <v>133</v>
      </c>
      <c r="E30" s="594" t="s">
        <v>134</v>
      </c>
      <c r="F30" s="594" t="s">
        <v>135</v>
      </c>
      <c r="G30" s="595" t="s">
        <v>136</v>
      </c>
      <c r="H30" s="596" t="s">
        <v>139</v>
      </c>
      <c r="I30" s="594" t="s">
        <v>5</v>
      </c>
      <c r="J30" s="594" t="s">
        <v>78</v>
      </c>
      <c r="K30" s="597" t="s">
        <v>79</v>
      </c>
      <c r="L30" s="597" t="s">
        <v>81</v>
      </c>
      <c r="M30" s="597" t="s">
        <v>82</v>
      </c>
      <c r="N30" s="539" t="s">
        <v>83</v>
      </c>
      <c r="O30" s="1090" t="s">
        <v>84</v>
      </c>
      <c r="P30" s="1091"/>
      <c r="Q30" s="1091"/>
      <c r="R30" s="1092"/>
      <c r="S30" s="539" t="s">
        <v>85</v>
      </c>
      <c r="T30" s="159" t="s">
        <v>84</v>
      </c>
      <c r="U30" s="157" t="s">
        <v>85</v>
      </c>
      <c r="V30" s="157" t="s">
        <v>158</v>
      </c>
      <c r="W30" s="157" t="s">
        <v>86</v>
      </c>
      <c r="X30" s="158" t="s">
        <v>155</v>
      </c>
      <c r="Y30" s="74"/>
      <c r="Z30" s="78"/>
      <c r="AA30" s="78"/>
    </row>
    <row r="31" spans="1:27" s="55" customFormat="1" ht="120" customHeight="1">
      <c r="A31" s="773">
        <v>1</v>
      </c>
      <c r="B31" s="238" t="s">
        <v>130</v>
      </c>
      <c r="C31" s="238" t="s">
        <v>22</v>
      </c>
      <c r="D31" s="228">
        <v>44082</v>
      </c>
      <c r="E31" s="713" t="s">
        <v>1561</v>
      </c>
      <c r="F31" s="238" t="s">
        <v>138</v>
      </c>
      <c r="G31" s="238" t="s">
        <v>1562</v>
      </c>
      <c r="H31" s="238" t="s">
        <v>1563</v>
      </c>
      <c r="I31" s="713" t="s">
        <v>24</v>
      </c>
      <c r="J31" s="713" t="s">
        <v>1564</v>
      </c>
      <c r="K31" s="238" t="s">
        <v>1565</v>
      </c>
      <c r="L31" s="228">
        <v>44082</v>
      </c>
      <c r="M31" s="228">
        <v>44082</v>
      </c>
      <c r="N31" s="228">
        <v>44196</v>
      </c>
      <c r="O31" s="1100" t="s">
        <v>1569</v>
      </c>
      <c r="P31" s="1100"/>
      <c r="Q31" s="1100"/>
      <c r="R31" s="1100"/>
      <c r="S31" s="713" t="s">
        <v>1570</v>
      </c>
      <c r="T31" s="772"/>
      <c r="U31" s="147"/>
      <c r="V31" s="147"/>
      <c r="W31" s="541"/>
      <c r="X31" s="161"/>
      <c r="Y31" s="53"/>
      <c r="Z31" s="51"/>
    </row>
    <row r="32" spans="1:27" s="55" customFormat="1" ht="37.5" customHeight="1">
      <c r="A32" s="773">
        <v>2</v>
      </c>
      <c r="B32" s="238" t="s">
        <v>130</v>
      </c>
      <c r="C32" s="238" t="s">
        <v>22</v>
      </c>
      <c r="D32" s="228">
        <v>44082</v>
      </c>
      <c r="E32" s="713" t="s">
        <v>1561</v>
      </c>
      <c r="F32" s="238" t="s">
        <v>138</v>
      </c>
      <c r="G32" s="238" t="s">
        <v>1562</v>
      </c>
      <c r="H32" s="238" t="s">
        <v>1566</v>
      </c>
      <c r="I32" s="713" t="s">
        <v>140</v>
      </c>
      <c r="J32" s="713" t="s">
        <v>1567</v>
      </c>
      <c r="K32" s="238" t="s">
        <v>1565</v>
      </c>
      <c r="L32" s="228">
        <v>44180</v>
      </c>
      <c r="M32" s="228">
        <v>44214</v>
      </c>
      <c r="N32" s="228">
        <v>44286</v>
      </c>
      <c r="O32" s="1100" t="s">
        <v>1568</v>
      </c>
      <c r="P32" s="1100"/>
      <c r="Q32" s="1100"/>
      <c r="R32" s="1100"/>
      <c r="S32" s="238"/>
      <c r="T32" s="775"/>
      <c r="U32" s="130"/>
      <c r="V32" s="130"/>
      <c r="W32" s="251"/>
      <c r="X32" s="776"/>
      <c r="Y32" s="53"/>
      <c r="Z32" s="51"/>
    </row>
    <row r="33" spans="1:26" s="55" customFormat="1" ht="37.5" customHeight="1">
      <c r="A33" s="144"/>
      <c r="B33" s="144"/>
      <c r="C33" s="144"/>
      <c r="D33" s="144"/>
      <c r="E33" s="757"/>
      <c r="F33" s="144"/>
      <c r="G33" s="160"/>
      <c r="H33" s="160"/>
      <c r="I33" s="757"/>
      <c r="J33" s="144"/>
      <c r="K33" s="144"/>
      <c r="L33" s="757"/>
      <c r="M33" s="144"/>
      <c r="N33" s="144"/>
      <c r="O33" s="1101"/>
      <c r="P33" s="1102"/>
      <c r="Q33" s="1102"/>
      <c r="R33" s="1103"/>
      <c r="S33" s="144"/>
      <c r="T33" s="130"/>
      <c r="U33" s="130"/>
      <c r="V33" s="130"/>
      <c r="W33" s="251"/>
      <c r="X33" s="776"/>
      <c r="Y33" s="53"/>
      <c r="Z33" s="5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8" priority="1" stopIfTrue="1" operator="containsText" text="Cerrada">
      <formula>NOT(ISERROR(SEARCH("Cerrada",W31)))</formula>
    </cfRule>
    <cfRule type="containsText" dxfId="67" priority="2" stopIfTrue="1" operator="containsText" text="En ejecución">
      <formula>NOT(ISERROR(SEARCH("En ejecución",W31)))</formula>
    </cfRule>
    <cfRule type="containsText" dxfId="66" priority="3" stopIfTrue="1" operator="containsText" text="Vencida">
      <formula>NOT(ISERROR(SEARCH("Vencida",W31)))</formula>
    </cfRule>
  </conditionalFormatting>
  <dataValidations count="7">
    <dataValidation type="list" allowBlank="1" showInputMessage="1" showErrorMessage="1" sqref="W31:W33" xr:uid="{00000000-0002-0000-0900-000000000000}">
      <formula1>$I$2:$I$4</formula1>
    </dataValidation>
    <dataValidation type="list" allowBlank="1" showInputMessage="1" showErrorMessage="1" sqref="V31:V33" xr:uid="{00000000-0002-0000-0900-000001000000}">
      <formula1>$J$2:$J$4</formula1>
    </dataValidation>
    <dataValidation type="list" allowBlank="1" showInputMessage="1" showErrorMessage="1" sqref="I33" xr:uid="{00000000-0002-0000-0900-000002000000}">
      <formula1>$H$2:$H$3</formula1>
    </dataValidation>
    <dataValidation type="list" allowBlank="1" showInputMessage="1" showErrorMessage="1" sqref="F33" xr:uid="{00000000-0002-0000-0900-000003000000}">
      <formula1>$G$2:$G$5</formula1>
    </dataValidation>
    <dataValidation type="list" allowBlank="1" showInputMessage="1" showErrorMessage="1" sqref="C33" xr:uid="{00000000-0002-0000-0900-000004000000}">
      <formula1>$D$2:$D$13</formula1>
    </dataValidation>
    <dataValidation type="list" allowBlank="1" showInputMessage="1" showErrorMessage="1" sqref="B33" xr:uid="{00000000-0002-0000-0900-000005000000}">
      <formula1>$F$2:$F$6</formula1>
    </dataValidation>
    <dataValidation type="list" allowBlank="1" showErrorMessage="1" sqref="A23" xr:uid="{00000000-0002-0000-0900-000006000000}">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A919"/>
  <sheetViews>
    <sheetView showGridLines="0" topLeftCell="A27" zoomScale="80" zoomScaleNormal="80" workbookViewId="0">
      <selection activeCell="F39" sqref="F39"/>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29"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3"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4"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90"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5"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GESTIÓN JURÍDICA</v>
      </c>
      <c r="F22" s="1083"/>
      <c r="G22" s="21"/>
      <c r="H22" s="1074" t="s">
        <v>60</v>
      </c>
      <c r="I22" s="1075"/>
      <c r="J22" s="1076"/>
      <c r="K22" s="89"/>
      <c r="L22" s="89"/>
      <c r="M22" s="89"/>
      <c r="N22" s="89"/>
      <c r="O22" s="89"/>
      <c r="P22" s="89"/>
      <c r="Q22" s="87"/>
      <c r="R22" s="87"/>
      <c r="S22" s="87"/>
      <c r="T22" s="87"/>
      <c r="U22" s="87"/>
      <c r="V22" s="87"/>
      <c r="W22" s="87"/>
      <c r="X22" s="86"/>
    </row>
    <row r="23" spans="1:27" ht="53.25" customHeight="1" thickBot="1">
      <c r="A23" s="1093" t="s">
        <v>45</v>
      </c>
      <c r="B23" s="1094"/>
      <c r="C23" s="1095"/>
      <c r="D23" s="23"/>
      <c r="E23" s="93" t="s">
        <v>144</v>
      </c>
      <c r="F23" s="94">
        <f>COUNTA(E31:E40)</f>
        <v>0</v>
      </c>
      <c r="G23" s="21"/>
      <c r="H23" s="1077" t="s">
        <v>66</v>
      </c>
      <c r="I23" s="1078"/>
      <c r="J23" s="94">
        <f>COUNTIF(I31:I40,"Acción correctiva")</f>
        <v>0</v>
      </c>
      <c r="K23" s="89"/>
      <c r="L23" s="89"/>
      <c r="M23" s="89"/>
      <c r="N23" s="89"/>
      <c r="O23" s="89"/>
      <c r="P23" s="89"/>
      <c r="Q23" s="87"/>
      <c r="R23" s="87"/>
      <c r="S23" s="87"/>
      <c r="T23" s="87"/>
      <c r="U23" s="86"/>
      <c r="V23" s="86"/>
      <c r="W23" s="23"/>
      <c r="X23" s="86"/>
    </row>
    <row r="24" spans="1:27" ht="48.75" customHeight="1" thickBot="1">
      <c r="A24" s="27"/>
      <c r="B24" s="23"/>
      <c r="C24" s="23"/>
      <c r="D24" s="28"/>
      <c r="E24" s="95" t="s">
        <v>61</v>
      </c>
      <c r="F24" s="96">
        <f>COUNTA(H31:H40)</f>
        <v>0</v>
      </c>
      <c r="G24" s="24"/>
      <c r="H24" s="1079" t="s">
        <v>149</v>
      </c>
      <c r="I24" s="1080"/>
      <c r="J24" s="99">
        <f>COUNTIF(I31:I40,"Acción Preventiva y/o de mejora")</f>
        <v>0</v>
      </c>
      <c r="K24" s="89"/>
      <c r="L24" s="89"/>
      <c r="M24" s="89"/>
      <c r="N24" s="89"/>
      <c r="O24" s="89"/>
      <c r="P24" s="89"/>
      <c r="Q24" s="87"/>
      <c r="R24" s="88"/>
      <c r="S24" s="88"/>
      <c r="T24" s="88"/>
      <c r="U24" s="86"/>
      <c r="V24" s="86"/>
      <c r="W24" s="23"/>
      <c r="X24" s="86"/>
    </row>
    <row r="25" spans="1:27" ht="53.25" customHeight="1">
      <c r="A25" s="27"/>
      <c r="B25" s="23"/>
      <c r="C25" s="23"/>
      <c r="D25" s="33"/>
      <c r="E25" s="97" t="s">
        <v>145</v>
      </c>
      <c r="F25" s="96">
        <f>COUNTIF(W31:W35, "Vencida")</f>
        <v>0</v>
      </c>
      <c r="G25" s="24"/>
      <c r="H25" s="1081"/>
      <c r="I25" s="1081"/>
      <c r="J25" s="89"/>
      <c r="K25" s="89"/>
      <c r="L25" s="89"/>
      <c r="M25" s="89"/>
      <c r="N25" s="89"/>
      <c r="O25" s="89"/>
      <c r="P25" s="89"/>
      <c r="Q25" s="87"/>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9"/>
      <c r="M26" s="89"/>
      <c r="N26" s="89"/>
      <c r="O26" s="89"/>
      <c r="P26" s="89"/>
      <c r="Q26" s="87"/>
      <c r="R26" s="88"/>
      <c r="S26" s="88"/>
      <c r="T26" s="88"/>
      <c r="U26" s="86"/>
      <c r="V26" s="86"/>
      <c r="W26" s="23"/>
      <c r="X26" s="47"/>
    </row>
    <row r="27" spans="1:27" ht="51" customHeight="1" thickBot="1">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1" spans="1:27" ht="37.5" customHeight="1">
      <c r="A31" s="144"/>
      <c r="B31" s="144"/>
      <c r="C31" s="144"/>
      <c r="D31" s="144"/>
      <c r="E31" s="145"/>
      <c r="F31" s="144"/>
      <c r="G31" s="160"/>
      <c r="H31" s="160"/>
      <c r="I31" s="145"/>
      <c r="J31" s="145"/>
      <c r="K31" s="145"/>
      <c r="L31" s="145"/>
      <c r="M31" s="149"/>
      <c r="N31" s="145"/>
      <c r="O31" s="1104"/>
      <c r="P31" s="1105"/>
      <c r="Q31" s="1105"/>
      <c r="R31" s="1106"/>
      <c r="S31" s="145"/>
      <c r="T31" s="147"/>
      <c r="U31" s="147"/>
      <c r="V31" s="147"/>
      <c r="W31" s="143"/>
      <c r="X31" s="161"/>
      <c r="Y31" s="53"/>
      <c r="Z31" s="1"/>
    </row>
    <row r="32" spans="1:27" ht="37.5" customHeight="1">
      <c r="A32" s="131"/>
      <c r="B32" s="128"/>
      <c r="C32" s="128"/>
      <c r="D32" s="131"/>
      <c r="E32" s="132"/>
      <c r="F32" s="128"/>
      <c r="G32" s="133"/>
      <c r="H32" s="133"/>
      <c r="I32" s="129"/>
      <c r="J32" s="132"/>
      <c r="K32" s="132"/>
      <c r="L32" s="132"/>
      <c r="M32" s="134"/>
      <c r="N32" s="132"/>
      <c r="O32" s="1107"/>
      <c r="P32" s="1108"/>
      <c r="Q32" s="1108"/>
      <c r="R32" s="1109"/>
      <c r="S32" s="132"/>
      <c r="T32" s="135"/>
      <c r="U32" s="135"/>
      <c r="V32" s="130"/>
      <c r="W32" s="137"/>
      <c r="X32" s="136"/>
      <c r="Y32" s="16"/>
      <c r="Z32" s="1"/>
    </row>
    <row r="33" spans="1:26" ht="37.5" customHeight="1">
      <c r="A33" s="131"/>
      <c r="B33" s="128"/>
      <c r="C33" s="128"/>
      <c r="D33" s="131"/>
      <c r="E33" s="132"/>
      <c r="F33" s="128"/>
      <c r="G33" s="133"/>
      <c r="H33" s="133"/>
      <c r="I33" s="129"/>
      <c r="J33" s="131"/>
      <c r="K33" s="131"/>
      <c r="L33" s="132"/>
      <c r="M33" s="131"/>
      <c r="N33" s="131"/>
      <c r="O33" s="1110"/>
      <c r="P33" s="1111"/>
      <c r="Q33" s="1111"/>
      <c r="R33" s="1112"/>
      <c r="S33" s="131"/>
      <c r="T33" s="135"/>
      <c r="U33" s="135"/>
      <c r="V33" s="130"/>
      <c r="W33" s="137"/>
      <c r="X33" s="136"/>
      <c r="Y33" s="16"/>
      <c r="Z33" s="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5" priority="1" stopIfTrue="1" operator="containsText" text="Cerrada">
      <formula>NOT(ISERROR(SEARCH("Cerrada",W31)))</formula>
    </cfRule>
    <cfRule type="containsText" dxfId="64" priority="2" stopIfTrue="1" operator="containsText" text="En ejecución">
      <formula>NOT(ISERROR(SEARCH("En ejecución",W31)))</formula>
    </cfRule>
    <cfRule type="containsText" dxfId="63" priority="3" stopIfTrue="1" operator="containsText" text="Vencida">
      <formula>NOT(ISERROR(SEARCH("Vencida",W31)))</formula>
    </cfRule>
  </conditionalFormatting>
  <dataValidations count="7">
    <dataValidation type="list" allowBlank="1" showErrorMessage="1" sqref="A23" xr:uid="{00000000-0002-0000-0A00-000000000000}">
      <formula1>PROCESOS</formula1>
    </dataValidation>
    <dataValidation type="list" allowBlank="1" showInputMessage="1" showErrorMessage="1" sqref="B31:B33" xr:uid="{00000000-0002-0000-0A00-000001000000}">
      <formula1>$F$2:$F$6</formula1>
    </dataValidation>
    <dataValidation type="list" allowBlank="1" showInputMessage="1" showErrorMessage="1" sqref="C31:C33" xr:uid="{00000000-0002-0000-0A00-000002000000}">
      <formula1>$D$2:$D$13</formula1>
    </dataValidation>
    <dataValidation type="list" allowBlank="1" showInputMessage="1" showErrorMessage="1" sqref="F31:F33" xr:uid="{00000000-0002-0000-0A00-000003000000}">
      <formula1>$G$2:$G$5</formula1>
    </dataValidation>
    <dataValidation type="list" allowBlank="1" showInputMessage="1" showErrorMessage="1" sqref="I31:I33" xr:uid="{00000000-0002-0000-0A00-000004000000}">
      <formula1>$H$2:$H$3</formula1>
    </dataValidation>
    <dataValidation type="list" allowBlank="1" showInputMessage="1" showErrorMessage="1" sqref="V31:V33" xr:uid="{00000000-0002-0000-0A00-000005000000}">
      <formula1>$J$2:$J$4</formula1>
    </dataValidation>
    <dataValidation type="list" allowBlank="1" showInputMessage="1" showErrorMessage="1" sqref="W31:W33" xr:uid="{00000000-0002-0000-0A00-000006000000}">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A907"/>
  <sheetViews>
    <sheetView showGridLines="0" topLeftCell="I21" zoomScale="80" zoomScaleNormal="98" workbookViewId="0">
      <selection activeCell="Q21" sqref="Q21"/>
    </sheetView>
  </sheetViews>
  <sheetFormatPr baseColWidth="10" defaultColWidth="14.5" defaultRowHeight="15" customHeight="1"/>
  <cols>
    <col min="1" max="1" width="7.5" style="199" customWidth="1"/>
    <col min="2" max="2" width="10.6640625" style="199" customWidth="1"/>
    <col min="3" max="3" width="17.5" style="199" customWidth="1"/>
    <col min="4" max="4" width="21.5" style="199" customWidth="1"/>
    <col min="5" max="5" width="60.5" style="199" customWidth="1"/>
    <col min="6" max="6" width="24.1640625" style="199" customWidth="1"/>
    <col min="7" max="7" width="47.83203125" style="199" customWidth="1"/>
    <col min="8" max="8" width="84.83203125" style="199" customWidth="1"/>
    <col min="9" max="9" width="14" style="199" customWidth="1"/>
    <col min="10" max="10" width="18" style="199" customWidth="1"/>
    <col min="11" max="11" width="18.5" style="199" customWidth="1"/>
    <col min="12" max="12" width="20" style="199" customWidth="1"/>
    <col min="13" max="13" width="18.33203125" style="199" customWidth="1"/>
    <col min="14" max="15" width="18" style="199" customWidth="1"/>
    <col min="16" max="16" width="26.33203125" style="199" customWidth="1"/>
    <col min="17" max="17" width="24.83203125" style="199" customWidth="1"/>
    <col min="18" max="18" width="19.5" style="199" customWidth="1"/>
    <col min="19" max="19" width="28.1640625" style="199" customWidth="1"/>
    <col min="20" max="20" width="89" style="199" customWidth="1"/>
    <col min="21" max="21" width="40.1640625" style="199" customWidth="1"/>
    <col min="22" max="22" width="18.5" style="172" customWidth="1"/>
    <col min="23" max="23" width="19.5" style="199" customWidth="1"/>
    <col min="24" max="24" width="80.33203125" style="199" customWidth="1"/>
    <col min="25" max="25" width="31.1640625" style="199" customWidth="1"/>
    <col min="26" max="26" width="14.5" style="199" customWidth="1"/>
    <col min="27" max="28" width="11" style="199" customWidth="1"/>
    <col min="29" max="256" width="14.5" style="199"/>
    <col min="257" max="257" width="6.5" style="199" customWidth="1"/>
    <col min="258" max="258" width="10.6640625" style="199" customWidth="1"/>
    <col min="259" max="259" width="17.5" style="199" customWidth="1"/>
    <col min="260" max="260" width="21.5" style="199" customWidth="1"/>
    <col min="261" max="261" width="52.33203125" style="199" customWidth="1"/>
    <col min="262" max="262" width="24.1640625" style="199" customWidth="1"/>
    <col min="263" max="263" width="26.5" style="199" customWidth="1"/>
    <col min="264" max="264" width="25.83203125" style="199" customWidth="1"/>
    <col min="265" max="265" width="14" style="199" customWidth="1"/>
    <col min="266" max="266" width="18" style="199" customWidth="1"/>
    <col min="267" max="267" width="18.5" style="199" customWidth="1"/>
    <col min="268" max="268" width="20" style="199" customWidth="1"/>
    <col min="269" max="269" width="18.33203125" style="199" customWidth="1"/>
    <col min="270" max="271" width="18" style="199" customWidth="1"/>
    <col min="272" max="272" width="26.33203125" style="199" customWidth="1"/>
    <col min="273" max="273" width="24.83203125" style="199" customWidth="1"/>
    <col min="274" max="274" width="19.5" style="199" customWidth="1"/>
    <col min="275" max="275" width="28.1640625" style="199" customWidth="1"/>
    <col min="276" max="276" width="89.1640625" style="199" customWidth="1"/>
    <col min="277" max="277" width="40.1640625" style="199" customWidth="1"/>
    <col min="278" max="278" width="18.5" style="199" customWidth="1"/>
    <col min="279" max="279" width="19.5" style="199" customWidth="1"/>
    <col min="280" max="280" width="80.33203125" style="199" customWidth="1"/>
    <col min="281" max="281" width="31.1640625" style="199" customWidth="1"/>
    <col min="282" max="282" width="14.5" style="199" customWidth="1"/>
    <col min="283" max="284" width="11" style="199" customWidth="1"/>
    <col min="285" max="512" width="14.5" style="199"/>
    <col min="513" max="513" width="6.5" style="199" customWidth="1"/>
    <col min="514" max="514" width="10.6640625" style="199" customWidth="1"/>
    <col min="515" max="515" width="17.5" style="199" customWidth="1"/>
    <col min="516" max="516" width="21.5" style="199" customWidth="1"/>
    <col min="517" max="517" width="52.33203125" style="199" customWidth="1"/>
    <col min="518" max="518" width="24.1640625" style="199" customWidth="1"/>
    <col min="519" max="519" width="26.5" style="199" customWidth="1"/>
    <col min="520" max="520" width="25.83203125" style="199" customWidth="1"/>
    <col min="521" max="521" width="14" style="199" customWidth="1"/>
    <col min="522" max="522" width="18" style="199" customWidth="1"/>
    <col min="523" max="523" width="18.5" style="199" customWidth="1"/>
    <col min="524" max="524" width="20" style="199" customWidth="1"/>
    <col min="525" max="525" width="18.33203125" style="199" customWidth="1"/>
    <col min="526" max="527" width="18" style="199" customWidth="1"/>
    <col min="528" max="528" width="26.33203125" style="199" customWidth="1"/>
    <col min="529" max="529" width="24.83203125" style="199" customWidth="1"/>
    <col min="530" max="530" width="19.5" style="199" customWidth="1"/>
    <col min="531" max="531" width="28.1640625" style="199" customWidth="1"/>
    <col min="532" max="532" width="89.1640625" style="199" customWidth="1"/>
    <col min="533" max="533" width="40.1640625" style="199" customWidth="1"/>
    <col min="534" max="534" width="18.5" style="199" customWidth="1"/>
    <col min="535" max="535" width="19.5" style="199" customWidth="1"/>
    <col min="536" max="536" width="80.33203125" style="199" customWidth="1"/>
    <col min="537" max="537" width="31.1640625" style="199" customWidth="1"/>
    <col min="538" max="538" width="14.5" style="199" customWidth="1"/>
    <col min="539" max="540" width="11" style="199" customWidth="1"/>
    <col min="541" max="768" width="14.5" style="199"/>
    <col min="769" max="769" width="6.5" style="199" customWidth="1"/>
    <col min="770" max="770" width="10.6640625" style="199" customWidth="1"/>
    <col min="771" max="771" width="17.5" style="199" customWidth="1"/>
    <col min="772" max="772" width="21.5" style="199" customWidth="1"/>
    <col min="773" max="773" width="52.33203125" style="199" customWidth="1"/>
    <col min="774" max="774" width="24.1640625" style="199" customWidth="1"/>
    <col min="775" max="775" width="26.5" style="199" customWidth="1"/>
    <col min="776" max="776" width="25.83203125" style="199" customWidth="1"/>
    <col min="777" max="777" width="14" style="199" customWidth="1"/>
    <col min="778" max="778" width="18" style="199" customWidth="1"/>
    <col min="779" max="779" width="18.5" style="199" customWidth="1"/>
    <col min="780" max="780" width="20" style="199" customWidth="1"/>
    <col min="781" max="781" width="18.33203125" style="199" customWidth="1"/>
    <col min="782" max="783" width="18" style="199" customWidth="1"/>
    <col min="784" max="784" width="26.33203125" style="199" customWidth="1"/>
    <col min="785" max="785" width="24.83203125" style="199" customWidth="1"/>
    <col min="786" max="786" width="19.5" style="199" customWidth="1"/>
    <col min="787" max="787" width="28.1640625" style="199" customWidth="1"/>
    <col min="788" max="788" width="89.1640625" style="199" customWidth="1"/>
    <col min="789" max="789" width="40.1640625" style="199" customWidth="1"/>
    <col min="790" max="790" width="18.5" style="199" customWidth="1"/>
    <col min="791" max="791" width="19.5" style="199" customWidth="1"/>
    <col min="792" max="792" width="80.33203125" style="199" customWidth="1"/>
    <col min="793" max="793" width="31.1640625" style="199" customWidth="1"/>
    <col min="794" max="794" width="14.5" style="199" customWidth="1"/>
    <col min="795" max="796" width="11" style="199" customWidth="1"/>
    <col min="797" max="1024" width="14.5" style="199"/>
    <col min="1025" max="1025" width="6.5" style="199" customWidth="1"/>
    <col min="1026" max="1026" width="10.6640625" style="199" customWidth="1"/>
    <col min="1027" max="1027" width="17.5" style="199" customWidth="1"/>
    <col min="1028" max="1028" width="21.5" style="199" customWidth="1"/>
    <col min="1029" max="1029" width="52.33203125" style="199" customWidth="1"/>
    <col min="1030" max="1030" width="24.1640625" style="199" customWidth="1"/>
    <col min="1031" max="1031" width="26.5" style="199" customWidth="1"/>
    <col min="1032" max="1032" width="25.83203125" style="199" customWidth="1"/>
    <col min="1033" max="1033" width="14" style="199" customWidth="1"/>
    <col min="1034" max="1034" width="18" style="199" customWidth="1"/>
    <col min="1035" max="1035" width="18.5" style="199" customWidth="1"/>
    <col min="1036" max="1036" width="20" style="199" customWidth="1"/>
    <col min="1037" max="1037" width="18.33203125" style="199" customWidth="1"/>
    <col min="1038" max="1039" width="18" style="199" customWidth="1"/>
    <col min="1040" max="1040" width="26.33203125" style="199" customWidth="1"/>
    <col min="1041" max="1041" width="24.83203125" style="199" customWidth="1"/>
    <col min="1042" max="1042" width="19.5" style="199" customWidth="1"/>
    <col min="1043" max="1043" width="28.1640625" style="199" customWidth="1"/>
    <col min="1044" max="1044" width="89.1640625" style="199" customWidth="1"/>
    <col min="1045" max="1045" width="40.1640625" style="199" customWidth="1"/>
    <col min="1046" max="1046" width="18.5" style="199" customWidth="1"/>
    <col min="1047" max="1047" width="19.5" style="199" customWidth="1"/>
    <col min="1048" max="1048" width="80.33203125" style="199" customWidth="1"/>
    <col min="1049" max="1049" width="31.1640625" style="199" customWidth="1"/>
    <col min="1050" max="1050" width="14.5" style="199" customWidth="1"/>
    <col min="1051" max="1052" width="11" style="199" customWidth="1"/>
    <col min="1053" max="1280" width="14.5" style="199"/>
    <col min="1281" max="1281" width="6.5" style="199" customWidth="1"/>
    <col min="1282" max="1282" width="10.6640625" style="199" customWidth="1"/>
    <col min="1283" max="1283" width="17.5" style="199" customWidth="1"/>
    <col min="1284" max="1284" width="21.5" style="199" customWidth="1"/>
    <col min="1285" max="1285" width="52.33203125" style="199" customWidth="1"/>
    <col min="1286" max="1286" width="24.1640625" style="199" customWidth="1"/>
    <col min="1287" max="1287" width="26.5" style="199" customWidth="1"/>
    <col min="1288" max="1288" width="25.83203125" style="199" customWidth="1"/>
    <col min="1289" max="1289" width="14" style="199" customWidth="1"/>
    <col min="1290" max="1290" width="18" style="199" customWidth="1"/>
    <col min="1291" max="1291" width="18.5" style="199" customWidth="1"/>
    <col min="1292" max="1292" width="20" style="199" customWidth="1"/>
    <col min="1293" max="1293" width="18.33203125" style="199" customWidth="1"/>
    <col min="1294" max="1295" width="18" style="199" customWidth="1"/>
    <col min="1296" max="1296" width="26.33203125" style="199" customWidth="1"/>
    <col min="1297" max="1297" width="24.83203125" style="199" customWidth="1"/>
    <col min="1298" max="1298" width="19.5" style="199" customWidth="1"/>
    <col min="1299" max="1299" width="28.1640625" style="199" customWidth="1"/>
    <col min="1300" max="1300" width="89.1640625" style="199" customWidth="1"/>
    <col min="1301" max="1301" width="40.1640625" style="199" customWidth="1"/>
    <col min="1302" max="1302" width="18.5" style="199" customWidth="1"/>
    <col min="1303" max="1303" width="19.5" style="199" customWidth="1"/>
    <col min="1304" max="1304" width="80.33203125" style="199" customWidth="1"/>
    <col min="1305" max="1305" width="31.1640625" style="199" customWidth="1"/>
    <col min="1306" max="1306" width="14.5" style="199" customWidth="1"/>
    <col min="1307" max="1308" width="11" style="199" customWidth="1"/>
    <col min="1309" max="1536" width="14.5" style="199"/>
    <col min="1537" max="1537" width="6.5" style="199" customWidth="1"/>
    <col min="1538" max="1538" width="10.6640625" style="199" customWidth="1"/>
    <col min="1539" max="1539" width="17.5" style="199" customWidth="1"/>
    <col min="1540" max="1540" width="21.5" style="199" customWidth="1"/>
    <col min="1541" max="1541" width="52.33203125" style="199" customWidth="1"/>
    <col min="1542" max="1542" width="24.1640625" style="199" customWidth="1"/>
    <col min="1543" max="1543" width="26.5" style="199" customWidth="1"/>
    <col min="1544" max="1544" width="25.83203125" style="199" customWidth="1"/>
    <col min="1545" max="1545" width="14" style="199" customWidth="1"/>
    <col min="1546" max="1546" width="18" style="199" customWidth="1"/>
    <col min="1547" max="1547" width="18.5" style="199" customWidth="1"/>
    <col min="1548" max="1548" width="20" style="199" customWidth="1"/>
    <col min="1549" max="1549" width="18.33203125" style="199" customWidth="1"/>
    <col min="1550" max="1551" width="18" style="199" customWidth="1"/>
    <col min="1552" max="1552" width="26.33203125" style="199" customWidth="1"/>
    <col min="1553" max="1553" width="24.83203125" style="199" customWidth="1"/>
    <col min="1554" max="1554" width="19.5" style="199" customWidth="1"/>
    <col min="1555" max="1555" width="28.1640625" style="199" customWidth="1"/>
    <col min="1556" max="1556" width="89.1640625" style="199" customWidth="1"/>
    <col min="1557" max="1557" width="40.1640625" style="199" customWidth="1"/>
    <col min="1558" max="1558" width="18.5" style="199" customWidth="1"/>
    <col min="1559" max="1559" width="19.5" style="199" customWidth="1"/>
    <col min="1560" max="1560" width="80.33203125" style="199" customWidth="1"/>
    <col min="1561" max="1561" width="31.1640625" style="199" customWidth="1"/>
    <col min="1562" max="1562" width="14.5" style="199" customWidth="1"/>
    <col min="1563" max="1564" width="11" style="199" customWidth="1"/>
    <col min="1565" max="1792" width="14.5" style="199"/>
    <col min="1793" max="1793" width="6.5" style="199" customWidth="1"/>
    <col min="1794" max="1794" width="10.6640625" style="199" customWidth="1"/>
    <col min="1795" max="1795" width="17.5" style="199" customWidth="1"/>
    <col min="1796" max="1796" width="21.5" style="199" customWidth="1"/>
    <col min="1797" max="1797" width="52.33203125" style="199" customWidth="1"/>
    <col min="1798" max="1798" width="24.1640625" style="199" customWidth="1"/>
    <col min="1799" max="1799" width="26.5" style="199" customWidth="1"/>
    <col min="1800" max="1800" width="25.83203125" style="199" customWidth="1"/>
    <col min="1801" max="1801" width="14" style="199" customWidth="1"/>
    <col min="1802" max="1802" width="18" style="199" customWidth="1"/>
    <col min="1803" max="1803" width="18.5" style="199" customWidth="1"/>
    <col min="1804" max="1804" width="20" style="199" customWidth="1"/>
    <col min="1805" max="1805" width="18.33203125" style="199" customWidth="1"/>
    <col min="1806" max="1807" width="18" style="199" customWidth="1"/>
    <col min="1808" max="1808" width="26.33203125" style="199" customWidth="1"/>
    <col min="1809" max="1809" width="24.83203125" style="199" customWidth="1"/>
    <col min="1810" max="1810" width="19.5" style="199" customWidth="1"/>
    <col min="1811" max="1811" width="28.1640625" style="199" customWidth="1"/>
    <col min="1812" max="1812" width="89.1640625" style="199" customWidth="1"/>
    <col min="1813" max="1813" width="40.1640625" style="199" customWidth="1"/>
    <col min="1814" max="1814" width="18.5" style="199" customWidth="1"/>
    <col min="1815" max="1815" width="19.5" style="199" customWidth="1"/>
    <col min="1816" max="1816" width="80.33203125" style="199" customWidth="1"/>
    <col min="1817" max="1817" width="31.1640625" style="199" customWidth="1"/>
    <col min="1818" max="1818" width="14.5" style="199" customWidth="1"/>
    <col min="1819" max="1820" width="11" style="199" customWidth="1"/>
    <col min="1821" max="2048" width="14.5" style="199"/>
    <col min="2049" max="2049" width="6.5" style="199" customWidth="1"/>
    <col min="2050" max="2050" width="10.6640625" style="199" customWidth="1"/>
    <col min="2051" max="2051" width="17.5" style="199" customWidth="1"/>
    <col min="2052" max="2052" width="21.5" style="199" customWidth="1"/>
    <col min="2053" max="2053" width="52.33203125" style="199" customWidth="1"/>
    <col min="2054" max="2054" width="24.1640625" style="199" customWidth="1"/>
    <col min="2055" max="2055" width="26.5" style="199" customWidth="1"/>
    <col min="2056" max="2056" width="25.83203125" style="199" customWidth="1"/>
    <col min="2057" max="2057" width="14" style="199" customWidth="1"/>
    <col min="2058" max="2058" width="18" style="199" customWidth="1"/>
    <col min="2059" max="2059" width="18.5" style="199" customWidth="1"/>
    <col min="2060" max="2060" width="20" style="199" customWidth="1"/>
    <col min="2061" max="2061" width="18.33203125" style="199" customWidth="1"/>
    <col min="2062" max="2063" width="18" style="199" customWidth="1"/>
    <col min="2064" max="2064" width="26.33203125" style="199" customWidth="1"/>
    <col min="2065" max="2065" width="24.83203125" style="199" customWidth="1"/>
    <col min="2066" max="2066" width="19.5" style="199" customWidth="1"/>
    <col min="2067" max="2067" width="28.1640625" style="199" customWidth="1"/>
    <col min="2068" max="2068" width="89.1640625" style="199" customWidth="1"/>
    <col min="2069" max="2069" width="40.1640625" style="199" customWidth="1"/>
    <col min="2070" max="2070" width="18.5" style="199" customWidth="1"/>
    <col min="2071" max="2071" width="19.5" style="199" customWidth="1"/>
    <col min="2072" max="2072" width="80.33203125" style="199" customWidth="1"/>
    <col min="2073" max="2073" width="31.1640625" style="199" customWidth="1"/>
    <col min="2074" max="2074" width="14.5" style="199" customWidth="1"/>
    <col min="2075" max="2076" width="11" style="199" customWidth="1"/>
    <col min="2077" max="2304" width="14.5" style="199"/>
    <col min="2305" max="2305" width="6.5" style="199" customWidth="1"/>
    <col min="2306" max="2306" width="10.6640625" style="199" customWidth="1"/>
    <col min="2307" max="2307" width="17.5" style="199" customWidth="1"/>
    <col min="2308" max="2308" width="21.5" style="199" customWidth="1"/>
    <col min="2309" max="2309" width="52.33203125" style="199" customWidth="1"/>
    <col min="2310" max="2310" width="24.1640625" style="199" customWidth="1"/>
    <col min="2311" max="2311" width="26.5" style="199" customWidth="1"/>
    <col min="2312" max="2312" width="25.83203125" style="199" customWidth="1"/>
    <col min="2313" max="2313" width="14" style="199" customWidth="1"/>
    <col min="2314" max="2314" width="18" style="199" customWidth="1"/>
    <col min="2315" max="2315" width="18.5" style="199" customWidth="1"/>
    <col min="2316" max="2316" width="20" style="199" customWidth="1"/>
    <col min="2317" max="2317" width="18.33203125" style="199" customWidth="1"/>
    <col min="2318" max="2319" width="18" style="199" customWidth="1"/>
    <col min="2320" max="2320" width="26.33203125" style="199" customWidth="1"/>
    <col min="2321" max="2321" width="24.83203125" style="199" customWidth="1"/>
    <col min="2322" max="2322" width="19.5" style="199" customWidth="1"/>
    <col min="2323" max="2323" width="28.1640625" style="199" customWidth="1"/>
    <col min="2324" max="2324" width="89.1640625" style="199" customWidth="1"/>
    <col min="2325" max="2325" width="40.1640625" style="199" customWidth="1"/>
    <col min="2326" max="2326" width="18.5" style="199" customWidth="1"/>
    <col min="2327" max="2327" width="19.5" style="199" customWidth="1"/>
    <col min="2328" max="2328" width="80.33203125" style="199" customWidth="1"/>
    <col min="2329" max="2329" width="31.1640625" style="199" customWidth="1"/>
    <col min="2330" max="2330" width="14.5" style="199" customWidth="1"/>
    <col min="2331" max="2332" width="11" style="199" customWidth="1"/>
    <col min="2333" max="2560" width="14.5" style="199"/>
    <col min="2561" max="2561" width="6.5" style="199" customWidth="1"/>
    <col min="2562" max="2562" width="10.6640625" style="199" customWidth="1"/>
    <col min="2563" max="2563" width="17.5" style="199" customWidth="1"/>
    <col min="2564" max="2564" width="21.5" style="199" customWidth="1"/>
    <col min="2565" max="2565" width="52.33203125" style="199" customWidth="1"/>
    <col min="2566" max="2566" width="24.1640625" style="199" customWidth="1"/>
    <col min="2567" max="2567" width="26.5" style="199" customWidth="1"/>
    <col min="2568" max="2568" width="25.83203125" style="199" customWidth="1"/>
    <col min="2569" max="2569" width="14" style="199" customWidth="1"/>
    <col min="2570" max="2570" width="18" style="199" customWidth="1"/>
    <col min="2571" max="2571" width="18.5" style="199" customWidth="1"/>
    <col min="2572" max="2572" width="20" style="199" customWidth="1"/>
    <col min="2573" max="2573" width="18.33203125" style="199" customWidth="1"/>
    <col min="2574" max="2575" width="18" style="199" customWidth="1"/>
    <col min="2576" max="2576" width="26.33203125" style="199" customWidth="1"/>
    <col min="2577" max="2577" width="24.83203125" style="199" customWidth="1"/>
    <col min="2578" max="2578" width="19.5" style="199" customWidth="1"/>
    <col min="2579" max="2579" width="28.1640625" style="199" customWidth="1"/>
    <col min="2580" max="2580" width="89.1640625" style="199" customWidth="1"/>
    <col min="2581" max="2581" width="40.1640625" style="199" customWidth="1"/>
    <col min="2582" max="2582" width="18.5" style="199" customWidth="1"/>
    <col min="2583" max="2583" width="19.5" style="199" customWidth="1"/>
    <col min="2584" max="2584" width="80.33203125" style="199" customWidth="1"/>
    <col min="2585" max="2585" width="31.1640625" style="199" customWidth="1"/>
    <col min="2586" max="2586" width="14.5" style="199" customWidth="1"/>
    <col min="2587" max="2588" width="11" style="199" customWidth="1"/>
    <col min="2589" max="2816" width="14.5" style="199"/>
    <col min="2817" max="2817" width="6.5" style="199" customWidth="1"/>
    <col min="2818" max="2818" width="10.6640625" style="199" customWidth="1"/>
    <col min="2819" max="2819" width="17.5" style="199" customWidth="1"/>
    <col min="2820" max="2820" width="21.5" style="199" customWidth="1"/>
    <col min="2821" max="2821" width="52.33203125" style="199" customWidth="1"/>
    <col min="2822" max="2822" width="24.1640625" style="199" customWidth="1"/>
    <col min="2823" max="2823" width="26.5" style="199" customWidth="1"/>
    <col min="2824" max="2824" width="25.83203125" style="199" customWidth="1"/>
    <col min="2825" max="2825" width="14" style="199" customWidth="1"/>
    <col min="2826" max="2826" width="18" style="199" customWidth="1"/>
    <col min="2827" max="2827" width="18.5" style="199" customWidth="1"/>
    <col min="2828" max="2828" width="20" style="199" customWidth="1"/>
    <col min="2829" max="2829" width="18.33203125" style="199" customWidth="1"/>
    <col min="2830" max="2831" width="18" style="199" customWidth="1"/>
    <col min="2832" max="2832" width="26.33203125" style="199" customWidth="1"/>
    <col min="2833" max="2833" width="24.83203125" style="199" customWidth="1"/>
    <col min="2834" max="2834" width="19.5" style="199" customWidth="1"/>
    <col min="2835" max="2835" width="28.1640625" style="199" customWidth="1"/>
    <col min="2836" max="2836" width="89.1640625" style="199" customWidth="1"/>
    <col min="2837" max="2837" width="40.1640625" style="199" customWidth="1"/>
    <col min="2838" max="2838" width="18.5" style="199" customWidth="1"/>
    <col min="2839" max="2839" width="19.5" style="199" customWidth="1"/>
    <col min="2840" max="2840" width="80.33203125" style="199" customWidth="1"/>
    <col min="2841" max="2841" width="31.1640625" style="199" customWidth="1"/>
    <col min="2842" max="2842" width="14.5" style="199" customWidth="1"/>
    <col min="2843" max="2844" width="11" style="199" customWidth="1"/>
    <col min="2845" max="3072" width="14.5" style="199"/>
    <col min="3073" max="3073" width="6.5" style="199" customWidth="1"/>
    <col min="3074" max="3074" width="10.6640625" style="199" customWidth="1"/>
    <col min="3075" max="3075" width="17.5" style="199" customWidth="1"/>
    <col min="3076" max="3076" width="21.5" style="199" customWidth="1"/>
    <col min="3077" max="3077" width="52.33203125" style="199" customWidth="1"/>
    <col min="3078" max="3078" width="24.1640625" style="199" customWidth="1"/>
    <col min="3079" max="3079" width="26.5" style="199" customWidth="1"/>
    <col min="3080" max="3080" width="25.83203125" style="199" customWidth="1"/>
    <col min="3081" max="3081" width="14" style="199" customWidth="1"/>
    <col min="3082" max="3082" width="18" style="199" customWidth="1"/>
    <col min="3083" max="3083" width="18.5" style="199" customWidth="1"/>
    <col min="3084" max="3084" width="20" style="199" customWidth="1"/>
    <col min="3085" max="3085" width="18.33203125" style="199" customWidth="1"/>
    <col min="3086" max="3087" width="18" style="199" customWidth="1"/>
    <col min="3088" max="3088" width="26.33203125" style="199" customWidth="1"/>
    <col min="3089" max="3089" width="24.83203125" style="199" customWidth="1"/>
    <col min="3090" max="3090" width="19.5" style="199" customWidth="1"/>
    <col min="3091" max="3091" width="28.1640625" style="199" customWidth="1"/>
    <col min="3092" max="3092" width="89.1640625" style="199" customWidth="1"/>
    <col min="3093" max="3093" width="40.1640625" style="199" customWidth="1"/>
    <col min="3094" max="3094" width="18.5" style="199" customWidth="1"/>
    <col min="3095" max="3095" width="19.5" style="199" customWidth="1"/>
    <col min="3096" max="3096" width="80.33203125" style="199" customWidth="1"/>
    <col min="3097" max="3097" width="31.1640625" style="199" customWidth="1"/>
    <col min="3098" max="3098" width="14.5" style="199" customWidth="1"/>
    <col min="3099" max="3100" width="11" style="199" customWidth="1"/>
    <col min="3101" max="3328" width="14.5" style="199"/>
    <col min="3329" max="3329" width="6.5" style="199" customWidth="1"/>
    <col min="3330" max="3330" width="10.6640625" style="199" customWidth="1"/>
    <col min="3331" max="3331" width="17.5" style="199" customWidth="1"/>
    <col min="3332" max="3332" width="21.5" style="199" customWidth="1"/>
    <col min="3333" max="3333" width="52.33203125" style="199" customWidth="1"/>
    <col min="3334" max="3334" width="24.1640625" style="199" customWidth="1"/>
    <col min="3335" max="3335" width="26.5" style="199" customWidth="1"/>
    <col min="3336" max="3336" width="25.83203125" style="199" customWidth="1"/>
    <col min="3337" max="3337" width="14" style="199" customWidth="1"/>
    <col min="3338" max="3338" width="18" style="199" customWidth="1"/>
    <col min="3339" max="3339" width="18.5" style="199" customWidth="1"/>
    <col min="3340" max="3340" width="20" style="199" customWidth="1"/>
    <col min="3341" max="3341" width="18.33203125" style="199" customWidth="1"/>
    <col min="3342" max="3343" width="18" style="199" customWidth="1"/>
    <col min="3344" max="3344" width="26.33203125" style="199" customWidth="1"/>
    <col min="3345" max="3345" width="24.83203125" style="199" customWidth="1"/>
    <col min="3346" max="3346" width="19.5" style="199" customWidth="1"/>
    <col min="3347" max="3347" width="28.1640625" style="199" customWidth="1"/>
    <col min="3348" max="3348" width="89.1640625" style="199" customWidth="1"/>
    <col min="3349" max="3349" width="40.1640625" style="199" customWidth="1"/>
    <col min="3350" max="3350" width="18.5" style="199" customWidth="1"/>
    <col min="3351" max="3351" width="19.5" style="199" customWidth="1"/>
    <col min="3352" max="3352" width="80.33203125" style="199" customWidth="1"/>
    <col min="3353" max="3353" width="31.1640625" style="199" customWidth="1"/>
    <col min="3354" max="3354" width="14.5" style="199" customWidth="1"/>
    <col min="3355" max="3356" width="11" style="199" customWidth="1"/>
    <col min="3357" max="3584" width="14.5" style="199"/>
    <col min="3585" max="3585" width="6.5" style="199" customWidth="1"/>
    <col min="3586" max="3586" width="10.6640625" style="199" customWidth="1"/>
    <col min="3587" max="3587" width="17.5" style="199" customWidth="1"/>
    <col min="3588" max="3588" width="21.5" style="199" customWidth="1"/>
    <col min="3589" max="3589" width="52.33203125" style="199" customWidth="1"/>
    <col min="3590" max="3590" width="24.1640625" style="199" customWidth="1"/>
    <col min="3591" max="3591" width="26.5" style="199" customWidth="1"/>
    <col min="3592" max="3592" width="25.83203125" style="199" customWidth="1"/>
    <col min="3593" max="3593" width="14" style="199" customWidth="1"/>
    <col min="3594" max="3594" width="18" style="199" customWidth="1"/>
    <col min="3595" max="3595" width="18.5" style="199" customWidth="1"/>
    <col min="3596" max="3596" width="20" style="199" customWidth="1"/>
    <col min="3597" max="3597" width="18.33203125" style="199" customWidth="1"/>
    <col min="3598" max="3599" width="18" style="199" customWidth="1"/>
    <col min="3600" max="3600" width="26.33203125" style="199" customWidth="1"/>
    <col min="3601" max="3601" width="24.83203125" style="199" customWidth="1"/>
    <col min="3602" max="3602" width="19.5" style="199" customWidth="1"/>
    <col min="3603" max="3603" width="28.1640625" style="199" customWidth="1"/>
    <col min="3604" max="3604" width="89.1640625" style="199" customWidth="1"/>
    <col min="3605" max="3605" width="40.1640625" style="199" customWidth="1"/>
    <col min="3606" max="3606" width="18.5" style="199" customWidth="1"/>
    <col min="3607" max="3607" width="19.5" style="199" customWidth="1"/>
    <col min="3608" max="3608" width="80.33203125" style="199" customWidth="1"/>
    <col min="3609" max="3609" width="31.1640625" style="199" customWidth="1"/>
    <col min="3610" max="3610" width="14.5" style="199" customWidth="1"/>
    <col min="3611" max="3612" width="11" style="199" customWidth="1"/>
    <col min="3613" max="3840" width="14.5" style="199"/>
    <col min="3841" max="3841" width="6.5" style="199" customWidth="1"/>
    <col min="3842" max="3842" width="10.6640625" style="199" customWidth="1"/>
    <col min="3843" max="3843" width="17.5" style="199" customWidth="1"/>
    <col min="3844" max="3844" width="21.5" style="199" customWidth="1"/>
    <col min="3845" max="3845" width="52.33203125" style="199" customWidth="1"/>
    <col min="3846" max="3846" width="24.1640625" style="199" customWidth="1"/>
    <col min="3847" max="3847" width="26.5" style="199" customWidth="1"/>
    <col min="3848" max="3848" width="25.83203125" style="199" customWidth="1"/>
    <col min="3849" max="3849" width="14" style="199" customWidth="1"/>
    <col min="3850" max="3850" width="18" style="199" customWidth="1"/>
    <col min="3851" max="3851" width="18.5" style="199" customWidth="1"/>
    <col min="3852" max="3852" width="20" style="199" customWidth="1"/>
    <col min="3853" max="3853" width="18.33203125" style="199" customWidth="1"/>
    <col min="3854" max="3855" width="18" style="199" customWidth="1"/>
    <col min="3856" max="3856" width="26.33203125" style="199" customWidth="1"/>
    <col min="3857" max="3857" width="24.83203125" style="199" customWidth="1"/>
    <col min="3858" max="3858" width="19.5" style="199" customWidth="1"/>
    <col min="3859" max="3859" width="28.1640625" style="199" customWidth="1"/>
    <col min="3860" max="3860" width="89.1640625" style="199" customWidth="1"/>
    <col min="3861" max="3861" width="40.1640625" style="199" customWidth="1"/>
    <col min="3862" max="3862" width="18.5" style="199" customWidth="1"/>
    <col min="3863" max="3863" width="19.5" style="199" customWidth="1"/>
    <col min="3864" max="3864" width="80.33203125" style="199" customWidth="1"/>
    <col min="3865" max="3865" width="31.1640625" style="199" customWidth="1"/>
    <col min="3866" max="3866" width="14.5" style="199" customWidth="1"/>
    <col min="3867" max="3868" width="11" style="199" customWidth="1"/>
    <col min="3869" max="4096" width="14.5" style="199"/>
    <col min="4097" max="4097" width="6.5" style="199" customWidth="1"/>
    <col min="4098" max="4098" width="10.6640625" style="199" customWidth="1"/>
    <col min="4099" max="4099" width="17.5" style="199" customWidth="1"/>
    <col min="4100" max="4100" width="21.5" style="199" customWidth="1"/>
    <col min="4101" max="4101" width="52.33203125" style="199" customWidth="1"/>
    <col min="4102" max="4102" width="24.1640625" style="199" customWidth="1"/>
    <col min="4103" max="4103" width="26.5" style="199" customWidth="1"/>
    <col min="4104" max="4104" width="25.83203125" style="199" customWidth="1"/>
    <col min="4105" max="4105" width="14" style="199" customWidth="1"/>
    <col min="4106" max="4106" width="18" style="199" customWidth="1"/>
    <col min="4107" max="4107" width="18.5" style="199" customWidth="1"/>
    <col min="4108" max="4108" width="20" style="199" customWidth="1"/>
    <col min="4109" max="4109" width="18.33203125" style="199" customWidth="1"/>
    <col min="4110" max="4111" width="18" style="199" customWidth="1"/>
    <col min="4112" max="4112" width="26.33203125" style="199" customWidth="1"/>
    <col min="4113" max="4113" width="24.83203125" style="199" customWidth="1"/>
    <col min="4114" max="4114" width="19.5" style="199" customWidth="1"/>
    <col min="4115" max="4115" width="28.1640625" style="199" customWidth="1"/>
    <col min="4116" max="4116" width="89.1640625" style="199" customWidth="1"/>
    <col min="4117" max="4117" width="40.1640625" style="199" customWidth="1"/>
    <col min="4118" max="4118" width="18.5" style="199" customWidth="1"/>
    <col min="4119" max="4119" width="19.5" style="199" customWidth="1"/>
    <col min="4120" max="4120" width="80.33203125" style="199" customWidth="1"/>
    <col min="4121" max="4121" width="31.1640625" style="199" customWidth="1"/>
    <col min="4122" max="4122" width="14.5" style="199" customWidth="1"/>
    <col min="4123" max="4124" width="11" style="199" customWidth="1"/>
    <col min="4125" max="4352" width="14.5" style="199"/>
    <col min="4353" max="4353" width="6.5" style="199" customWidth="1"/>
    <col min="4354" max="4354" width="10.6640625" style="199" customWidth="1"/>
    <col min="4355" max="4355" width="17.5" style="199" customWidth="1"/>
    <col min="4356" max="4356" width="21.5" style="199" customWidth="1"/>
    <col min="4357" max="4357" width="52.33203125" style="199" customWidth="1"/>
    <col min="4358" max="4358" width="24.1640625" style="199" customWidth="1"/>
    <col min="4359" max="4359" width="26.5" style="199" customWidth="1"/>
    <col min="4360" max="4360" width="25.83203125" style="199" customWidth="1"/>
    <col min="4361" max="4361" width="14" style="199" customWidth="1"/>
    <col min="4362" max="4362" width="18" style="199" customWidth="1"/>
    <col min="4363" max="4363" width="18.5" style="199" customWidth="1"/>
    <col min="4364" max="4364" width="20" style="199" customWidth="1"/>
    <col min="4365" max="4365" width="18.33203125" style="199" customWidth="1"/>
    <col min="4366" max="4367" width="18" style="199" customWidth="1"/>
    <col min="4368" max="4368" width="26.33203125" style="199" customWidth="1"/>
    <col min="4369" max="4369" width="24.83203125" style="199" customWidth="1"/>
    <col min="4370" max="4370" width="19.5" style="199" customWidth="1"/>
    <col min="4371" max="4371" width="28.1640625" style="199" customWidth="1"/>
    <col min="4372" max="4372" width="89.1640625" style="199" customWidth="1"/>
    <col min="4373" max="4373" width="40.1640625" style="199" customWidth="1"/>
    <col min="4374" max="4374" width="18.5" style="199" customWidth="1"/>
    <col min="4375" max="4375" width="19.5" style="199" customWidth="1"/>
    <col min="4376" max="4376" width="80.33203125" style="199" customWidth="1"/>
    <col min="4377" max="4377" width="31.1640625" style="199" customWidth="1"/>
    <col min="4378" max="4378" width="14.5" style="199" customWidth="1"/>
    <col min="4379" max="4380" width="11" style="199" customWidth="1"/>
    <col min="4381" max="4608" width="14.5" style="199"/>
    <col min="4609" max="4609" width="6.5" style="199" customWidth="1"/>
    <col min="4610" max="4610" width="10.6640625" style="199" customWidth="1"/>
    <col min="4611" max="4611" width="17.5" style="199" customWidth="1"/>
    <col min="4612" max="4612" width="21.5" style="199" customWidth="1"/>
    <col min="4613" max="4613" width="52.33203125" style="199" customWidth="1"/>
    <col min="4614" max="4614" width="24.1640625" style="199" customWidth="1"/>
    <col min="4615" max="4615" width="26.5" style="199" customWidth="1"/>
    <col min="4616" max="4616" width="25.83203125" style="199" customWidth="1"/>
    <col min="4617" max="4617" width="14" style="199" customWidth="1"/>
    <col min="4618" max="4618" width="18" style="199" customWidth="1"/>
    <col min="4619" max="4619" width="18.5" style="199" customWidth="1"/>
    <col min="4620" max="4620" width="20" style="199" customWidth="1"/>
    <col min="4621" max="4621" width="18.33203125" style="199" customWidth="1"/>
    <col min="4622" max="4623" width="18" style="199" customWidth="1"/>
    <col min="4624" max="4624" width="26.33203125" style="199" customWidth="1"/>
    <col min="4625" max="4625" width="24.83203125" style="199" customWidth="1"/>
    <col min="4626" max="4626" width="19.5" style="199" customWidth="1"/>
    <col min="4627" max="4627" width="28.1640625" style="199" customWidth="1"/>
    <col min="4628" max="4628" width="89.1640625" style="199" customWidth="1"/>
    <col min="4629" max="4629" width="40.1640625" style="199" customWidth="1"/>
    <col min="4630" max="4630" width="18.5" style="199" customWidth="1"/>
    <col min="4631" max="4631" width="19.5" style="199" customWidth="1"/>
    <col min="4632" max="4632" width="80.33203125" style="199" customWidth="1"/>
    <col min="4633" max="4633" width="31.1640625" style="199" customWidth="1"/>
    <col min="4634" max="4634" width="14.5" style="199" customWidth="1"/>
    <col min="4635" max="4636" width="11" style="199" customWidth="1"/>
    <col min="4637" max="4864" width="14.5" style="199"/>
    <col min="4865" max="4865" width="6.5" style="199" customWidth="1"/>
    <col min="4866" max="4866" width="10.6640625" style="199" customWidth="1"/>
    <col min="4867" max="4867" width="17.5" style="199" customWidth="1"/>
    <col min="4868" max="4868" width="21.5" style="199" customWidth="1"/>
    <col min="4869" max="4869" width="52.33203125" style="199" customWidth="1"/>
    <col min="4870" max="4870" width="24.1640625" style="199" customWidth="1"/>
    <col min="4871" max="4871" width="26.5" style="199" customWidth="1"/>
    <col min="4872" max="4872" width="25.83203125" style="199" customWidth="1"/>
    <col min="4873" max="4873" width="14" style="199" customWidth="1"/>
    <col min="4874" max="4874" width="18" style="199" customWidth="1"/>
    <col min="4875" max="4875" width="18.5" style="199" customWidth="1"/>
    <col min="4876" max="4876" width="20" style="199" customWidth="1"/>
    <col min="4877" max="4877" width="18.33203125" style="199" customWidth="1"/>
    <col min="4878" max="4879" width="18" style="199" customWidth="1"/>
    <col min="4880" max="4880" width="26.33203125" style="199" customWidth="1"/>
    <col min="4881" max="4881" width="24.83203125" style="199" customWidth="1"/>
    <col min="4882" max="4882" width="19.5" style="199" customWidth="1"/>
    <col min="4883" max="4883" width="28.1640625" style="199" customWidth="1"/>
    <col min="4884" max="4884" width="89.1640625" style="199" customWidth="1"/>
    <col min="4885" max="4885" width="40.1640625" style="199" customWidth="1"/>
    <col min="4886" max="4886" width="18.5" style="199" customWidth="1"/>
    <col min="4887" max="4887" width="19.5" style="199" customWidth="1"/>
    <col min="4888" max="4888" width="80.33203125" style="199" customWidth="1"/>
    <col min="4889" max="4889" width="31.1640625" style="199" customWidth="1"/>
    <col min="4890" max="4890" width="14.5" style="199" customWidth="1"/>
    <col min="4891" max="4892" width="11" style="199" customWidth="1"/>
    <col min="4893" max="5120" width="14.5" style="199"/>
    <col min="5121" max="5121" width="6.5" style="199" customWidth="1"/>
    <col min="5122" max="5122" width="10.6640625" style="199" customWidth="1"/>
    <col min="5123" max="5123" width="17.5" style="199" customWidth="1"/>
    <col min="5124" max="5124" width="21.5" style="199" customWidth="1"/>
    <col min="5125" max="5125" width="52.33203125" style="199" customWidth="1"/>
    <col min="5126" max="5126" width="24.1640625" style="199" customWidth="1"/>
    <col min="5127" max="5127" width="26.5" style="199" customWidth="1"/>
    <col min="5128" max="5128" width="25.83203125" style="199" customWidth="1"/>
    <col min="5129" max="5129" width="14" style="199" customWidth="1"/>
    <col min="5130" max="5130" width="18" style="199" customWidth="1"/>
    <col min="5131" max="5131" width="18.5" style="199" customWidth="1"/>
    <col min="5132" max="5132" width="20" style="199" customWidth="1"/>
    <col min="5133" max="5133" width="18.33203125" style="199" customWidth="1"/>
    <col min="5134" max="5135" width="18" style="199" customWidth="1"/>
    <col min="5136" max="5136" width="26.33203125" style="199" customWidth="1"/>
    <col min="5137" max="5137" width="24.83203125" style="199" customWidth="1"/>
    <col min="5138" max="5138" width="19.5" style="199" customWidth="1"/>
    <col min="5139" max="5139" width="28.1640625" style="199" customWidth="1"/>
    <col min="5140" max="5140" width="89.1640625" style="199" customWidth="1"/>
    <col min="5141" max="5141" width="40.1640625" style="199" customWidth="1"/>
    <col min="5142" max="5142" width="18.5" style="199" customWidth="1"/>
    <col min="5143" max="5143" width="19.5" style="199" customWidth="1"/>
    <col min="5144" max="5144" width="80.33203125" style="199" customWidth="1"/>
    <col min="5145" max="5145" width="31.1640625" style="199" customWidth="1"/>
    <col min="5146" max="5146" width="14.5" style="199" customWidth="1"/>
    <col min="5147" max="5148" width="11" style="199" customWidth="1"/>
    <col min="5149" max="5376" width="14.5" style="199"/>
    <col min="5377" max="5377" width="6.5" style="199" customWidth="1"/>
    <col min="5378" max="5378" width="10.6640625" style="199" customWidth="1"/>
    <col min="5379" max="5379" width="17.5" style="199" customWidth="1"/>
    <col min="5380" max="5380" width="21.5" style="199" customWidth="1"/>
    <col min="5381" max="5381" width="52.33203125" style="199" customWidth="1"/>
    <col min="5382" max="5382" width="24.1640625" style="199" customWidth="1"/>
    <col min="5383" max="5383" width="26.5" style="199" customWidth="1"/>
    <col min="5384" max="5384" width="25.83203125" style="199" customWidth="1"/>
    <col min="5385" max="5385" width="14" style="199" customWidth="1"/>
    <col min="5386" max="5386" width="18" style="199" customWidth="1"/>
    <col min="5387" max="5387" width="18.5" style="199" customWidth="1"/>
    <col min="5388" max="5388" width="20" style="199" customWidth="1"/>
    <col min="5389" max="5389" width="18.33203125" style="199" customWidth="1"/>
    <col min="5390" max="5391" width="18" style="199" customWidth="1"/>
    <col min="5392" max="5392" width="26.33203125" style="199" customWidth="1"/>
    <col min="5393" max="5393" width="24.83203125" style="199" customWidth="1"/>
    <col min="5394" max="5394" width="19.5" style="199" customWidth="1"/>
    <col min="5395" max="5395" width="28.1640625" style="199" customWidth="1"/>
    <col min="5396" max="5396" width="89.1640625" style="199" customWidth="1"/>
    <col min="5397" max="5397" width="40.1640625" style="199" customWidth="1"/>
    <col min="5398" max="5398" width="18.5" style="199" customWidth="1"/>
    <col min="5399" max="5399" width="19.5" style="199" customWidth="1"/>
    <col min="5400" max="5400" width="80.33203125" style="199" customWidth="1"/>
    <col min="5401" max="5401" width="31.1640625" style="199" customWidth="1"/>
    <col min="5402" max="5402" width="14.5" style="199" customWidth="1"/>
    <col min="5403" max="5404" width="11" style="199" customWidth="1"/>
    <col min="5405" max="5632" width="14.5" style="199"/>
    <col min="5633" max="5633" width="6.5" style="199" customWidth="1"/>
    <col min="5634" max="5634" width="10.6640625" style="199" customWidth="1"/>
    <col min="5635" max="5635" width="17.5" style="199" customWidth="1"/>
    <col min="5636" max="5636" width="21.5" style="199" customWidth="1"/>
    <col min="5637" max="5637" width="52.33203125" style="199" customWidth="1"/>
    <col min="5638" max="5638" width="24.1640625" style="199" customWidth="1"/>
    <col min="5639" max="5639" width="26.5" style="199" customWidth="1"/>
    <col min="5640" max="5640" width="25.83203125" style="199" customWidth="1"/>
    <col min="5641" max="5641" width="14" style="199" customWidth="1"/>
    <col min="5642" max="5642" width="18" style="199" customWidth="1"/>
    <col min="5643" max="5643" width="18.5" style="199" customWidth="1"/>
    <col min="5644" max="5644" width="20" style="199" customWidth="1"/>
    <col min="5645" max="5645" width="18.33203125" style="199" customWidth="1"/>
    <col min="5646" max="5647" width="18" style="199" customWidth="1"/>
    <col min="5648" max="5648" width="26.33203125" style="199" customWidth="1"/>
    <col min="5649" max="5649" width="24.83203125" style="199" customWidth="1"/>
    <col min="5650" max="5650" width="19.5" style="199" customWidth="1"/>
    <col min="5651" max="5651" width="28.1640625" style="199" customWidth="1"/>
    <col min="5652" max="5652" width="89.1640625" style="199" customWidth="1"/>
    <col min="5653" max="5653" width="40.1640625" style="199" customWidth="1"/>
    <col min="5654" max="5654" width="18.5" style="199" customWidth="1"/>
    <col min="5655" max="5655" width="19.5" style="199" customWidth="1"/>
    <col min="5656" max="5656" width="80.33203125" style="199" customWidth="1"/>
    <col min="5657" max="5657" width="31.1640625" style="199" customWidth="1"/>
    <col min="5658" max="5658" width="14.5" style="199" customWidth="1"/>
    <col min="5659" max="5660" width="11" style="199" customWidth="1"/>
    <col min="5661" max="5888" width="14.5" style="199"/>
    <col min="5889" max="5889" width="6.5" style="199" customWidth="1"/>
    <col min="5890" max="5890" width="10.6640625" style="199" customWidth="1"/>
    <col min="5891" max="5891" width="17.5" style="199" customWidth="1"/>
    <col min="5892" max="5892" width="21.5" style="199" customWidth="1"/>
    <col min="5893" max="5893" width="52.33203125" style="199" customWidth="1"/>
    <col min="5894" max="5894" width="24.1640625" style="199" customWidth="1"/>
    <col min="5895" max="5895" width="26.5" style="199" customWidth="1"/>
    <col min="5896" max="5896" width="25.83203125" style="199" customWidth="1"/>
    <col min="5897" max="5897" width="14" style="199" customWidth="1"/>
    <col min="5898" max="5898" width="18" style="199" customWidth="1"/>
    <col min="5899" max="5899" width="18.5" style="199" customWidth="1"/>
    <col min="5900" max="5900" width="20" style="199" customWidth="1"/>
    <col min="5901" max="5901" width="18.33203125" style="199" customWidth="1"/>
    <col min="5902" max="5903" width="18" style="199" customWidth="1"/>
    <col min="5904" max="5904" width="26.33203125" style="199" customWidth="1"/>
    <col min="5905" max="5905" width="24.83203125" style="199" customWidth="1"/>
    <col min="5906" max="5906" width="19.5" style="199" customWidth="1"/>
    <col min="5907" max="5907" width="28.1640625" style="199" customWidth="1"/>
    <col min="5908" max="5908" width="89.1640625" style="199" customWidth="1"/>
    <col min="5909" max="5909" width="40.1640625" style="199" customWidth="1"/>
    <col min="5910" max="5910" width="18.5" style="199" customWidth="1"/>
    <col min="5911" max="5911" width="19.5" style="199" customWidth="1"/>
    <col min="5912" max="5912" width="80.33203125" style="199" customWidth="1"/>
    <col min="5913" max="5913" width="31.1640625" style="199" customWidth="1"/>
    <col min="5914" max="5914" width="14.5" style="199" customWidth="1"/>
    <col min="5915" max="5916" width="11" style="199" customWidth="1"/>
    <col min="5917" max="6144" width="14.5" style="199"/>
    <col min="6145" max="6145" width="6.5" style="199" customWidth="1"/>
    <col min="6146" max="6146" width="10.6640625" style="199" customWidth="1"/>
    <col min="6147" max="6147" width="17.5" style="199" customWidth="1"/>
    <col min="6148" max="6148" width="21.5" style="199" customWidth="1"/>
    <col min="6149" max="6149" width="52.33203125" style="199" customWidth="1"/>
    <col min="6150" max="6150" width="24.1640625" style="199" customWidth="1"/>
    <col min="6151" max="6151" width="26.5" style="199" customWidth="1"/>
    <col min="6152" max="6152" width="25.83203125" style="199" customWidth="1"/>
    <col min="6153" max="6153" width="14" style="199" customWidth="1"/>
    <col min="6154" max="6154" width="18" style="199" customWidth="1"/>
    <col min="6155" max="6155" width="18.5" style="199" customWidth="1"/>
    <col min="6156" max="6156" width="20" style="199" customWidth="1"/>
    <col min="6157" max="6157" width="18.33203125" style="199" customWidth="1"/>
    <col min="6158" max="6159" width="18" style="199" customWidth="1"/>
    <col min="6160" max="6160" width="26.33203125" style="199" customWidth="1"/>
    <col min="6161" max="6161" width="24.83203125" style="199" customWidth="1"/>
    <col min="6162" max="6162" width="19.5" style="199" customWidth="1"/>
    <col min="6163" max="6163" width="28.1640625" style="199" customWidth="1"/>
    <col min="6164" max="6164" width="89.1640625" style="199" customWidth="1"/>
    <col min="6165" max="6165" width="40.1640625" style="199" customWidth="1"/>
    <col min="6166" max="6166" width="18.5" style="199" customWidth="1"/>
    <col min="6167" max="6167" width="19.5" style="199" customWidth="1"/>
    <col min="6168" max="6168" width="80.33203125" style="199" customWidth="1"/>
    <col min="6169" max="6169" width="31.1640625" style="199" customWidth="1"/>
    <col min="6170" max="6170" width="14.5" style="199" customWidth="1"/>
    <col min="6171" max="6172" width="11" style="199" customWidth="1"/>
    <col min="6173" max="6400" width="14.5" style="199"/>
    <col min="6401" max="6401" width="6.5" style="199" customWidth="1"/>
    <col min="6402" max="6402" width="10.6640625" style="199" customWidth="1"/>
    <col min="6403" max="6403" width="17.5" style="199" customWidth="1"/>
    <col min="6404" max="6404" width="21.5" style="199" customWidth="1"/>
    <col min="6405" max="6405" width="52.33203125" style="199" customWidth="1"/>
    <col min="6406" max="6406" width="24.1640625" style="199" customWidth="1"/>
    <col min="6407" max="6407" width="26.5" style="199" customWidth="1"/>
    <col min="6408" max="6408" width="25.83203125" style="199" customWidth="1"/>
    <col min="6409" max="6409" width="14" style="199" customWidth="1"/>
    <col min="6410" max="6410" width="18" style="199" customWidth="1"/>
    <col min="6411" max="6411" width="18.5" style="199" customWidth="1"/>
    <col min="6412" max="6412" width="20" style="199" customWidth="1"/>
    <col min="6413" max="6413" width="18.33203125" style="199" customWidth="1"/>
    <col min="6414" max="6415" width="18" style="199" customWidth="1"/>
    <col min="6416" max="6416" width="26.33203125" style="199" customWidth="1"/>
    <col min="6417" max="6417" width="24.83203125" style="199" customWidth="1"/>
    <col min="6418" max="6418" width="19.5" style="199" customWidth="1"/>
    <col min="6419" max="6419" width="28.1640625" style="199" customWidth="1"/>
    <col min="6420" max="6420" width="89.1640625" style="199" customWidth="1"/>
    <col min="6421" max="6421" width="40.1640625" style="199" customWidth="1"/>
    <col min="6422" max="6422" width="18.5" style="199" customWidth="1"/>
    <col min="6423" max="6423" width="19.5" style="199" customWidth="1"/>
    <col min="6424" max="6424" width="80.33203125" style="199" customWidth="1"/>
    <col min="6425" max="6425" width="31.1640625" style="199" customWidth="1"/>
    <col min="6426" max="6426" width="14.5" style="199" customWidth="1"/>
    <col min="6427" max="6428" width="11" style="199" customWidth="1"/>
    <col min="6429" max="6656" width="14.5" style="199"/>
    <col min="6657" max="6657" width="6.5" style="199" customWidth="1"/>
    <col min="6658" max="6658" width="10.6640625" style="199" customWidth="1"/>
    <col min="6659" max="6659" width="17.5" style="199" customWidth="1"/>
    <col min="6660" max="6660" width="21.5" style="199" customWidth="1"/>
    <col min="6661" max="6661" width="52.33203125" style="199" customWidth="1"/>
    <col min="6662" max="6662" width="24.1640625" style="199" customWidth="1"/>
    <col min="6663" max="6663" width="26.5" style="199" customWidth="1"/>
    <col min="6664" max="6664" width="25.83203125" style="199" customWidth="1"/>
    <col min="6665" max="6665" width="14" style="199" customWidth="1"/>
    <col min="6666" max="6666" width="18" style="199" customWidth="1"/>
    <col min="6667" max="6667" width="18.5" style="199" customWidth="1"/>
    <col min="6668" max="6668" width="20" style="199" customWidth="1"/>
    <col min="6669" max="6669" width="18.33203125" style="199" customWidth="1"/>
    <col min="6670" max="6671" width="18" style="199" customWidth="1"/>
    <col min="6672" max="6672" width="26.33203125" style="199" customWidth="1"/>
    <col min="6673" max="6673" width="24.83203125" style="199" customWidth="1"/>
    <col min="6674" max="6674" width="19.5" style="199" customWidth="1"/>
    <col min="6675" max="6675" width="28.1640625" style="199" customWidth="1"/>
    <col min="6676" max="6676" width="89.1640625" style="199" customWidth="1"/>
    <col min="6677" max="6677" width="40.1640625" style="199" customWidth="1"/>
    <col min="6678" max="6678" width="18.5" style="199" customWidth="1"/>
    <col min="6679" max="6679" width="19.5" style="199" customWidth="1"/>
    <col min="6680" max="6680" width="80.33203125" style="199" customWidth="1"/>
    <col min="6681" max="6681" width="31.1640625" style="199" customWidth="1"/>
    <col min="6682" max="6682" width="14.5" style="199" customWidth="1"/>
    <col min="6683" max="6684" width="11" style="199" customWidth="1"/>
    <col min="6685" max="6912" width="14.5" style="199"/>
    <col min="6913" max="6913" width="6.5" style="199" customWidth="1"/>
    <col min="6914" max="6914" width="10.6640625" style="199" customWidth="1"/>
    <col min="6915" max="6915" width="17.5" style="199" customWidth="1"/>
    <col min="6916" max="6916" width="21.5" style="199" customWidth="1"/>
    <col min="6917" max="6917" width="52.33203125" style="199" customWidth="1"/>
    <col min="6918" max="6918" width="24.1640625" style="199" customWidth="1"/>
    <col min="6919" max="6919" width="26.5" style="199" customWidth="1"/>
    <col min="6920" max="6920" width="25.83203125" style="199" customWidth="1"/>
    <col min="6921" max="6921" width="14" style="199" customWidth="1"/>
    <col min="6922" max="6922" width="18" style="199" customWidth="1"/>
    <col min="6923" max="6923" width="18.5" style="199" customWidth="1"/>
    <col min="6924" max="6924" width="20" style="199" customWidth="1"/>
    <col min="6925" max="6925" width="18.33203125" style="199" customWidth="1"/>
    <col min="6926" max="6927" width="18" style="199" customWidth="1"/>
    <col min="6928" max="6928" width="26.33203125" style="199" customWidth="1"/>
    <col min="6929" max="6929" width="24.83203125" style="199" customWidth="1"/>
    <col min="6930" max="6930" width="19.5" style="199" customWidth="1"/>
    <col min="6931" max="6931" width="28.1640625" style="199" customWidth="1"/>
    <col min="6932" max="6932" width="89.1640625" style="199" customWidth="1"/>
    <col min="6933" max="6933" width="40.1640625" style="199" customWidth="1"/>
    <col min="6934" max="6934" width="18.5" style="199" customWidth="1"/>
    <col min="6935" max="6935" width="19.5" style="199" customWidth="1"/>
    <col min="6936" max="6936" width="80.33203125" style="199" customWidth="1"/>
    <col min="6937" max="6937" width="31.1640625" style="199" customWidth="1"/>
    <col min="6938" max="6938" width="14.5" style="199" customWidth="1"/>
    <col min="6939" max="6940" width="11" style="199" customWidth="1"/>
    <col min="6941" max="7168" width="14.5" style="199"/>
    <col min="7169" max="7169" width="6.5" style="199" customWidth="1"/>
    <col min="7170" max="7170" width="10.6640625" style="199" customWidth="1"/>
    <col min="7171" max="7171" width="17.5" style="199" customWidth="1"/>
    <col min="7172" max="7172" width="21.5" style="199" customWidth="1"/>
    <col min="7173" max="7173" width="52.33203125" style="199" customWidth="1"/>
    <col min="7174" max="7174" width="24.1640625" style="199" customWidth="1"/>
    <col min="7175" max="7175" width="26.5" style="199" customWidth="1"/>
    <col min="7176" max="7176" width="25.83203125" style="199" customWidth="1"/>
    <col min="7177" max="7177" width="14" style="199" customWidth="1"/>
    <col min="7178" max="7178" width="18" style="199" customWidth="1"/>
    <col min="7179" max="7179" width="18.5" style="199" customWidth="1"/>
    <col min="7180" max="7180" width="20" style="199" customWidth="1"/>
    <col min="7181" max="7181" width="18.33203125" style="199" customWidth="1"/>
    <col min="7182" max="7183" width="18" style="199" customWidth="1"/>
    <col min="7184" max="7184" width="26.33203125" style="199" customWidth="1"/>
    <col min="7185" max="7185" width="24.83203125" style="199" customWidth="1"/>
    <col min="7186" max="7186" width="19.5" style="199" customWidth="1"/>
    <col min="7187" max="7187" width="28.1640625" style="199" customWidth="1"/>
    <col min="7188" max="7188" width="89.1640625" style="199" customWidth="1"/>
    <col min="7189" max="7189" width="40.1640625" style="199" customWidth="1"/>
    <col min="7190" max="7190" width="18.5" style="199" customWidth="1"/>
    <col min="7191" max="7191" width="19.5" style="199" customWidth="1"/>
    <col min="7192" max="7192" width="80.33203125" style="199" customWidth="1"/>
    <col min="7193" max="7193" width="31.1640625" style="199" customWidth="1"/>
    <col min="7194" max="7194" width="14.5" style="199" customWidth="1"/>
    <col min="7195" max="7196" width="11" style="199" customWidth="1"/>
    <col min="7197" max="7424" width="14.5" style="199"/>
    <col min="7425" max="7425" width="6.5" style="199" customWidth="1"/>
    <col min="7426" max="7426" width="10.6640625" style="199" customWidth="1"/>
    <col min="7427" max="7427" width="17.5" style="199" customWidth="1"/>
    <col min="7428" max="7428" width="21.5" style="199" customWidth="1"/>
    <col min="7429" max="7429" width="52.33203125" style="199" customWidth="1"/>
    <col min="7430" max="7430" width="24.1640625" style="199" customWidth="1"/>
    <col min="7431" max="7431" width="26.5" style="199" customWidth="1"/>
    <col min="7432" max="7432" width="25.83203125" style="199" customWidth="1"/>
    <col min="7433" max="7433" width="14" style="199" customWidth="1"/>
    <col min="7434" max="7434" width="18" style="199" customWidth="1"/>
    <col min="7435" max="7435" width="18.5" style="199" customWidth="1"/>
    <col min="7436" max="7436" width="20" style="199" customWidth="1"/>
    <col min="7437" max="7437" width="18.33203125" style="199" customWidth="1"/>
    <col min="7438" max="7439" width="18" style="199" customWidth="1"/>
    <col min="7440" max="7440" width="26.33203125" style="199" customWidth="1"/>
    <col min="7441" max="7441" width="24.83203125" style="199" customWidth="1"/>
    <col min="7442" max="7442" width="19.5" style="199" customWidth="1"/>
    <col min="7443" max="7443" width="28.1640625" style="199" customWidth="1"/>
    <col min="7444" max="7444" width="89.1640625" style="199" customWidth="1"/>
    <col min="7445" max="7445" width="40.1640625" style="199" customWidth="1"/>
    <col min="7446" max="7446" width="18.5" style="199" customWidth="1"/>
    <col min="7447" max="7447" width="19.5" style="199" customWidth="1"/>
    <col min="7448" max="7448" width="80.33203125" style="199" customWidth="1"/>
    <col min="7449" max="7449" width="31.1640625" style="199" customWidth="1"/>
    <col min="7450" max="7450" width="14.5" style="199" customWidth="1"/>
    <col min="7451" max="7452" width="11" style="199" customWidth="1"/>
    <col min="7453" max="7680" width="14.5" style="199"/>
    <col min="7681" max="7681" width="6.5" style="199" customWidth="1"/>
    <col min="7682" max="7682" width="10.6640625" style="199" customWidth="1"/>
    <col min="7683" max="7683" width="17.5" style="199" customWidth="1"/>
    <col min="7684" max="7684" width="21.5" style="199" customWidth="1"/>
    <col min="7685" max="7685" width="52.33203125" style="199" customWidth="1"/>
    <col min="7686" max="7686" width="24.1640625" style="199" customWidth="1"/>
    <col min="7687" max="7687" width="26.5" style="199" customWidth="1"/>
    <col min="7688" max="7688" width="25.83203125" style="199" customWidth="1"/>
    <col min="7689" max="7689" width="14" style="199" customWidth="1"/>
    <col min="7690" max="7690" width="18" style="199" customWidth="1"/>
    <col min="7691" max="7691" width="18.5" style="199" customWidth="1"/>
    <col min="7692" max="7692" width="20" style="199" customWidth="1"/>
    <col min="7693" max="7693" width="18.33203125" style="199" customWidth="1"/>
    <col min="7694" max="7695" width="18" style="199" customWidth="1"/>
    <col min="7696" max="7696" width="26.33203125" style="199" customWidth="1"/>
    <col min="7697" max="7697" width="24.83203125" style="199" customWidth="1"/>
    <col min="7698" max="7698" width="19.5" style="199" customWidth="1"/>
    <col min="7699" max="7699" width="28.1640625" style="199" customWidth="1"/>
    <col min="7700" max="7700" width="89.1640625" style="199" customWidth="1"/>
    <col min="7701" max="7701" width="40.1640625" style="199" customWidth="1"/>
    <col min="7702" max="7702" width="18.5" style="199" customWidth="1"/>
    <col min="7703" max="7703" width="19.5" style="199" customWidth="1"/>
    <col min="7704" max="7704" width="80.33203125" style="199" customWidth="1"/>
    <col min="7705" max="7705" width="31.1640625" style="199" customWidth="1"/>
    <col min="7706" max="7706" width="14.5" style="199" customWidth="1"/>
    <col min="7707" max="7708" width="11" style="199" customWidth="1"/>
    <col min="7709" max="7936" width="14.5" style="199"/>
    <col min="7937" max="7937" width="6.5" style="199" customWidth="1"/>
    <col min="7938" max="7938" width="10.6640625" style="199" customWidth="1"/>
    <col min="7939" max="7939" width="17.5" style="199" customWidth="1"/>
    <col min="7940" max="7940" width="21.5" style="199" customWidth="1"/>
    <col min="7941" max="7941" width="52.33203125" style="199" customWidth="1"/>
    <col min="7942" max="7942" width="24.1640625" style="199" customWidth="1"/>
    <col min="7943" max="7943" width="26.5" style="199" customWidth="1"/>
    <col min="7944" max="7944" width="25.83203125" style="199" customWidth="1"/>
    <col min="7945" max="7945" width="14" style="199" customWidth="1"/>
    <col min="7946" max="7946" width="18" style="199" customWidth="1"/>
    <col min="7947" max="7947" width="18.5" style="199" customWidth="1"/>
    <col min="7948" max="7948" width="20" style="199" customWidth="1"/>
    <col min="7949" max="7949" width="18.33203125" style="199" customWidth="1"/>
    <col min="7950" max="7951" width="18" style="199" customWidth="1"/>
    <col min="7952" max="7952" width="26.33203125" style="199" customWidth="1"/>
    <col min="7953" max="7953" width="24.83203125" style="199" customWidth="1"/>
    <col min="7954" max="7954" width="19.5" style="199" customWidth="1"/>
    <col min="7955" max="7955" width="28.1640625" style="199" customWidth="1"/>
    <col min="7956" max="7956" width="89.1640625" style="199" customWidth="1"/>
    <col min="7957" max="7957" width="40.1640625" style="199" customWidth="1"/>
    <col min="7958" max="7958" width="18.5" style="199" customWidth="1"/>
    <col min="7959" max="7959" width="19.5" style="199" customWidth="1"/>
    <col min="7960" max="7960" width="80.33203125" style="199" customWidth="1"/>
    <col min="7961" max="7961" width="31.1640625" style="199" customWidth="1"/>
    <col min="7962" max="7962" width="14.5" style="199" customWidth="1"/>
    <col min="7963" max="7964" width="11" style="199" customWidth="1"/>
    <col min="7965" max="8192" width="14.5" style="199"/>
    <col min="8193" max="8193" width="6.5" style="199" customWidth="1"/>
    <col min="8194" max="8194" width="10.6640625" style="199" customWidth="1"/>
    <col min="8195" max="8195" width="17.5" style="199" customWidth="1"/>
    <col min="8196" max="8196" width="21.5" style="199" customWidth="1"/>
    <col min="8197" max="8197" width="52.33203125" style="199" customWidth="1"/>
    <col min="8198" max="8198" width="24.1640625" style="199" customWidth="1"/>
    <col min="8199" max="8199" width="26.5" style="199" customWidth="1"/>
    <col min="8200" max="8200" width="25.83203125" style="199" customWidth="1"/>
    <col min="8201" max="8201" width="14" style="199" customWidth="1"/>
    <col min="8202" max="8202" width="18" style="199" customWidth="1"/>
    <col min="8203" max="8203" width="18.5" style="199" customWidth="1"/>
    <col min="8204" max="8204" width="20" style="199" customWidth="1"/>
    <col min="8205" max="8205" width="18.33203125" style="199" customWidth="1"/>
    <col min="8206" max="8207" width="18" style="199" customWidth="1"/>
    <col min="8208" max="8208" width="26.33203125" style="199" customWidth="1"/>
    <col min="8209" max="8209" width="24.83203125" style="199" customWidth="1"/>
    <col min="8210" max="8210" width="19.5" style="199" customWidth="1"/>
    <col min="8211" max="8211" width="28.1640625" style="199" customWidth="1"/>
    <col min="8212" max="8212" width="89.1640625" style="199" customWidth="1"/>
    <col min="8213" max="8213" width="40.1640625" style="199" customWidth="1"/>
    <col min="8214" max="8214" width="18.5" style="199" customWidth="1"/>
    <col min="8215" max="8215" width="19.5" style="199" customWidth="1"/>
    <col min="8216" max="8216" width="80.33203125" style="199" customWidth="1"/>
    <col min="8217" max="8217" width="31.1640625" style="199" customWidth="1"/>
    <col min="8218" max="8218" width="14.5" style="199" customWidth="1"/>
    <col min="8219" max="8220" width="11" style="199" customWidth="1"/>
    <col min="8221" max="8448" width="14.5" style="199"/>
    <col min="8449" max="8449" width="6.5" style="199" customWidth="1"/>
    <col min="8450" max="8450" width="10.6640625" style="199" customWidth="1"/>
    <col min="8451" max="8451" width="17.5" style="199" customWidth="1"/>
    <col min="8452" max="8452" width="21.5" style="199" customWidth="1"/>
    <col min="8453" max="8453" width="52.33203125" style="199" customWidth="1"/>
    <col min="8454" max="8454" width="24.1640625" style="199" customWidth="1"/>
    <col min="8455" max="8455" width="26.5" style="199" customWidth="1"/>
    <col min="8456" max="8456" width="25.83203125" style="199" customWidth="1"/>
    <col min="8457" max="8457" width="14" style="199" customWidth="1"/>
    <col min="8458" max="8458" width="18" style="199" customWidth="1"/>
    <col min="8459" max="8459" width="18.5" style="199" customWidth="1"/>
    <col min="8460" max="8460" width="20" style="199" customWidth="1"/>
    <col min="8461" max="8461" width="18.33203125" style="199" customWidth="1"/>
    <col min="8462" max="8463" width="18" style="199" customWidth="1"/>
    <col min="8464" max="8464" width="26.33203125" style="199" customWidth="1"/>
    <col min="8465" max="8465" width="24.83203125" style="199" customWidth="1"/>
    <col min="8466" max="8466" width="19.5" style="199" customWidth="1"/>
    <col min="8467" max="8467" width="28.1640625" style="199" customWidth="1"/>
    <col min="8468" max="8468" width="89.1640625" style="199" customWidth="1"/>
    <col min="8469" max="8469" width="40.1640625" style="199" customWidth="1"/>
    <col min="8470" max="8470" width="18.5" style="199" customWidth="1"/>
    <col min="8471" max="8471" width="19.5" style="199" customWidth="1"/>
    <col min="8472" max="8472" width="80.33203125" style="199" customWidth="1"/>
    <col min="8473" max="8473" width="31.1640625" style="199" customWidth="1"/>
    <col min="8474" max="8474" width="14.5" style="199" customWidth="1"/>
    <col min="8475" max="8476" width="11" style="199" customWidth="1"/>
    <col min="8477" max="8704" width="14.5" style="199"/>
    <col min="8705" max="8705" width="6.5" style="199" customWidth="1"/>
    <col min="8706" max="8706" width="10.6640625" style="199" customWidth="1"/>
    <col min="8707" max="8707" width="17.5" style="199" customWidth="1"/>
    <col min="8708" max="8708" width="21.5" style="199" customWidth="1"/>
    <col min="8709" max="8709" width="52.33203125" style="199" customWidth="1"/>
    <col min="8710" max="8710" width="24.1640625" style="199" customWidth="1"/>
    <col min="8711" max="8711" width="26.5" style="199" customWidth="1"/>
    <col min="8712" max="8712" width="25.83203125" style="199" customWidth="1"/>
    <col min="8713" max="8713" width="14" style="199" customWidth="1"/>
    <col min="8714" max="8714" width="18" style="199" customWidth="1"/>
    <col min="8715" max="8715" width="18.5" style="199" customWidth="1"/>
    <col min="8716" max="8716" width="20" style="199" customWidth="1"/>
    <col min="8717" max="8717" width="18.33203125" style="199" customWidth="1"/>
    <col min="8718" max="8719" width="18" style="199" customWidth="1"/>
    <col min="8720" max="8720" width="26.33203125" style="199" customWidth="1"/>
    <col min="8721" max="8721" width="24.83203125" style="199" customWidth="1"/>
    <col min="8722" max="8722" width="19.5" style="199" customWidth="1"/>
    <col min="8723" max="8723" width="28.1640625" style="199" customWidth="1"/>
    <col min="8724" max="8724" width="89.1640625" style="199" customWidth="1"/>
    <col min="8725" max="8725" width="40.1640625" style="199" customWidth="1"/>
    <col min="8726" max="8726" width="18.5" style="199" customWidth="1"/>
    <col min="8727" max="8727" width="19.5" style="199" customWidth="1"/>
    <col min="8728" max="8728" width="80.33203125" style="199" customWidth="1"/>
    <col min="8729" max="8729" width="31.1640625" style="199" customWidth="1"/>
    <col min="8730" max="8730" width="14.5" style="199" customWidth="1"/>
    <col min="8731" max="8732" width="11" style="199" customWidth="1"/>
    <col min="8733" max="8960" width="14.5" style="199"/>
    <col min="8961" max="8961" width="6.5" style="199" customWidth="1"/>
    <col min="8962" max="8962" width="10.6640625" style="199" customWidth="1"/>
    <col min="8963" max="8963" width="17.5" style="199" customWidth="1"/>
    <col min="8964" max="8964" width="21.5" style="199" customWidth="1"/>
    <col min="8965" max="8965" width="52.33203125" style="199" customWidth="1"/>
    <col min="8966" max="8966" width="24.1640625" style="199" customWidth="1"/>
    <col min="8967" max="8967" width="26.5" style="199" customWidth="1"/>
    <col min="8968" max="8968" width="25.83203125" style="199" customWidth="1"/>
    <col min="8969" max="8969" width="14" style="199" customWidth="1"/>
    <col min="8970" max="8970" width="18" style="199" customWidth="1"/>
    <col min="8971" max="8971" width="18.5" style="199" customWidth="1"/>
    <col min="8972" max="8972" width="20" style="199" customWidth="1"/>
    <col min="8973" max="8973" width="18.33203125" style="199" customWidth="1"/>
    <col min="8974" max="8975" width="18" style="199" customWidth="1"/>
    <col min="8976" max="8976" width="26.33203125" style="199" customWidth="1"/>
    <col min="8977" max="8977" width="24.83203125" style="199" customWidth="1"/>
    <col min="8978" max="8978" width="19.5" style="199" customWidth="1"/>
    <col min="8979" max="8979" width="28.1640625" style="199" customWidth="1"/>
    <col min="8980" max="8980" width="89.1640625" style="199" customWidth="1"/>
    <col min="8981" max="8981" width="40.1640625" style="199" customWidth="1"/>
    <col min="8982" max="8982" width="18.5" style="199" customWidth="1"/>
    <col min="8983" max="8983" width="19.5" style="199" customWidth="1"/>
    <col min="8984" max="8984" width="80.33203125" style="199" customWidth="1"/>
    <col min="8985" max="8985" width="31.1640625" style="199" customWidth="1"/>
    <col min="8986" max="8986" width="14.5" style="199" customWidth="1"/>
    <col min="8987" max="8988" width="11" style="199" customWidth="1"/>
    <col min="8989" max="9216" width="14.5" style="199"/>
    <col min="9217" max="9217" width="6.5" style="199" customWidth="1"/>
    <col min="9218" max="9218" width="10.6640625" style="199" customWidth="1"/>
    <col min="9219" max="9219" width="17.5" style="199" customWidth="1"/>
    <col min="9220" max="9220" width="21.5" style="199" customWidth="1"/>
    <col min="9221" max="9221" width="52.33203125" style="199" customWidth="1"/>
    <col min="9222" max="9222" width="24.1640625" style="199" customWidth="1"/>
    <col min="9223" max="9223" width="26.5" style="199" customWidth="1"/>
    <col min="9224" max="9224" width="25.83203125" style="199" customWidth="1"/>
    <col min="9225" max="9225" width="14" style="199" customWidth="1"/>
    <col min="9226" max="9226" width="18" style="199" customWidth="1"/>
    <col min="9227" max="9227" width="18.5" style="199" customWidth="1"/>
    <col min="9228" max="9228" width="20" style="199" customWidth="1"/>
    <col min="9229" max="9229" width="18.33203125" style="199" customWidth="1"/>
    <col min="9230" max="9231" width="18" style="199" customWidth="1"/>
    <col min="9232" max="9232" width="26.33203125" style="199" customWidth="1"/>
    <col min="9233" max="9233" width="24.83203125" style="199" customWidth="1"/>
    <col min="9234" max="9234" width="19.5" style="199" customWidth="1"/>
    <col min="9235" max="9235" width="28.1640625" style="199" customWidth="1"/>
    <col min="9236" max="9236" width="89.1640625" style="199" customWidth="1"/>
    <col min="9237" max="9237" width="40.1640625" style="199" customWidth="1"/>
    <col min="9238" max="9238" width="18.5" style="199" customWidth="1"/>
    <col min="9239" max="9239" width="19.5" style="199" customWidth="1"/>
    <col min="9240" max="9240" width="80.33203125" style="199" customWidth="1"/>
    <col min="9241" max="9241" width="31.1640625" style="199" customWidth="1"/>
    <col min="9242" max="9242" width="14.5" style="199" customWidth="1"/>
    <col min="9243" max="9244" width="11" style="199" customWidth="1"/>
    <col min="9245" max="9472" width="14.5" style="199"/>
    <col min="9473" max="9473" width="6.5" style="199" customWidth="1"/>
    <col min="9474" max="9474" width="10.6640625" style="199" customWidth="1"/>
    <col min="9475" max="9475" width="17.5" style="199" customWidth="1"/>
    <col min="9476" max="9476" width="21.5" style="199" customWidth="1"/>
    <col min="9477" max="9477" width="52.33203125" style="199" customWidth="1"/>
    <col min="9478" max="9478" width="24.1640625" style="199" customWidth="1"/>
    <col min="9479" max="9479" width="26.5" style="199" customWidth="1"/>
    <col min="9480" max="9480" width="25.83203125" style="199" customWidth="1"/>
    <col min="9481" max="9481" width="14" style="199" customWidth="1"/>
    <col min="9482" max="9482" width="18" style="199" customWidth="1"/>
    <col min="9483" max="9483" width="18.5" style="199" customWidth="1"/>
    <col min="9484" max="9484" width="20" style="199" customWidth="1"/>
    <col min="9485" max="9485" width="18.33203125" style="199" customWidth="1"/>
    <col min="9486" max="9487" width="18" style="199" customWidth="1"/>
    <col min="9488" max="9488" width="26.33203125" style="199" customWidth="1"/>
    <col min="9489" max="9489" width="24.83203125" style="199" customWidth="1"/>
    <col min="9490" max="9490" width="19.5" style="199" customWidth="1"/>
    <col min="9491" max="9491" width="28.1640625" style="199" customWidth="1"/>
    <col min="9492" max="9492" width="89.1640625" style="199" customWidth="1"/>
    <col min="9493" max="9493" width="40.1640625" style="199" customWidth="1"/>
    <col min="9494" max="9494" width="18.5" style="199" customWidth="1"/>
    <col min="9495" max="9495" width="19.5" style="199" customWidth="1"/>
    <col min="9496" max="9496" width="80.33203125" style="199" customWidth="1"/>
    <col min="9497" max="9497" width="31.1640625" style="199" customWidth="1"/>
    <col min="9498" max="9498" width="14.5" style="199" customWidth="1"/>
    <col min="9499" max="9500" width="11" style="199" customWidth="1"/>
    <col min="9501" max="9728" width="14.5" style="199"/>
    <col min="9729" max="9729" width="6.5" style="199" customWidth="1"/>
    <col min="9730" max="9730" width="10.6640625" style="199" customWidth="1"/>
    <col min="9731" max="9731" width="17.5" style="199" customWidth="1"/>
    <col min="9732" max="9732" width="21.5" style="199" customWidth="1"/>
    <col min="9733" max="9733" width="52.33203125" style="199" customWidth="1"/>
    <col min="9734" max="9734" width="24.1640625" style="199" customWidth="1"/>
    <col min="9735" max="9735" width="26.5" style="199" customWidth="1"/>
    <col min="9736" max="9736" width="25.83203125" style="199" customWidth="1"/>
    <col min="9737" max="9737" width="14" style="199" customWidth="1"/>
    <col min="9738" max="9738" width="18" style="199" customWidth="1"/>
    <col min="9739" max="9739" width="18.5" style="199" customWidth="1"/>
    <col min="9740" max="9740" width="20" style="199" customWidth="1"/>
    <col min="9741" max="9741" width="18.33203125" style="199" customWidth="1"/>
    <col min="9742" max="9743" width="18" style="199" customWidth="1"/>
    <col min="9744" max="9744" width="26.33203125" style="199" customWidth="1"/>
    <col min="9745" max="9745" width="24.83203125" style="199" customWidth="1"/>
    <col min="9746" max="9746" width="19.5" style="199" customWidth="1"/>
    <col min="9747" max="9747" width="28.1640625" style="199" customWidth="1"/>
    <col min="9748" max="9748" width="89.1640625" style="199" customWidth="1"/>
    <col min="9749" max="9749" width="40.1640625" style="199" customWidth="1"/>
    <col min="9750" max="9750" width="18.5" style="199" customWidth="1"/>
    <col min="9751" max="9751" width="19.5" style="199" customWidth="1"/>
    <col min="9752" max="9752" width="80.33203125" style="199" customWidth="1"/>
    <col min="9753" max="9753" width="31.1640625" style="199" customWidth="1"/>
    <col min="9754" max="9754" width="14.5" style="199" customWidth="1"/>
    <col min="9755" max="9756" width="11" style="199" customWidth="1"/>
    <col min="9757" max="9984" width="14.5" style="199"/>
    <col min="9985" max="9985" width="6.5" style="199" customWidth="1"/>
    <col min="9986" max="9986" width="10.6640625" style="199" customWidth="1"/>
    <col min="9987" max="9987" width="17.5" style="199" customWidth="1"/>
    <col min="9988" max="9988" width="21.5" style="199" customWidth="1"/>
    <col min="9989" max="9989" width="52.33203125" style="199" customWidth="1"/>
    <col min="9990" max="9990" width="24.1640625" style="199" customWidth="1"/>
    <col min="9991" max="9991" width="26.5" style="199" customWidth="1"/>
    <col min="9992" max="9992" width="25.83203125" style="199" customWidth="1"/>
    <col min="9993" max="9993" width="14" style="199" customWidth="1"/>
    <col min="9994" max="9994" width="18" style="199" customWidth="1"/>
    <col min="9995" max="9995" width="18.5" style="199" customWidth="1"/>
    <col min="9996" max="9996" width="20" style="199" customWidth="1"/>
    <col min="9997" max="9997" width="18.33203125" style="199" customWidth="1"/>
    <col min="9998" max="9999" width="18" style="199" customWidth="1"/>
    <col min="10000" max="10000" width="26.33203125" style="199" customWidth="1"/>
    <col min="10001" max="10001" width="24.83203125" style="199" customWidth="1"/>
    <col min="10002" max="10002" width="19.5" style="199" customWidth="1"/>
    <col min="10003" max="10003" width="28.1640625" style="199" customWidth="1"/>
    <col min="10004" max="10004" width="89.1640625" style="199" customWidth="1"/>
    <col min="10005" max="10005" width="40.1640625" style="199" customWidth="1"/>
    <col min="10006" max="10006" width="18.5" style="199" customWidth="1"/>
    <col min="10007" max="10007" width="19.5" style="199" customWidth="1"/>
    <col min="10008" max="10008" width="80.33203125" style="199" customWidth="1"/>
    <col min="10009" max="10009" width="31.1640625" style="199" customWidth="1"/>
    <col min="10010" max="10010" width="14.5" style="199" customWidth="1"/>
    <col min="10011" max="10012" width="11" style="199" customWidth="1"/>
    <col min="10013" max="10240" width="14.5" style="199"/>
    <col min="10241" max="10241" width="6.5" style="199" customWidth="1"/>
    <col min="10242" max="10242" width="10.6640625" style="199" customWidth="1"/>
    <col min="10243" max="10243" width="17.5" style="199" customWidth="1"/>
    <col min="10244" max="10244" width="21.5" style="199" customWidth="1"/>
    <col min="10245" max="10245" width="52.33203125" style="199" customWidth="1"/>
    <col min="10246" max="10246" width="24.1640625" style="199" customWidth="1"/>
    <col min="10247" max="10247" width="26.5" style="199" customWidth="1"/>
    <col min="10248" max="10248" width="25.83203125" style="199" customWidth="1"/>
    <col min="10249" max="10249" width="14" style="199" customWidth="1"/>
    <col min="10250" max="10250" width="18" style="199" customWidth="1"/>
    <col min="10251" max="10251" width="18.5" style="199" customWidth="1"/>
    <col min="10252" max="10252" width="20" style="199" customWidth="1"/>
    <col min="10253" max="10253" width="18.33203125" style="199" customWidth="1"/>
    <col min="10254" max="10255" width="18" style="199" customWidth="1"/>
    <col min="10256" max="10256" width="26.33203125" style="199" customWidth="1"/>
    <col min="10257" max="10257" width="24.83203125" style="199" customWidth="1"/>
    <col min="10258" max="10258" width="19.5" style="199" customWidth="1"/>
    <col min="10259" max="10259" width="28.1640625" style="199" customWidth="1"/>
    <col min="10260" max="10260" width="89.1640625" style="199" customWidth="1"/>
    <col min="10261" max="10261" width="40.1640625" style="199" customWidth="1"/>
    <col min="10262" max="10262" width="18.5" style="199" customWidth="1"/>
    <col min="10263" max="10263" width="19.5" style="199" customWidth="1"/>
    <col min="10264" max="10264" width="80.33203125" style="199" customWidth="1"/>
    <col min="10265" max="10265" width="31.1640625" style="199" customWidth="1"/>
    <col min="10266" max="10266" width="14.5" style="199" customWidth="1"/>
    <col min="10267" max="10268" width="11" style="199" customWidth="1"/>
    <col min="10269" max="10496" width="14.5" style="199"/>
    <col min="10497" max="10497" width="6.5" style="199" customWidth="1"/>
    <col min="10498" max="10498" width="10.6640625" style="199" customWidth="1"/>
    <col min="10499" max="10499" width="17.5" style="199" customWidth="1"/>
    <col min="10500" max="10500" width="21.5" style="199" customWidth="1"/>
    <col min="10501" max="10501" width="52.33203125" style="199" customWidth="1"/>
    <col min="10502" max="10502" width="24.1640625" style="199" customWidth="1"/>
    <col min="10503" max="10503" width="26.5" style="199" customWidth="1"/>
    <col min="10504" max="10504" width="25.83203125" style="199" customWidth="1"/>
    <col min="10505" max="10505" width="14" style="199" customWidth="1"/>
    <col min="10506" max="10506" width="18" style="199" customWidth="1"/>
    <col min="10507" max="10507" width="18.5" style="199" customWidth="1"/>
    <col min="10508" max="10508" width="20" style="199" customWidth="1"/>
    <col min="10509" max="10509" width="18.33203125" style="199" customWidth="1"/>
    <col min="10510" max="10511" width="18" style="199" customWidth="1"/>
    <col min="10512" max="10512" width="26.33203125" style="199" customWidth="1"/>
    <col min="10513" max="10513" width="24.83203125" style="199" customWidth="1"/>
    <col min="10514" max="10514" width="19.5" style="199" customWidth="1"/>
    <col min="10515" max="10515" width="28.1640625" style="199" customWidth="1"/>
    <col min="10516" max="10516" width="89.1640625" style="199" customWidth="1"/>
    <col min="10517" max="10517" width="40.1640625" style="199" customWidth="1"/>
    <col min="10518" max="10518" width="18.5" style="199" customWidth="1"/>
    <col min="10519" max="10519" width="19.5" style="199" customWidth="1"/>
    <col min="10520" max="10520" width="80.33203125" style="199" customWidth="1"/>
    <col min="10521" max="10521" width="31.1640625" style="199" customWidth="1"/>
    <col min="10522" max="10522" width="14.5" style="199" customWidth="1"/>
    <col min="10523" max="10524" width="11" style="199" customWidth="1"/>
    <col min="10525" max="10752" width="14.5" style="199"/>
    <col min="10753" max="10753" width="6.5" style="199" customWidth="1"/>
    <col min="10754" max="10754" width="10.6640625" style="199" customWidth="1"/>
    <col min="10755" max="10755" width="17.5" style="199" customWidth="1"/>
    <col min="10756" max="10756" width="21.5" style="199" customWidth="1"/>
    <col min="10757" max="10757" width="52.33203125" style="199" customWidth="1"/>
    <col min="10758" max="10758" width="24.1640625" style="199" customWidth="1"/>
    <col min="10759" max="10759" width="26.5" style="199" customWidth="1"/>
    <col min="10760" max="10760" width="25.83203125" style="199" customWidth="1"/>
    <col min="10761" max="10761" width="14" style="199" customWidth="1"/>
    <col min="10762" max="10762" width="18" style="199" customWidth="1"/>
    <col min="10763" max="10763" width="18.5" style="199" customWidth="1"/>
    <col min="10764" max="10764" width="20" style="199" customWidth="1"/>
    <col min="10765" max="10765" width="18.33203125" style="199" customWidth="1"/>
    <col min="10766" max="10767" width="18" style="199" customWidth="1"/>
    <col min="10768" max="10768" width="26.33203125" style="199" customWidth="1"/>
    <col min="10769" max="10769" width="24.83203125" style="199" customWidth="1"/>
    <col min="10770" max="10770" width="19.5" style="199" customWidth="1"/>
    <col min="10771" max="10771" width="28.1640625" style="199" customWidth="1"/>
    <col min="10772" max="10772" width="89.1640625" style="199" customWidth="1"/>
    <col min="10773" max="10773" width="40.1640625" style="199" customWidth="1"/>
    <col min="10774" max="10774" width="18.5" style="199" customWidth="1"/>
    <col min="10775" max="10775" width="19.5" style="199" customWidth="1"/>
    <col min="10776" max="10776" width="80.33203125" style="199" customWidth="1"/>
    <col min="10777" max="10777" width="31.1640625" style="199" customWidth="1"/>
    <col min="10778" max="10778" width="14.5" style="199" customWidth="1"/>
    <col min="10779" max="10780" width="11" style="199" customWidth="1"/>
    <col min="10781" max="11008" width="14.5" style="199"/>
    <col min="11009" max="11009" width="6.5" style="199" customWidth="1"/>
    <col min="11010" max="11010" width="10.6640625" style="199" customWidth="1"/>
    <col min="11011" max="11011" width="17.5" style="199" customWidth="1"/>
    <col min="11012" max="11012" width="21.5" style="199" customWidth="1"/>
    <col min="11013" max="11013" width="52.33203125" style="199" customWidth="1"/>
    <col min="11014" max="11014" width="24.1640625" style="199" customWidth="1"/>
    <col min="11015" max="11015" width="26.5" style="199" customWidth="1"/>
    <col min="11016" max="11016" width="25.83203125" style="199" customWidth="1"/>
    <col min="11017" max="11017" width="14" style="199" customWidth="1"/>
    <col min="11018" max="11018" width="18" style="199" customWidth="1"/>
    <col min="11019" max="11019" width="18.5" style="199" customWidth="1"/>
    <col min="11020" max="11020" width="20" style="199" customWidth="1"/>
    <col min="11021" max="11021" width="18.33203125" style="199" customWidth="1"/>
    <col min="11022" max="11023" width="18" style="199" customWidth="1"/>
    <col min="11024" max="11024" width="26.33203125" style="199" customWidth="1"/>
    <col min="11025" max="11025" width="24.83203125" style="199" customWidth="1"/>
    <col min="11026" max="11026" width="19.5" style="199" customWidth="1"/>
    <col min="11027" max="11027" width="28.1640625" style="199" customWidth="1"/>
    <col min="11028" max="11028" width="89.1640625" style="199" customWidth="1"/>
    <col min="11029" max="11029" width="40.1640625" style="199" customWidth="1"/>
    <col min="11030" max="11030" width="18.5" style="199" customWidth="1"/>
    <col min="11031" max="11031" width="19.5" style="199" customWidth="1"/>
    <col min="11032" max="11032" width="80.33203125" style="199" customWidth="1"/>
    <col min="11033" max="11033" width="31.1640625" style="199" customWidth="1"/>
    <col min="11034" max="11034" width="14.5" style="199" customWidth="1"/>
    <col min="11035" max="11036" width="11" style="199" customWidth="1"/>
    <col min="11037" max="11264" width="14.5" style="199"/>
    <col min="11265" max="11265" width="6.5" style="199" customWidth="1"/>
    <col min="11266" max="11266" width="10.6640625" style="199" customWidth="1"/>
    <col min="11267" max="11267" width="17.5" style="199" customWidth="1"/>
    <col min="11268" max="11268" width="21.5" style="199" customWidth="1"/>
    <col min="11269" max="11269" width="52.33203125" style="199" customWidth="1"/>
    <col min="11270" max="11270" width="24.1640625" style="199" customWidth="1"/>
    <col min="11271" max="11271" width="26.5" style="199" customWidth="1"/>
    <col min="11272" max="11272" width="25.83203125" style="199" customWidth="1"/>
    <col min="11273" max="11273" width="14" style="199" customWidth="1"/>
    <col min="11274" max="11274" width="18" style="199" customWidth="1"/>
    <col min="11275" max="11275" width="18.5" style="199" customWidth="1"/>
    <col min="11276" max="11276" width="20" style="199" customWidth="1"/>
    <col min="11277" max="11277" width="18.33203125" style="199" customWidth="1"/>
    <col min="11278" max="11279" width="18" style="199" customWidth="1"/>
    <col min="11280" max="11280" width="26.33203125" style="199" customWidth="1"/>
    <col min="11281" max="11281" width="24.83203125" style="199" customWidth="1"/>
    <col min="11282" max="11282" width="19.5" style="199" customWidth="1"/>
    <col min="11283" max="11283" width="28.1640625" style="199" customWidth="1"/>
    <col min="11284" max="11284" width="89.1640625" style="199" customWidth="1"/>
    <col min="11285" max="11285" width="40.1640625" style="199" customWidth="1"/>
    <col min="11286" max="11286" width="18.5" style="199" customWidth="1"/>
    <col min="11287" max="11287" width="19.5" style="199" customWidth="1"/>
    <col min="11288" max="11288" width="80.33203125" style="199" customWidth="1"/>
    <col min="11289" max="11289" width="31.1640625" style="199" customWidth="1"/>
    <col min="11290" max="11290" width="14.5" style="199" customWidth="1"/>
    <col min="11291" max="11292" width="11" style="199" customWidth="1"/>
    <col min="11293" max="11520" width="14.5" style="199"/>
    <col min="11521" max="11521" width="6.5" style="199" customWidth="1"/>
    <col min="11522" max="11522" width="10.6640625" style="199" customWidth="1"/>
    <col min="11523" max="11523" width="17.5" style="199" customWidth="1"/>
    <col min="11524" max="11524" width="21.5" style="199" customWidth="1"/>
    <col min="11525" max="11525" width="52.33203125" style="199" customWidth="1"/>
    <col min="11526" max="11526" width="24.1640625" style="199" customWidth="1"/>
    <col min="11527" max="11527" width="26.5" style="199" customWidth="1"/>
    <col min="11528" max="11528" width="25.83203125" style="199" customWidth="1"/>
    <col min="11529" max="11529" width="14" style="199" customWidth="1"/>
    <col min="11530" max="11530" width="18" style="199" customWidth="1"/>
    <col min="11531" max="11531" width="18.5" style="199" customWidth="1"/>
    <col min="11532" max="11532" width="20" style="199" customWidth="1"/>
    <col min="11533" max="11533" width="18.33203125" style="199" customWidth="1"/>
    <col min="11534" max="11535" width="18" style="199" customWidth="1"/>
    <col min="11536" max="11536" width="26.33203125" style="199" customWidth="1"/>
    <col min="11537" max="11537" width="24.83203125" style="199" customWidth="1"/>
    <col min="11538" max="11538" width="19.5" style="199" customWidth="1"/>
    <col min="11539" max="11539" width="28.1640625" style="199" customWidth="1"/>
    <col min="11540" max="11540" width="89.1640625" style="199" customWidth="1"/>
    <col min="11541" max="11541" width="40.1640625" style="199" customWidth="1"/>
    <col min="11542" max="11542" width="18.5" style="199" customWidth="1"/>
    <col min="11543" max="11543" width="19.5" style="199" customWidth="1"/>
    <col min="11544" max="11544" width="80.33203125" style="199" customWidth="1"/>
    <col min="11545" max="11545" width="31.1640625" style="199" customWidth="1"/>
    <col min="11546" max="11546" width="14.5" style="199" customWidth="1"/>
    <col min="11547" max="11548" width="11" style="199" customWidth="1"/>
    <col min="11549" max="11776" width="14.5" style="199"/>
    <col min="11777" max="11777" width="6.5" style="199" customWidth="1"/>
    <col min="11778" max="11778" width="10.6640625" style="199" customWidth="1"/>
    <col min="11779" max="11779" width="17.5" style="199" customWidth="1"/>
    <col min="11780" max="11780" width="21.5" style="199" customWidth="1"/>
    <col min="11781" max="11781" width="52.33203125" style="199" customWidth="1"/>
    <col min="11782" max="11782" width="24.1640625" style="199" customWidth="1"/>
    <col min="11783" max="11783" width="26.5" style="199" customWidth="1"/>
    <col min="11784" max="11784" width="25.83203125" style="199" customWidth="1"/>
    <col min="11785" max="11785" width="14" style="199" customWidth="1"/>
    <col min="11786" max="11786" width="18" style="199" customWidth="1"/>
    <col min="11787" max="11787" width="18.5" style="199" customWidth="1"/>
    <col min="11788" max="11788" width="20" style="199" customWidth="1"/>
    <col min="11789" max="11789" width="18.33203125" style="199" customWidth="1"/>
    <col min="11790" max="11791" width="18" style="199" customWidth="1"/>
    <col min="11792" max="11792" width="26.33203125" style="199" customWidth="1"/>
    <col min="11793" max="11793" width="24.83203125" style="199" customWidth="1"/>
    <col min="11794" max="11794" width="19.5" style="199" customWidth="1"/>
    <col min="11795" max="11795" width="28.1640625" style="199" customWidth="1"/>
    <col min="11796" max="11796" width="89.1640625" style="199" customWidth="1"/>
    <col min="11797" max="11797" width="40.1640625" style="199" customWidth="1"/>
    <col min="11798" max="11798" width="18.5" style="199" customWidth="1"/>
    <col min="11799" max="11799" width="19.5" style="199" customWidth="1"/>
    <col min="11800" max="11800" width="80.33203125" style="199" customWidth="1"/>
    <col min="11801" max="11801" width="31.1640625" style="199" customWidth="1"/>
    <col min="11802" max="11802" width="14.5" style="199" customWidth="1"/>
    <col min="11803" max="11804" width="11" style="199" customWidth="1"/>
    <col min="11805" max="12032" width="14.5" style="199"/>
    <col min="12033" max="12033" width="6.5" style="199" customWidth="1"/>
    <col min="12034" max="12034" width="10.6640625" style="199" customWidth="1"/>
    <col min="12035" max="12035" width="17.5" style="199" customWidth="1"/>
    <col min="12036" max="12036" width="21.5" style="199" customWidth="1"/>
    <col min="12037" max="12037" width="52.33203125" style="199" customWidth="1"/>
    <col min="12038" max="12038" width="24.1640625" style="199" customWidth="1"/>
    <col min="12039" max="12039" width="26.5" style="199" customWidth="1"/>
    <col min="12040" max="12040" width="25.83203125" style="199" customWidth="1"/>
    <col min="12041" max="12041" width="14" style="199" customWidth="1"/>
    <col min="12042" max="12042" width="18" style="199" customWidth="1"/>
    <col min="12043" max="12043" width="18.5" style="199" customWidth="1"/>
    <col min="12044" max="12044" width="20" style="199" customWidth="1"/>
    <col min="12045" max="12045" width="18.33203125" style="199" customWidth="1"/>
    <col min="12046" max="12047" width="18" style="199" customWidth="1"/>
    <col min="12048" max="12048" width="26.33203125" style="199" customWidth="1"/>
    <col min="12049" max="12049" width="24.83203125" style="199" customWidth="1"/>
    <col min="12050" max="12050" width="19.5" style="199" customWidth="1"/>
    <col min="12051" max="12051" width="28.1640625" style="199" customWidth="1"/>
    <col min="12052" max="12052" width="89.1640625" style="199" customWidth="1"/>
    <col min="12053" max="12053" width="40.1640625" style="199" customWidth="1"/>
    <col min="12054" max="12054" width="18.5" style="199" customWidth="1"/>
    <col min="12055" max="12055" width="19.5" style="199" customWidth="1"/>
    <col min="12056" max="12056" width="80.33203125" style="199" customWidth="1"/>
    <col min="12057" max="12057" width="31.1640625" style="199" customWidth="1"/>
    <col min="12058" max="12058" width="14.5" style="199" customWidth="1"/>
    <col min="12059" max="12060" width="11" style="199" customWidth="1"/>
    <col min="12061" max="12288" width="14.5" style="199"/>
    <col min="12289" max="12289" width="6.5" style="199" customWidth="1"/>
    <col min="12290" max="12290" width="10.6640625" style="199" customWidth="1"/>
    <col min="12291" max="12291" width="17.5" style="199" customWidth="1"/>
    <col min="12292" max="12292" width="21.5" style="199" customWidth="1"/>
    <col min="12293" max="12293" width="52.33203125" style="199" customWidth="1"/>
    <col min="12294" max="12294" width="24.1640625" style="199" customWidth="1"/>
    <col min="12295" max="12295" width="26.5" style="199" customWidth="1"/>
    <col min="12296" max="12296" width="25.83203125" style="199" customWidth="1"/>
    <col min="12297" max="12297" width="14" style="199" customWidth="1"/>
    <col min="12298" max="12298" width="18" style="199" customWidth="1"/>
    <col min="12299" max="12299" width="18.5" style="199" customWidth="1"/>
    <col min="12300" max="12300" width="20" style="199" customWidth="1"/>
    <col min="12301" max="12301" width="18.33203125" style="199" customWidth="1"/>
    <col min="12302" max="12303" width="18" style="199" customWidth="1"/>
    <col min="12304" max="12304" width="26.33203125" style="199" customWidth="1"/>
    <col min="12305" max="12305" width="24.83203125" style="199" customWidth="1"/>
    <col min="12306" max="12306" width="19.5" style="199" customWidth="1"/>
    <col min="12307" max="12307" width="28.1640625" style="199" customWidth="1"/>
    <col min="12308" max="12308" width="89.1640625" style="199" customWidth="1"/>
    <col min="12309" max="12309" width="40.1640625" style="199" customWidth="1"/>
    <col min="12310" max="12310" width="18.5" style="199" customWidth="1"/>
    <col min="12311" max="12311" width="19.5" style="199" customWidth="1"/>
    <col min="12312" max="12312" width="80.33203125" style="199" customWidth="1"/>
    <col min="12313" max="12313" width="31.1640625" style="199" customWidth="1"/>
    <col min="12314" max="12314" width="14.5" style="199" customWidth="1"/>
    <col min="12315" max="12316" width="11" style="199" customWidth="1"/>
    <col min="12317" max="12544" width="14.5" style="199"/>
    <col min="12545" max="12545" width="6.5" style="199" customWidth="1"/>
    <col min="12546" max="12546" width="10.6640625" style="199" customWidth="1"/>
    <col min="12547" max="12547" width="17.5" style="199" customWidth="1"/>
    <col min="12548" max="12548" width="21.5" style="199" customWidth="1"/>
    <col min="12549" max="12549" width="52.33203125" style="199" customWidth="1"/>
    <col min="12550" max="12550" width="24.1640625" style="199" customWidth="1"/>
    <col min="12551" max="12551" width="26.5" style="199" customWidth="1"/>
    <col min="12552" max="12552" width="25.83203125" style="199" customWidth="1"/>
    <col min="12553" max="12553" width="14" style="199" customWidth="1"/>
    <col min="12554" max="12554" width="18" style="199" customWidth="1"/>
    <col min="12555" max="12555" width="18.5" style="199" customWidth="1"/>
    <col min="12556" max="12556" width="20" style="199" customWidth="1"/>
    <col min="12557" max="12557" width="18.33203125" style="199" customWidth="1"/>
    <col min="12558" max="12559" width="18" style="199" customWidth="1"/>
    <col min="12560" max="12560" width="26.33203125" style="199" customWidth="1"/>
    <col min="12561" max="12561" width="24.83203125" style="199" customWidth="1"/>
    <col min="12562" max="12562" width="19.5" style="199" customWidth="1"/>
    <col min="12563" max="12563" width="28.1640625" style="199" customWidth="1"/>
    <col min="12564" max="12564" width="89.1640625" style="199" customWidth="1"/>
    <col min="12565" max="12565" width="40.1640625" style="199" customWidth="1"/>
    <col min="12566" max="12566" width="18.5" style="199" customWidth="1"/>
    <col min="12567" max="12567" width="19.5" style="199" customWidth="1"/>
    <col min="12568" max="12568" width="80.33203125" style="199" customWidth="1"/>
    <col min="12569" max="12569" width="31.1640625" style="199" customWidth="1"/>
    <col min="12570" max="12570" width="14.5" style="199" customWidth="1"/>
    <col min="12571" max="12572" width="11" style="199" customWidth="1"/>
    <col min="12573" max="12800" width="14.5" style="199"/>
    <col min="12801" max="12801" width="6.5" style="199" customWidth="1"/>
    <col min="12802" max="12802" width="10.6640625" style="199" customWidth="1"/>
    <col min="12803" max="12803" width="17.5" style="199" customWidth="1"/>
    <col min="12804" max="12804" width="21.5" style="199" customWidth="1"/>
    <col min="12805" max="12805" width="52.33203125" style="199" customWidth="1"/>
    <col min="12806" max="12806" width="24.1640625" style="199" customWidth="1"/>
    <col min="12807" max="12807" width="26.5" style="199" customWidth="1"/>
    <col min="12808" max="12808" width="25.83203125" style="199" customWidth="1"/>
    <col min="12809" max="12809" width="14" style="199" customWidth="1"/>
    <col min="12810" max="12810" width="18" style="199" customWidth="1"/>
    <col min="12811" max="12811" width="18.5" style="199" customWidth="1"/>
    <col min="12812" max="12812" width="20" style="199" customWidth="1"/>
    <col min="12813" max="12813" width="18.33203125" style="199" customWidth="1"/>
    <col min="12814" max="12815" width="18" style="199" customWidth="1"/>
    <col min="12816" max="12816" width="26.33203125" style="199" customWidth="1"/>
    <col min="12817" max="12817" width="24.83203125" style="199" customWidth="1"/>
    <col min="12818" max="12818" width="19.5" style="199" customWidth="1"/>
    <col min="12819" max="12819" width="28.1640625" style="199" customWidth="1"/>
    <col min="12820" max="12820" width="89.1640625" style="199" customWidth="1"/>
    <col min="12821" max="12821" width="40.1640625" style="199" customWidth="1"/>
    <col min="12822" max="12822" width="18.5" style="199" customWidth="1"/>
    <col min="12823" max="12823" width="19.5" style="199" customWidth="1"/>
    <col min="12824" max="12824" width="80.33203125" style="199" customWidth="1"/>
    <col min="12825" max="12825" width="31.1640625" style="199" customWidth="1"/>
    <col min="12826" max="12826" width="14.5" style="199" customWidth="1"/>
    <col min="12827" max="12828" width="11" style="199" customWidth="1"/>
    <col min="12829" max="13056" width="14.5" style="199"/>
    <col min="13057" max="13057" width="6.5" style="199" customWidth="1"/>
    <col min="13058" max="13058" width="10.6640625" style="199" customWidth="1"/>
    <col min="13059" max="13059" width="17.5" style="199" customWidth="1"/>
    <col min="13060" max="13060" width="21.5" style="199" customWidth="1"/>
    <col min="13061" max="13061" width="52.33203125" style="199" customWidth="1"/>
    <col min="13062" max="13062" width="24.1640625" style="199" customWidth="1"/>
    <col min="13063" max="13063" width="26.5" style="199" customWidth="1"/>
    <col min="13064" max="13064" width="25.83203125" style="199" customWidth="1"/>
    <col min="13065" max="13065" width="14" style="199" customWidth="1"/>
    <col min="13066" max="13066" width="18" style="199" customWidth="1"/>
    <col min="13067" max="13067" width="18.5" style="199" customWidth="1"/>
    <col min="13068" max="13068" width="20" style="199" customWidth="1"/>
    <col min="13069" max="13069" width="18.33203125" style="199" customWidth="1"/>
    <col min="13070" max="13071" width="18" style="199" customWidth="1"/>
    <col min="13072" max="13072" width="26.33203125" style="199" customWidth="1"/>
    <col min="13073" max="13073" width="24.83203125" style="199" customWidth="1"/>
    <col min="13074" max="13074" width="19.5" style="199" customWidth="1"/>
    <col min="13075" max="13075" width="28.1640625" style="199" customWidth="1"/>
    <col min="13076" max="13076" width="89.1640625" style="199" customWidth="1"/>
    <col min="13077" max="13077" width="40.1640625" style="199" customWidth="1"/>
    <col min="13078" max="13078" width="18.5" style="199" customWidth="1"/>
    <col min="13079" max="13079" width="19.5" style="199" customWidth="1"/>
    <col min="13080" max="13080" width="80.33203125" style="199" customWidth="1"/>
    <col min="13081" max="13081" width="31.1640625" style="199" customWidth="1"/>
    <col min="13082" max="13082" width="14.5" style="199" customWidth="1"/>
    <col min="13083" max="13084" width="11" style="199" customWidth="1"/>
    <col min="13085" max="13312" width="14.5" style="199"/>
    <col min="13313" max="13313" width="6.5" style="199" customWidth="1"/>
    <col min="13314" max="13314" width="10.6640625" style="199" customWidth="1"/>
    <col min="13315" max="13315" width="17.5" style="199" customWidth="1"/>
    <col min="13316" max="13316" width="21.5" style="199" customWidth="1"/>
    <col min="13317" max="13317" width="52.33203125" style="199" customWidth="1"/>
    <col min="13318" max="13318" width="24.1640625" style="199" customWidth="1"/>
    <col min="13319" max="13319" width="26.5" style="199" customWidth="1"/>
    <col min="13320" max="13320" width="25.83203125" style="199" customWidth="1"/>
    <col min="13321" max="13321" width="14" style="199" customWidth="1"/>
    <col min="13322" max="13322" width="18" style="199" customWidth="1"/>
    <col min="13323" max="13323" width="18.5" style="199" customWidth="1"/>
    <col min="13324" max="13324" width="20" style="199" customWidth="1"/>
    <col min="13325" max="13325" width="18.33203125" style="199" customWidth="1"/>
    <col min="13326" max="13327" width="18" style="199" customWidth="1"/>
    <col min="13328" max="13328" width="26.33203125" style="199" customWidth="1"/>
    <col min="13329" max="13329" width="24.83203125" style="199" customWidth="1"/>
    <col min="13330" max="13330" width="19.5" style="199" customWidth="1"/>
    <col min="13331" max="13331" width="28.1640625" style="199" customWidth="1"/>
    <col min="13332" max="13332" width="89.1640625" style="199" customWidth="1"/>
    <col min="13333" max="13333" width="40.1640625" style="199" customWidth="1"/>
    <col min="13334" max="13334" width="18.5" style="199" customWidth="1"/>
    <col min="13335" max="13335" width="19.5" style="199" customWidth="1"/>
    <col min="13336" max="13336" width="80.33203125" style="199" customWidth="1"/>
    <col min="13337" max="13337" width="31.1640625" style="199" customWidth="1"/>
    <col min="13338" max="13338" width="14.5" style="199" customWidth="1"/>
    <col min="13339" max="13340" width="11" style="199" customWidth="1"/>
    <col min="13341" max="13568" width="14.5" style="199"/>
    <col min="13569" max="13569" width="6.5" style="199" customWidth="1"/>
    <col min="13570" max="13570" width="10.6640625" style="199" customWidth="1"/>
    <col min="13571" max="13571" width="17.5" style="199" customWidth="1"/>
    <col min="13572" max="13572" width="21.5" style="199" customWidth="1"/>
    <col min="13573" max="13573" width="52.33203125" style="199" customWidth="1"/>
    <col min="13574" max="13574" width="24.1640625" style="199" customWidth="1"/>
    <col min="13575" max="13575" width="26.5" style="199" customWidth="1"/>
    <col min="13576" max="13576" width="25.83203125" style="199" customWidth="1"/>
    <col min="13577" max="13577" width="14" style="199" customWidth="1"/>
    <col min="13578" max="13578" width="18" style="199" customWidth="1"/>
    <col min="13579" max="13579" width="18.5" style="199" customWidth="1"/>
    <col min="13580" max="13580" width="20" style="199" customWidth="1"/>
    <col min="13581" max="13581" width="18.33203125" style="199" customWidth="1"/>
    <col min="13582" max="13583" width="18" style="199" customWidth="1"/>
    <col min="13584" max="13584" width="26.33203125" style="199" customWidth="1"/>
    <col min="13585" max="13585" width="24.83203125" style="199" customWidth="1"/>
    <col min="13586" max="13586" width="19.5" style="199" customWidth="1"/>
    <col min="13587" max="13587" width="28.1640625" style="199" customWidth="1"/>
    <col min="13588" max="13588" width="89.1640625" style="199" customWidth="1"/>
    <col min="13589" max="13589" width="40.1640625" style="199" customWidth="1"/>
    <col min="13590" max="13590" width="18.5" style="199" customWidth="1"/>
    <col min="13591" max="13591" width="19.5" style="199" customWidth="1"/>
    <col min="13592" max="13592" width="80.33203125" style="199" customWidth="1"/>
    <col min="13593" max="13593" width="31.1640625" style="199" customWidth="1"/>
    <col min="13594" max="13594" width="14.5" style="199" customWidth="1"/>
    <col min="13595" max="13596" width="11" style="199" customWidth="1"/>
    <col min="13597" max="13824" width="14.5" style="199"/>
    <col min="13825" max="13825" width="6.5" style="199" customWidth="1"/>
    <col min="13826" max="13826" width="10.6640625" style="199" customWidth="1"/>
    <col min="13827" max="13827" width="17.5" style="199" customWidth="1"/>
    <col min="13828" max="13828" width="21.5" style="199" customWidth="1"/>
    <col min="13829" max="13829" width="52.33203125" style="199" customWidth="1"/>
    <col min="13830" max="13830" width="24.1640625" style="199" customWidth="1"/>
    <col min="13831" max="13831" width="26.5" style="199" customWidth="1"/>
    <col min="13832" max="13832" width="25.83203125" style="199" customWidth="1"/>
    <col min="13833" max="13833" width="14" style="199" customWidth="1"/>
    <col min="13834" max="13834" width="18" style="199" customWidth="1"/>
    <col min="13835" max="13835" width="18.5" style="199" customWidth="1"/>
    <col min="13836" max="13836" width="20" style="199" customWidth="1"/>
    <col min="13837" max="13837" width="18.33203125" style="199" customWidth="1"/>
    <col min="13838" max="13839" width="18" style="199" customWidth="1"/>
    <col min="13840" max="13840" width="26.33203125" style="199" customWidth="1"/>
    <col min="13841" max="13841" width="24.83203125" style="199" customWidth="1"/>
    <col min="13842" max="13842" width="19.5" style="199" customWidth="1"/>
    <col min="13843" max="13843" width="28.1640625" style="199" customWidth="1"/>
    <col min="13844" max="13844" width="89.1640625" style="199" customWidth="1"/>
    <col min="13845" max="13845" width="40.1640625" style="199" customWidth="1"/>
    <col min="13846" max="13846" width="18.5" style="199" customWidth="1"/>
    <col min="13847" max="13847" width="19.5" style="199" customWidth="1"/>
    <col min="13848" max="13848" width="80.33203125" style="199" customWidth="1"/>
    <col min="13849" max="13849" width="31.1640625" style="199" customWidth="1"/>
    <col min="13850" max="13850" width="14.5" style="199" customWidth="1"/>
    <col min="13851" max="13852" width="11" style="199" customWidth="1"/>
    <col min="13853" max="14080" width="14.5" style="199"/>
    <col min="14081" max="14081" width="6.5" style="199" customWidth="1"/>
    <col min="14082" max="14082" width="10.6640625" style="199" customWidth="1"/>
    <col min="14083" max="14083" width="17.5" style="199" customWidth="1"/>
    <col min="14084" max="14084" width="21.5" style="199" customWidth="1"/>
    <col min="14085" max="14085" width="52.33203125" style="199" customWidth="1"/>
    <col min="14086" max="14086" width="24.1640625" style="199" customWidth="1"/>
    <col min="14087" max="14087" width="26.5" style="199" customWidth="1"/>
    <col min="14088" max="14088" width="25.83203125" style="199" customWidth="1"/>
    <col min="14089" max="14089" width="14" style="199" customWidth="1"/>
    <col min="14090" max="14090" width="18" style="199" customWidth="1"/>
    <col min="14091" max="14091" width="18.5" style="199" customWidth="1"/>
    <col min="14092" max="14092" width="20" style="199" customWidth="1"/>
    <col min="14093" max="14093" width="18.33203125" style="199" customWidth="1"/>
    <col min="14094" max="14095" width="18" style="199" customWidth="1"/>
    <col min="14096" max="14096" width="26.33203125" style="199" customWidth="1"/>
    <col min="14097" max="14097" width="24.83203125" style="199" customWidth="1"/>
    <col min="14098" max="14098" width="19.5" style="199" customWidth="1"/>
    <col min="14099" max="14099" width="28.1640625" style="199" customWidth="1"/>
    <col min="14100" max="14100" width="89.1640625" style="199" customWidth="1"/>
    <col min="14101" max="14101" width="40.1640625" style="199" customWidth="1"/>
    <col min="14102" max="14102" width="18.5" style="199" customWidth="1"/>
    <col min="14103" max="14103" width="19.5" style="199" customWidth="1"/>
    <col min="14104" max="14104" width="80.33203125" style="199" customWidth="1"/>
    <col min="14105" max="14105" width="31.1640625" style="199" customWidth="1"/>
    <col min="14106" max="14106" width="14.5" style="199" customWidth="1"/>
    <col min="14107" max="14108" width="11" style="199" customWidth="1"/>
    <col min="14109" max="14336" width="14.5" style="199"/>
    <col min="14337" max="14337" width="6.5" style="199" customWidth="1"/>
    <col min="14338" max="14338" width="10.6640625" style="199" customWidth="1"/>
    <col min="14339" max="14339" width="17.5" style="199" customWidth="1"/>
    <col min="14340" max="14340" width="21.5" style="199" customWidth="1"/>
    <col min="14341" max="14341" width="52.33203125" style="199" customWidth="1"/>
    <col min="14342" max="14342" width="24.1640625" style="199" customWidth="1"/>
    <col min="14343" max="14343" width="26.5" style="199" customWidth="1"/>
    <col min="14344" max="14344" width="25.83203125" style="199" customWidth="1"/>
    <col min="14345" max="14345" width="14" style="199" customWidth="1"/>
    <col min="14346" max="14346" width="18" style="199" customWidth="1"/>
    <col min="14347" max="14347" width="18.5" style="199" customWidth="1"/>
    <col min="14348" max="14348" width="20" style="199" customWidth="1"/>
    <col min="14349" max="14349" width="18.33203125" style="199" customWidth="1"/>
    <col min="14350" max="14351" width="18" style="199" customWidth="1"/>
    <col min="14352" max="14352" width="26.33203125" style="199" customWidth="1"/>
    <col min="14353" max="14353" width="24.83203125" style="199" customWidth="1"/>
    <col min="14354" max="14354" width="19.5" style="199" customWidth="1"/>
    <col min="14355" max="14355" width="28.1640625" style="199" customWidth="1"/>
    <col min="14356" max="14356" width="89.1640625" style="199" customWidth="1"/>
    <col min="14357" max="14357" width="40.1640625" style="199" customWidth="1"/>
    <col min="14358" max="14358" width="18.5" style="199" customWidth="1"/>
    <col min="14359" max="14359" width="19.5" style="199" customWidth="1"/>
    <col min="14360" max="14360" width="80.33203125" style="199" customWidth="1"/>
    <col min="14361" max="14361" width="31.1640625" style="199" customWidth="1"/>
    <col min="14362" max="14362" width="14.5" style="199" customWidth="1"/>
    <col min="14363" max="14364" width="11" style="199" customWidth="1"/>
    <col min="14365" max="14592" width="14.5" style="199"/>
    <col min="14593" max="14593" width="6.5" style="199" customWidth="1"/>
    <col min="14594" max="14594" width="10.6640625" style="199" customWidth="1"/>
    <col min="14595" max="14595" width="17.5" style="199" customWidth="1"/>
    <col min="14596" max="14596" width="21.5" style="199" customWidth="1"/>
    <col min="14597" max="14597" width="52.33203125" style="199" customWidth="1"/>
    <col min="14598" max="14598" width="24.1640625" style="199" customWidth="1"/>
    <col min="14599" max="14599" width="26.5" style="199" customWidth="1"/>
    <col min="14600" max="14600" width="25.83203125" style="199" customWidth="1"/>
    <col min="14601" max="14601" width="14" style="199" customWidth="1"/>
    <col min="14602" max="14602" width="18" style="199" customWidth="1"/>
    <col min="14603" max="14603" width="18.5" style="199" customWidth="1"/>
    <col min="14604" max="14604" width="20" style="199" customWidth="1"/>
    <col min="14605" max="14605" width="18.33203125" style="199" customWidth="1"/>
    <col min="14606" max="14607" width="18" style="199" customWidth="1"/>
    <col min="14608" max="14608" width="26.33203125" style="199" customWidth="1"/>
    <col min="14609" max="14609" width="24.83203125" style="199" customWidth="1"/>
    <col min="14610" max="14610" width="19.5" style="199" customWidth="1"/>
    <col min="14611" max="14611" width="28.1640625" style="199" customWidth="1"/>
    <col min="14612" max="14612" width="89.1640625" style="199" customWidth="1"/>
    <col min="14613" max="14613" width="40.1640625" style="199" customWidth="1"/>
    <col min="14614" max="14614" width="18.5" style="199" customWidth="1"/>
    <col min="14615" max="14615" width="19.5" style="199" customWidth="1"/>
    <col min="14616" max="14616" width="80.33203125" style="199" customWidth="1"/>
    <col min="14617" max="14617" width="31.1640625" style="199" customWidth="1"/>
    <col min="14618" max="14618" width="14.5" style="199" customWidth="1"/>
    <col min="14619" max="14620" width="11" style="199" customWidth="1"/>
    <col min="14621" max="14848" width="14.5" style="199"/>
    <col min="14849" max="14849" width="6.5" style="199" customWidth="1"/>
    <col min="14850" max="14850" width="10.6640625" style="199" customWidth="1"/>
    <col min="14851" max="14851" width="17.5" style="199" customWidth="1"/>
    <col min="14852" max="14852" width="21.5" style="199" customWidth="1"/>
    <col min="14853" max="14853" width="52.33203125" style="199" customWidth="1"/>
    <col min="14854" max="14854" width="24.1640625" style="199" customWidth="1"/>
    <col min="14855" max="14855" width="26.5" style="199" customWidth="1"/>
    <col min="14856" max="14856" width="25.83203125" style="199" customWidth="1"/>
    <col min="14857" max="14857" width="14" style="199" customWidth="1"/>
    <col min="14858" max="14858" width="18" style="199" customWidth="1"/>
    <col min="14859" max="14859" width="18.5" style="199" customWidth="1"/>
    <col min="14860" max="14860" width="20" style="199" customWidth="1"/>
    <col min="14861" max="14861" width="18.33203125" style="199" customWidth="1"/>
    <col min="14862" max="14863" width="18" style="199" customWidth="1"/>
    <col min="14864" max="14864" width="26.33203125" style="199" customWidth="1"/>
    <col min="14865" max="14865" width="24.83203125" style="199" customWidth="1"/>
    <col min="14866" max="14866" width="19.5" style="199" customWidth="1"/>
    <col min="14867" max="14867" width="28.1640625" style="199" customWidth="1"/>
    <col min="14868" max="14868" width="89.1640625" style="199" customWidth="1"/>
    <col min="14869" max="14869" width="40.1640625" style="199" customWidth="1"/>
    <col min="14870" max="14870" width="18.5" style="199" customWidth="1"/>
    <col min="14871" max="14871" width="19.5" style="199" customWidth="1"/>
    <col min="14872" max="14872" width="80.33203125" style="199" customWidth="1"/>
    <col min="14873" max="14873" width="31.1640625" style="199" customWidth="1"/>
    <col min="14874" max="14874" width="14.5" style="199" customWidth="1"/>
    <col min="14875" max="14876" width="11" style="199" customWidth="1"/>
    <col min="14877" max="15104" width="14.5" style="199"/>
    <col min="15105" max="15105" width="6.5" style="199" customWidth="1"/>
    <col min="15106" max="15106" width="10.6640625" style="199" customWidth="1"/>
    <col min="15107" max="15107" width="17.5" style="199" customWidth="1"/>
    <col min="15108" max="15108" width="21.5" style="199" customWidth="1"/>
    <col min="15109" max="15109" width="52.33203125" style="199" customWidth="1"/>
    <col min="15110" max="15110" width="24.1640625" style="199" customWidth="1"/>
    <col min="15111" max="15111" width="26.5" style="199" customWidth="1"/>
    <col min="15112" max="15112" width="25.83203125" style="199" customWidth="1"/>
    <col min="15113" max="15113" width="14" style="199" customWidth="1"/>
    <col min="15114" max="15114" width="18" style="199" customWidth="1"/>
    <col min="15115" max="15115" width="18.5" style="199" customWidth="1"/>
    <col min="15116" max="15116" width="20" style="199" customWidth="1"/>
    <col min="15117" max="15117" width="18.33203125" style="199" customWidth="1"/>
    <col min="15118" max="15119" width="18" style="199" customWidth="1"/>
    <col min="15120" max="15120" width="26.33203125" style="199" customWidth="1"/>
    <col min="15121" max="15121" width="24.83203125" style="199" customWidth="1"/>
    <col min="15122" max="15122" width="19.5" style="199" customWidth="1"/>
    <col min="15123" max="15123" width="28.1640625" style="199" customWidth="1"/>
    <col min="15124" max="15124" width="89.1640625" style="199" customWidth="1"/>
    <col min="15125" max="15125" width="40.1640625" style="199" customWidth="1"/>
    <col min="15126" max="15126" width="18.5" style="199" customWidth="1"/>
    <col min="15127" max="15127" width="19.5" style="199" customWidth="1"/>
    <col min="15128" max="15128" width="80.33203125" style="199" customWidth="1"/>
    <col min="15129" max="15129" width="31.1640625" style="199" customWidth="1"/>
    <col min="15130" max="15130" width="14.5" style="199" customWidth="1"/>
    <col min="15131" max="15132" width="11" style="199" customWidth="1"/>
    <col min="15133" max="15360" width="14.5" style="199"/>
    <col min="15361" max="15361" width="6.5" style="199" customWidth="1"/>
    <col min="15362" max="15362" width="10.6640625" style="199" customWidth="1"/>
    <col min="15363" max="15363" width="17.5" style="199" customWidth="1"/>
    <col min="15364" max="15364" width="21.5" style="199" customWidth="1"/>
    <col min="15365" max="15365" width="52.33203125" style="199" customWidth="1"/>
    <col min="15366" max="15366" width="24.1640625" style="199" customWidth="1"/>
    <col min="15367" max="15367" width="26.5" style="199" customWidth="1"/>
    <col min="15368" max="15368" width="25.83203125" style="199" customWidth="1"/>
    <col min="15369" max="15369" width="14" style="199" customWidth="1"/>
    <col min="15370" max="15370" width="18" style="199" customWidth="1"/>
    <col min="15371" max="15371" width="18.5" style="199" customWidth="1"/>
    <col min="15372" max="15372" width="20" style="199" customWidth="1"/>
    <col min="15373" max="15373" width="18.33203125" style="199" customWidth="1"/>
    <col min="15374" max="15375" width="18" style="199" customWidth="1"/>
    <col min="15376" max="15376" width="26.33203125" style="199" customWidth="1"/>
    <col min="15377" max="15377" width="24.83203125" style="199" customWidth="1"/>
    <col min="15378" max="15378" width="19.5" style="199" customWidth="1"/>
    <col min="15379" max="15379" width="28.1640625" style="199" customWidth="1"/>
    <col min="15380" max="15380" width="89.1640625" style="199" customWidth="1"/>
    <col min="15381" max="15381" width="40.1640625" style="199" customWidth="1"/>
    <col min="15382" max="15382" width="18.5" style="199" customWidth="1"/>
    <col min="15383" max="15383" width="19.5" style="199" customWidth="1"/>
    <col min="15384" max="15384" width="80.33203125" style="199" customWidth="1"/>
    <col min="15385" max="15385" width="31.1640625" style="199" customWidth="1"/>
    <col min="15386" max="15386" width="14.5" style="199" customWidth="1"/>
    <col min="15387" max="15388" width="11" style="199" customWidth="1"/>
    <col min="15389" max="15616" width="14.5" style="199"/>
    <col min="15617" max="15617" width="6.5" style="199" customWidth="1"/>
    <col min="15618" max="15618" width="10.6640625" style="199" customWidth="1"/>
    <col min="15619" max="15619" width="17.5" style="199" customWidth="1"/>
    <col min="15620" max="15620" width="21.5" style="199" customWidth="1"/>
    <col min="15621" max="15621" width="52.33203125" style="199" customWidth="1"/>
    <col min="15622" max="15622" width="24.1640625" style="199" customWidth="1"/>
    <col min="15623" max="15623" width="26.5" style="199" customWidth="1"/>
    <col min="15624" max="15624" width="25.83203125" style="199" customWidth="1"/>
    <col min="15625" max="15625" width="14" style="199" customWidth="1"/>
    <col min="15626" max="15626" width="18" style="199" customWidth="1"/>
    <col min="15627" max="15627" width="18.5" style="199" customWidth="1"/>
    <col min="15628" max="15628" width="20" style="199" customWidth="1"/>
    <col min="15629" max="15629" width="18.33203125" style="199" customWidth="1"/>
    <col min="15630" max="15631" width="18" style="199" customWidth="1"/>
    <col min="15632" max="15632" width="26.33203125" style="199" customWidth="1"/>
    <col min="15633" max="15633" width="24.83203125" style="199" customWidth="1"/>
    <col min="15634" max="15634" width="19.5" style="199" customWidth="1"/>
    <col min="15635" max="15635" width="28.1640625" style="199" customWidth="1"/>
    <col min="15636" max="15636" width="89.1640625" style="199" customWidth="1"/>
    <col min="15637" max="15637" width="40.1640625" style="199" customWidth="1"/>
    <col min="15638" max="15638" width="18.5" style="199" customWidth="1"/>
    <col min="15639" max="15639" width="19.5" style="199" customWidth="1"/>
    <col min="15640" max="15640" width="80.33203125" style="199" customWidth="1"/>
    <col min="15641" max="15641" width="31.1640625" style="199" customWidth="1"/>
    <col min="15642" max="15642" width="14.5" style="199" customWidth="1"/>
    <col min="15643" max="15644" width="11" style="199" customWidth="1"/>
    <col min="15645" max="15872" width="14.5" style="199"/>
    <col min="15873" max="15873" width="6.5" style="199" customWidth="1"/>
    <col min="15874" max="15874" width="10.6640625" style="199" customWidth="1"/>
    <col min="15875" max="15875" width="17.5" style="199" customWidth="1"/>
    <col min="15876" max="15876" width="21.5" style="199" customWidth="1"/>
    <col min="15877" max="15877" width="52.33203125" style="199" customWidth="1"/>
    <col min="15878" max="15878" width="24.1640625" style="199" customWidth="1"/>
    <col min="15879" max="15879" width="26.5" style="199" customWidth="1"/>
    <col min="15880" max="15880" width="25.83203125" style="199" customWidth="1"/>
    <col min="15881" max="15881" width="14" style="199" customWidth="1"/>
    <col min="15882" max="15882" width="18" style="199" customWidth="1"/>
    <col min="15883" max="15883" width="18.5" style="199" customWidth="1"/>
    <col min="15884" max="15884" width="20" style="199" customWidth="1"/>
    <col min="15885" max="15885" width="18.33203125" style="199" customWidth="1"/>
    <col min="15886" max="15887" width="18" style="199" customWidth="1"/>
    <col min="15888" max="15888" width="26.33203125" style="199" customWidth="1"/>
    <col min="15889" max="15889" width="24.83203125" style="199" customWidth="1"/>
    <col min="15890" max="15890" width="19.5" style="199" customWidth="1"/>
    <col min="15891" max="15891" width="28.1640625" style="199" customWidth="1"/>
    <col min="15892" max="15892" width="89.1640625" style="199" customWidth="1"/>
    <col min="15893" max="15893" width="40.1640625" style="199" customWidth="1"/>
    <col min="15894" max="15894" width="18.5" style="199" customWidth="1"/>
    <col min="15895" max="15895" width="19.5" style="199" customWidth="1"/>
    <col min="15896" max="15896" width="80.33203125" style="199" customWidth="1"/>
    <col min="15897" max="15897" width="31.1640625" style="199" customWidth="1"/>
    <col min="15898" max="15898" width="14.5" style="199" customWidth="1"/>
    <col min="15899" max="15900" width="11" style="199" customWidth="1"/>
    <col min="15901" max="16128" width="14.5" style="199"/>
    <col min="16129" max="16129" width="6.5" style="199" customWidth="1"/>
    <col min="16130" max="16130" width="10.6640625" style="199" customWidth="1"/>
    <col min="16131" max="16131" width="17.5" style="199" customWidth="1"/>
    <col min="16132" max="16132" width="21.5" style="199" customWidth="1"/>
    <col min="16133" max="16133" width="52.33203125" style="199" customWidth="1"/>
    <col min="16134" max="16134" width="24.1640625" style="199" customWidth="1"/>
    <col min="16135" max="16135" width="26.5" style="199" customWidth="1"/>
    <col min="16136" max="16136" width="25.83203125" style="199" customWidth="1"/>
    <col min="16137" max="16137" width="14" style="199" customWidth="1"/>
    <col min="16138" max="16138" width="18" style="199" customWidth="1"/>
    <col min="16139" max="16139" width="18.5" style="199" customWidth="1"/>
    <col min="16140" max="16140" width="20" style="199" customWidth="1"/>
    <col min="16141" max="16141" width="18.33203125" style="199" customWidth="1"/>
    <col min="16142" max="16143" width="18" style="199" customWidth="1"/>
    <col min="16144" max="16144" width="26.33203125" style="199" customWidth="1"/>
    <col min="16145" max="16145" width="24.83203125" style="199" customWidth="1"/>
    <col min="16146" max="16146" width="19.5" style="199" customWidth="1"/>
    <col min="16147" max="16147" width="28.1640625" style="199" customWidth="1"/>
    <col min="16148" max="16148" width="89.1640625" style="199" customWidth="1"/>
    <col min="16149" max="16149" width="40.1640625" style="199" customWidth="1"/>
    <col min="16150" max="16150" width="18.5" style="199" customWidth="1"/>
    <col min="16151" max="16151" width="19.5" style="199" customWidth="1"/>
    <col min="16152" max="16152" width="80.33203125" style="199" customWidth="1"/>
    <col min="16153" max="16153" width="31.1640625" style="199" customWidth="1"/>
    <col min="16154" max="16154" width="14.5" style="199" customWidth="1"/>
    <col min="16155" max="16156" width="11" style="199" customWidth="1"/>
    <col min="16157" max="16384" width="14.5" style="199"/>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8" hidden="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8" hidden="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8" hidden="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42" hidden="1">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8" hidden="1">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8" hidden="1">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14" hidden="1">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6" hidden="1">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8" hidden="1">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28" hidden="1">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8" hidden="1">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28" hidden="1">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8" hidden="1">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42" hidden="1">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9"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91"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6"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c r="A22" s="1068" t="s">
        <v>59</v>
      </c>
      <c r="B22" s="1069"/>
      <c r="C22" s="1070"/>
      <c r="D22" s="23"/>
      <c r="E22" s="1082" t="str">
        <f>CONCATENATE("INFORME DE SEGUIMIENTO DEL PROCESO ",A23)</f>
        <v>INFORME DE SEGUIMIENTO DEL PROCESO GESTIÓN DE RECURSOS FÍSICOS Y AMBIENTAL</v>
      </c>
      <c r="F22" s="1083"/>
      <c r="G22" s="21"/>
      <c r="H22" s="1074" t="s">
        <v>60</v>
      </c>
      <c r="I22" s="1075"/>
      <c r="J22" s="1076"/>
      <c r="K22" s="83"/>
      <c r="L22" s="87"/>
      <c r="M22" s="87"/>
      <c r="N22" s="87"/>
      <c r="O22" s="87"/>
      <c r="P22" s="87"/>
      <c r="Q22" s="87"/>
      <c r="R22" s="87"/>
      <c r="S22" s="87"/>
      <c r="T22" s="87"/>
      <c r="U22" s="87"/>
      <c r="V22" s="174"/>
      <c r="W22" s="87"/>
      <c r="X22" s="86"/>
    </row>
    <row r="23" spans="1:27" ht="53.25" customHeight="1" thickBot="1">
      <c r="A23" s="1093" t="s">
        <v>120</v>
      </c>
      <c r="B23" s="1094"/>
      <c r="C23" s="1095"/>
      <c r="D23" s="23"/>
      <c r="E23" s="93" t="s">
        <v>144</v>
      </c>
      <c r="F23" s="94">
        <f>COUNTA(E31:E40)</f>
        <v>4</v>
      </c>
      <c r="G23" s="21"/>
      <c r="H23" s="1077" t="s">
        <v>66</v>
      </c>
      <c r="I23" s="1078"/>
      <c r="J23" s="94">
        <f>COUNTIF(I31:I40, "Acción correctiva")</f>
        <v>4</v>
      </c>
      <c r="K23" s="88"/>
      <c r="L23" s="87"/>
      <c r="M23" s="87"/>
      <c r="N23" s="87"/>
      <c r="O23" s="87"/>
      <c r="P23" s="87"/>
      <c r="Q23" s="87"/>
      <c r="R23" s="87"/>
      <c r="S23" s="87"/>
      <c r="T23" s="87"/>
      <c r="U23" s="86"/>
      <c r="V23" s="175"/>
      <c r="W23" s="23"/>
      <c r="X23" s="86"/>
    </row>
    <row r="24" spans="1:27" ht="48.75" customHeight="1" thickBot="1">
      <c r="A24" s="27"/>
      <c r="B24" s="23"/>
      <c r="C24" s="23"/>
      <c r="D24" s="28"/>
      <c r="E24" s="95" t="s">
        <v>61</v>
      </c>
      <c r="F24" s="96">
        <f>COUNTA(H31:H40)</f>
        <v>4</v>
      </c>
      <c r="G24" s="24"/>
      <c r="H24" s="1079" t="s">
        <v>149</v>
      </c>
      <c r="I24" s="1080"/>
      <c r="J24" s="99">
        <f>COUNTIF(I32:I41, "Acción preventiva")</f>
        <v>0</v>
      </c>
      <c r="K24" s="88"/>
      <c r="L24" s="87"/>
      <c r="M24" s="87"/>
      <c r="N24" s="87"/>
      <c r="O24" s="87"/>
      <c r="P24" s="87"/>
      <c r="Q24" s="87"/>
      <c r="R24" s="88"/>
      <c r="S24" s="88"/>
      <c r="T24" s="88"/>
      <c r="U24" s="86"/>
      <c r="V24" s="175"/>
      <c r="W24" s="23"/>
      <c r="X24" s="86"/>
    </row>
    <row r="25" spans="1:27" ht="53.25" customHeight="1">
      <c r="A25" s="27"/>
      <c r="B25" s="23"/>
      <c r="C25" s="23"/>
      <c r="D25" s="33"/>
      <c r="E25" s="97" t="s">
        <v>145</v>
      </c>
      <c r="F25" s="96">
        <f>COUNTIF(W31:W40, "Vencida")</f>
        <v>0</v>
      </c>
      <c r="G25" s="24"/>
      <c r="H25" s="1081"/>
      <c r="I25" s="1081"/>
      <c r="J25" s="89"/>
      <c r="K25" s="88"/>
      <c r="L25" s="87"/>
      <c r="M25" s="87"/>
      <c r="N25" s="87"/>
      <c r="O25" s="87"/>
      <c r="P25" s="87"/>
      <c r="Q25" s="87"/>
      <c r="R25" s="88"/>
      <c r="S25" s="88"/>
      <c r="T25" s="88"/>
      <c r="U25" s="86"/>
      <c r="V25" s="175"/>
      <c r="W25" s="23"/>
      <c r="X25" s="47"/>
    </row>
    <row r="26" spans="1:27" ht="48.75" customHeight="1">
      <c r="A26" s="27"/>
      <c r="B26" s="23"/>
      <c r="C26" s="23"/>
      <c r="D26" s="28"/>
      <c r="E26" s="97" t="s">
        <v>146</v>
      </c>
      <c r="F26" s="269">
        <f>COUNTIF(W31:W40, "En ejecución")</f>
        <v>4</v>
      </c>
      <c r="G26" s="24"/>
      <c r="H26" s="1081"/>
      <c r="I26" s="1081"/>
      <c r="J26" s="198"/>
      <c r="K26" s="89"/>
      <c r="L26" s="87"/>
      <c r="M26" s="87"/>
      <c r="N26" s="87"/>
      <c r="O26" s="87"/>
      <c r="P26" s="87"/>
      <c r="Q26" s="87"/>
      <c r="R26" s="88"/>
      <c r="S26" s="88"/>
      <c r="T26" s="88"/>
      <c r="U26" s="86"/>
      <c r="V26" s="175"/>
      <c r="W26" s="23"/>
      <c r="X26" s="47"/>
    </row>
    <row r="27" spans="1:27" ht="51" customHeight="1" thickBot="1">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90" t="s">
        <v>84</v>
      </c>
      <c r="P30" s="1091"/>
      <c r="Q30" s="1091"/>
      <c r="R30" s="1092"/>
      <c r="S30" s="539" t="s">
        <v>85</v>
      </c>
      <c r="T30" s="159" t="s">
        <v>84</v>
      </c>
      <c r="U30" s="157" t="s">
        <v>85</v>
      </c>
      <c r="V30" s="157" t="s">
        <v>158</v>
      </c>
      <c r="W30" s="157" t="s">
        <v>86</v>
      </c>
      <c r="X30" s="158" t="s">
        <v>155</v>
      </c>
      <c r="Y30" s="74"/>
      <c r="Z30" s="78"/>
      <c r="AA30" s="78"/>
    </row>
    <row r="31" spans="1:27" s="55" customFormat="1" ht="280.5" customHeight="1">
      <c r="A31" s="550">
        <v>1</v>
      </c>
      <c r="B31" s="227" t="s">
        <v>10</v>
      </c>
      <c r="C31" s="227" t="s">
        <v>127</v>
      </c>
      <c r="D31" s="555">
        <v>43679</v>
      </c>
      <c r="E31" s="69" t="s">
        <v>935</v>
      </c>
      <c r="F31" s="129" t="s">
        <v>154</v>
      </c>
      <c r="G31" s="69" t="s">
        <v>978</v>
      </c>
      <c r="H31" s="227" t="s">
        <v>979</v>
      </c>
      <c r="I31" s="227" t="s">
        <v>24</v>
      </c>
      <c r="J31" s="227" t="s">
        <v>936</v>
      </c>
      <c r="K31" s="227" t="s">
        <v>937</v>
      </c>
      <c r="L31" s="555">
        <v>43692</v>
      </c>
      <c r="M31" s="555">
        <v>43692</v>
      </c>
      <c r="N31" s="762">
        <v>43769</v>
      </c>
      <c r="O31" s="1113" t="s">
        <v>1571</v>
      </c>
      <c r="P31" s="1113"/>
      <c r="Q31" s="1113"/>
      <c r="R31" s="1113"/>
      <c r="S31" s="779" t="s">
        <v>967</v>
      </c>
      <c r="T31" s="69" t="s">
        <v>1129</v>
      </c>
      <c r="U31" s="556" t="s">
        <v>967</v>
      </c>
      <c r="V31" s="268" t="s">
        <v>156</v>
      </c>
      <c r="W31" s="541" t="s">
        <v>143</v>
      </c>
      <c r="X31" s="305" t="s">
        <v>1087</v>
      </c>
    </row>
    <row r="32" spans="1:27" s="55" customFormat="1" ht="267.75" customHeight="1">
      <c r="A32" s="550">
        <v>2</v>
      </c>
      <c r="B32" s="227" t="s">
        <v>10</v>
      </c>
      <c r="C32" s="227" t="s">
        <v>127</v>
      </c>
      <c r="D32" s="555">
        <v>43679</v>
      </c>
      <c r="E32" s="69" t="s">
        <v>938</v>
      </c>
      <c r="F32" s="129" t="s">
        <v>154</v>
      </c>
      <c r="G32" s="69" t="s">
        <v>939</v>
      </c>
      <c r="H32" s="227" t="s">
        <v>980</v>
      </c>
      <c r="I32" s="227" t="s">
        <v>24</v>
      </c>
      <c r="J32" s="227" t="s">
        <v>940</v>
      </c>
      <c r="K32" s="227" t="s">
        <v>937</v>
      </c>
      <c r="L32" s="555">
        <v>43692</v>
      </c>
      <c r="M32" s="555">
        <v>43692</v>
      </c>
      <c r="N32" s="762">
        <v>43769</v>
      </c>
      <c r="O32" s="1113" t="s">
        <v>1572</v>
      </c>
      <c r="P32" s="1113"/>
      <c r="Q32" s="1113"/>
      <c r="R32" s="1113"/>
      <c r="S32" s="706" t="s">
        <v>967</v>
      </c>
      <c r="T32" s="69" t="s">
        <v>1130</v>
      </c>
      <c r="U32" s="556" t="s">
        <v>967</v>
      </c>
      <c r="V32" s="268" t="s">
        <v>156</v>
      </c>
      <c r="W32" s="541" t="s">
        <v>143</v>
      </c>
      <c r="X32" s="305" t="s">
        <v>1087</v>
      </c>
    </row>
    <row r="33" spans="1:26" s="55" customFormat="1" ht="229.5" customHeight="1">
      <c r="A33" s="676">
        <v>3</v>
      </c>
      <c r="B33" s="679" t="s">
        <v>10</v>
      </c>
      <c r="C33" s="679" t="s">
        <v>127</v>
      </c>
      <c r="D33" s="681">
        <v>43679</v>
      </c>
      <c r="E33" s="699" t="s">
        <v>941</v>
      </c>
      <c r="F33" s="680" t="s">
        <v>154</v>
      </c>
      <c r="G33" s="679" t="s">
        <v>981</v>
      </c>
      <c r="H33" s="679" t="s">
        <v>982</v>
      </c>
      <c r="I33" s="679" t="s">
        <v>24</v>
      </c>
      <c r="J33" s="679" t="s">
        <v>942</v>
      </c>
      <c r="K33" s="679" t="s">
        <v>937</v>
      </c>
      <c r="L33" s="681">
        <v>43692</v>
      </c>
      <c r="M33" s="681">
        <v>43692</v>
      </c>
      <c r="N33" s="777">
        <v>43830</v>
      </c>
      <c r="O33" s="1113" t="s">
        <v>1573</v>
      </c>
      <c r="P33" s="1113"/>
      <c r="Q33" s="1113"/>
      <c r="R33" s="1113"/>
      <c r="S33" s="706" t="s">
        <v>968</v>
      </c>
      <c r="T33" s="700" t="s">
        <v>1104</v>
      </c>
      <c r="U33" s="701" t="s">
        <v>972</v>
      </c>
      <c r="V33" s="702" t="s">
        <v>156</v>
      </c>
      <c r="W33" s="703" t="s">
        <v>143</v>
      </c>
      <c r="X33" s="704" t="s">
        <v>1087</v>
      </c>
    </row>
    <row r="34" spans="1:26" s="55" customFormat="1" ht="229.5" customHeight="1">
      <c r="A34" s="675">
        <v>4</v>
      </c>
      <c r="B34" s="238" t="s">
        <v>10</v>
      </c>
      <c r="C34" s="238" t="s">
        <v>127</v>
      </c>
      <c r="D34" s="705">
        <v>43679</v>
      </c>
      <c r="E34" s="238" t="s">
        <v>943</v>
      </c>
      <c r="F34" s="630" t="s">
        <v>154</v>
      </c>
      <c r="G34" s="238" t="s">
        <v>944</v>
      </c>
      <c r="H34" s="678" t="s">
        <v>945</v>
      </c>
      <c r="I34" s="678" t="s">
        <v>24</v>
      </c>
      <c r="J34" s="678" t="s">
        <v>942</v>
      </c>
      <c r="K34" s="678" t="s">
        <v>937</v>
      </c>
      <c r="L34" s="682">
        <v>43692</v>
      </c>
      <c r="M34" s="682">
        <v>43692</v>
      </c>
      <c r="N34" s="762">
        <v>43830</v>
      </c>
      <c r="O34" s="1113" t="s">
        <v>1573</v>
      </c>
      <c r="P34" s="1113"/>
      <c r="Q34" s="1113"/>
      <c r="R34" s="1113"/>
      <c r="S34" s="706" t="s">
        <v>968</v>
      </c>
      <c r="T34" s="674" t="s">
        <v>1088</v>
      </c>
      <c r="U34" s="557" t="s">
        <v>972</v>
      </c>
      <c r="V34" s="268" t="s">
        <v>156</v>
      </c>
      <c r="W34" s="251" t="s">
        <v>143</v>
      </c>
      <c r="X34" s="305" t="s">
        <v>1087</v>
      </c>
    </row>
    <row r="35" spans="1:26" s="55" customFormat="1" ht="157.5" customHeight="1"/>
    <row r="36" spans="1:26" s="55" customFormat="1" ht="78.75" customHeight="1"/>
    <row r="37" spans="1:26" s="55" customFormat="1" ht="97.5" customHeight="1"/>
    <row r="38" spans="1:26" s="55" customFormat="1" ht="13">
      <c r="Y38" s="51"/>
      <c r="Z38" s="51"/>
    </row>
    <row r="39" spans="1:26" s="55" customFormat="1" ht="13">
      <c r="A39" s="51"/>
      <c r="B39" s="51"/>
      <c r="C39" s="51"/>
      <c r="D39" s="51"/>
      <c r="E39" s="53"/>
      <c r="F39" s="51"/>
      <c r="G39" s="53"/>
      <c r="H39" s="53"/>
      <c r="I39" s="51"/>
      <c r="J39" s="51"/>
      <c r="K39" s="51"/>
      <c r="L39" s="51"/>
      <c r="M39" s="51"/>
      <c r="N39" s="51"/>
      <c r="O39" s="51"/>
      <c r="P39" s="51"/>
      <c r="Q39" s="51"/>
      <c r="R39" s="51"/>
      <c r="S39" s="51"/>
      <c r="T39" s="274"/>
      <c r="U39" s="274"/>
      <c r="V39" s="173"/>
      <c r="W39" s="559"/>
      <c r="X39" s="53"/>
      <c r="Y39" s="51"/>
      <c r="Z39" s="51"/>
    </row>
    <row r="40" spans="1:26" s="55" customFormat="1" ht="13">
      <c r="A40" s="51"/>
      <c r="B40" s="51"/>
      <c r="C40" s="51"/>
      <c r="D40" s="51"/>
      <c r="E40" s="53"/>
      <c r="F40" s="51"/>
      <c r="G40" s="53"/>
      <c r="H40" s="53"/>
      <c r="I40" s="51"/>
      <c r="J40" s="51"/>
      <c r="K40" s="51"/>
      <c r="L40" s="51"/>
      <c r="M40" s="51"/>
      <c r="N40" s="51"/>
      <c r="O40" s="51"/>
      <c r="P40" s="51"/>
      <c r="Q40" s="51"/>
      <c r="R40" s="51"/>
      <c r="S40" s="51"/>
      <c r="T40" s="274"/>
      <c r="U40" s="274"/>
      <c r="V40" s="173"/>
      <c r="W40" s="559"/>
      <c r="X40" s="53"/>
      <c r="Y40" s="51"/>
      <c r="Z40" s="51"/>
    </row>
    <row r="41" spans="1:26" s="55" customFormat="1" ht="13">
      <c r="A41" s="51"/>
      <c r="B41" s="51"/>
      <c r="C41" s="51"/>
      <c r="D41" s="51"/>
      <c r="E41" s="53"/>
      <c r="F41" s="51"/>
      <c r="G41" s="53"/>
      <c r="H41" s="53"/>
      <c r="I41" s="51"/>
      <c r="J41" s="51"/>
      <c r="K41" s="51"/>
      <c r="L41" s="51"/>
      <c r="M41" s="51"/>
      <c r="N41" s="51"/>
      <c r="O41" s="51"/>
      <c r="P41" s="51"/>
      <c r="Q41" s="51"/>
      <c r="R41" s="51"/>
      <c r="S41" s="51"/>
      <c r="T41" s="274"/>
      <c r="U41" s="274"/>
      <c r="V41" s="173"/>
      <c r="W41" s="559"/>
      <c r="X41" s="53"/>
      <c r="Y41" s="51"/>
      <c r="Z41" s="51"/>
    </row>
    <row r="42" spans="1:26" s="55" customFormat="1" ht="13">
      <c r="A42" s="51"/>
      <c r="B42" s="51"/>
      <c r="C42" s="51"/>
      <c r="D42" s="51"/>
      <c r="E42" s="53"/>
      <c r="F42" s="51"/>
      <c r="G42" s="53"/>
      <c r="H42" s="53"/>
      <c r="I42" s="51"/>
      <c r="J42" s="51"/>
      <c r="K42" s="51"/>
      <c r="L42" s="51"/>
      <c r="M42" s="51"/>
      <c r="N42" s="51"/>
      <c r="O42" s="51"/>
      <c r="P42" s="51"/>
      <c r="Q42" s="51"/>
      <c r="R42" s="51"/>
      <c r="S42" s="51"/>
      <c r="T42" s="274"/>
      <c r="U42" s="274"/>
      <c r="V42" s="173"/>
      <c r="W42" s="559"/>
      <c r="X42" s="53"/>
      <c r="Y42" s="51"/>
      <c r="Z42" s="51"/>
    </row>
    <row r="43" spans="1:26" s="55" customFormat="1" ht="13">
      <c r="A43" s="51"/>
      <c r="B43" s="51"/>
      <c r="C43" s="51"/>
      <c r="D43" s="51"/>
      <c r="E43" s="53"/>
      <c r="F43" s="51"/>
      <c r="G43" s="53"/>
      <c r="H43" s="53"/>
      <c r="I43" s="51"/>
      <c r="J43" s="51"/>
      <c r="K43" s="51"/>
      <c r="L43" s="51"/>
      <c r="M43" s="51"/>
      <c r="N43" s="51"/>
      <c r="O43" s="51"/>
      <c r="P43" s="51"/>
      <c r="Q43" s="51"/>
      <c r="R43" s="51"/>
      <c r="S43" s="51"/>
      <c r="T43" s="274"/>
      <c r="U43" s="274"/>
      <c r="V43" s="173"/>
      <c r="W43" s="559"/>
      <c r="X43" s="53"/>
      <c r="Y43" s="51"/>
      <c r="Z43" s="51"/>
    </row>
    <row r="44" spans="1:26" s="55" customFormat="1" ht="13">
      <c r="A44" s="51"/>
      <c r="B44" s="51"/>
      <c r="C44" s="51"/>
      <c r="D44" s="51"/>
      <c r="E44" s="53"/>
      <c r="F44" s="51"/>
      <c r="G44" s="53"/>
      <c r="H44" s="53"/>
      <c r="I44" s="51"/>
      <c r="J44" s="51"/>
      <c r="K44" s="51"/>
      <c r="L44" s="51"/>
      <c r="M44" s="51"/>
      <c r="N44" s="51"/>
      <c r="O44" s="51"/>
      <c r="P44" s="51"/>
      <c r="Q44" s="51"/>
      <c r="R44" s="51"/>
      <c r="S44" s="51"/>
      <c r="T44" s="274"/>
      <c r="U44" s="274"/>
      <c r="V44" s="173"/>
      <c r="W44" s="559"/>
      <c r="X44" s="53"/>
      <c r="Y44" s="51"/>
      <c r="Z44" s="51"/>
    </row>
    <row r="45" spans="1:26" s="55" customFormat="1" ht="13">
      <c r="A45" s="51"/>
      <c r="B45" s="51"/>
      <c r="C45" s="51"/>
      <c r="D45" s="51"/>
      <c r="E45" s="53"/>
      <c r="F45" s="51"/>
      <c r="G45" s="53"/>
      <c r="H45" s="53"/>
      <c r="I45" s="51"/>
      <c r="J45" s="51"/>
      <c r="K45" s="51"/>
      <c r="L45" s="51"/>
      <c r="M45" s="51"/>
      <c r="N45" s="51"/>
      <c r="O45" s="51"/>
      <c r="P45" s="51"/>
      <c r="Q45" s="51"/>
      <c r="R45" s="51"/>
      <c r="S45" s="51"/>
      <c r="T45" s="274"/>
      <c r="U45" s="274"/>
      <c r="V45" s="173"/>
      <c r="W45" s="559"/>
      <c r="X45" s="53"/>
      <c r="Y45" s="51"/>
      <c r="Z45" s="51"/>
    </row>
    <row r="46" spans="1:26" s="55" customFormat="1" ht="13">
      <c r="A46" s="51"/>
      <c r="B46" s="51"/>
      <c r="C46" s="51"/>
      <c r="D46" s="51"/>
      <c r="E46" s="53"/>
      <c r="F46" s="51"/>
      <c r="G46" s="53"/>
      <c r="H46" s="53"/>
      <c r="I46" s="51"/>
      <c r="J46" s="51"/>
      <c r="K46" s="51"/>
      <c r="L46" s="51"/>
      <c r="M46" s="51"/>
      <c r="N46" s="51"/>
      <c r="O46" s="51"/>
      <c r="P46" s="51"/>
      <c r="Q46" s="51"/>
      <c r="R46" s="51"/>
      <c r="S46" s="51"/>
      <c r="T46" s="274"/>
      <c r="U46" s="274"/>
      <c r="V46" s="173"/>
      <c r="W46" s="559"/>
      <c r="X46" s="53"/>
      <c r="Y46" s="51"/>
      <c r="Z46" s="51"/>
    </row>
    <row r="47" spans="1:26" s="55" customFormat="1" ht="13">
      <c r="A47" s="51"/>
      <c r="B47" s="51"/>
      <c r="C47" s="51"/>
      <c r="D47" s="51"/>
      <c r="E47" s="53"/>
      <c r="F47" s="51"/>
      <c r="G47" s="53"/>
      <c r="H47" s="53"/>
      <c r="I47" s="51"/>
      <c r="J47" s="51"/>
      <c r="K47" s="51"/>
      <c r="L47" s="51"/>
      <c r="M47" s="51"/>
      <c r="N47" s="51"/>
      <c r="O47" s="51"/>
      <c r="P47" s="51"/>
      <c r="Q47" s="51"/>
      <c r="R47" s="51"/>
      <c r="S47" s="51"/>
      <c r="T47" s="274"/>
      <c r="U47" s="274"/>
      <c r="V47" s="173"/>
      <c r="W47" s="559"/>
      <c r="X47" s="53"/>
      <c r="Y47" s="51"/>
      <c r="Z47" s="51"/>
    </row>
    <row r="48" spans="1:26" s="55" customFormat="1" ht="13">
      <c r="A48" s="51"/>
      <c r="B48" s="51"/>
      <c r="C48" s="51"/>
      <c r="D48" s="51"/>
      <c r="E48" s="53"/>
      <c r="F48" s="51"/>
      <c r="G48" s="53"/>
      <c r="H48" s="53"/>
      <c r="I48" s="51"/>
      <c r="J48" s="51"/>
      <c r="K48" s="51"/>
      <c r="L48" s="51"/>
      <c r="M48" s="51"/>
      <c r="N48" s="51"/>
      <c r="O48" s="51"/>
      <c r="P48" s="51"/>
      <c r="Q48" s="51"/>
      <c r="R48" s="51"/>
      <c r="S48" s="51"/>
      <c r="T48" s="274"/>
      <c r="U48" s="274"/>
      <c r="V48" s="173"/>
      <c r="W48" s="559"/>
      <c r="X48" s="53"/>
      <c r="Y48" s="51"/>
      <c r="Z48" s="51"/>
    </row>
    <row r="49" spans="1:26" s="55" customFormat="1" ht="13">
      <c r="A49" s="51"/>
      <c r="B49" s="51"/>
      <c r="C49" s="51"/>
      <c r="D49" s="51"/>
      <c r="E49" s="53"/>
      <c r="F49" s="51"/>
      <c r="G49" s="53"/>
      <c r="H49" s="53"/>
      <c r="I49" s="51"/>
      <c r="J49" s="51"/>
      <c r="K49" s="51"/>
      <c r="L49" s="51"/>
      <c r="M49" s="51"/>
      <c r="N49" s="51"/>
      <c r="O49" s="51"/>
      <c r="P49" s="51"/>
      <c r="Q49" s="51"/>
      <c r="R49" s="51"/>
      <c r="S49" s="51"/>
      <c r="T49" s="274"/>
      <c r="U49" s="274"/>
      <c r="V49" s="173"/>
      <c r="W49" s="559"/>
      <c r="X49" s="53"/>
      <c r="Y49" s="51"/>
      <c r="Z49" s="51"/>
    </row>
    <row r="50" spans="1:26" s="55" customFormat="1" ht="13">
      <c r="A50" s="51"/>
      <c r="B50" s="51"/>
      <c r="C50" s="51"/>
      <c r="D50" s="51"/>
      <c r="E50" s="53"/>
      <c r="F50" s="51"/>
      <c r="G50" s="53"/>
      <c r="H50" s="53"/>
      <c r="I50" s="51"/>
      <c r="J50" s="51"/>
      <c r="K50" s="51"/>
      <c r="L50" s="51"/>
      <c r="M50" s="51"/>
      <c r="N50" s="51"/>
      <c r="O50" s="51"/>
      <c r="P50" s="51"/>
      <c r="Q50" s="51"/>
      <c r="R50" s="51"/>
      <c r="S50" s="51"/>
      <c r="T50" s="274"/>
      <c r="U50" s="274"/>
      <c r="V50" s="173"/>
      <c r="W50" s="559"/>
      <c r="X50" s="53"/>
      <c r="Y50" s="51"/>
      <c r="Z50" s="51"/>
    </row>
    <row r="51" spans="1:26" s="55" customFormat="1" ht="13">
      <c r="A51" s="51"/>
      <c r="B51" s="51"/>
      <c r="C51" s="51"/>
      <c r="D51" s="51"/>
      <c r="E51" s="53"/>
      <c r="F51" s="51"/>
      <c r="G51" s="53"/>
      <c r="H51" s="53"/>
      <c r="I51" s="51"/>
      <c r="J51" s="51"/>
      <c r="K51" s="51"/>
      <c r="L51" s="51"/>
      <c r="M51" s="51"/>
      <c r="N51" s="51"/>
      <c r="O51" s="51"/>
      <c r="P51" s="51"/>
      <c r="Q51" s="51"/>
      <c r="R51" s="51"/>
      <c r="S51" s="51"/>
      <c r="T51" s="274"/>
      <c r="U51" s="274"/>
      <c r="V51" s="173"/>
      <c r="W51" s="559"/>
      <c r="X51" s="53"/>
      <c r="Y51" s="51"/>
      <c r="Z51" s="51"/>
    </row>
    <row r="52" spans="1:26" s="55" customFormat="1" ht="13">
      <c r="A52" s="51"/>
      <c r="B52" s="51"/>
      <c r="C52" s="51"/>
      <c r="D52" s="51"/>
      <c r="E52" s="53"/>
      <c r="F52" s="51"/>
      <c r="G52" s="53"/>
      <c r="H52" s="53"/>
      <c r="I52" s="51"/>
      <c r="J52" s="51"/>
      <c r="K52" s="51"/>
      <c r="L52" s="51"/>
      <c r="M52" s="51"/>
      <c r="N52" s="51"/>
      <c r="O52" s="51"/>
      <c r="P52" s="51"/>
      <c r="Q52" s="51"/>
      <c r="R52" s="51"/>
      <c r="S52" s="51"/>
      <c r="T52" s="274"/>
      <c r="U52" s="274"/>
      <c r="V52" s="173"/>
      <c r="W52" s="559"/>
      <c r="X52" s="53"/>
      <c r="Y52" s="51"/>
      <c r="Z52" s="51"/>
    </row>
    <row r="53" spans="1:26" s="55" customFormat="1" ht="13">
      <c r="A53" s="51"/>
      <c r="B53" s="51"/>
      <c r="C53" s="51"/>
      <c r="D53" s="51"/>
      <c r="E53" s="53"/>
      <c r="F53" s="51"/>
      <c r="G53" s="53"/>
      <c r="H53" s="53"/>
      <c r="I53" s="51"/>
      <c r="J53" s="51"/>
      <c r="K53" s="51"/>
      <c r="L53" s="51"/>
      <c r="M53" s="51"/>
      <c r="N53" s="51"/>
      <c r="O53" s="51"/>
      <c r="P53" s="51"/>
      <c r="Q53" s="51"/>
      <c r="R53" s="51"/>
      <c r="S53" s="51"/>
      <c r="T53" s="274"/>
      <c r="U53" s="274"/>
      <c r="V53" s="173"/>
      <c r="W53" s="559"/>
      <c r="X53" s="53"/>
      <c r="Y53" s="51"/>
      <c r="Z53" s="51"/>
    </row>
    <row r="54" spans="1:26" s="55" customFormat="1" ht="13">
      <c r="A54" s="51"/>
      <c r="B54" s="51"/>
      <c r="C54" s="51"/>
      <c r="D54" s="51"/>
      <c r="E54" s="53"/>
      <c r="F54" s="51"/>
      <c r="G54" s="53"/>
      <c r="H54" s="53"/>
      <c r="I54" s="51"/>
      <c r="J54" s="51"/>
      <c r="K54" s="51"/>
      <c r="L54" s="51"/>
      <c r="M54" s="51"/>
      <c r="N54" s="51"/>
      <c r="O54" s="51"/>
      <c r="P54" s="51"/>
      <c r="Q54" s="51"/>
      <c r="R54" s="51"/>
      <c r="S54" s="51"/>
      <c r="T54" s="274"/>
      <c r="U54" s="274"/>
      <c r="V54" s="173"/>
      <c r="W54" s="559"/>
      <c r="X54" s="53"/>
      <c r="Y54" s="51"/>
      <c r="Z54" s="51"/>
    </row>
    <row r="55" spans="1:26" s="55" customFormat="1" ht="13">
      <c r="A55" s="51"/>
      <c r="B55" s="51"/>
      <c r="C55" s="51"/>
      <c r="D55" s="51"/>
      <c r="E55" s="53"/>
      <c r="F55" s="51"/>
      <c r="G55" s="53"/>
      <c r="H55" s="53"/>
      <c r="I55" s="51"/>
      <c r="J55" s="51"/>
      <c r="K55" s="51"/>
      <c r="L55" s="51"/>
      <c r="M55" s="51"/>
      <c r="N55" s="51"/>
      <c r="O55" s="51"/>
      <c r="P55" s="51"/>
      <c r="Q55" s="51"/>
      <c r="R55" s="51"/>
      <c r="S55" s="51"/>
      <c r="T55" s="274"/>
      <c r="U55" s="274"/>
      <c r="V55" s="173"/>
      <c r="W55" s="559"/>
      <c r="X55" s="53"/>
      <c r="Y55" s="51"/>
      <c r="Z55" s="51"/>
    </row>
    <row r="56" spans="1:26" s="55" customFormat="1" ht="13">
      <c r="A56" s="51"/>
      <c r="B56" s="51"/>
      <c r="C56" s="51"/>
      <c r="D56" s="51"/>
      <c r="E56" s="53"/>
      <c r="F56" s="51"/>
      <c r="G56" s="53"/>
      <c r="H56" s="53"/>
      <c r="I56" s="51"/>
      <c r="J56" s="51"/>
      <c r="K56" s="51"/>
      <c r="L56" s="51"/>
      <c r="M56" s="51"/>
      <c r="N56" s="51"/>
      <c r="O56" s="51"/>
      <c r="P56" s="51"/>
      <c r="Q56" s="51"/>
      <c r="R56" s="51"/>
      <c r="S56" s="51"/>
      <c r="T56" s="274"/>
      <c r="U56" s="274"/>
      <c r="V56" s="173"/>
      <c r="W56" s="559"/>
      <c r="X56" s="53"/>
      <c r="Y56" s="51"/>
      <c r="Z56" s="51"/>
    </row>
    <row r="57" spans="1:26" s="55" customFormat="1" ht="13">
      <c r="A57" s="51"/>
      <c r="B57" s="51"/>
      <c r="C57" s="51"/>
      <c r="D57" s="51"/>
      <c r="E57" s="53"/>
      <c r="F57" s="51"/>
      <c r="G57" s="53"/>
      <c r="H57" s="53"/>
      <c r="I57" s="51"/>
      <c r="J57" s="51"/>
      <c r="K57" s="51"/>
      <c r="L57" s="51"/>
      <c r="M57" s="51"/>
      <c r="N57" s="51"/>
      <c r="O57" s="51"/>
      <c r="P57" s="51"/>
      <c r="Q57" s="51"/>
      <c r="R57" s="51"/>
      <c r="S57" s="51"/>
      <c r="T57" s="274"/>
      <c r="U57" s="274"/>
      <c r="V57" s="173"/>
      <c r="W57" s="559"/>
      <c r="X57" s="53"/>
      <c r="Y57" s="51"/>
      <c r="Z57" s="51"/>
    </row>
    <row r="58" spans="1:26" s="55" customFormat="1" ht="13">
      <c r="A58" s="51"/>
      <c r="B58" s="51"/>
      <c r="C58" s="51"/>
      <c r="D58" s="51"/>
      <c r="E58" s="53"/>
      <c r="F58" s="51"/>
      <c r="G58" s="53"/>
      <c r="H58" s="53"/>
      <c r="I58" s="51"/>
      <c r="J58" s="51"/>
      <c r="K58" s="51"/>
      <c r="L58" s="51"/>
      <c r="M58" s="51"/>
      <c r="N58" s="51"/>
      <c r="O58" s="51"/>
      <c r="P58" s="51"/>
      <c r="Q58" s="51"/>
      <c r="R58" s="51"/>
      <c r="S58" s="51"/>
      <c r="T58" s="274"/>
      <c r="U58" s="274"/>
      <c r="V58" s="173"/>
      <c r="W58" s="559"/>
      <c r="X58" s="53"/>
      <c r="Y58" s="51"/>
      <c r="Z58" s="51"/>
    </row>
    <row r="59" spans="1:26" s="55" customFormat="1" ht="13">
      <c r="A59" s="51"/>
      <c r="B59" s="51"/>
      <c r="C59" s="51"/>
      <c r="D59" s="51"/>
      <c r="E59" s="53"/>
      <c r="F59" s="51"/>
      <c r="G59" s="53"/>
      <c r="H59" s="53"/>
      <c r="I59" s="51"/>
      <c r="J59" s="51"/>
      <c r="K59" s="51"/>
      <c r="L59" s="51"/>
      <c r="M59" s="51"/>
      <c r="N59" s="51"/>
      <c r="O59" s="51"/>
      <c r="P59" s="51"/>
      <c r="Q59" s="51"/>
      <c r="R59" s="51"/>
      <c r="S59" s="51"/>
      <c r="T59" s="274"/>
      <c r="U59" s="274"/>
      <c r="V59" s="173"/>
      <c r="W59" s="559"/>
      <c r="X59" s="53"/>
      <c r="Y59" s="51"/>
      <c r="Z59" s="51"/>
    </row>
    <row r="60" spans="1:26" s="55" customFormat="1" ht="13">
      <c r="A60" s="51"/>
      <c r="B60" s="51"/>
      <c r="C60" s="51"/>
      <c r="D60" s="51"/>
      <c r="E60" s="53"/>
      <c r="F60" s="51"/>
      <c r="G60" s="53"/>
      <c r="H60" s="53"/>
      <c r="I60" s="51"/>
      <c r="J60" s="51"/>
      <c r="K60" s="51"/>
      <c r="L60" s="51"/>
      <c r="M60" s="51"/>
      <c r="N60" s="51"/>
      <c r="O60" s="51"/>
      <c r="P60" s="51"/>
      <c r="Q60" s="51"/>
      <c r="R60" s="51"/>
      <c r="S60" s="51"/>
      <c r="T60" s="274"/>
      <c r="U60" s="274"/>
      <c r="V60" s="173"/>
      <c r="W60" s="559"/>
      <c r="X60" s="53"/>
      <c r="Y60" s="51"/>
      <c r="Z60" s="51"/>
    </row>
    <row r="61" spans="1:26" s="55" customFormat="1" ht="13">
      <c r="A61" s="51"/>
      <c r="B61" s="51"/>
      <c r="C61" s="51"/>
      <c r="D61" s="51"/>
      <c r="E61" s="53"/>
      <c r="F61" s="51"/>
      <c r="G61" s="53"/>
      <c r="H61" s="53"/>
      <c r="I61" s="51"/>
      <c r="J61" s="51"/>
      <c r="K61" s="51"/>
      <c r="L61" s="51"/>
      <c r="M61" s="51"/>
      <c r="N61" s="51"/>
      <c r="O61" s="51"/>
      <c r="P61" s="51"/>
      <c r="Q61" s="51"/>
      <c r="R61" s="51"/>
      <c r="S61" s="51"/>
      <c r="T61" s="274"/>
      <c r="U61" s="274"/>
      <c r="V61" s="173"/>
      <c r="W61" s="559"/>
      <c r="X61" s="53"/>
      <c r="Y61" s="51"/>
      <c r="Z61" s="51"/>
    </row>
    <row r="62" spans="1:26" s="55" customFormat="1" ht="13">
      <c r="A62" s="51"/>
      <c r="B62" s="51"/>
      <c r="C62" s="51"/>
      <c r="D62" s="51"/>
      <c r="E62" s="53"/>
      <c r="F62" s="51"/>
      <c r="G62" s="53"/>
      <c r="H62" s="53"/>
      <c r="I62" s="51"/>
      <c r="J62" s="51"/>
      <c r="K62" s="51"/>
      <c r="L62" s="51"/>
      <c r="M62" s="51"/>
      <c r="N62" s="51"/>
      <c r="O62" s="51"/>
      <c r="P62" s="51"/>
      <c r="Q62" s="51"/>
      <c r="R62" s="51"/>
      <c r="S62" s="51"/>
      <c r="T62" s="274"/>
      <c r="U62" s="274"/>
      <c r="V62" s="173"/>
      <c r="W62" s="559"/>
      <c r="X62" s="53"/>
      <c r="Y62" s="51"/>
      <c r="Z62" s="51"/>
    </row>
    <row r="63" spans="1:26" s="55" customFormat="1" ht="13">
      <c r="A63" s="51"/>
      <c r="B63" s="51"/>
      <c r="C63" s="51"/>
      <c r="D63" s="51"/>
      <c r="E63" s="53"/>
      <c r="F63" s="51"/>
      <c r="G63" s="53"/>
      <c r="H63" s="53"/>
      <c r="I63" s="51"/>
      <c r="J63" s="51"/>
      <c r="K63" s="51"/>
      <c r="L63" s="51"/>
      <c r="M63" s="51"/>
      <c r="N63" s="51"/>
      <c r="O63" s="51"/>
      <c r="P63" s="51"/>
      <c r="Q63" s="51"/>
      <c r="R63" s="51"/>
      <c r="S63" s="51"/>
      <c r="T63" s="274"/>
      <c r="U63" s="274"/>
      <c r="V63" s="173"/>
      <c r="W63" s="559"/>
      <c r="X63" s="53"/>
      <c r="Y63" s="51"/>
      <c r="Z63" s="51"/>
    </row>
    <row r="64" spans="1:26" s="55" customFormat="1" ht="13">
      <c r="A64" s="51"/>
      <c r="B64" s="51"/>
      <c r="C64" s="51"/>
      <c r="D64" s="51"/>
      <c r="E64" s="53"/>
      <c r="F64" s="51"/>
      <c r="G64" s="53"/>
      <c r="H64" s="53"/>
      <c r="I64" s="51"/>
      <c r="J64" s="51"/>
      <c r="K64" s="51"/>
      <c r="L64" s="51"/>
      <c r="M64" s="51"/>
      <c r="N64" s="51"/>
      <c r="O64" s="51"/>
      <c r="P64" s="51"/>
      <c r="Q64" s="51"/>
      <c r="R64" s="51"/>
      <c r="S64" s="51"/>
      <c r="T64" s="274"/>
      <c r="U64" s="274"/>
      <c r="V64" s="173"/>
      <c r="W64" s="559"/>
      <c r="X64" s="53"/>
      <c r="Y64" s="51"/>
      <c r="Z64" s="51"/>
    </row>
    <row r="65" spans="1:26" s="55" customFormat="1" ht="13">
      <c r="A65" s="51"/>
      <c r="B65" s="51"/>
      <c r="C65" s="51"/>
      <c r="D65" s="51"/>
      <c r="E65" s="53"/>
      <c r="F65" s="51"/>
      <c r="G65" s="53"/>
      <c r="H65" s="53"/>
      <c r="I65" s="51"/>
      <c r="J65" s="51"/>
      <c r="K65" s="51"/>
      <c r="L65" s="51"/>
      <c r="M65" s="51"/>
      <c r="N65" s="51"/>
      <c r="O65" s="51"/>
      <c r="P65" s="51"/>
      <c r="Q65" s="51"/>
      <c r="R65" s="51"/>
      <c r="S65" s="51"/>
      <c r="T65" s="274"/>
      <c r="U65" s="274"/>
      <c r="V65" s="173"/>
      <c r="W65" s="559"/>
      <c r="X65" s="53"/>
      <c r="Y65" s="51"/>
      <c r="Z65" s="51"/>
    </row>
    <row r="66" spans="1:26" s="55" customFormat="1" ht="13">
      <c r="A66" s="51"/>
      <c r="B66" s="51"/>
      <c r="C66" s="51"/>
      <c r="D66" s="51"/>
      <c r="E66" s="53"/>
      <c r="F66" s="51"/>
      <c r="G66" s="53"/>
      <c r="H66" s="53"/>
      <c r="I66" s="51"/>
      <c r="J66" s="51"/>
      <c r="K66" s="51"/>
      <c r="L66" s="51"/>
      <c r="M66" s="51"/>
      <c r="N66" s="51"/>
      <c r="O66" s="51"/>
      <c r="P66" s="51"/>
      <c r="Q66" s="51"/>
      <c r="R66" s="51"/>
      <c r="S66" s="51"/>
      <c r="T66" s="274"/>
      <c r="U66" s="274"/>
      <c r="V66" s="173"/>
      <c r="W66" s="559"/>
      <c r="X66" s="53"/>
      <c r="Y66" s="51"/>
      <c r="Z66" s="51"/>
    </row>
    <row r="67" spans="1:26" s="55" customFormat="1" ht="13">
      <c r="A67" s="51"/>
      <c r="B67" s="51"/>
      <c r="C67" s="51"/>
      <c r="D67" s="51"/>
      <c r="E67" s="53"/>
      <c r="F67" s="51"/>
      <c r="G67" s="53"/>
      <c r="H67" s="53"/>
      <c r="I67" s="51"/>
      <c r="J67" s="51"/>
      <c r="K67" s="51"/>
      <c r="L67" s="51"/>
      <c r="M67" s="51"/>
      <c r="N67" s="51"/>
      <c r="O67" s="51"/>
      <c r="P67" s="51"/>
      <c r="Q67" s="51"/>
      <c r="R67" s="51"/>
      <c r="S67" s="51"/>
      <c r="T67" s="274"/>
      <c r="U67" s="274"/>
      <c r="V67" s="173"/>
      <c r="W67" s="559"/>
      <c r="X67" s="53"/>
      <c r="Y67" s="51"/>
      <c r="Z67" s="51"/>
    </row>
    <row r="68" spans="1:26" s="55" customFormat="1" ht="13">
      <c r="A68" s="51"/>
      <c r="B68" s="51"/>
      <c r="C68" s="51"/>
      <c r="D68" s="51"/>
      <c r="E68" s="53"/>
      <c r="F68" s="51"/>
      <c r="G68" s="53"/>
      <c r="H68" s="53"/>
      <c r="I68" s="51"/>
      <c r="J68" s="51"/>
      <c r="K68" s="51"/>
      <c r="L68" s="51"/>
      <c r="M68" s="51"/>
      <c r="N68" s="51"/>
      <c r="O68" s="51"/>
      <c r="P68" s="51"/>
      <c r="Q68" s="51"/>
      <c r="R68" s="51"/>
      <c r="S68" s="51"/>
      <c r="T68" s="274"/>
      <c r="U68" s="274"/>
      <c r="V68" s="173"/>
      <c r="W68" s="559"/>
      <c r="X68" s="53"/>
      <c r="Y68" s="51"/>
      <c r="Z68" s="51"/>
    </row>
    <row r="69" spans="1:26" s="55" customFormat="1" ht="13">
      <c r="A69" s="51"/>
      <c r="B69" s="51"/>
      <c r="C69" s="51"/>
      <c r="D69" s="51"/>
      <c r="E69" s="53"/>
      <c r="F69" s="51"/>
      <c r="G69" s="53"/>
      <c r="H69" s="53"/>
      <c r="I69" s="51"/>
      <c r="J69" s="51"/>
      <c r="K69" s="51"/>
      <c r="L69" s="51"/>
      <c r="M69" s="51"/>
      <c r="N69" s="51"/>
      <c r="O69" s="51"/>
      <c r="P69" s="51"/>
      <c r="Q69" s="51"/>
      <c r="R69" s="51"/>
      <c r="S69" s="51"/>
      <c r="T69" s="274"/>
      <c r="U69" s="274"/>
      <c r="V69" s="173"/>
      <c r="W69" s="559"/>
      <c r="X69" s="53"/>
      <c r="Y69" s="51"/>
      <c r="Z69" s="51"/>
    </row>
    <row r="70" spans="1:26" s="55" customFormat="1" ht="13">
      <c r="A70" s="51"/>
      <c r="B70" s="51"/>
      <c r="C70" s="51"/>
      <c r="D70" s="51"/>
      <c r="E70" s="53"/>
      <c r="F70" s="51"/>
      <c r="G70" s="53"/>
      <c r="H70" s="53"/>
      <c r="I70" s="51"/>
      <c r="J70" s="51"/>
      <c r="K70" s="51"/>
      <c r="L70" s="51"/>
      <c r="M70" s="51"/>
      <c r="N70" s="51"/>
      <c r="O70" s="51"/>
      <c r="P70" s="51"/>
      <c r="Q70" s="51"/>
      <c r="R70" s="51"/>
      <c r="S70" s="51"/>
      <c r="T70" s="274"/>
      <c r="U70" s="274"/>
      <c r="V70" s="173"/>
      <c r="W70" s="559"/>
      <c r="X70" s="53"/>
      <c r="Y70" s="51"/>
      <c r="Z70" s="51"/>
    </row>
    <row r="71" spans="1:26" s="55" customFormat="1" ht="13">
      <c r="A71" s="51"/>
      <c r="B71" s="51"/>
      <c r="C71" s="51"/>
      <c r="D71" s="51"/>
      <c r="E71" s="53"/>
      <c r="F71" s="51"/>
      <c r="G71" s="53"/>
      <c r="H71" s="53"/>
      <c r="I71" s="51"/>
      <c r="J71" s="51"/>
      <c r="K71" s="51"/>
      <c r="L71" s="51"/>
      <c r="M71" s="51"/>
      <c r="N71" s="51"/>
      <c r="O71" s="51"/>
      <c r="P71" s="51"/>
      <c r="Q71" s="51"/>
      <c r="R71" s="51"/>
      <c r="S71" s="51"/>
      <c r="T71" s="274"/>
      <c r="U71" s="274"/>
      <c r="V71" s="173"/>
      <c r="W71" s="559"/>
      <c r="X71" s="53"/>
      <c r="Y71" s="51"/>
      <c r="Z71" s="51"/>
    </row>
    <row r="72" spans="1:26" s="55" customFormat="1" ht="13">
      <c r="A72" s="51"/>
      <c r="B72" s="51"/>
      <c r="C72" s="51"/>
      <c r="D72" s="51"/>
      <c r="E72" s="53"/>
      <c r="F72" s="51"/>
      <c r="G72" s="53"/>
      <c r="H72" s="53"/>
      <c r="I72" s="51"/>
      <c r="J72" s="51"/>
      <c r="K72" s="51"/>
      <c r="L72" s="51"/>
      <c r="M72" s="51"/>
      <c r="N72" s="51"/>
      <c r="O72" s="51"/>
      <c r="P72" s="51"/>
      <c r="Q72" s="51"/>
      <c r="R72" s="51"/>
      <c r="S72" s="51"/>
      <c r="T72" s="274"/>
      <c r="U72" s="274"/>
      <c r="V72" s="173"/>
      <c r="W72" s="559"/>
      <c r="X72" s="53"/>
      <c r="Y72" s="51"/>
      <c r="Z72" s="51"/>
    </row>
    <row r="73" spans="1:26" s="55" customFormat="1" ht="13">
      <c r="A73" s="51"/>
      <c r="B73" s="51"/>
      <c r="C73" s="51"/>
      <c r="D73" s="51"/>
      <c r="E73" s="53"/>
      <c r="F73" s="51"/>
      <c r="G73" s="53"/>
      <c r="H73" s="53"/>
      <c r="I73" s="51"/>
      <c r="J73" s="51"/>
      <c r="K73" s="51"/>
      <c r="L73" s="51"/>
      <c r="M73" s="51"/>
      <c r="N73" s="51"/>
      <c r="O73" s="51"/>
      <c r="P73" s="51"/>
      <c r="Q73" s="51"/>
      <c r="R73" s="51"/>
      <c r="S73" s="51"/>
      <c r="T73" s="274"/>
      <c r="U73" s="274"/>
      <c r="V73" s="173"/>
      <c r="W73" s="559"/>
      <c r="X73" s="53"/>
      <c r="Y73" s="51"/>
      <c r="Z73" s="51"/>
    </row>
    <row r="74" spans="1:26" s="55" customFormat="1" ht="13">
      <c r="A74" s="51"/>
      <c r="B74" s="51"/>
      <c r="C74" s="51"/>
      <c r="D74" s="51"/>
      <c r="E74" s="53"/>
      <c r="F74" s="51"/>
      <c r="G74" s="53"/>
      <c r="H74" s="53"/>
      <c r="I74" s="51"/>
      <c r="J74" s="51"/>
      <c r="K74" s="51"/>
      <c r="L74" s="51"/>
      <c r="M74" s="51"/>
      <c r="N74" s="51"/>
      <c r="O74" s="51"/>
      <c r="P74" s="51"/>
      <c r="Q74" s="51"/>
      <c r="R74" s="51"/>
      <c r="S74" s="51"/>
      <c r="T74" s="274"/>
      <c r="U74" s="274"/>
      <c r="V74" s="173"/>
      <c r="W74" s="559"/>
      <c r="X74" s="53"/>
      <c r="Y74" s="51"/>
      <c r="Z74" s="51"/>
    </row>
    <row r="75" spans="1:26" s="55" customFormat="1" ht="13">
      <c r="A75" s="51"/>
      <c r="B75" s="51"/>
      <c r="C75" s="51"/>
      <c r="D75" s="51"/>
      <c r="E75" s="53"/>
      <c r="F75" s="51"/>
      <c r="G75" s="53"/>
      <c r="H75" s="53"/>
      <c r="I75" s="51"/>
      <c r="J75" s="51"/>
      <c r="K75" s="51"/>
      <c r="L75" s="51"/>
      <c r="M75" s="51"/>
      <c r="N75" s="51"/>
      <c r="O75" s="51"/>
      <c r="P75" s="51"/>
      <c r="Q75" s="51"/>
      <c r="R75" s="51"/>
      <c r="S75" s="51"/>
      <c r="T75" s="274"/>
      <c r="U75" s="274"/>
      <c r="V75" s="173"/>
      <c r="W75" s="559"/>
      <c r="X75" s="53"/>
      <c r="Y75" s="51"/>
      <c r="Z75" s="51"/>
    </row>
    <row r="76" spans="1:26" s="55" customFormat="1" ht="13">
      <c r="A76" s="51"/>
      <c r="B76" s="51"/>
      <c r="C76" s="51"/>
      <c r="D76" s="51"/>
      <c r="E76" s="53"/>
      <c r="F76" s="51"/>
      <c r="G76" s="53"/>
      <c r="H76" s="53"/>
      <c r="I76" s="51"/>
      <c r="J76" s="51"/>
      <c r="K76" s="51"/>
      <c r="L76" s="51"/>
      <c r="M76" s="51"/>
      <c r="N76" s="51"/>
      <c r="O76" s="51"/>
      <c r="P76" s="51"/>
      <c r="Q76" s="51"/>
      <c r="R76" s="51"/>
      <c r="S76" s="51"/>
      <c r="T76" s="274"/>
      <c r="U76" s="274"/>
      <c r="V76" s="173"/>
      <c r="W76" s="559"/>
      <c r="X76" s="53"/>
      <c r="Y76" s="51"/>
      <c r="Z76" s="51"/>
    </row>
    <row r="77" spans="1:26" s="55" customFormat="1" ht="13">
      <c r="A77" s="51"/>
      <c r="B77" s="51"/>
      <c r="C77" s="51"/>
      <c r="D77" s="51"/>
      <c r="E77" s="53"/>
      <c r="F77" s="51"/>
      <c r="G77" s="53"/>
      <c r="H77" s="53"/>
      <c r="I77" s="51"/>
      <c r="J77" s="51"/>
      <c r="K77" s="51"/>
      <c r="L77" s="51"/>
      <c r="M77" s="51"/>
      <c r="N77" s="51"/>
      <c r="O77" s="51"/>
      <c r="P77" s="51"/>
      <c r="Q77" s="51"/>
      <c r="R77" s="51"/>
      <c r="S77" s="51"/>
      <c r="T77" s="274"/>
      <c r="U77" s="274"/>
      <c r="V77" s="173"/>
      <c r="W77" s="559"/>
      <c r="X77" s="53"/>
      <c r="Y77" s="51"/>
      <c r="Z77" s="51"/>
    </row>
    <row r="78" spans="1:26" s="55" customFormat="1" ht="13">
      <c r="A78" s="51"/>
      <c r="B78" s="51"/>
      <c r="C78" s="51"/>
      <c r="D78" s="51"/>
      <c r="E78" s="53"/>
      <c r="F78" s="51"/>
      <c r="G78" s="53"/>
      <c r="H78" s="53"/>
      <c r="I78" s="51"/>
      <c r="J78" s="51"/>
      <c r="K78" s="51"/>
      <c r="L78" s="51"/>
      <c r="M78" s="51"/>
      <c r="N78" s="51"/>
      <c r="O78" s="51"/>
      <c r="P78" s="51"/>
      <c r="Q78" s="51"/>
      <c r="R78" s="51"/>
      <c r="S78" s="51"/>
      <c r="T78" s="274"/>
      <c r="U78" s="274"/>
      <c r="V78" s="173"/>
      <c r="W78" s="559"/>
      <c r="X78" s="53"/>
      <c r="Y78" s="51"/>
      <c r="Z78" s="51"/>
    </row>
    <row r="79" spans="1:26" s="55" customFormat="1" ht="13">
      <c r="A79" s="51"/>
      <c r="B79" s="51"/>
      <c r="C79" s="51"/>
      <c r="D79" s="51"/>
      <c r="E79" s="53"/>
      <c r="F79" s="51"/>
      <c r="G79" s="53"/>
      <c r="H79" s="53"/>
      <c r="I79" s="51"/>
      <c r="J79" s="51"/>
      <c r="K79" s="51"/>
      <c r="L79" s="51"/>
      <c r="M79" s="51"/>
      <c r="N79" s="51"/>
      <c r="O79" s="51"/>
      <c r="P79" s="51"/>
      <c r="Q79" s="51"/>
      <c r="R79" s="51"/>
      <c r="S79" s="51"/>
      <c r="T79" s="274"/>
      <c r="U79" s="274"/>
      <c r="V79" s="173"/>
      <c r="W79" s="559"/>
      <c r="X79" s="53"/>
      <c r="Y79" s="51"/>
      <c r="Z79" s="51"/>
    </row>
    <row r="80" spans="1:26" s="55" customFormat="1" ht="13">
      <c r="A80" s="51"/>
      <c r="B80" s="51"/>
      <c r="C80" s="51"/>
      <c r="D80" s="51"/>
      <c r="E80" s="53"/>
      <c r="F80" s="51"/>
      <c r="G80" s="53"/>
      <c r="H80" s="53"/>
      <c r="I80" s="51"/>
      <c r="J80" s="51"/>
      <c r="K80" s="51"/>
      <c r="L80" s="51"/>
      <c r="M80" s="51"/>
      <c r="N80" s="51"/>
      <c r="O80" s="51"/>
      <c r="P80" s="51"/>
      <c r="Q80" s="51"/>
      <c r="R80" s="51"/>
      <c r="S80" s="51"/>
      <c r="T80" s="274"/>
      <c r="U80" s="274"/>
      <c r="V80" s="173"/>
      <c r="W80" s="559"/>
      <c r="X80" s="53"/>
      <c r="Y80" s="51"/>
      <c r="Z80" s="51"/>
    </row>
    <row r="81" spans="1:26" s="55" customFormat="1" ht="13">
      <c r="A81" s="51"/>
      <c r="B81" s="51"/>
      <c r="C81" s="51"/>
      <c r="D81" s="51"/>
      <c r="E81" s="51"/>
      <c r="F81" s="51"/>
      <c r="G81" s="51"/>
      <c r="H81" s="51"/>
      <c r="I81" s="51"/>
      <c r="J81" s="51"/>
      <c r="K81" s="51"/>
      <c r="L81" s="51"/>
      <c r="M81" s="51"/>
      <c r="N81" s="51"/>
      <c r="O81" s="51"/>
      <c r="P81" s="51"/>
      <c r="Q81" s="51"/>
      <c r="R81" s="51"/>
      <c r="S81" s="51"/>
      <c r="T81" s="51"/>
      <c r="U81" s="51"/>
      <c r="V81" s="173"/>
      <c r="W81" s="559"/>
      <c r="X81" s="51"/>
      <c r="Y81" s="51"/>
      <c r="Z81" s="51"/>
    </row>
    <row r="82" spans="1:26" s="55" customFormat="1" ht="13">
      <c r="V82" s="173"/>
      <c r="W82" s="559"/>
    </row>
    <row r="83" spans="1:26" s="55" customFormat="1" ht="13">
      <c r="V83" s="173"/>
      <c r="W83" s="559"/>
    </row>
    <row r="84" spans="1:26" s="55" customFormat="1" ht="13">
      <c r="V84" s="173"/>
      <c r="W84" s="559"/>
    </row>
    <row r="85" spans="1:26" s="55" customFormat="1" ht="13">
      <c r="V85" s="173"/>
      <c r="W85" s="559"/>
    </row>
    <row r="86" spans="1:26" s="55" customFormat="1" ht="13">
      <c r="V86" s="173"/>
      <c r="W86" s="559"/>
    </row>
    <row r="87" spans="1:26" s="55" customFormat="1" ht="13">
      <c r="V87" s="173"/>
      <c r="W87" s="559"/>
    </row>
    <row r="88" spans="1:26" s="55" customFormat="1" ht="13">
      <c r="V88" s="173"/>
      <c r="W88" s="559"/>
    </row>
    <row r="89" spans="1:26" s="55" customFormat="1" ht="13">
      <c r="V89" s="173"/>
      <c r="W89" s="559"/>
    </row>
    <row r="90" spans="1:26" s="55" customFormat="1" ht="13">
      <c r="V90" s="173"/>
      <c r="W90" s="559"/>
    </row>
    <row r="91" spans="1:26" s="55" customFormat="1" ht="13">
      <c r="V91" s="173"/>
      <c r="W91" s="559"/>
    </row>
    <row r="92" spans="1:26" s="55" customFormat="1" ht="13">
      <c r="V92" s="173"/>
      <c r="W92" s="559"/>
    </row>
    <row r="93" spans="1:26" s="55" customFormat="1" ht="13">
      <c r="V93" s="173"/>
      <c r="W93" s="559"/>
    </row>
    <row r="94" spans="1:26" s="55" customFormat="1" ht="13">
      <c r="V94" s="173"/>
      <c r="W94" s="559"/>
    </row>
    <row r="95" spans="1:26" s="55" customFormat="1" ht="13">
      <c r="V95" s="173"/>
      <c r="W95" s="559"/>
    </row>
    <row r="96" spans="1:26" s="55" customFormat="1" ht="13">
      <c r="V96" s="173"/>
      <c r="W96" s="559"/>
    </row>
    <row r="97" spans="22:23" s="55" customFormat="1" ht="13">
      <c r="V97" s="173"/>
      <c r="W97" s="559"/>
    </row>
    <row r="98" spans="22:23">
      <c r="W98" s="13"/>
    </row>
    <row r="99" spans="22:23">
      <c r="W99" s="13"/>
    </row>
    <row r="100" spans="22:23">
      <c r="W100" s="13"/>
    </row>
    <row r="101" spans="22:23">
      <c r="W101" s="13"/>
    </row>
    <row r="102" spans="22:23">
      <c r="W102" s="13"/>
    </row>
    <row r="103" spans="22:23">
      <c r="W103" s="13"/>
    </row>
    <row r="104" spans="22:23">
      <c r="W104" s="13"/>
    </row>
    <row r="105" spans="22:23">
      <c r="W105" s="13"/>
    </row>
    <row r="106" spans="22:23">
      <c r="W106" s="13"/>
    </row>
    <row r="107" spans="22:23">
      <c r="W107" s="13"/>
    </row>
    <row r="108" spans="22:23">
      <c r="W108" s="13"/>
    </row>
    <row r="109" spans="22:23">
      <c r="W109" s="13"/>
    </row>
    <row r="110" spans="22:23">
      <c r="W110" s="13"/>
    </row>
    <row r="111" spans="22:23">
      <c r="W111" s="13"/>
    </row>
    <row r="112" spans="22: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sheetData>
  <mergeCells count="19">
    <mergeCell ref="O30:R30"/>
    <mergeCell ref="A29:G29"/>
    <mergeCell ref="H29:N29"/>
    <mergeCell ref="O34:R34"/>
    <mergeCell ref="O33:R33"/>
    <mergeCell ref="O31:R31"/>
    <mergeCell ref="O32:R32"/>
    <mergeCell ref="O29:S29"/>
    <mergeCell ref="A17:C20"/>
    <mergeCell ref="D17:W20"/>
    <mergeCell ref="A22:C22"/>
    <mergeCell ref="E22:F22"/>
    <mergeCell ref="H22:J22"/>
    <mergeCell ref="T29:X29"/>
    <mergeCell ref="A23:C23"/>
    <mergeCell ref="H23:I23"/>
    <mergeCell ref="H24:I24"/>
    <mergeCell ref="H25:I25"/>
    <mergeCell ref="H26:I26"/>
  </mergeCells>
  <conditionalFormatting sqref="W31 W33:W34">
    <cfRule type="containsText" dxfId="62" priority="37" stopIfTrue="1" operator="containsText" text="Cerrada">
      <formula>NOT(ISERROR(SEARCH("Cerrada",W31)))</formula>
    </cfRule>
    <cfRule type="containsText" dxfId="61" priority="38" stopIfTrue="1" operator="containsText" text="En ejecución">
      <formula>NOT(ISERROR(SEARCH("En ejecución",W31)))</formula>
    </cfRule>
    <cfRule type="containsText" dxfId="60" priority="39" stopIfTrue="1" operator="containsText" text="Vencida">
      <formula>NOT(ISERROR(SEARCH("Vencida",W31)))</formula>
    </cfRule>
  </conditionalFormatting>
  <conditionalFormatting sqref="W32">
    <cfRule type="containsText" dxfId="59" priority="34" stopIfTrue="1" operator="containsText" text="Cerrada">
      <formula>NOT(ISERROR(SEARCH("Cerrada",W32)))</formula>
    </cfRule>
    <cfRule type="containsText" dxfId="58" priority="35" stopIfTrue="1" operator="containsText" text="En ejecución">
      <formula>NOT(ISERROR(SEARCH("En ejecución",W32)))</formula>
    </cfRule>
    <cfRule type="containsText" dxfId="57" priority="36" stopIfTrue="1" operator="containsText" text="Vencida">
      <formula>NOT(ISERROR(SEARCH("Vencida",W32)))</formula>
    </cfRule>
  </conditionalFormatting>
  <conditionalFormatting sqref="W32">
    <cfRule type="containsText" dxfId="56" priority="31" stopIfTrue="1" operator="containsText" text="Cerrada">
      <formula>NOT(ISERROR(SEARCH("Cerrada",W32)))</formula>
    </cfRule>
    <cfRule type="containsText" dxfId="55" priority="32" stopIfTrue="1" operator="containsText" text="En ejecución">
      <formula>NOT(ISERROR(SEARCH("En ejecución",W32)))</formula>
    </cfRule>
    <cfRule type="containsText" dxfId="54" priority="33" stopIfTrue="1" operator="containsText" text="Vencida">
      <formula>NOT(ISERROR(SEARCH("Vencida",W32)))</formula>
    </cfRule>
  </conditionalFormatting>
  <conditionalFormatting sqref="W33">
    <cfRule type="containsText" dxfId="53" priority="16" stopIfTrue="1" operator="containsText" text="Cerrada">
      <formula>NOT(ISERROR(SEARCH("Cerrada",W33)))</formula>
    </cfRule>
    <cfRule type="containsText" dxfId="52" priority="17" stopIfTrue="1" operator="containsText" text="En ejecución">
      <formula>NOT(ISERROR(SEARCH("En ejecución",W33)))</formula>
    </cfRule>
    <cfRule type="containsText" dxfId="51" priority="18" stopIfTrue="1" operator="containsText" text="Vencida">
      <formula>NOT(ISERROR(SEARCH("Vencida",W33)))</formula>
    </cfRule>
  </conditionalFormatting>
  <conditionalFormatting sqref="W34">
    <cfRule type="containsText" dxfId="50" priority="13" stopIfTrue="1" operator="containsText" text="Cerrada">
      <formula>NOT(ISERROR(SEARCH("Cerrada",W34)))</formula>
    </cfRule>
    <cfRule type="containsText" dxfId="49" priority="14" stopIfTrue="1" operator="containsText" text="En ejecución">
      <formula>NOT(ISERROR(SEARCH("En ejecución",W34)))</formula>
    </cfRule>
    <cfRule type="containsText" dxfId="48" priority="15"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00000000-0002-0000-0B00-000000000000}">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xr:uid="{00000000-0002-0000-0B00-000001000000}">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xr:uid="{00000000-0002-0000-0B00-000002000000}">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B00-000003000000}">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B00-000004000000}">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xr:uid="{00000000-0002-0000-0B00-000005000000}">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xr:uid="{00000000-0002-0000-0B00-000006000000}">
      <formula1>$I$2:$I$4</formula1>
    </dataValidation>
  </dataValidations>
  <hyperlinks>
    <hyperlink ref="U31" r:id="rId1" xr:uid="{00000000-0004-0000-0B00-000004000000}"/>
    <hyperlink ref="U32" r:id="rId2" xr:uid="{00000000-0004-0000-0B00-000005000000}"/>
    <hyperlink ref="U33" r:id="rId3" xr:uid="{00000000-0004-0000-0B00-000006000000}"/>
    <hyperlink ref="S33" r:id="rId4" xr:uid="{9E616E7B-8A87-47D5-81B4-720FE70D7545}"/>
    <hyperlink ref="S32" r:id="rId5" xr:uid="{22276CA4-2215-4DE0-92A6-F207254C20B9}"/>
    <hyperlink ref="S31" r:id="rId6" xr:uid="{F5054ECF-6F86-44F6-AEA0-3FA635D50949}"/>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Y1048571"/>
  <sheetViews>
    <sheetView showGridLines="0" topLeftCell="H44" zoomScale="60" zoomScaleNormal="60" workbookViewId="0">
      <selection activeCell="O48" sqref="O48:P48"/>
    </sheetView>
  </sheetViews>
  <sheetFormatPr baseColWidth="10" defaultColWidth="14.5" defaultRowHeight="15" customHeight="1"/>
  <cols>
    <col min="1" max="1" width="6.5" style="390" customWidth="1"/>
    <col min="2" max="2" width="14.5" style="409" customWidth="1"/>
    <col min="3" max="3" width="17.5" style="409" customWidth="1"/>
    <col min="4" max="4" width="21.5" style="409" customWidth="1"/>
    <col min="5" max="5" width="53.5" style="55" customWidth="1"/>
    <col min="6" max="6" width="15.6640625" style="409" customWidth="1"/>
    <col min="7" max="7" width="37.6640625" style="409" customWidth="1"/>
    <col min="8" max="8" width="63.83203125" style="241" customWidth="1"/>
    <col min="9" max="9" width="12.5" style="409" customWidth="1"/>
    <col min="10" max="10" width="20.33203125" style="409" customWidth="1"/>
    <col min="11" max="11" width="26.83203125" style="409" customWidth="1"/>
    <col min="12" max="12" width="13.83203125" style="409" customWidth="1"/>
    <col min="13" max="13" width="15.5" style="409" customWidth="1"/>
    <col min="14" max="14" width="17.83203125" style="409" customWidth="1"/>
    <col min="15" max="15" width="18" style="409" customWidth="1"/>
    <col min="16" max="16" width="79" style="409" customWidth="1"/>
    <col min="17" max="17" width="52.5" style="409" customWidth="1"/>
    <col min="18" max="18" width="85" style="409" customWidth="1"/>
    <col min="19" max="19" width="29" style="409" customWidth="1"/>
    <col min="20" max="20" width="18.5" style="409" customWidth="1"/>
    <col min="21" max="21" width="19.5" style="409" customWidth="1"/>
    <col min="22" max="22" width="39.5" style="409" customWidth="1"/>
    <col min="23" max="23" width="31.1640625" style="409" customWidth="1"/>
    <col min="24" max="24" width="14.5" style="409" customWidth="1"/>
    <col min="25" max="26" width="11" style="409" customWidth="1"/>
    <col min="27" max="16384" width="14.5" style="409"/>
  </cols>
  <sheetData>
    <row r="1" spans="1:24" ht="31" hidden="1" thickBot="1">
      <c r="A1" s="318"/>
      <c r="B1" s="64"/>
      <c r="C1" s="65" t="s">
        <v>1</v>
      </c>
      <c r="D1" s="65" t="s">
        <v>2</v>
      </c>
      <c r="E1" s="173"/>
      <c r="F1" s="6" t="s">
        <v>3</v>
      </c>
      <c r="G1" s="6" t="s">
        <v>137</v>
      </c>
      <c r="H1" s="6" t="s">
        <v>5</v>
      </c>
      <c r="I1" s="6" t="s">
        <v>7</v>
      </c>
      <c r="J1" s="6" t="s">
        <v>158</v>
      </c>
      <c r="K1" s="1"/>
      <c r="L1" s="8"/>
      <c r="M1" s="7"/>
      <c r="N1" s="7"/>
      <c r="O1" s="7"/>
      <c r="P1" s="7"/>
      <c r="Q1" s="1"/>
      <c r="R1" s="1"/>
      <c r="S1" s="1"/>
      <c r="T1" s="1"/>
      <c r="U1" s="1"/>
      <c r="V1" s="1"/>
      <c r="W1" s="1"/>
    </row>
    <row r="2" spans="1:24"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9" hidden="1" thickBot="1">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43" hidden="1" thickBot="1">
      <c r="A5" s="51"/>
      <c r="B5" s="63"/>
      <c r="C5" s="67" t="s">
        <v>117</v>
      </c>
      <c r="D5" s="67" t="s">
        <v>125</v>
      </c>
      <c r="E5" s="58"/>
      <c r="F5" s="71" t="s">
        <v>130</v>
      </c>
      <c r="G5" s="71" t="s">
        <v>17</v>
      </c>
      <c r="H5" s="57"/>
      <c r="I5" s="267" t="s">
        <v>541</v>
      </c>
      <c r="J5" s="56"/>
      <c r="K5" s="51"/>
      <c r="L5" s="52"/>
      <c r="M5" s="54"/>
      <c r="N5" s="54"/>
      <c r="O5" s="54"/>
      <c r="P5" s="54"/>
      <c r="Q5" s="51"/>
      <c r="R5" s="51"/>
      <c r="S5" s="51"/>
      <c r="T5" s="51"/>
      <c r="U5" s="51"/>
      <c r="V5" s="51"/>
      <c r="W5" s="51"/>
    </row>
    <row r="6" spans="1:24" s="55" customFormat="1" ht="43" hidden="1" thickBot="1">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9" hidden="1" thickBot="1">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idden="1" thickBot="1">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7" hidden="1" thickBot="1">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9" hidden="1" thickBot="1">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29" hidden="1" thickBot="1">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9" hidden="1" thickBot="1">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43" hidden="1" thickBot="1">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9" hidden="1" thickBot="1">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43" hidden="1" thickBot="1">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6" hidden="1" thickBot="1">
      <c r="A16" s="318"/>
      <c r="B16" s="1"/>
      <c r="C16" s="1"/>
      <c r="D16" s="1"/>
      <c r="E16" s="720"/>
      <c r="F16" s="1"/>
      <c r="G16" s="14"/>
      <c r="H16" s="243"/>
      <c r="I16" s="7"/>
      <c r="J16" s="7"/>
      <c r="K16" s="7"/>
      <c r="L16" s="7"/>
      <c r="M16" s="8"/>
      <c r="N16" s="7"/>
      <c r="O16" s="7"/>
      <c r="P16" s="7"/>
      <c r="Q16" s="7"/>
      <c r="R16" s="15"/>
      <c r="S16" s="15"/>
      <c r="T16" s="15"/>
      <c r="U16" s="1"/>
      <c r="V16" s="16"/>
      <c r="W16" s="16"/>
      <c r="X16" s="1"/>
    </row>
    <row r="17" spans="1:25" ht="17">
      <c r="A17" s="884"/>
      <c r="B17" s="885"/>
      <c r="C17" s="886"/>
      <c r="D17" s="893" t="s">
        <v>56</v>
      </c>
      <c r="E17" s="894"/>
      <c r="F17" s="894"/>
      <c r="G17" s="894"/>
      <c r="H17" s="894"/>
      <c r="I17" s="894"/>
      <c r="J17" s="894"/>
      <c r="K17" s="894"/>
      <c r="L17" s="894"/>
      <c r="M17" s="894"/>
      <c r="N17" s="894"/>
      <c r="O17" s="894"/>
      <c r="P17" s="894"/>
      <c r="Q17" s="894"/>
      <c r="R17" s="894"/>
      <c r="S17" s="894"/>
      <c r="T17" s="894"/>
      <c r="U17" s="895"/>
      <c r="V17" s="587" t="s">
        <v>57</v>
      </c>
      <c r="X17" s="1"/>
    </row>
    <row r="18" spans="1:25" ht="17">
      <c r="A18" s="887"/>
      <c r="B18" s="888"/>
      <c r="C18" s="889"/>
      <c r="D18" s="896"/>
      <c r="E18" s="897"/>
      <c r="F18" s="897"/>
      <c r="G18" s="897"/>
      <c r="H18" s="897"/>
      <c r="I18" s="897"/>
      <c r="J18" s="897"/>
      <c r="K18" s="897"/>
      <c r="L18" s="897"/>
      <c r="M18" s="897"/>
      <c r="N18" s="897"/>
      <c r="O18" s="897"/>
      <c r="P18" s="897"/>
      <c r="Q18" s="897"/>
      <c r="R18" s="897"/>
      <c r="S18" s="897"/>
      <c r="T18" s="897"/>
      <c r="U18" s="898"/>
      <c r="V18" s="589" t="s">
        <v>1001</v>
      </c>
      <c r="X18" s="1"/>
    </row>
    <row r="19" spans="1:25" ht="16">
      <c r="A19" s="887"/>
      <c r="B19" s="888"/>
      <c r="C19" s="889"/>
      <c r="D19" s="896"/>
      <c r="E19" s="897"/>
      <c r="F19" s="897"/>
      <c r="G19" s="897"/>
      <c r="H19" s="897"/>
      <c r="I19" s="897"/>
      <c r="J19" s="897"/>
      <c r="K19" s="897"/>
      <c r="L19" s="897"/>
      <c r="M19" s="897"/>
      <c r="N19" s="897"/>
      <c r="O19" s="897"/>
      <c r="P19" s="897"/>
      <c r="Q19" s="897"/>
      <c r="R19" s="897"/>
      <c r="S19" s="897"/>
      <c r="T19" s="897"/>
      <c r="U19" s="898"/>
      <c r="V19" s="591" t="s">
        <v>1002</v>
      </c>
      <c r="X19" s="1"/>
    </row>
    <row r="20" spans="1:25" ht="18" thickBot="1">
      <c r="A20" s="890"/>
      <c r="B20" s="891"/>
      <c r="C20" s="892"/>
      <c r="D20" s="899"/>
      <c r="E20" s="900"/>
      <c r="F20" s="900"/>
      <c r="G20" s="900"/>
      <c r="H20" s="900"/>
      <c r="I20" s="900"/>
      <c r="J20" s="900"/>
      <c r="K20" s="900"/>
      <c r="L20" s="900"/>
      <c r="M20" s="900"/>
      <c r="N20" s="900"/>
      <c r="O20" s="900"/>
      <c r="P20" s="900"/>
      <c r="Q20" s="900"/>
      <c r="R20" s="900"/>
      <c r="S20" s="900"/>
      <c r="T20" s="900"/>
      <c r="U20" s="901"/>
      <c r="V20" s="586" t="s">
        <v>58</v>
      </c>
      <c r="X20" s="1"/>
    </row>
    <row r="21" spans="1:25" ht="17" thickBot="1">
      <c r="A21" s="388"/>
      <c r="B21" s="18"/>
      <c r="C21" s="18"/>
      <c r="D21" s="18"/>
      <c r="E21" s="721"/>
      <c r="F21" s="20"/>
      <c r="G21" s="21"/>
      <c r="H21" s="21"/>
      <c r="I21" s="20"/>
      <c r="J21" s="20"/>
      <c r="K21" s="20"/>
      <c r="L21" s="20"/>
      <c r="M21" s="20"/>
      <c r="N21" s="20"/>
      <c r="O21" s="20"/>
      <c r="P21" s="20"/>
      <c r="Q21" s="20"/>
      <c r="R21" s="22"/>
      <c r="S21" s="22"/>
      <c r="T21" s="22"/>
      <c r="U21" s="20"/>
      <c r="V21" s="21"/>
    </row>
    <row r="22" spans="1:25" ht="21" thickBot="1">
      <c r="A22" s="1068" t="s">
        <v>59</v>
      </c>
      <c r="B22" s="1069"/>
      <c r="C22" s="1070"/>
      <c r="D22" s="23"/>
      <c r="E22" s="1082" t="str">
        <f>CONCATENATE("INFORME DE SEGUIMIENTO DEL PROCESO ",A23)</f>
        <v>INFORME DE SEGUIMIENTO DEL PROCESO GESTIÓN TECNOLÓGICA</v>
      </c>
      <c r="F22" s="1083"/>
      <c r="G22" s="21"/>
      <c r="H22" s="1074" t="s">
        <v>60</v>
      </c>
      <c r="I22" s="1075"/>
      <c r="J22" s="1076"/>
      <c r="K22" s="83"/>
      <c r="L22" s="87"/>
      <c r="M22" s="87"/>
      <c r="N22" s="87"/>
      <c r="O22" s="87"/>
      <c r="P22" s="87"/>
      <c r="Q22" s="87"/>
      <c r="R22" s="87"/>
      <c r="S22" s="87"/>
      <c r="T22" s="87"/>
      <c r="U22" s="87"/>
      <c r="V22" s="86"/>
    </row>
    <row r="23" spans="1:25" ht="29" thickBot="1">
      <c r="A23" s="1093" t="s">
        <v>50</v>
      </c>
      <c r="B23" s="1094"/>
      <c r="C23" s="1095"/>
      <c r="D23" s="23"/>
      <c r="E23" s="722" t="s">
        <v>144</v>
      </c>
      <c r="F23" s="527">
        <f>COUNTA(E32:E139)</f>
        <v>93</v>
      </c>
      <c r="G23" s="21"/>
      <c r="H23" s="1077" t="s">
        <v>66</v>
      </c>
      <c r="I23" s="1078"/>
      <c r="J23" s="94">
        <f>COUNTIF(I32:I139,"Acción Correctiva")</f>
        <v>0</v>
      </c>
      <c r="K23" s="88"/>
      <c r="L23" s="87"/>
      <c r="M23" s="87"/>
      <c r="N23" s="87"/>
      <c r="O23" s="87"/>
      <c r="P23" s="87"/>
      <c r="Q23" s="87"/>
      <c r="R23" s="87"/>
      <c r="S23" s="86"/>
      <c r="T23" s="86"/>
      <c r="U23" s="23"/>
      <c r="V23" s="86"/>
    </row>
    <row r="24" spans="1:25" ht="25" thickBot="1">
      <c r="A24" s="389"/>
      <c r="B24" s="23"/>
      <c r="C24" s="23"/>
      <c r="D24" s="28"/>
      <c r="E24" s="722" t="s">
        <v>61</v>
      </c>
      <c r="F24" s="527">
        <f>COUNTA(H32:H139)</f>
        <v>55</v>
      </c>
      <c r="G24" s="24"/>
      <c r="H24" s="1079" t="s">
        <v>149</v>
      </c>
      <c r="I24" s="1080"/>
      <c r="J24" s="99">
        <f>COUNTIF(I32:I139,"Acción Preventiva y/o de mejora")</f>
        <v>55</v>
      </c>
      <c r="K24" s="88"/>
      <c r="L24" s="87"/>
      <c r="M24" s="87"/>
      <c r="N24" s="87"/>
      <c r="O24" s="87"/>
      <c r="P24" s="87"/>
      <c r="Q24" s="88"/>
      <c r="R24" s="88"/>
      <c r="S24" s="86"/>
      <c r="T24" s="86"/>
      <c r="U24" s="23"/>
      <c r="V24" s="86"/>
    </row>
    <row r="25" spans="1:25" ht="24">
      <c r="A25" s="389"/>
      <c r="B25" s="23"/>
      <c r="C25" s="23"/>
      <c r="D25" s="33"/>
      <c r="E25" s="723" t="s">
        <v>145</v>
      </c>
      <c r="F25" s="527">
        <f>COUNTIF(U32:U139, "Vencida")</f>
        <v>0</v>
      </c>
      <c r="G25" s="24"/>
      <c r="H25" s="1081"/>
      <c r="I25" s="1081"/>
      <c r="J25" s="89"/>
      <c r="K25" s="88"/>
      <c r="L25" s="87"/>
      <c r="M25" s="87"/>
      <c r="N25" s="87"/>
      <c r="O25" s="87"/>
      <c r="P25" s="87"/>
      <c r="Q25" s="88"/>
      <c r="R25" s="88"/>
      <c r="S25" s="86"/>
      <c r="T25" s="86"/>
      <c r="U25" s="23"/>
      <c r="V25" s="47"/>
    </row>
    <row r="26" spans="1:25" ht="24">
      <c r="A26" s="389"/>
      <c r="B26" s="23"/>
      <c r="C26" s="23"/>
      <c r="D26" s="28"/>
      <c r="E26" s="723" t="s">
        <v>146</v>
      </c>
      <c r="F26" s="528">
        <f>COUNTIF(U32:U139, "En ejecución")</f>
        <v>2</v>
      </c>
      <c r="G26" s="24"/>
      <c r="H26" s="1081"/>
      <c r="I26" s="1081"/>
      <c r="J26" s="410"/>
      <c r="K26" s="89"/>
      <c r="L26" s="87"/>
      <c r="M26" s="87"/>
      <c r="N26" s="87"/>
      <c r="O26" s="87"/>
      <c r="P26" s="87"/>
      <c r="Q26" s="88"/>
      <c r="R26" s="88"/>
      <c r="S26" s="86"/>
      <c r="T26" s="86"/>
      <c r="U26" s="23"/>
      <c r="V26" s="47"/>
    </row>
    <row r="27" spans="1:25" ht="24">
      <c r="A27" s="389"/>
      <c r="B27" s="23"/>
      <c r="C27" s="23"/>
      <c r="D27" s="33"/>
      <c r="E27" s="723" t="s">
        <v>148</v>
      </c>
      <c r="F27" s="527">
        <f>COUNTIF(U32:U139,"Cerrada")</f>
        <v>0</v>
      </c>
      <c r="G27" s="24"/>
      <c r="H27" s="25"/>
      <c r="I27" s="85"/>
      <c r="J27" s="84"/>
      <c r="K27" s="84"/>
      <c r="L27" s="87"/>
      <c r="M27" s="87"/>
      <c r="N27" s="87"/>
      <c r="O27" s="87"/>
      <c r="P27" s="87"/>
      <c r="Q27" s="88"/>
      <c r="R27" s="88"/>
      <c r="S27" s="86"/>
      <c r="T27" s="86"/>
      <c r="U27" s="23"/>
      <c r="V27" s="47"/>
    </row>
    <row r="28" spans="1:25" ht="24">
      <c r="A28" s="389"/>
      <c r="B28" s="23"/>
      <c r="C28" s="23"/>
      <c r="D28" s="33"/>
      <c r="E28" s="723" t="s">
        <v>540</v>
      </c>
      <c r="F28" s="527">
        <f>COUNTIF(U32:U139,"Eliminada")</f>
        <v>0</v>
      </c>
      <c r="G28" s="24"/>
      <c r="H28" s="25"/>
      <c r="I28" s="85"/>
      <c r="J28" s="84"/>
      <c r="K28" s="84"/>
      <c r="L28" s="87"/>
      <c r="M28" s="87"/>
      <c r="N28" s="87"/>
      <c r="O28" s="87"/>
      <c r="P28" s="87"/>
      <c r="Q28" s="88"/>
      <c r="R28" s="88"/>
      <c r="S28" s="86"/>
      <c r="T28" s="86"/>
      <c r="U28" s="23"/>
      <c r="V28" s="47"/>
    </row>
    <row r="29" spans="1:25" ht="25" thickBot="1">
      <c r="A29" s="389"/>
      <c r="B29" s="23"/>
      <c r="C29" s="23"/>
      <c r="D29" s="23"/>
      <c r="E29" s="724"/>
      <c r="F29" s="80"/>
      <c r="G29" s="24"/>
      <c r="H29" s="25"/>
      <c r="I29" s="81"/>
      <c r="J29" s="82"/>
      <c r="K29" s="81"/>
      <c r="L29" s="82"/>
      <c r="M29" s="92"/>
      <c r="N29" s="26"/>
      <c r="O29" s="26"/>
      <c r="P29" s="26"/>
      <c r="Q29" s="20"/>
      <c r="R29" s="20"/>
      <c r="S29" s="20"/>
      <c r="T29" s="20"/>
      <c r="U29" s="20"/>
      <c r="V29" s="20"/>
    </row>
    <row r="30" spans="1:25" s="73" customFormat="1" ht="24" thickBot="1">
      <c r="A30" s="1127" t="s">
        <v>73</v>
      </c>
      <c r="B30" s="1128"/>
      <c r="C30" s="1128"/>
      <c r="D30" s="1128"/>
      <c r="E30" s="1128"/>
      <c r="F30" s="1128"/>
      <c r="G30" s="1129"/>
      <c r="H30" s="1116" t="s">
        <v>74</v>
      </c>
      <c r="I30" s="1117"/>
      <c r="J30" s="1117"/>
      <c r="K30" s="1117"/>
      <c r="L30" s="1117"/>
      <c r="M30" s="1117"/>
      <c r="N30" s="1118"/>
      <c r="O30" s="1119" t="s">
        <v>75</v>
      </c>
      <c r="P30" s="1120"/>
      <c r="Q30" s="1121"/>
      <c r="R30" s="1122" t="s">
        <v>141</v>
      </c>
      <c r="S30" s="1123"/>
      <c r="T30" s="1123"/>
      <c r="U30" s="1123"/>
      <c r="V30" s="1124"/>
      <c r="W30" s="75"/>
      <c r="X30" s="76"/>
      <c r="Y30" s="77"/>
    </row>
    <row r="31" spans="1:25" s="712" customFormat="1" ht="63" customHeight="1" thickBot="1">
      <c r="A31" s="714" t="s">
        <v>147</v>
      </c>
      <c r="B31" s="715" t="s">
        <v>3</v>
      </c>
      <c r="C31" s="715" t="s">
        <v>77</v>
      </c>
      <c r="D31" s="715" t="s">
        <v>133</v>
      </c>
      <c r="E31" s="715" t="s">
        <v>134</v>
      </c>
      <c r="F31" s="715" t="s">
        <v>135</v>
      </c>
      <c r="G31" s="716" t="s">
        <v>136</v>
      </c>
      <c r="H31" s="596" t="s">
        <v>139</v>
      </c>
      <c r="I31" s="715" t="s">
        <v>5</v>
      </c>
      <c r="J31" s="717" t="s">
        <v>78</v>
      </c>
      <c r="K31" s="718" t="s">
        <v>79</v>
      </c>
      <c r="L31" s="719" t="s">
        <v>81</v>
      </c>
      <c r="M31" s="719" t="s">
        <v>82</v>
      </c>
      <c r="N31" s="785" t="s">
        <v>83</v>
      </c>
      <c r="O31" s="1125" t="s">
        <v>84</v>
      </c>
      <c r="P31" s="1126"/>
      <c r="Q31" s="785" t="s">
        <v>85</v>
      </c>
      <c r="R31" s="786" t="s">
        <v>84</v>
      </c>
      <c r="S31" s="718" t="s">
        <v>85</v>
      </c>
      <c r="T31" s="718" t="s">
        <v>158</v>
      </c>
      <c r="U31" s="718" t="s">
        <v>86</v>
      </c>
      <c r="V31" s="785" t="s">
        <v>155</v>
      </c>
      <c r="W31" s="74"/>
      <c r="X31" s="78"/>
      <c r="Y31" s="78"/>
    </row>
    <row r="32" spans="1:25" s="197" customFormat="1" ht="178.5" customHeight="1">
      <c r="A32" s="693">
        <v>1</v>
      </c>
      <c r="B32" s="693" t="s">
        <v>130</v>
      </c>
      <c r="C32" s="259" t="s">
        <v>1037</v>
      </c>
      <c r="D32" s="707">
        <v>43892</v>
      </c>
      <c r="E32" s="708" t="s">
        <v>1033</v>
      </c>
      <c r="F32" s="693" t="s">
        <v>11</v>
      </c>
      <c r="G32" s="259" t="s">
        <v>1046</v>
      </c>
      <c r="H32" s="711" t="s">
        <v>1038</v>
      </c>
      <c r="I32" s="637" t="s">
        <v>140</v>
      </c>
      <c r="J32" s="637" t="s">
        <v>1041</v>
      </c>
      <c r="K32" s="412" t="s">
        <v>1035</v>
      </c>
      <c r="L32" s="638">
        <v>43892</v>
      </c>
      <c r="M32" s="638">
        <v>43892</v>
      </c>
      <c r="N32" s="761">
        <v>44377</v>
      </c>
      <c r="O32" s="1113" t="s">
        <v>1617</v>
      </c>
      <c r="P32" s="1113"/>
      <c r="Q32" s="778" t="s">
        <v>1579</v>
      </c>
      <c r="R32" s="783"/>
      <c r="S32" s="667"/>
      <c r="T32" s="268"/>
      <c r="U32" s="251"/>
      <c r="V32" s="238"/>
      <c r="W32" s="312"/>
      <c r="X32" s="196"/>
    </row>
    <row r="33" spans="1:23" ht="300" customHeight="1">
      <c r="A33" s="832">
        <v>2</v>
      </c>
      <c r="B33" s="825" t="s">
        <v>129</v>
      </c>
      <c r="C33" s="834" t="s">
        <v>1037</v>
      </c>
      <c r="D33" s="836" t="s">
        <v>1045</v>
      </c>
      <c r="E33" s="838" t="s">
        <v>1047</v>
      </c>
      <c r="F33" s="825" t="s">
        <v>138</v>
      </c>
      <c r="G33" s="825" t="s">
        <v>1042</v>
      </c>
      <c r="H33" s="711" t="s">
        <v>1043</v>
      </c>
      <c r="I33" s="637" t="s">
        <v>140</v>
      </c>
      <c r="J33" s="637" t="s">
        <v>1044</v>
      </c>
      <c r="K33" s="412" t="s">
        <v>1035</v>
      </c>
      <c r="L33" s="638">
        <v>43909</v>
      </c>
      <c r="M33" s="638">
        <v>43953</v>
      </c>
      <c r="N33" s="761">
        <v>44180</v>
      </c>
      <c r="O33" s="1130" t="s">
        <v>1614</v>
      </c>
      <c r="P33" s="1130"/>
      <c r="Q33" s="778" t="s">
        <v>1615</v>
      </c>
      <c r="R33" s="783" t="s">
        <v>1164</v>
      </c>
      <c r="S33" s="668"/>
      <c r="T33" s="268" t="s">
        <v>156</v>
      </c>
      <c r="U33" s="251" t="s">
        <v>143</v>
      </c>
      <c r="V33" s="238" t="s">
        <v>1092</v>
      </c>
    </row>
    <row r="34" spans="1:23" ht="120" customHeight="1" thickBot="1">
      <c r="A34" s="833"/>
      <c r="B34" s="826"/>
      <c r="C34" s="835"/>
      <c r="D34" s="837"/>
      <c r="E34" s="839"/>
      <c r="F34" s="826"/>
      <c r="G34" s="826"/>
      <c r="H34" s="238" t="s">
        <v>1048</v>
      </c>
      <c r="I34" s="637" t="s">
        <v>140</v>
      </c>
      <c r="J34" s="639" t="s">
        <v>1049</v>
      </c>
      <c r="K34" s="412" t="s">
        <v>1035</v>
      </c>
      <c r="L34" s="638">
        <v>43909</v>
      </c>
      <c r="M34" s="638">
        <v>43953</v>
      </c>
      <c r="N34" s="811">
        <v>44180</v>
      </c>
      <c r="O34" s="1131" t="s">
        <v>1618</v>
      </c>
      <c r="P34" s="1132"/>
      <c r="Q34" s="810" t="s">
        <v>1580</v>
      </c>
      <c r="R34" s="784" t="s">
        <v>1165</v>
      </c>
      <c r="S34" s="423" t="s">
        <v>291</v>
      </c>
      <c r="T34" s="268" t="s">
        <v>156</v>
      </c>
      <c r="U34" s="251" t="s">
        <v>143</v>
      </c>
      <c r="V34" s="238" t="s">
        <v>1092</v>
      </c>
    </row>
    <row r="35" spans="1:23" ht="75.75" customHeight="1">
      <c r="A35" s="630">
        <v>3</v>
      </c>
      <c r="B35" s="693" t="s">
        <v>130</v>
      </c>
      <c r="C35" s="238" t="s">
        <v>1037</v>
      </c>
      <c r="D35" s="705">
        <v>43936</v>
      </c>
      <c r="E35" s="709" t="s">
        <v>1056</v>
      </c>
      <c r="F35" s="238" t="s">
        <v>11</v>
      </c>
      <c r="G35" s="238" t="s">
        <v>1055</v>
      </c>
      <c r="H35" s="669" t="s">
        <v>1146</v>
      </c>
      <c r="I35" s="640" t="s">
        <v>140</v>
      </c>
      <c r="J35" s="665" t="s">
        <v>1145</v>
      </c>
      <c r="K35" s="665" t="s">
        <v>1035</v>
      </c>
      <c r="L35" s="670">
        <v>44105</v>
      </c>
      <c r="M35" s="670">
        <v>44196</v>
      </c>
      <c r="N35" s="781">
        <v>44196</v>
      </c>
      <c r="O35" s="1113" t="s">
        <v>1619</v>
      </c>
      <c r="P35" s="1115"/>
      <c r="Q35" s="812" t="s">
        <v>1616</v>
      </c>
      <c r="R35" s="755"/>
      <c r="S35" s="567"/>
      <c r="T35" s="567"/>
      <c r="U35" s="710"/>
      <c r="V35" s="567"/>
    </row>
    <row r="36" spans="1:23" s="7" customFormat="1" ht="54.75" customHeight="1">
      <c r="A36" s="639">
        <v>4</v>
      </c>
      <c r="B36" s="639" t="s">
        <v>129</v>
      </c>
      <c r="C36" s="639" t="s">
        <v>15</v>
      </c>
      <c r="D36" s="228">
        <v>44104</v>
      </c>
      <c r="E36" s="713" t="s">
        <v>1620</v>
      </c>
      <c r="F36" s="238" t="s">
        <v>138</v>
      </c>
      <c r="G36" s="639" t="s">
        <v>1621</v>
      </c>
      <c r="H36" s="713" t="s">
        <v>1157</v>
      </c>
      <c r="I36" s="639" t="s">
        <v>140</v>
      </c>
      <c r="J36" s="639" t="s">
        <v>1158</v>
      </c>
      <c r="K36" s="639" t="s">
        <v>1159</v>
      </c>
      <c r="L36" s="228">
        <v>44118</v>
      </c>
      <c r="M36" s="228">
        <v>44196</v>
      </c>
      <c r="N36" s="782">
        <v>44196</v>
      </c>
      <c r="O36" s="1113" t="s">
        <v>1575</v>
      </c>
      <c r="P36" s="1115"/>
      <c r="Q36" s="788" t="s">
        <v>1581</v>
      </c>
      <c r="R36" s="635"/>
      <c r="S36" s="677"/>
      <c r="T36" s="677"/>
      <c r="U36" s="677"/>
      <c r="V36" s="677"/>
    </row>
    <row r="37" spans="1:23" ht="42" customHeight="1">
      <c r="A37" s="390">
        <v>5</v>
      </c>
      <c r="B37" s="214" t="s">
        <v>10</v>
      </c>
      <c r="C37" s="214" t="s">
        <v>15</v>
      </c>
      <c r="D37" s="215">
        <v>44146</v>
      </c>
      <c r="E37" s="214" t="s">
        <v>1173</v>
      </c>
      <c r="F37" s="214" t="s">
        <v>17</v>
      </c>
      <c r="G37" s="214" t="s">
        <v>1374</v>
      </c>
      <c r="H37" s="214" t="s">
        <v>1375</v>
      </c>
      <c r="I37" s="214" t="s">
        <v>140</v>
      </c>
      <c r="J37" s="214" t="s">
        <v>1176</v>
      </c>
      <c r="K37" s="752" t="s">
        <v>1376</v>
      </c>
      <c r="L37" s="753">
        <v>44146</v>
      </c>
      <c r="M37" s="753">
        <v>44146</v>
      </c>
      <c r="N37" s="780">
        <v>44180</v>
      </c>
      <c r="O37" s="1113" t="s">
        <v>1622</v>
      </c>
      <c r="P37" s="1115"/>
      <c r="Q37" s="812" t="s">
        <v>1582</v>
      </c>
      <c r="R37" s="725"/>
      <c r="S37" s="601"/>
      <c r="T37" s="601"/>
      <c r="U37" s="759"/>
      <c r="V37" s="601"/>
    </row>
    <row r="38" spans="1:23" s="601" customFormat="1" ht="56.25" customHeight="1">
      <c r="A38" s="390">
        <v>6</v>
      </c>
      <c r="B38" s="214" t="s">
        <v>10</v>
      </c>
      <c r="C38" s="214" t="s">
        <v>15</v>
      </c>
      <c r="D38" s="215">
        <v>44146</v>
      </c>
      <c r="E38" s="214" t="s">
        <v>1229</v>
      </c>
      <c r="F38" s="214" t="s">
        <v>17</v>
      </c>
      <c r="G38" s="1134" t="s">
        <v>1377</v>
      </c>
      <c r="H38" s="1134" t="s">
        <v>1378</v>
      </c>
      <c r="I38" s="1134" t="s">
        <v>140</v>
      </c>
      <c r="J38" s="1139" t="s">
        <v>1379</v>
      </c>
      <c r="K38" s="1134" t="s">
        <v>1376</v>
      </c>
      <c r="L38" s="1142">
        <v>44146</v>
      </c>
      <c r="M38" s="1135">
        <v>44146</v>
      </c>
      <c r="N38" s="1133">
        <v>44377</v>
      </c>
      <c r="O38" s="1130" t="s">
        <v>1576</v>
      </c>
      <c r="P38" s="1145"/>
      <c r="Q38" s="1151" t="s">
        <v>1583</v>
      </c>
      <c r="R38" s="725"/>
      <c r="U38" s="759"/>
      <c r="W38" s="725"/>
    </row>
    <row r="39" spans="1:23" s="601" customFormat="1" ht="63.75" customHeight="1">
      <c r="A39" s="390">
        <v>7</v>
      </c>
      <c r="B39" s="214" t="s">
        <v>10</v>
      </c>
      <c r="C39" s="214" t="s">
        <v>15</v>
      </c>
      <c r="D39" s="215">
        <v>44146</v>
      </c>
      <c r="E39" s="214" t="s">
        <v>1230</v>
      </c>
      <c r="F39" s="214" t="s">
        <v>17</v>
      </c>
      <c r="G39" s="1134"/>
      <c r="H39" s="1134"/>
      <c r="I39" s="1134"/>
      <c r="J39" s="1140"/>
      <c r="K39" s="1134"/>
      <c r="L39" s="1143"/>
      <c r="M39" s="1135"/>
      <c r="N39" s="1133"/>
      <c r="O39" s="1130"/>
      <c r="P39" s="1145"/>
      <c r="Q39" s="1151"/>
      <c r="R39" s="725"/>
      <c r="U39" s="759"/>
      <c r="W39" s="725"/>
    </row>
    <row r="40" spans="1:23" ht="84">
      <c r="A40" s="390">
        <v>8</v>
      </c>
      <c r="B40" s="214" t="s">
        <v>10</v>
      </c>
      <c r="C40" s="214" t="s">
        <v>15</v>
      </c>
      <c r="D40" s="215">
        <v>44146</v>
      </c>
      <c r="E40" s="214" t="s">
        <v>1231</v>
      </c>
      <c r="F40" s="214" t="s">
        <v>17</v>
      </c>
      <c r="G40" s="1134"/>
      <c r="H40" s="1134"/>
      <c r="I40" s="1134"/>
      <c r="J40" s="1141"/>
      <c r="K40" s="1134"/>
      <c r="L40" s="1144"/>
      <c r="M40" s="1135"/>
      <c r="N40" s="1133"/>
      <c r="O40" s="1130"/>
      <c r="P40" s="1145"/>
      <c r="Q40" s="1151"/>
      <c r="R40" s="725"/>
      <c r="S40" s="601"/>
      <c r="T40" s="601"/>
      <c r="U40" s="759"/>
      <c r="V40" s="601"/>
    </row>
    <row r="41" spans="1:23" ht="70">
      <c r="A41" s="390">
        <v>9</v>
      </c>
      <c r="B41" s="214" t="s">
        <v>10</v>
      </c>
      <c r="C41" s="214" t="s">
        <v>15</v>
      </c>
      <c r="D41" s="215">
        <v>44146</v>
      </c>
      <c r="E41" s="214" t="s">
        <v>1232</v>
      </c>
      <c r="F41" s="214" t="s">
        <v>17</v>
      </c>
      <c r="G41" s="214" t="s">
        <v>1380</v>
      </c>
      <c r="H41" s="214" t="s">
        <v>1381</v>
      </c>
      <c r="I41" s="214" t="s">
        <v>140</v>
      </c>
      <c r="J41" s="214" t="s">
        <v>1382</v>
      </c>
      <c r="K41" s="566" t="s">
        <v>730</v>
      </c>
      <c r="L41" s="753">
        <v>44146</v>
      </c>
      <c r="M41" s="753">
        <v>44146</v>
      </c>
      <c r="N41" s="780">
        <v>44155</v>
      </c>
      <c r="O41" s="1130" t="s">
        <v>1577</v>
      </c>
      <c r="P41" s="1145"/>
      <c r="Q41" s="426" t="s">
        <v>1584</v>
      </c>
      <c r="R41" s="725"/>
      <c r="S41" s="601"/>
      <c r="T41" s="601"/>
      <c r="U41" s="759"/>
      <c r="V41" s="601"/>
    </row>
    <row r="42" spans="1:23" ht="56">
      <c r="A42" s="390">
        <v>10</v>
      </c>
      <c r="B42" s="214" t="s">
        <v>10</v>
      </c>
      <c r="C42" s="214" t="s">
        <v>15</v>
      </c>
      <c r="D42" s="215">
        <v>44146</v>
      </c>
      <c r="E42" s="214" t="s">
        <v>1233</v>
      </c>
      <c r="F42" s="214" t="s">
        <v>17</v>
      </c>
      <c r="G42" s="214" t="s">
        <v>1383</v>
      </c>
      <c r="H42" s="215" t="s">
        <v>1384</v>
      </c>
      <c r="I42" s="214" t="s">
        <v>140</v>
      </c>
      <c r="J42" s="214" t="s">
        <v>1385</v>
      </c>
      <c r="K42" s="214" t="s">
        <v>1386</v>
      </c>
      <c r="L42" s="753">
        <v>44146</v>
      </c>
      <c r="M42" s="753">
        <v>44146</v>
      </c>
      <c r="N42" s="813">
        <v>44346</v>
      </c>
      <c r="O42" s="1130" t="s">
        <v>1623</v>
      </c>
      <c r="P42" s="1145"/>
      <c r="Q42" s="238"/>
      <c r="R42" s="725"/>
      <c r="S42" s="601"/>
      <c r="T42" s="601"/>
      <c r="U42" s="759"/>
      <c r="V42" s="601"/>
    </row>
    <row r="43" spans="1:23" ht="293">
      <c r="A43" s="390">
        <v>11</v>
      </c>
      <c r="B43" s="214" t="s">
        <v>10</v>
      </c>
      <c r="C43" s="214" t="s">
        <v>15</v>
      </c>
      <c r="D43" s="215">
        <v>44146</v>
      </c>
      <c r="E43" s="214" t="s">
        <v>1236</v>
      </c>
      <c r="F43" s="214" t="s">
        <v>17</v>
      </c>
      <c r="G43" s="214" t="s">
        <v>1387</v>
      </c>
      <c r="H43" s="215" t="s">
        <v>1388</v>
      </c>
      <c r="I43" s="214" t="s">
        <v>140</v>
      </c>
      <c r="J43" s="214" t="s">
        <v>1389</v>
      </c>
      <c r="K43" s="752" t="s">
        <v>1376</v>
      </c>
      <c r="L43" s="753">
        <v>44146</v>
      </c>
      <c r="M43" s="753">
        <v>44146</v>
      </c>
      <c r="N43" s="780">
        <v>44180</v>
      </c>
      <c r="O43" s="1147" t="s">
        <v>1624</v>
      </c>
      <c r="P43" s="1148"/>
      <c r="Q43" s="238" t="s">
        <v>1585</v>
      </c>
      <c r="R43" s="725"/>
      <c r="S43" s="601"/>
      <c r="T43" s="601"/>
      <c r="U43" s="759"/>
      <c r="V43" s="601"/>
    </row>
    <row r="44" spans="1:23" ht="112">
      <c r="A44" s="390">
        <v>12</v>
      </c>
      <c r="B44" s="214" t="s">
        <v>10</v>
      </c>
      <c r="C44" s="214" t="s">
        <v>15</v>
      </c>
      <c r="D44" s="215">
        <v>44146</v>
      </c>
      <c r="E44" s="214" t="s">
        <v>1237</v>
      </c>
      <c r="F44" s="214" t="s">
        <v>17</v>
      </c>
      <c r="G44" s="214" t="s">
        <v>1390</v>
      </c>
      <c r="H44" s="215" t="s">
        <v>1391</v>
      </c>
      <c r="I44" s="214" t="s">
        <v>140</v>
      </c>
      <c r="J44" s="214" t="s">
        <v>1392</v>
      </c>
      <c r="K44" s="752" t="s">
        <v>1376</v>
      </c>
      <c r="L44" s="753">
        <v>44146</v>
      </c>
      <c r="M44" s="753">
        <v>44153</v>
      </c>
      <c r="N44" s="780">
        <v>44180</v>
      </c>
      <c r="O44" s="1149" t="s">
        <v>1578</v>
      </c>
      <c r="P44" s="1150"/>
      <c r="Q44" s="238" t="s">
        <v>1586</v>
      </c>
      <c r="R44" s="725"/>
      <c r="S44" s="601"/>
      <c r="T44" s="601"/>
      <c r="U44" s="759"/>
      <c r="V44" s="601"/>
    </row>
    <row r="45" spans="1:23" ht="42">
      <c r="A45" s="390">
        <v>13</v>
      </c>
      <c r="B45" s="214" t="s">
        <v>10</v>
      </c>
      <c r="C45" s="214" t="s">
        <v>15</v>
      </c>
      <c r="D45" s="215">
        <v>44146</v>
      </c>
      <c r="E45" s="1134" t="s">
        <v>1393</v>
      </c>
      <c r="F45" s="1134" t="s">
        <v>17</v>
      </c>
      <c r="G45" s="1134" t="s">
        <v>1394</v>
      </c>
      <c r="H45" s="214" t="s">
        <v>1395</v>
      </c>
      <c r="I45" s="214" t="s">
        <v>140</v>
      </c>
      <c r="J45" s="566" t="s">
        <v>1396</v>
      </c>
      <c r="K45" s="752" t="s">
        <v>1376</v>
      </c>
      <c r="L45" s="753">
        <v>44146</v>
      </c>
      <c r="M45" s="753">
        <v>44397</v>
      </c>
      <c r="N45" s="780">
        <v>44454</v>
      </c>
      <c r="O45" s="1113" t="s">
        <v>1568</v>
      </c>
      <c r="P45" s="1113"/>
      <c r="Q45" s="787"/>
      <c r="R45" s="601"/>
      <c r="S45" s="601"/>
      <c r="T45" s="601"/>
      <c r="U45" s="759"/>
      <c r="V45" s="601"/>
    </row>
    <row r="46" spans="1:23" ht="42">
      <c r="A46" s="390">
        <v>14</v>
      </c>
      <c r="B46" s="214" t="s">
        <v>10</v>
      </c>
      <c r="C46" s="214" t="s">
        <v>15</v>
      </c>
      <c r="D46" s="215">
        <v>44146</v>
      </c>
      <c r="E46" s="1134"/>
      <c r="F46" s="1134"/>
      <c r="G46" s="1134"/>
      <c r="H46" s="214" t="s">
        <v>1397</v>
      </c>
      <c r="I46" s="214" t="s">
        <v>140</v>
      </c>
      <c r="J46" s="566" t="s">
        <v>1398</v>
      </c>
      <c r="K46" s="214" t="s">
        <v>1376</v>
      </c>
      <c r="L46" s="753">
        <v>44146</v>
      </c>
      <c r="M46" s="753">
        <v>44242</v>
      </c>
      <c r="N46" s="780">
        <v>44377</v>
      </c>
      <c r="O46" s="1113" t="s">
        <v>1568</v>
      </c>
      <c r="P46" s="1113"/>
      <c r="Q46" s="601"/>
      <c r="R46" s="601"/>
      <c r="S46" s="601"/>
      <c r="T46" s="601"/>
      <c r="U46" s="759"/>
      <c r="V46" s="601"/>
    </row>
    <row r="47" spans="1:23" ht="42">
      <c r="A47" s="390">
        <v>15</v>
      </c>
      <c r="B47" s="214" t="s">
        <v>10</v>
      </c>
      <c r="C47" s="214" t="s">
        <v>15</v>
      </c>
      <c r="D47" s="215">
        <v>44146</v>
      </c>
      <c r="E47" s="1134"/>
      <c r="F47" s="1134"/>
      <c r="G47" s="1134"/>
      <c r="H47" s="214" t="s">
        <v>1399</v>
      </c>
      <c r="I47" s="214" t="s">
        <v>140</v>
      </c>
      <c r="J47" s="566" t="s">
        <v>1400</v>
      </c>
      <c r="K47" s="214" t="s">
        <v>1376</v>
      </c>
      <c r="L47" s="753">
        <v>44146</v>
      </c>
      <c r="M47" s="753">
        <v>44228</v>
      </c>
      <c r="N47" s="780">
        <v>44287</v>
      </c>
      <c r="O47" s="1113" t="s">
        <v>1568</v>
      </c>
      <c r="P47" s="1113"/>
      <c r="Q47" s="601"/>
      <c r="R47" s="601"/>
      <c r="S47" s="601"/>
      <c r="T47" s="601"/>
      <c r="U47" s="759"/>
      <c r="V47" s="601"/>
    </row>
    <row r="48" spans="1:23" ht="126">
      <c r="A48" s="390">
        <v>16</v>
      </c>
      <c r="B48" s="214" t="s">
        <v>10</v>
      </c>
      <c r="C48" s="214" t="s">
        <v>15</v>
      </c>
      <c r="D48" s="215">
        <v>44146</v>
      </c>
      <c r="E48" s="214" t="s">
        <v>1175</v>
      </c>
      <c r="F48" s="214" t="s">
        <v>17</v>
      </c>
      <c r="G48" s="214" t="s">
        <v>1401</v>
      </c>
      <c r="H48" s="214" t="s">
        <v>1402</v>
      </c>
      <c r="I48" s="214" t="s">
        <v>140</v>
      </c>
      <c r="J48" s="214" t="s">
        <v>1403</v>
      </c>
      <c r="K48" s="752" t="s">
        <v>1376</v>
      </c>
      <c r="L48" s="753">
        <v>44146</v>
      </c>
      <c r="M48" s="753">
        <v>44242</v>
      </c>
      <c r="N48" s="780">
        <v>44377</v>
      </c>
      <c r="O48" s="1113" t="s">
        <v>1568</v>
      </c>
      <c r="P48" s="1113"/>
      <c r="Q48" s="601"/>
      <c r="R48" s="601"/>
      <c r="S48" s="601"/>
      <c r="T48" s="601"/>
      <c r="U48" s="759"/>
      <c r="V48" s="601"/>
    </row>
    <row r="49" spans="1:22" ht="224">
      <c r="A49" s="390">
        <v>17</v>
      </c>
      <c r="B49" s="214" t="s">
        <v>10</v>
      </c>
      <c r="C49" s="214" t="s">
        <v>15</v>
      </c>
      <c r="D49" s="215">
        <v>44146</v>
      </c>
      <c r="E49" s="214" t="s">
        <v>1182</v>
      </c>
      <c r="F49" s="214" t="s">
        <v>17</v>
      </c>
      <c r="G49" s="214" t="s">
        <v>1404</v>
      </c>
      <c r="H49" s="214" t="s">
        <v>1405</v>
      </c>
      <c r="I49" s="214" t="s">
        <v>140</v>
      </c>
      <c r="J49" s="214" t="s">
        <v>1406</v>
      </c>
      <c r="K49" s="214" t="s">
        <v>1376</v>
      </c>
      <c r="L49" s="753">
        <v>44146</v>
      </c>
      <c r="M49" s="753">
        <v>44256</v>
      </c>
      <c r="N49" s="780">
        <v>44545</v>
      </c>
      <c r="O49" s="1113" t="s">
        <v>1568</v>
      </c>
      <c r="P49" s="1113"/>
      <c r="Q49" s="601"/>
      <c r="R49" s="601"/>
      <c r="S49" s="601"/>
      <c r="T49" s="601"/>
      <c r="U49" s="759"/>
      <c r="V49" s="601"/>
    </row>
    <row r="50" spans="1:22" ht="42">
      <c r="A50" s="390">
        <v>18</v>
      </c>
      <c r="B50" s="214" t="s">
        <v>10</v>
      </c>
      <c r="C50" s="214" t="s">
        <v>15</v>
      </c>
      <c r="D50" s="215">
        <v>44146</v>
      </c>
      <c r="E50" s="214" t="s">
        <v>1195</v>
      </c>
      <c r="F50" s="214" t="s">
        <v>17</v>
      </c>
      <c r="G50" s="214" t="s">
        <v>1407</v>
      </c>
      <c r="H50" s="1134" t="s">
        <v>1408</v>
      </c>
      <c r="I50" s="1134" t="s">
        <v>140</v>
      </c>
      <c r="J50" s="1134" t="s">
        <v>1409</v>
      </c>
      <c r="K50" s="1134" t="s">
        <v>1376</v>
      </c>
      <c r="L50" s="1135">
        <v>44146</v>
      </c>
      <c r="M50" s="1135">
        <v>44301</v>
      </c>
      <c r="N50" s="1133">
        <v>44392</v>
      </c>
      <c r="O50" s="1113" t="s">
        <v>1568</v>
      </c>
      <c r="P50" s="1113"/>
      <c r="Q50" s="601"/>
      <c r="R50" s="601"/>
      <c r="S50" s="601"/>
      <c r="T50" s="601"/>
      <c r="U50" s="759"/>
      <c r="V50" s="601"/>
    </row>
    <row r="51" spans="1:22" ht="84">
      <c r="A51" s="390">
        <v>19</v>
      </c>
      <c r="B51" s="214" t="s">
        <v>10</v>
      </c>
      <c r="C51" s="214" t="s">
        <v>15</v>
      </c>
      <c r="D51" s="215">
        <v>44146</v>
      </c>
      <c r="E51" s="214" t="s">
        <v>1196</v>
      </c>
      <c r="F51" s="214" t="s">
        <v>17</v>
      </c>
      <c r="G51" s="214" t="s">
        <v>1407</v>
      </c>
      <c r="H51" s="1134"/>
      <c r="I51" s="1134"/>
      <c r="J51" s="1134"/>
      <c r="K51" s="1134"/>
      <c r="L51" s="1135"/>
      <c r="M51" s="1135"/>
      <c r="N51" s="1133"/>
      <c r="O51" s="1113"/>
      <c r="P51" s="1113"/>
      <c r="Q51" s="601"/>
      <c r="R51" s="601"/>
      <c r="S51" s="601"/>
      <c r="T51" s="601"/>
      <c r="U51" s="759"/>
      <c r="V51" s="601"/>
    </row>
    <row r="52" spans="1:22" ht="98">
      <c r="A52" s="390">
        <v>20</v>
      </c>
      <c r="B52" s="214" t="s">
        <v>10</v>
      </c>
      <c r="C52" s="214" t="s">
        <v>15</v>
      </c>
      <c r="D52" s="215">
        <v>44146</v>
      </c>
      <c r="E52" s="214" t="s">
        <v>1203</v>
      </c>
      <c r="F52" s="214" t="s">
        <v>17</v>
      </c>
      <c r="G52" s="214" t="s">
        <v>1410</v>
      </c>
      <c r="H52" s="214" t="s">
        <v>1411</v>
      </c>
      <c r="I52" s="214" t="s">
        <v>140</v>
      </c>
      <c r="J52" s="214" t="s">
        <v>1412</v>
      </c>
      <c r="K52" s="214" t="s">
        <v>1413</v>
      </c>
      <c r="L52" s="753">
        <v>44146</v>
      </c>
      <c r="M52" s="753">
        <v>44228</v>
      </c>
      <c r="N52" s="780">
        <v>44409</v>
      </c>
      <c r="O52" s="1113" t="s">
        <v>1568</v>
      </c>
      <c r="P52" s="1113"/>
      <c r="Q52" s="601"/>
      <c r="R52" s="601"/>
      <c r="S52" s="601"/>
      <c r="T52" s="601"/>
      <c r="U52" s="759"/>
      <c r="V52" s="601"/>
    </row>
    <row r="53" spans="1:22" ht="126">
      <c r="A53" s="390">
        <v>21</v>
      </c>
      <c r="B53" s="214" t="s">
        <v>10</v>
      </c>
      <c r="C53" s="214" t="s">
        <v>15</v>
      </c>
      <c r="D53" s="215">
        <v>44146</v>
      </c>
      <c r="E53" s="214" t="s">
        <v>1414</v>
      </c>
      <c r="F53" s="214" t="s">
        <v>17</v>
      </c>
      <c r="G53" s="214" t="s">
        <v>1415</v>
      </c>
      <c r="H53" s="215" t="s">
        <v>1416</v>
      </c>
      <c r="I53" s="214" t="s">
        <v>140</v>
      </c>
      <c r="J53" s="214" t="s">
        <v>1417</v>
      </c>
      <c r="K53" s="214" t="s">
        <v>1376</v>
      </c>
      <c r="L53" s="753">
        <v>44146</v>
      </c>
      <c r="M53" s="753">
        <v>44228</v>
      </c>
      <c r="N53" s="780">
        <v>44530</v>
      </c>
      <c r="O53" s="1113" t="s">
        <v>1568</v>
      </c>
      <c r="P53" s="1113"/>
      <c r="Q53" s="601"/>
      <c r="R53" s="601"/>
      <c r="S53" s="601"/>
      <c r="T53" s="601"/>
      <c r="U53" s="759"/>
      <c r="V53" s="601"/>
    </row>
    <row r="54" spans="1:22" ht="56">
      <c r="A54" s="390">
        <v>22</v>
      </c>
      <c r="B54" s="214" t="s">
        <v>10</v>
      </c>
      <c r="C54" s="214" t="s">
        <v>15</v>
      </c>
      <c r="D54" s="215">
        <v>44146</v>
      </c>
      <c r="E54" s="214" t="s">
        <v>1207</v>
      </c>
      <c r="F54" s="214" t="s">
        <v>17</v>
      </c>
      <c r="G54" s="214" t="s">
        <v>1418</v>
      </c>
      <c r="H54" s="215" t="s">
        <v>1419</v>
      </c>
      <c r="I54" s="214" t="s">
        <v>140</v>
      </c>
      <c r="J54" s="214" t="s">
        <v>1420</v>
      </c>
      <c r="K54" s="214" t="s">
        <v>1376</v>
      </c>
      <c r="L54" s="753">
        <v>44146</v>
      </c>
      <c r="M54" s="753">
        <v>44378</v>
      </c>
      <c r="N54" s="780">
        <v>44531</v>
      </c>
      <c r="O54" s="1113" t="s">
        <v>1568</v>
      </c>
      <c r="P54" s="1113"/>
      <c r="Q54" s="601"/>
      <c r="R54" s="601"/>
      <c r="S54" s="601"/>
      <c r="T54" s="601"/>
      <c r="U54" s="759"/>
      <c r="V54" s="601"/>
    </row>
    <row r="55" spans="1:22" ht="112">
      <c r="A55" s="390">
        <v>23</v>
      </c>
      <c r="B55" s="214" t="s">
        <v>10</v>
      </c>
      <c r="C55" s="214" t="s">
        <v>15</v>
      </c>
      <c r="D55" s="215">
        <v>44146</v>
      </c>
      <c r="E55" s="214" t="s">
        <v>1421</v>
      </c>
      <c r="F55" s="214" t="s">
        <v>17</v>
      </c>
      <c r="G55" s="214" t="s">
        <v>1422</v>
      </c>
      <c r="H55" s="215" t="s">
        <v>1423</v>
      </c>
      <c r="I55" s="214" t="s">
        <v>140</v>
      </c>
      <c r="J55" s="566" t="s">
        <v>1424</v>
      </c>
      <c r="K55" s="214" t="s">
        <v>1376</v>
      </c>
      <c r="L55" s="753">
        <v>44146</v>
      </c>
      <c r="M55" s="753">
        <v>44228</v>
      </c>
      <c r="N55" s="780">
        <v>44561</v>
      </c>
      <c r="O55" s="1113" t="s">
        <v>1568</v>
      </c>
      <c r="P55" s="1113"/>
      <c r="Q55" s="601"/>
      <c r="R55" s="601"/>
      <c r="S55" s="601"/>
      <c r="T55" s="601"/>
      <c r="U55" s="759"/>
      <c r="V55" s="601"/>
    </row>
    <row r="56" spans="1:22" ht="140">
      <c r="A56" s="390">
        <v>24</v>
      </c>
      <c r="B56" s="214" t="s">
        <v>10</v>
      </c>
      <c r="C56" s="214" t="s">
        <v>15</v>
      </c>
      <c r="D56" s="215">
        <v>44146</v>
      </c>
      <c r="E56" s="214" t="s">
        <v>1213</v>
      </c>
      <c r="F56" s="214" t="s">
        <v>17</v>
      </c>
      <c r="G56" s="214" t="s">
        <v>1425</v>
      </c>
      <c r="H56" s="214" t="s">
        <v>1426</v>
      </c>
      <c r="I56" s="214" t="s">
        <v>140</v>
      </c>
      <c r="J56" s="214" t="s">
        <v>1427</v>
      </c>
      <c r="K56" s="214" t="s">
        <v>1376</v>
      </c>
      <c r="L56" s="753">
        <v>44146</v>
      </c>
      <c r="M56" s="753">
        <v>44287</v>
      </c>
      <c r="N56" s="780">
        <v>44560</v>
      </c>
      <c r="O56" s="1113" t="s">
        <v>1568</v>
      </c>
      <c r="P56" s="1113"/>
      <c r="Q56" s="601"/>
      <c r="R56" s="601"/>
      <c r="S56" s="601"/>
      <c r="T56" s="601"/>
      <c r="U56" s="759"/>
      <c r="V56" s="601"/>
    </row>
    <row r="57" spans="1:22" ht="140">
      <c r="A57" s="390">
        <v>25</v>
      </c>
      <c r="B57" s="214" t="s">
        <v>10</v>
      </c>
      <c r="C57" s="214" t="s">
        <v>15</v>
      </c>
      <c r="D57" s="215">
        <v>44146</v>
      </c>
      <c r="E57" s="214" t="s">
        <v>1428</v>
      </c>
      <c r="F57" s="214" t="s">
        <v>17</v>
      </c>
      <c r="G57" s="214" t="s">
        <v>1429</v>
      </c>
      <c r="H57" s="214" t="s">
        <v>1430</v>
      </c>
      <c r="I57" s="214" t="s">
        <v>140</v>
      </c>
      <c r="J57" s="566" t="s">
        <v>1431</v>
      </c>
      <c r="K57" s="214" t="s">
        <v>1432</v>
      </c>
      <c r="L57" s="753">
        <v>44146</v>
      </c>
      <c r="M57" s="753">
        <v>44242</v>
      </c>
      <c r="N57" s="780">
        <v>44377</v>
      </c>
      <c r="O57" s="1113" t="s">
        <v>1568</v>
      </c>
      <c r="P57" s="1113"/>
      <c r="Q57" s="601"/>
      <c r="R57" s="601"/>
      <c r="S57" s="601"/>
      <c r="T57" s="601"/>
      <c r="U57" s="759"/>
      <c r="V57" s="601"/>
    </row>
    <row r="58" spans="1:22" ht="98">
      <c r="A58" s="390">
        <v>26</v>
      </c>
      <c r="B58" s="214" t="s">
        <v>10</v>
      </c>
      <c r="C58" s="214" t="s">
        <v>15</v>
      </c>
      <c r="D58" s="215">
        <v>44146</v>
      </c>
      <c r="E58" s="214" t="s">
        <v>1215</v>
      </c>
      <c r="F58" s="214" t="s">
        <v>17</v>
      </c>
      <c r="G58" s="214" t="s">
        <v>1433</v>
      </c>
      <c r="H58" s="214" t="s">
        <v>1434</v>
      </c>
      <c r="I58" s="214" t="s">
        <v>140</v>
      </c>
      <c r="J58" s="214" t="s">
        <v>1435</v>
      </c>
      <c r="K58" s="214" t="s">
        <v>1436</v>
      </c>
      <c r="L58" s="753">
        <v>44146</v>
      </c>
      <c r="M58" s="753">
        <v>44242</v>
      </c>
      <c r="N58" s="780">
        <v>44377</v>
      </c>
      <c r="O58" s="1113" t="s">
        <v>1568</v>
      </c>
      <c r="P58" s="1113"/>
      <c r="Q58" s="601"/>
      <c r="R58" s="601"/>
      <c r="S58" s="601"/>
      <c r="T58" s="601"/>
      <c r="U58" s="759"/>
      <c r="V58" s="601"/>
    </row>
    <row r="59" spans="1:22" ht="224">
      <c r="A59" s="390">
        <v>27</v>
      </c>
      <c r="B59" s="214" t="s">
        <v>10</v>
      </c>
      <c r="C59" s="214" t="s">
        <v>15</v>
      </c>
      <c r="D59" s="215">
        <v>44146</v>
      </c>
      <c r="E59" s="214" t="s">
        <v>1217</v>
      </c>
      <c r="F59" s="214" t="s">
        <v>17</v>
      </c>
      <c r="G59" s="214" t="s">
        <v>1437</v>
      </c>
      <c r="H59" s="215" t="s">
        <v>1438</v>
      </c>
      <c r="I59" s="214" t="s">
        <v>140</v>
      </c>
      <c r="J59" s="214" t="s">
        <v>1439</v>
      </c>
      <c r="K59" s="214" t="s">
        <v>1440</v>
      </c>
      <c r="L59" s="753">
        <v>44146</v>
      </c>
      <c r="M59" s="753">
        <v>44228</v>
      </c>
      <c r="N59" s="780">
        <v>44377</v>
      </c>
      <c r="O59" s="1113" t="s">
        <v>1568</v>
      </c>
      <c r="P59" s="1113"/>
      <c r="Q59" s="601"/>
      <c r="R59" s="601"/>
      <c r="S59" s="601"/>
      <c r="T59" s="601"/>
      <c r="U59" s="759"/>
      <c r="V59" s="601"/>
    </row>
    <row r="60" spans="1:22" ht="140">
      <c r="A60" s="390">
        <v>28</v>
      </c>
      <c r="B60" s="214" t="s">
        <v>10</v>
      </c>
      <c r="C60" s="214" t="s">
        <v>15</v>
      </c>
      <c r="D60" s="215">
        <v>44146</v>
      </c>
      <c r="E60" s="214" t="s">
        <v>1218</v>
      </c>
      <c r="F60" s="214" t="s">
        <v>17</v>
      </c>
      <c r="G60" s="214" t="s">
        <v>1441</v>
      </c>
      <c r="H60" s="214" t="s">
        <v>1442</v>
      </c>
      <c r="I60" s="214" t="s">
        <v>140</v>
      </c>
      <c r="J60" s="214" t="s">
        <v>1443</v>
      </c>
      <c r="K60" s="214" t="s">
        <v>1376</v>
      </c>
      <c r="L60" s="753">
        <v>44146</v>
      </c>
      <c r="M60" s="753">
        <v>44228</v>
      </c>
      <c r="N60" s="780">
        <v>44392</v>
      </c>
      <c r="O60" s="1113" t="s">
        <v>1568</v>
      </c>
      <c r="P60" s="1113"/>
      <c r="Q60" s="601"/>
      <c r="R60" s="601"/>
      <c r="S60" s="601"/>
      <c r="T60" s="601"/>
      <c r="U60" s="759"/>
      <c r="V60" s="601"/>
    </row>
    <row r="61" spans="1:22" ht="126">
      <c r="A61" s="390">
        <v>29</v>
      </c>
      <c r="B61" s="214" t="s">
        <v>10</v>
      </c>
      <c r="C61" s="214" t="s">
        <v>15</v>
      </c>
      <c r="D61" s="215">
        <v>44146</v>
      </c>
      <c r="E61" s="214" t="s">
        <v>1220</v>
      </c>
      <c r="F61" s="214" t="s">
        <v>17</v>
      </c>
      <c r="G61" s="214" t="s">
        <v>1444</v>
      </c>
      <c r="H61" s="214" t="s">
        <v>1445</v>
      </c>
      <c r="I61" s="214" t="s">
        <v>140</v>
      </c>
      <c r="J61" s="214" t="s">
        <v>1446</v>
      </c>
      <c r="K61" s="214" t="s">
        <v>1376</v>
      </c>
      <c r="L61" s="753">
        <v>44146</v>
      </c>
      <c r="M61" s="753">
        <v>44256</v>
      </c>
      <c r="N61" s="780">
        <v>44379</v>
      </c>
      <c r="O61" s="1113" t="s">
        <v>1568</v>
      </c>
      <c r="P61" s="1113"/>
      <c r="Q61" s="601"/>
      <c r="R61" s="601"/>
      <c r="S61" s="601"/>
      <c r="T61" s="601"/>
      <c r="U61" s="759"/>
      <c r="V61" s="601"/>
    </row>
    <row r="62" spans="1:22" ht="112">
      <c r="A62" s="390">
        <v>30</v>
      </c>
      <c r="B62" s="214" t="s">
        <v>10</v>
      </c>
      <c r="C62" s="214" t="s">
        <v>15</v>
      </c>
      <c r="D62" s="215">
        <v>44146</v>
      </c>
      <c r="E62" s="214" t="s">
        <v>1222</v>
      </c>
      <c r="F62" s="214" t="s">
        <v>17</v>
      </c>
      <c r="G62" s="214" t="s">
        <v>1447</v>
      </c>
      <c r="H62" s="214" t="s">
        <v>1448</v>
      </c>
      <c r="I62" s="214" t="s">
        <v>140</v>
      </c>
      <c r="J62" s="214" t="s">
        <v>1449</v>
      </c>
      <c r="K62" s="214" t="s">
        <v>1376</v>
      </c>
      <c r="L62" s="753">
        <v>44146</v>
      </c>
      <c r="M62" s="753">
        <v>44409</v>
      </c>
      <c r="N62" s="780">
        <v>44560</v>
      </c>
      <c r="O62" s="1113" t="s">
        <v>1568</v>
      </c>
      <c r="P62" s="1113"/>
      <c r="Q62" s="601"/>
      <c r="R62" s="601"/>
      <c r="S62" s="601"/>
      <c r="T62" s="601"/>
      <c r="U62" s="759"/>
      <c r="V62" s="601"/>
    </row>
    <row r="63" spans="1:22" ht="56">
      <c r="A63" s="390">
        <v>31</v>
      </c>
      <c r="B63" s="214" t="s">
        <v>10</v>
      </c>
      <c r="C63" s="214" t="s">
        <v>15</v>
      </c>
      <c r="D63" s="215">
        <v>44146</v>
      </c>
      <c r="E63" s="214" t="s">
        <v>1223</v>
      </c>
      <c r="F63" s="214" t="s">
        <v>17</v>
      </c>
      <c r="G63" s="214" t="s">
        <v>1450</v>
      </c>
      <c r="H63" s="214" t="s">
        <v>1451</v>
      </c>
      <c r="I63" s="214" t="s">
        <v>140</v>
      </c>
      <c r="J63" s="214" t="s">
        <v>1452</v>
      </c>
      <c r="K63" s="214" t="s">
        <v>1376</v>
      </c>
      <c r="L63" s="753">
        <v>44146</v>
      </c>
      <c r="M63" s="753">
        <v>44301</v>
      </c>
      <c r="N63" s="780">
        <v>44423</v>
      </c>
      <c r="O63" s="1113" t="s">
        <v>1568</v>
      </c>
      <c r="P63" s="1113"/>
      <c r="Q63" s="601"/>
      <c r="R63" s="601"/>
      <c r="S63" s="601"/>
      <c r="T63" s="601"/>
      <c r="U63" s="759"/>
      <c r="V63" s="601"/>
    </row>
    <row r="64" spans="1:22" ht="67.5" customHeight="1">
      <c r="A64" s="390">
        <v>32</v>
      </c>
      <c r="B64" s="214" t="s">
        <v>10</v>
      </c>
      <c r="C64" s="214" t="s">
        <v>15</v>
      </c>
      <c r="D64" s="215">
        <v>44146</v>
      </c>
      <c r="E64" s="214" t="s">
        <v>1227</v>
      </c>
      <c r="F64" s="214" t="s">
        <v>17</v>
      </c>
      <c r="G64" s="214" t="s">
        <v>1453</v>
      </c>
      <c r="H64" s="214" t="s">
        <v>1454</v>
      </c>
      <c r="I64" s="214" t="s">
        <v>140</v>
      </c>
      <c r="J64" s="214" t="s">
        <v>1455</v>
      </c>
      <c r="K64" s="214" t="s">
        <v>1376</v>
      </c>
      <c r="L64" s="753">
        <v>44146</v>
      </c>
      <c r="M64" s="753">
        <v>44270</v>
      </c>
      <c r="N64" s="780">
        <v>44423</v>
      </c>
      <c r="O64" s="1113" t="s">
        <v>1568</v>
      </c>
      <c r="P64" s="1113"/>
      <c r="Q64" s="601"/>
      <c r="R64" s="601"/>
      <c r="S64" s="601"/>
      <c r="T64" s="601"/>
      <c r="U64" s="759"/>
      <c r="V64" s="601"/>
    </row>
    <row r="65" spans="1:22" ht="84" customHeight="1">
      <c r="A65" s="390">
        <v>33</v>
      </c>
      <c r="B65" s="214" t="s">
        <v>10</v>
      </c>
      <c r="C65" s="214" t="s">
        <v>15</v>
      </c>
      <c r="D65" s="215">
        <v>44146</v>
      </c>
      <c r="E65" s="214" t="s">
        <v>1456</v>
      </c>
      <c r="F65" s="214" t="s">
        <v>17</v>
      </c>
      <c r="G65" s="214" t="s">
        <v>1457</v>
      </c>
      <c r="H65" s="214" t="s">
        <v>1458</v>
      </c>
      <c r="I65" s="214" t="s">
        <v>140</v>
      </c>
      <c r="J65" s="214" t="s">
        <v>1459</v>
      </c>
      <c r="K65" s="214" t="s">
        <v>1376</v>
      </c>
      <c r="L65" s="753">
        <v>44146</v>
      </c>
      <c r="M65" s="753">
        <v>44256</v>
      </c>
      <c r="N65" s="780">
        <v>44378</v>
      </c>
      <c r="O65" s="1113" t="s">
        <v>1568</v>
      </c>
      <c r="P65" s="1113"/>
      <c r="Q65" s="601"/>
      <c r="R65" s="601"/>
      <c r="S65" s="601"/>
      <c r="T65" s="601"/>
      <c r="U65" s="759"/>
      <c r="V65" s="601"/>
    </row>
    <row r="66" spans="1:22" ht="70">
      <c r="A66" s="390">
        <v>34</v>
      </c>
      <c r="B66" s="214" t="s">
        <v>10</v>
      </c>
      <c r="C66" s="214" t="s">
        <v>15</v>
      </c>
      <c r="D66" s="215">
        <v>44146</v>
      </c>
      <c r="E66" s="214" t="s">
        <v>1234</v>
      </c>
      <c r="F66" s="214" t="s">
        <v>17</v>
      </c>
      <c r="G66" s="214" t="s">
        <v>1460</v>
      </c>
      <c r="H66" s="214" t="s">
        <v>1461</v>
      </c>
      <c r="I66" s="214" t="s">
        <v>140</v>
      </c>
      <c r="J66" s="214" t="s">
        <v>1462</v>
      </c>
      <c r="K66" s="214" t="s">
        <v>1376</v>
      </c>
      <c r="L66" s="753">
        <v>44146</v>
      </c>
      <c r="M66" s="753">
        <v>44166</v>
      </c>
      <c r="N66" s="780">
        <v>44227</v>
      </c>
      <c r="O66" s="1113" t="s">
        <v>1568</v>
      </c>
      <c r="P66" s="1113"/>
      <c r="Q66" s="601"/>
      <c r="R66" s="601"/>
      <c r="S66" s="601"/>
      <c r="T66" s="601"/>
      <c r="U66" s="759"/>
      <c r="V66" s="601"/>
    </row>
    <row r="67" spans="1:22" ht="56">
      <c r="A67" s="390">
        <v>35</v>
      </c>
      <c r="B67" s="214" t="s">
        <v>10</v>
      </c>
      <c r="C67" s="214" t="s">
        <v>15</v>
      </c>
      <c r="D67" s="215">
        <v>44146</v>
      </c>
      <c r="E67" s="214" t="s">
        <v>1235</v>
      </c>
      <c r="F67" s="214" t="s">
        <v>17</v>
      </c>
      <c r="G67" s="214" t="s">
        <v>1463</v>
      </c>
      <c r="H67" s="214" t="s">
        <v>1464</v>
      </c>
      <c r="I67" s="214" t="s">
        <v>140</v>
      </c>
      <c r="J67" s="214" t="s">
        <v>1465</v>
      </c>
      <c r="K67" s="214" t="s">
        <v>1376</v>
      </c>
      <c r="L67" s="753">
        <v>44146</v>
      </c>
      <c r="M67" s="753">
        <v>43891</v>
      </c>
      <c r="N67" s="780">
        <v>44499</v>
      </c>
      <c r="O67" s="1113" t="s">
        <v>1568</v>
      </c>
      <c r="P67" s="1113"/>
      <c r="Q67" s="601"/>
      <c r="R67" s="601"/>
      <c r="S67" s="601"/>
      <c r="T67" s="601"/>
      <c r="U67" s="759"/>
      <c r="V67" s="601"/>
    </row>
    <row r="68" spans="1:22" ht="42">
      <c r="A68" s="390">
        <v>36</v>
      </c>
      <c r="B68" s="214" t="s">
        <v>10</v>
      </c>
      <c r="C68" s="214" t="s">
        <v>15</v>
      </c>
      <c r="D68" s="215">
        <v>44146</v>
      </c>
      <c r="E68" s="214" t="s">
        <v>1238</v>
      </c>
      <c r="F68" s="214" t="s">
        <v>17</v>
      </c>
      <c r="G68" s="214" t="s">
        <v>1466</v>
      </c>
      <c r="H68" s="215" t="s">
        <v>1467</v>
      </c>
      <c r="I68" s="214" t="s">
        <v>140</v>
      </c>
      <c r="J68" s="214" t="s">
        <v>1468</v>
      </c>
      <c r="K68" s="214" t="s">
        <v>1376</v>
      </c>
      <c r="L68" s="753">
        <v>44146</v>
      </c>
      <c r="M68" s="753">
        <v>44229</v>
      </c>
      <c r="N68" s="780">
        <v>44316</v>
      </c>
      <c r="O68" s="1113" t="s">
        <v>1568</v>
      </c>
      <c r="P68" s="1113"/>
      <c r="Q68" s="601"/>
      <c r="R68" s="601"/>
      <c r="S68" s="601"/>
      <c r="T68" s="601"/>
      <c r="U68" s="759"/>
      <c r="V68" s="601"/>
    </row>
    <row r="69" spans="1:22" ht="84">
      <c r="A69" s="390">
        <v>37</v>
      </c>
      <c r="B69" s="214" t="s">
        <v>10</v>
      </c>
      <c r="C69" s="214" t="s">
        <v>15</v>
      </c>
      <c r="D69" s="215">
        <v>44146</v>
      </c>
      <c r="E69" s="214" t="s">
        <v>1239</v>
      </c>
      <c r="F69" s="214" t="s">
        <v>17</v>
      </c>
      <c r="G69" s="214" t="s">
        <v>1469</v>
      </c>
      <c r="H69" s="214" t="s">
        <v>1470</v>
      </c>
      <c r="I69" s="214" t="s">
        <v>140</v>
      </c>
      <c r="J69" s="214" t="s">
        <v>1471</v>
      </c>
      <c r="K69" s="214" t="s">
        <v>1376</v>
      </c>
      <c r="L69" s="753">
        <v>44146</v>
      </c>
      <c r="M69" s="753">
        <v>44228</v>
      </c>
      <c r="N69" s="780">
        <v>44287</v>
      </c>
      <c r="O69" s="1113" t="s">
        <v>1568</v>
      </c>
      <c r="P69" s="1113"/>
      <c r="Q69" s="601"/>
      <c r="R69" s="601"/>
      <c r="S69" s="601"/>
      <c r="T69" s="601"/>
      <c r="U69" s="759"/>
      <c r="V69" s="601"/>
    </row>
    <row r="70" spans="1:22" ht="84">
      <c r="A70" s="390">
        <v>38</v>
      </c>
      <c r="B70" s="214" t="s">
        <v>10</v>
      </c>
      <c r="C70" s="214" t="s">
        <v>15</v>
      </c>
      <c r="D70" s="215">
        <v>44146</v>
      </c>
      <c r="E70" s="214" t="s">
        <v>1240</v>
      </c>
      <c r="F70" s="214" t="s">
        <v>17</v>
      </c>
      <c r="G70" s="214" t="s">
        <v>1472</v>
      </c>
      <c r="H70" s="215" t="s">
        <v>1473</v>
      </c>
      <c r="I70" s="214" t="s">
        <v>140</v>
      </c>
      <c r="J70" s="214" t="s">
        <v>1474</v>
      </c>
      <c r="K70" s="214" t="s">
        <v>1376</v>
      </c>
      <c r="L70" s="753">
        <v>44146</v>
      </c>
      <c r="M70" s="753">
        <v>44287</v>
      </c>
      <c r="N70" s="780">
        <v>44407</v>
      </c>
      <c r="O70" s="1113" t="s">
        <v>1568</v>
      </c>
      <c r="P70" s="1113"/>
      <c r="Q70" s="601"/>
      <c r="R70" s="601"/>
      <c r="S70" s="601"/>
      <c r="T70" s="601"/>
      <c r="U70" s="759"/>
      <c r="V70" s="601"/>
    </row>
    <row r="71" spans="1:22" ht="140">
      <c r="A71" s="390">
        <v>39</v>
      </c>
      <c r="B71" s="214" t="s">
        <v>10</v>
      </c>
      <c r="C71" s="214" t="s">
        <v>15</v>
      </c>
      <c r="D71" s="215">
        <v>44146</v>
      </c>
      <c r="E71" s="214" t="s">
        <v>1242</v>
      </c>
      <c r="F71" s="214" t="s">
        <v>17</v>
      </c>
      <c r="G71" s="214" t="s">
        <v>1475</v>
      </c>
      <c r="H71" s="214" t="s">
        <v>1476</v>
      </c>
      <c r="I71" s="214" t="s">
        <v>140</v>
      </c>
      <c r="J71" s="214" t="s">
        <v>1477</v>
      </c>
      <c r="K71" s="566" t="s">
        <v>1478</v>
      </c>
      <c r="L71" s="753">
        <v>44146</v>
      </c>
      <c r="M71" s="753">
        <v>44242</v>
      </c>
      <c r="N71" s="780">
        <v>44362</v>
      </c>
      <c r="O71" s="1113" t="s">
        <v>1568</v>
      </c>
      <c r="P71" s="1113"/>
      <c r="Q71" s="601"/>
      <c r="R71" s="601"/>
      <c r="S71" s="601"/>
      <c r="T71" s="601"/>
      <c r="U71" s="759"/>
      <c r="V71" s="601"/>
    </row>
    <row r="72" spans="1:22" ht="70">
      <c r="A72" s="390">
        <v>40</v>
      </c>
      <c r="B72" s="214" t="s">
        <v>10</v>
      </c>
      <c r="C72" s="214" t="s">
        <v>15</v>
      </c>
      <c r="D72" s="215">
        <v>44146</v>
      </c>
      <c r="E72" s="214" t="s">
        <v>1243</v>
      </c>
      <c r="F72" s="214" t="s">
        <v>17</v>
      </c>
      <c r="G72" s="214" t="s">
        <v>1479</v>
      </c>
      <c r="H72" s="214" t="s">
        <v>1480</v>
      </c>
      <c r="I72" s="214" t="s">
        <v>140</v>
      </c>
      <c r="J72" s="214" t="s">
        <v>1481</v>
      </c>
      <c r="K72" s="214" t="s">
        <v>1376</v>
      </c>
      <c r="L72" s="753">
        <v>44146</v>
      </c>
      <c r="M72" s="753">
        <v>44378</v>
      </c>
      <c r="N72" s="780">
        <v>44469</v>
      </c>
      <c r="O72" s="1113" t="s">
        <v>1568</v>
      </c>
      <c r="P72" s="1113"/>
      <c r="Q72" s="601"/>
      <c r="R72" s="601"/>
      <c r="S72" s="601"/>
      <c r="T72" s="601"/>
      <c r="U72" s="759"/>
      <c r="V72" s="601"/>
    </row>
    <row r="73" spans="1:22" ht="70">
      <c r="A73" s="390">
        <v>41</v>
      </c>
      <c r="B73" s="214" t="s">
        <v>10</v>
      </c>
      <c r="C73" s="214" t="s">
        <v>15</v>
      </c>
      <c r="D73" s="215">
        <v>44146</v>
      </c>
      <c r="E73" s="214" t="s">
        <v>1244</v>
      </c>
      <c r="F73" s="214" t="s">
        <v>17</v>
      </c>
      <c r="G73" s="214" t="s">
        <v>1482</v>
      </c>
      <c r="H73" s="214" t="s">
        <v>1483</v>
      </c>
      <c r="I73" s="214" t="s">
        <v>140</v>
      </c>
      <c r="J73" s="214" t="s">
        <v>1484</v>
      </c>
      <c r="K73" s="214" t="s">
        <v>1376</v>
      </c>
      <c r="L73" s="753">
        <v>44146</v>
      </c>
      <c r="M73" s="753">
        <v>44242</v>
      </c>
      <c r="N73" s="780">
        <v>44392</v>
      </c>
      <c r="O73" s="1113" t="s">
        <v>1568</v>
      </c>
      <c r="P73" s="1113"/>
      <c r="Q73" s="601"/>
      <c r="R73" s="601"/>
      <c r="S73" s="601"/>
      <c r="T73" s="601"/>
      <c r="U73" s="759"/>
      <c r="V73" s="601"/>
    </row>
    <row r="74" spans="1:22" ht="56">
      <c r="A74" s="390">
        <v>42</v>
      </c>
      <c r="B74" s="214" t="s">
        <v>10</v>
      </c>
      <c r="C74" s="214" t="s">
        <v>15</v>
      </c>
      <c r="D74" s="215">
        <v>44146</v>
      </c>
      <c r="E74" s="214" t="s">
        <v>1245</v>
      </c>
      <c r="F74" s="214" t="s">
        <v>17</v>
      </c>
      <c r="G74" s="214" t="s">
        <v>1485</v>
      </c>
      <c r="H74" s="214" t="s">
        <v>1486</v>
      </c>
      <c r="I74" s="214" t="s">
        <v>140</v>
      </c>
      <c r="J74" s="214" t="s">
        <v>1487</v>
      </c>
      <c r="K74" s="214" t="s">
        <v>1376</v>
      </c>
      <c r="L74" s="753">
        <v>44146</v>
      </c>
      <c r="M74" s="753">
        <v>44228</v>
      </c>
      <c r="N74" s="780">
        <v>44316</v>
      </c>
      <c r="O74" s="1113" t="s">
        <v>1568</v>
      </c>
      <c r="P74" s="1113"/>
      <c r="Q74" s="601"/>
      <c r="R74" s="601"/>
      <c r="S74" s="601"/>
      <c r="T74" s="601"/>
      <c r="U74" s="759"/>
      <c r="V74" s="601"/>
    </row>
    <row r="75" spans="1:22" ht="70">
      <c r="A75" s="390">
        <v>43</v>
      </c>
      <c r="B75" s="214" t="s">
        <v>10</v>
      </c>
      <c r="C75" s="214" t="s">
        <v>15</v>
      </c>
      <c r="D75" s="215">
        <v>44146</v>
      </c>
      <c r="E75" s="214" t="s">
        <v>1488</v>
      </c>
      <c r="F75" s="214" t="s">
        <v>17</v>
      </c>
      <c r="G75" s="214" t="s">
        <v>1489</v>
      </c>
      <c r="H75" s="214" t="s">
        <v>1490</v>
      </c>
      <c r="I75" s="214" t="s">
        <v>140</v>
      </c>
      <c r="J75" s="214" t="s">
        <v>1491</v>
      </c>
      <c r="K75" s="214" t="s">
        <v>1376</v>
      </c>
      <c r="L75" s="753">
        <v>44146</v>
      </c>
      <c r="M75" s="753">
        <v>44287</v>
      </c>
      <c r="N75" s="780">
        <v>44560</v>
      </c>
      <c r="O75" s="1113" t="s">
        <v>1568</v>
      </c>
      <c r="P75" s="1113"/>
      <c r="Q75" s="601"/>
      <c r="R75" s="601"/>
      <c r="S75" s="601"/>
      <c r="T75" s="601"/>
      <c r="U75" s="759"/>
      <c r="V75" s="601"/>
    </row>
    <row r="76" spans="1:22" ht="98">
      <c r="A76" s="390">
        <v>44</v>
      </c>
      <c r="B76" s="214" t="s">
        <v>10</v>
      </c>
      <c r="C76" s="214" t="s">
        <v>15</v>
      </c>
      <c r="D76" s="215">
        <v>44146</v>
      </c>
      <c r="E76" s="214" t="s">
        <v>1492</v>
      </c>
      <c r="F76" s="214" t="s">
        <v>17</v>
      </c>
      <c r="G76" s="214" t="s">
        <v>1493</v>
      </c>
      <c r="H76" s="214" t="s">
        <v>1494</v>
      </c>
      <c r="I76" s="214" t="s">
        <v>140</v>
      </c>
      <c r="J76" s="214" t="s">
        <v>1495</v>
      </c>
      <c r="K76" s="214" t="s">
        <v>1376</v>
      </c>
      <c r="L76" s="753">
        <v>44146</v>
      </c>
      <c r="M76" s="753">
        <v>44242</v>
      </c>
      <c r="N76" s="780">
        <v>44561</v>
      </c>
      <c r="O76" s="1113" t="s">
        <v>1568</v>
      </c>
      <c r="P76" s="1113"/>
      <c r="Q76" s="601"/>
      <c r="R76" s="601"/>
      <c r="S76" s="601"/>
      <c r="T76" s="601"/>
      <c r="U76" s="759"/>
      <c r="V76" s="601"/>
    </row>
    <row r="77" spans="1:22" ht="128.25" customHeight="1">
      <c r="A77" s="390">
        <v>45</v>
      </c>
      <c r="B77" s="214" t="s">
        <v>10</v>
      </c>
      <c r="C77" s="214" t="s">
        <v>15</v>
      </c>
      <c r="D77" s="215">
        <v>44146</v>
      </c>
      <c r="E77" s="214" t="s">
        <v>1214</v>
      </c>
      <c r="F77" s="214" t="s">
        <v>17</v>
      </c>
      <c r="G77" s="214" t="s">
        <v>1496</v>
      </c>
      <c r="H77" s="214" t="s">
        <v>1497</v>
      </c>
      <c r="I77" s="214" t="s">
        <v>140</v>
      </c>
      <c r="J77" s="566" t="s">
        <v>1498</v>
      </c>
      <c r="K77" s="214" t="s">
        <v>1376</v>
      </c>
      <c r="L77" s="753">
        <v>44146</v>
      </c>
      <c r="M77" s="753">
        <v>44607</v>
      </c>
      <c r="N77" s="780">
        <v>44910</v>
      </c>
      <c r="O77" s="1113" t="s">
        <v>1574</v>
      </c>
      <c r="P77" s="1113"/>
      <c r="Q77" s="601"/>
      <c r="R77" s="601"/>
      <c r="S77" s="601"/>
      <c r="T77" s="601"/>
      <c r="U77" s="759"/>
      <c r="V77" s="601"/>
    </row>
    <row r="78" spans="1:22" ht="98">
      <c r="A78" s="390">
        <v>46</v>
      </c>
      <c r="B78" s="214" t="s">
        <v>10</v>
      </c>
      <c r="C78" s="214" t="s">
        <v>15</v>
      </c>
      <c r="D78" s="215">
        <v>44146</v>
      </c>
      <c r="E78" s="214" t="s">
        <v>1225</v>
      </c>
      <c r="F78" s="214" t="s">
        <v>17</v>
      </c>
      <c r="G78" s="214" t="s">
        <v>1499</v>
      </c>
      <c r="H78" s="214" t="s">
        <v>1500</v>
      </c>
      <c r="I78" s="214" t="s">
        <v>140</v>
      </c>
      <c r="J78" s="214" t="s">
        <v>1501</v>
      </c>
      <c r="K78" s="214" t="s">
        <v>1502</v>
      </c>
      <c r="L78" s="753">
        <v>44146</v>
      </c>
      <c r="M78" s="753">
        <v>44621</v>
      </c>
      <c r="N78" s="780">
        <v>44926</v>
      </c>
      <c r="O78" s="1113" t="s">
        <v>1574</v>
      </c>
      <c r="P78" s="1113"/>
      <c r="Q78" s="601"/>
      <c r="R78" s="601"/>
      <c r="S78" s="601"/>
      <c r="T78" s="601"/>
      <c r="U78" s="759"/>
      <c r="V78" s="601"/>
    </row>
    <row r="79" spans="1:22" ht="69.75" customHeight="1">
      <c r="A79" s="390">
        <v>47</v>
      </c>
      <c r="B79" s="214" t="s">
        <v>10</v>
      </c>
      <c r="C79" s="214" t="s">
        <v>15</v>
      </c>
      <c r="D79" s="215">
        <v>44146</v>
      </c>
      <c r="E79" s="214" t="s">
        <v>1177</v>
      </c>
      <c r="F79" s="214" t="s">
        <v>17</v>
      </c>
      <c r="G79" s="214" t="s">
        <v>1503</v>
      </c>
      <c r="H79" s="1134" t="s">
        <v>1504</v>
      </c>
      <c r="I79" s="1134" t="s">
        <v>140</v>
      </c>
      <c r="J79" s="1134" t="s">
        <v>1505</v>
      </c>
      <c r="K79" s="1137" t="s">
        <v>1376</v>
      </c>
      <c r="L79" s="1135">
        <v>44146</v>
      </c>
      <c r="M79" s="1135">
        <v>44256</v>
      </c>
      <c r="N79" s="1133">
        <v>44561</v>
      </c>
      <c r="O79" s="1113" t="s">
        <v>1568</v>
      </c>
      <c r="P79" s="1113"/>
      <c r="Q79" s="601"/>
      <c r="R79" s="601"/>
      <c r="S79" s="601"/>
      <c r="T79" s="601"/>
      <c r="U79" s="759"/>
      <c r="V79" s="601"/>
    </row>
    <row r="80" spans="1:22" ht="65.25" customHeight="1">
      <c r="A80" s="390">
        <v>48</v>
      </c>
      <c r="B80" s="214" t="s">
        <v>10</v>
      </c>
      <c r="C80" s="214" t="s">
        <v>15</v>
      </c>
      <c r="D80" s="215">
        <v>44146</v>
      </c>
      <c r="E80" s="214" t="s">
        <v>1506</v>
      </c>
      <c r="F80" s="214" t="s">
        <v>17</v>
      </c>
      <c r="G80" s="214" t="s">
        <v>1507</v>
      </c>
      <c r="H80" s="1134"/>
      <c r="I80" s="1134"/>
      <c r="J80" s="1134"/>
      <c r="K80" s="1137"/>
      <c r="L80" s="1135"/>
      <c r="M80" s="1135"/>
      <c r="N80" s="1133"/>
      <c r="O80" s="1113"/>
      <c r="P80" s="1113"/>
      <c r="Q80" s="601"/>
      <c r="R80" s="601"/>
      <c r="S80" s="601"/>
      <c r="T80" s="601"/>
      <c r="U80" s="759"/>
      <c r="V80" s="601"/>
    </row>
    <row r="81" spans="1:22" ht="84">
      <c r="A81" s="390">
        <v>49</v>
      </c>
      <c r="B81" s="214" t="s">
        <v>10</v>
      </c>
      <c r="C81" s="214" t="s">
        <v>15</v>
      </c>
      <c r="D81" s="215">
        <v>44146</v>
      </c>
      <c r="E81" s="214" t="s">
        <v>1180</v>
      </c>
      <c r="F81" s="214" t="s">
        <v>17</v>
      </c>
      <c r="G81" s="214" t="s">
        <v>1503</v>
      </c>
      <c r="H81" s="1134"/>
      <c r="I81" s="1134"/>
      <c r="J81" s="1134"/>
      <c r="K81" s="1137"/>
      <c r="L81" s="1135"/>
      <c r="M81" s="1135"/>
      <c r="N81" s="1133"/>
      <c r="O81" s="1113"/>
      <c r="P81" s="1113"/>
      <c r="Q81" s="601"/>
      <c r="R81" s="601"/>
      <c r="S81" s="601"/>
      <c r="T81" s="601"/>
      <c r="U81" s="759"/>
      <c r="V81" s="601"/>
    </row>
    <row r="82" spans="1:22" ht="56">
      <c r="A82" s="390">
        <v>50</v>
      </c>
      <c r="B82" s="214" t="s">
        <v>10</v>
      </c>
      <c r="C82" s="214" t="s">
        <v>15</v>
      </c>
      <c r="D82" s="215">
        <v>44146</v>
      </c>
      <c r="E82" s="566" t="s">
        <v>1183</v>
      </c>
      <c r="F82" s="214" t="s">
        <v>17</v>
      </c>
      <c r="G82" s="214" t="s">
        <v>1508</v>
      </c>
      <c r="H82" s="1136" t="s">
        <v>1509</v>
      </c>
      <c r="I82" s="1134" t="s">
        <v>140</v>
      </c>
      <c r="J82" s="1134" t="s">
        <v>1510</v>
      </c>
      <c r="K82" s="1134" t="s">
        <v>1511</v>
      </c>
      <c r="L82" s="1135">
        <v>44146</v>
      </c>
      <c r="M82" s="1135">
        <v>44206</v>
      </c>
      <c r="N82" s="1133">
        <v>44255</v>
      </c>
      <c r="O82" s="1113" t="s">
        <v>1568</v>
      </c>
      <c r="P82" s="1113"/>
      <c r="Q82" s="601"/>
      <c r="R82" s="601"/>
      <c r="S82" s="601"/>
      <c r="T82" s="601"/>
      <c r="U82" s="759"/>
      <c r="V82" s="601"/>
    </row>
    <row r="83" spans="1:22" ht="56">
      <c r="A83" s="390">
        <v>51</v>
      </c>
      <c r="B83" s="214" t="s">
        <v>10</v>
      </c>
      <c r="C83" s="214" t="s">
        <v>15</v>
      </c>
      <c r="D83" s="215">
        <v>44146</v>
      </c>
      <c r="E83" s="214" t="s">
        <v>1184</v>
      </c>
      <c r="F83" s="214" t="s">
        <v>17</v>
      </c>
      <c r="G83" s="214" t="s">
        <v>1512</v>
      </c>
      <c r="H83" s="1136"/>
      <c r="I83" s="1134"/>
      <c r="J83" s="1134"/>
      <c r="K83" s="1134"/>
      <c r="L83" s="1135"/>
      <c r="M83" s="1135"/>
      <c r="N83" s="1133"/>
      <c r="O83" s="1113"/>
      <c r="P83" s="1113"/>
      <c r="Q83" s="601"/>
      <c r="R83" s="601"/>
      <c r="S83" s="601"/>
      <c r="T83" s="601"/>
      <c r="U83" s="759"/>
      <c r="V83" s="601"/>
    </row>
    <row r="84" spans="1:22" ht="84">
      <c r="A84" s="390">
        <v>52</v>
      </c>
      <c r="B84" s="214" t="s">
        <v>10</v>
      </c>
      <c r="C84" s="214" t="s">
        <v>15</v>
      </c>
      <c r="D84" s="215">
        <v>44146</v>
      </c>
      <c r="E84" s="214" t="s">
        <v>1187</v>
      </c>
      <c r="F84" s="214" t="s">
        <v>17</v>
      </c>
      <c r="G84" s="214" t="s">
        <v>1513</v>
      </c>
      <c r="H84" s="1136"/>
      <c r="I84" s="1134"/>
      <c r="J84" s="1134"/>
      <c r="K84" s="1134"/>
      <c r="L84" s="1135"/>
      <c r="M84" s="1135"/>
      <c r="N84" s="1133"/>
      <c r="O84" s="1113"/>
      <c r="P84" s="1113"/>
      <c r="Q84" s="601"/>
      <c r="R84" s="601"/>
      <c r="S84" s="601"/>
      <c r="T84" s="601"/>
      <c r="U84" s="759"/>
      <c r="V84" s="601"/>
    </row>
    <row r="85" spans="1:22" ht="55.5" customHeight="1">
      <c r="A85" s="390">
        <v>53</v>
      </c>
      <c r="B85" s="214" t="s">
        <v>10</v>
      </c>
      <c r="C85" s="214" t="s">
        <v>15</v>
      </c>
      <c r="D85" s="215">
        <v>44146</v>
      </c>
      <c r="E85" s="214" t="s">
        <v>1181</v>
      </c>
      <c r="F85" s="214" t="s">
        <v>17</v>
      </c>
      <c r="G85" s="1134" t="s">
        <v>1514</v>
      </c>
      <c r="H85" s="1134" t="s">
        <v>1515</v>
      </c>
      <c r="I85" s="1134" t="s">
        <v>140</v>
      </c>
      <c r="J85" s="1134" t="s">
        <v>1516</v>
      </c>
      <c r="K85" s="1134" t="s">
        <v>1376</v>
      </c>
      <c r="L85" s="1135">
        <v>44146</v>
      </c>
      <c r="M85" s="1135">
        <v>44211</v>
      </c>
      <c r="N85" s="1133">
        <v>44287</v>
      </c>
      <c r="O85" s="1146" t="s">
        <v>1568</v>
      </c>
      <c r="P85" s="1146"/>
      <c r="Q85" s="601"/>
      <c r="R85" s="601"/>
      <c r="S85" s="601"/>
      <c r="T85" s="601"/>
      <c r="U85" s="759"/>
      <c r="V85" s="601"/>
    </row>
    <row r="86" spans="1:22" ht="42">
      <c r="A86" s="390">
        <v>54</v>
      </c>
      <c r="B86" s="214" t="s">
        <v>10</v>
      </c>
      <c r="C86" s="214" t="s">
        <v>15</v>
      </c>
      <c r="D86" s="215">
        <v>44146</v>
      </c>
      <c r="E86" s="214" t="s">
        <v>1189</v>
      </c>
      <c r="F86" s="214" t="s">
        <v>17</v>
      </c>
      <c r="G86" s="1134"/>
      <c r="H86" s="1134"/>
      <c r="I86" s="1134"/>
      <c r="J86" s="1134"/>
      <c r="K86" s="1134"/>
      <c r="L86" s="1138"/>
      <c r="M86" s="1135"/>
      <c r="N86" s="1133"/>
      <c r="O86" s="1146"/>
      <c r="P86" s="1146"/>
      <c r="Q86" s="601"/>
      <c r="R86" s="601"/>
      <c r="S86" s="601"/>
      <c r="T86" s="601"/>
      <c r="U86" s="759"/>
      <c r="V86" s="601"/>
    </row>
    <row r="87" spans="1:22" ht="78" customHeight="1">
      <c r="A87" s="390">
        <v>55</v>
      </c>
      <c r="B87" s="214" t="s">
        <v>10</v>
      </c>
      <c r="C87" s="214" t="s">
        <v>15</v>
      </c>
      <c r="D87" s="215">
        <v>44146</v>
      </c>
      <c r="E87" s="214" t="s">
        <v>1190</v>
      </c>
      <c r="F87" s="214" t="s">
        <v>17</v>
      </c>
      <c r="G87" s="1134"/>
      <c r="H87" s="1134"/>
      <c r="I87" s="1134"/>
      <c r="J87" s="1134"/>
      <c r="K87" s="1134"/>
      <c r="L87" s="1138"/>
      <c r="M87" s="1135"/>
      <c r="N87" s="1133"/>
      <c r="O87" s="1146"/>
      <c r="P87" s="1146"/>
      <c r="Q87" s="601"/>
      <c r="R87" s="601"/>
      <c r="S87" s="601"/>
      <c r="T87" s="601"/>
      <c r="U87" s="759"/>
      <c r="V87" s="601"/>
    </row>
    <row r="88" spans="1:22" ht="69" customHeight="1">
      <c r="A88" s="390">
        <v>56</v>
      </c>
      <c r="B88" s="214" t="s">
        <v>10</v>
      </c>
      <c r="C88" s="214" t="s">
        <v>15</v>
      </c>
      <c r="D88" s="215">
        <v>44146</v>
      </c>
      <c r="E88" s="214" t="s">
        <v>1193</v>
      </c>
      <c r="F88" s="214" t="s">
        <v>17</v>
      </c>
      <c r="G88" s="1134" t="s">
        <v>1517</v>
      </c>
      <c r="H88" s="1134" t="s">
        <v>1518</v>
      </c>
      <c r="I88" s="1134" t="s">
        <v>140</v>
      </c>
      <c r="J88" s="1134" t="s">
        <v>1519</v>
      </c>
      <c r="K88" s="1134" t="s">
        <v>1376</v>
      </c>
      <c r="L88" s="1135">
        <v>44146</v>
      </c>
      <c r="M88" s="1135">
        <v>44287</v>
      </c>
      <c r="N88" s="1133">
        <v>44377</v>
      </c>
      <c r="O88" s="1113" t="s">
        <v>1568</v>
      </c>
      <c r="P88" s="1113"/>
      <c r="Q88" s="601"/>
      <c r="R88" s="601"/>
      <c r="S88" s="601"/>
      <c r="T88" s="601"/>
      <c r="U88" s="759"/>
      <c r="V88" s="601"/>
    </row>
    <row r="89" spans="1:22" ht="50.25" customHeight="1">
      <c r="A89" s="390">
        <v>57</v>
      </c>
      <c r="B89" s="214" t="s">
        <v>10</v>
      </c>
      <c r="C89" s="214" t="s">
        <v>15</v>
      </c>
      <c r="D89" s="215">
        <v>44146</v>
      </c>
      <c r="E89" s="214" t="s">
        <v>1194</v>
      </c>
      <c r="F89" s="214" t="s">
        <v>17</v>
      </c>
      <c r="G89" s="1134"/>
      <c r="H89" s="1134"/>
      <c r="I89" s="1134"/>
      <c r="J89" s="1134"/>
      <c r="K89" s="1134"/>
      <c r="L89" s="1135"/>
      <c r="M89" s="1135"/>
      <c r="N89" s="1133"/>
      <c r="O89" s="1113"/>
      <c r="P89" s="1113"/>
      <c r="Q89" s="601"/>
      <c r="R89" s="601"/>
      <c r="S89" s="601"/>
      <c r="T89" s="601"/>
      <c r="U89" s="759"/>
      <c r="V89" s="601"/>
    </row>
    <row r="90" spans="1:22" ht="84" customHeight="1">
      <c r="A90" s="390">
        <v>58</v>
      </c>
      <c r="B90" s="214" t="s">
        <v>10</v>
      </c>
      <c r="C90" s="214" t="s">
        <v>15</v>
      </c>
      <c r="D90" s="215">
        <v>44146</v>
      </c>
      <c r="E90" s="214" t="s">
        <v>1197</v>
      </c>
      <c r="F90" s="214" t="s">
        <v>17</v>
      </c>
      <c r="G90" s="1134" t="s">
        <v>1520</v>
      </c>
      <c r="H90" s="1134" t="s">
        <v>1521</v>
      </c>
      <c r="I90" s="1134" t="s">
        <v>140</v>
      </c>
      <c r="J90" s="1134" t="s">
        <v>1522</v>
      </c>
      <c r="K90" s="1134" t="s">
        <v>1376</v>
      </c>
      <c r="L90" s="1135">
        <v>44146</v>
      </c>
      <c r="M90" s="1135">
        <v>44287</v>
      </c>
      <c r="N90" s="1133">
        <v>44347</v>
      </c>
      <c r="O90" s="1113"/>
      <c r="P90" s="1113"/>
      <c r="Q90" s="601"/>
      <c r="R90" s="601"/>
      <c r="S90" s="601"/>
      <c r="T90" s="601"/>
      <c r="U90" s="759"/>
      <c r="V90" s="601"/>
    </row>
    <row r="91" spans="1:22" ht="42">
      <c r="A91" s="390">
        <v>59</v>
      </c>
      <c r="B91" s="214" t="s">
        <v>10</v>
      </c>
      <c r="C91" s="214" t="s">
        <v>15</v>
      </c>
      <c r="D91" s="215">
        <v>44146</v>
      </c>
      <c r="E91" s="214" t="s">
        <v>1200</v>
      </c>
      <c r="F91" s="214" t="s">
        <v>17</v>
      </c>
      <c r="G91" s="1134"/>
      <c r="H91" s="1134"/>
      <c r="I91" s="1134"/>
      <c r="J91" s="1134"/>
      <c r="K91" s="1134"/>
      <c r="L91" s="1135"/>
      <c r="M91" s="1135"/>
      <c r="N91" s="1133"/>
      <c r="O91" s="1113"/>
      <c r="P91" s="1113"/>
      <c r="Q91" s="601"/>
      <c r="R91" s="601"/>
      <c r="S91" s="601"/>
      <c r="T91" s="601"/>
      <c r="U91" s="759"/>
      <c r="V91" s="601"/>
    </row>
    <row r="92" spans="1:22" ht="84">
      <c r="A92" s="390">
        <v>60</v>
      </c>
      <c r="B92" s="214" t="s">
        <v>10</v>
      </c>
      <c r="C92" s="214" t="s">
        <v>15</v>
      </c>
      <c r="D92" s="215">
        <v>44146</v>
      </c>
      <c r="E92" s="214" t="s">
        <v>1523</v>
      </c>
      <c r="F92" s="214" t="s">
        <v>17</v>
      </c>
      <c r="G92" s="214" t="s">
        <v>1524</v>
      </c>
      <c r="H92" s="1134" t="s">
        <v>1525</v>
      </c>
      <c r="I92" s="1134" t="s">
        <v>140</v>
      </c>
      <c r="J92" s="1134" t="s">
        <v>1526</v>
      </c>
      <c r="K92" s="1134" t="s">
        <v>1527</v>
      </c>
      <c r="L92" s="1135">
        <v>44146</v>
      </c>
      <c r="M92" s="1135">
        <v>44228</v>
      </c>
      <c r="N92" s="1133">
        <v>44561</v>
      </c>
      <c r="O92" s="1113" t="s">
        <v>1568</v>
      </c>
      <c r="P92" s="1113"/>
      <c r="Q92" s="601"/>
      <c r="R92" s="601"/>
      <c r="S92" s="601"/>
      <c r="T92" s="601"/>
      <c r="U92" s="759"/>
      <c r="V92" s="601"/>
    </row>
    <row r="93" spans="1:22" ht="84">
      <c r="A93" s="390">
        <v>61</v>
      </c>
      <c r="B93" s="214" t="s">
        <v>10</v>
      </c>
      <c r="C93" s="214" t="s">
        <v>15</v>
      </c>
      <c r="D93" s="215">
        <v>44146</v>
      </c>
      <c r="E93" s="214" t="s">
        <v>1202</v>
      </c>
      <c r="F93" s="214" t="s">
        <v>17</v>
      </c>
      <c r="G93" s="214" t="s">
        <v>1528</v>
      </c>
      <c r="H93" s="1134"/>
      <c r="I93" s="1134"/>
      <c r="J93" s="1134"/>
      <c r="K93" s="1134"/>
      <c r="L93" s="1135"/>
      <c r="M93" s="1135"/>
      <c r="N93" s="1133"/>
      <c r="O93" s="1113"/>
      <c r="P93" s="1113"/>
      <c r="Q93" s="601"/>
      <c r="R93" s="601"/>
      <c r="S93" s="601"/>
      <c r="T93" s="601"/>
      <c r="U93" s="759"/>
      <c r="V93" s="601"/>
    </row>
    <row r="94" spans="1:22" ht="112">
      <c r="A94" s="390">
        <v>62</v>
      </c>
      <c r="B94" s="214" t="s">
        <v>10</v>
      </c>
      <c r="C94" s="214" t="s">
        <v>15</v>
      </c>
      <c r="D94" s="215">
        <v>44146</v>
      </c>
      <c r="E94" s="214" t="s">
        <v>1204</v>
      </c>
      <c r="F94" s="214" t="s">
        <v>17</v>
      </c>
      <c r="G94" s="1134" t="s">
        <v>1529</v>
      </c>
      <c r="H94" s="1134" t="s">
        <v>1530</v>
      </c>
      <c r="I94" s="1134" t="s">
        <v>140</v>
      </c>
      <c r="J94" s="1134" t="s">
        <v>1531</v>
      </c>
      <c r="K94" s="1134" t="s">
        <v>1376</v>
      </c>
      <c r="L94" s="1135">
        <v>44146</v>
      </c>
      <c r="M94" s="1135">
        <v>44256</v>
      </c>
      <c r="N94" s="1133">
        <v>44561</v>
      </c>
      <c r="O94" s="1113" t="s">
        <v>1568</v>
      </c>
      <c r="P94" s="1113"/>
      <c r="Q94" s="601"/>
      <c r="R94" s="601"/>
      <c r="S94" s="601"/>
      <c r="T94" s="601"/>
      <c r="U94" s="759"/>
      <c r="V94" s="601"/>
    </row>
    <row r="95" spans="1:22" ht="28">
      <c r="A95" s="390">
        <v>63</v>
      </c>
      <c r="B95" s="214" t="s">
        <v>10</v>
      </c>
      <c r="C95" s="214" t="s">
        <v>15</v>
      </c>
      <c r="D95" s="215">
        <v>44146</v>
      </c>
      <c r="E95" s="214" t="s">
        <v>1205</v>
      </c>
      <c r="F95" s="214" t="s">
        <v>17</v>
      </c>
      <c r="G95" s="1134"/>
      <c r="H95" s="1134"/>
      <c r="I95" s="1134"/>
      <c r="J95" s="1134"/>
      <c r="K95" s="1134"/>
      <c r="L95" s="1135"/>
      <c r="M95" s="1135"/>
      <c r="N95" s="1133"/>
      <c r="O95" s="1113"/>
      <c r="P95" s="1113"/>
      <c r="Q95" s="601"/>
      <c r="R95" s="601"/>
      <c r="S95" s="601"/>
      <c r="T95" s="601"/>
      <c r="U95" s="759"/>
      <c r="V95" s="601"/>
    </row>
    <row r="96" spans="1:22" ht="51" customHeight="1">
      <c r="A96" s="390">
        <v>64</v>
      </c>
      <c r="B96" s="214" t="s">
        <v>10</v>
      </c>
      <c r="C96" s="214" t="s">
        <v>15</v>
      </c>
      <c r="D96" s="215">
        <v>44146</v>
      </c>
      <c r="E96" s="214" t="s">
        <v>1206</v>
      </c>
      <c r="F96" s="214" t="s">
        <v>17</v>
      </c>
      <c r="G96" s="1134"/>
      <c r="H96" s="1134"/>
      <c r="I96" s="1134"/>
      <c r="J96" s="1134"/>
      <c r="K96" s="1134"/>
      <c r="L96" s="1135"/>
      <c r="M96" s="1135"/>
      <c r="N96" s="1133"/>
      <c r="O96" s="1113"/>
      <c r="P96" s="1113"/>
      <c r="Q96" s="601"/>
      <c r="R96" s="601"/>
      <c r="S96" s="601"/>
      <c r="T96" s="601"/>
      <c r="U96" s="759"/>
      <c r="V96" s="601"/>
    </row>
    <row r="97" spans="1:22" ht="83.25" customHeight="1">
      <c r="A97" s="390">
        <v>65</v>
      </c>
      <c r="B97" s="214" t="s">
        <v>10</v>
      </c>
      <c r="C97" s="214" t="s">
        <v>15</v>
      </c>
      <c r="D97" s="215">
        <v>44146</v>
      </c>
      <c r="E97" s="214" t="s">
        <v>1209</v>
      </c>
      <c r="F97" s="214" t="s">
        <v>17</v>
      </c>
      <c r="G97" s="1134"/>
      <c r="H97" s="1134"/>
      <c r="I97" s="1134"/>
      <c r="J97" s="1134"/>
      <c r="K97" s="1134"/>
      <c r="L97" s="1135"/>
      <c r="M97" s="1135"/>
      <c r="N97" s="1133"/>
      <c r="O97" s="1113"/>
      <c r="P97" s="1113"/>
      <c r="Q97" s="601"/>
      <c r="R97" s="601"/>
      <c r="S97" s="601"/>
      <c r="T97" s="601"/>
      <c r="U97" s="759"/>
      <c r="V97" s="601"/>
    </row>
    <row r="98" spans="1:22" ht="57" customHeight="1">
      <c r="A98" s="390">
        <v>66</v>
      </c>
      <c r="B98" s="214" t="s">
        <v>10</v>
      </c>
      <c r="C98" s="214" t="s">
        <v>15</v>
      </c>
      <c r="D98" s="215">
        <v>44146</v>
      </c>
      <c r="E98" s="214" t="s">
        <v>1216</v>
      </c>
      <c r="F98" s="214" t="s">
        <v>17</v>
      </c>
      <c r="G98" s="1134" t="s">
        <v>1532</v>
      </c>
      <c r="H98" s="1136" t="s">
        <v>1533</v>
      </c>
      <c r="I98" s="1134" t="s">
        <v>140</v>
      </c>
      <c r="J98" s="1134" t="s">
        <v>1534</v>
      </c>
      <c r="K98" s="1134" t="s">
        <v>1376</v>
      </c>
      <c r="L98" s="1135">
        <v>44146</v>
      </c>
      <c r="M98" s="1135">
        <v>44317</v>
      </c>
      <c r="N98" s="1133">
        <v>44408</v>
      </c>
      <c r="O98" s="1113" t="s">
        <v>1568</v>
      </c>
      <c r="P98" s="1113"/>
      <c r="Q98" s="601"/>
      <c r="R98" s="601"/>
      <c r="S98" s="601"/>
      <c r="T98" s="601"/>
      <c r="U98" s="759"/>
      <c r="V98" s="601"/>
    </row>
    <row r="99" spans="1:22" ht="51.75" customHeight="1">
      <c r="A99" s="390">
        <v>67</v>
      </c>
      <c r="B99" s="214" t="s">
        <v>10</v>
      </c>
      <c r="C99" s="214" t="s">
        <v>15</v>
      </c>
      <c r="D99" s="215">
        <v>44146</v>
      </c>
      <c r="E99" s="214" t="s">
        <v>1221</v>
      </c>
      <c r="F99" s="214" t="s">
        <v>17</v>
      </c>
      <c r="G99" s="1134"/>
      <c r="H99" s="1136"/>
      <c r="I99" s="1134"/>
      <c r="J99" s="1134"/>
      <c r="K99" s="1134"/>
      <c r="L99" s="1135"/>
      <c r="M99" s="1135"/>
      <c r="N99" s="1133"/>
      <c r="O99" s="1113"/>
      <c r="P99" s="1113"/>
      <c r="Q99" s="601"/>
      <c r="R99" s="601"/>
      <c r="S99" s="601"/>
      <c r="T99" s="601"/>
      <c r="U99" s="759"/>
      <c r="V99" s="601"/>
    </row>
    <row r="100" spans="1:22" ht="39" customHeight="1">
      <c r="A100" s="390">
        <v>68</v>
      </c>
      <c r="B100" s="214" t="s">
        <v>10</v>
      </c>
      <c r="C100" s="214" t="s">
        <v>15</v>
      </c>
      <c r="D100" s="215">
        <v>44146</v>
      </c>
      <c r="E100" s="214" t="s">
        <v>1226</v>
      </c>
      <c r="F100" s="214" t="s">
        <v>17</v>
      </c>
      <c r="G100" s="1134"/>
      <c r="H100" s="1136"/>
      <c r="I100" s="1134"/>
      <c r="J100" s="1134"/>
      <c r="K100" s="1134"/>
      <c r="L100" s="1135"/>
      <c r="M100" s="1135"/>
      <c r="N100" s="1133"/>
      <c r="O100" s="1113"/>
      <c r="P100" s="1113"/>
      <c r="Q100" s="601"/>
      <c r="R100" s="601"/>
      <c r="S100" s="601"/>
      <c r="T100" s="601"/>
      <c r="U100" s="759"/>
      <c r="V100" s="601"/>
    </row>
    <row r="101" spans="1:22" ht="182">
      <c r="A101" s="390">
        <v>69</v>
      </c>
      <c r="B101" s="214" t="s">
        <v>10</v>
      </c>
      <c r="C101" s="214" t="s">
        <v>15</v>
      </c>
      <c r="D101" s="215">
        <v>44146</v>
      </c>
      <c r="E101" s="214" t="s">
        <v>1219</v>
      </c>
      <c r="F101" s="214" t="s">
        <v>17</v>
      </c>
      <c r="G101" s="1134" t="s">
        <v>1535</v>
      </c>
      <c r="H101" s="1134" t="s">
        <v>1536</v>
      </c>
      <c r="I101" s="1134" t="s">
        <v>140</v>
      </c>
      <c r="J101" s="1134" t="s">
        <v>1537</v>
      </c>
      <c r="K101" s="1134" t="s">
        <v>1376</v>
      </c>
      <c r="L101" s="1135">
        <v>44146</v>
      </c>
      <c r="M101" s="1135">
        <v>44256</v>
      </c>
      <c r="N101" s="1133">
        <v>44377</v>
      </c>
      <c r="O101" s="1113" t="s">
        <v>1568</v>
      </c>
      <c r="P101" s="1113"/>
      <c r="Q101" s="601"/>
      <c r="R101" s="601"/>
      <c r="S101" s="601"/>
      <c r="T101" s="601"/>
      <c r="U101" s="759"/>
      <c r="V101" s="601"/>
    </row>
    <row r="102" spans="1:22" ht="42">
      <c r="A102" s="390">
        <v>70</v>
      </c>
      <c r="B102" s="214" t="s">
        <v>10</v>
      </c>
      <c r="C102" s="214" t="s">
        <v>15</v>
      </c>
      <c r="D102" s="215">
        <v>44146</v>
      </c>
      <c r="E102" s="214" t="s">
        <v>1224</v>
      </c>
      <c r="F102" s="214" t="s">
        <v>17</v>
      </c>
      <c r="G102" s="1134"/>
      <c r="H102" s="1134"/>
      <c r="I102" s="1134"/>
      <c r="J102" s="1134"/>
      <c r="K102" s="1134"/>
      <c r="L102" s="1138"/>
      <c r="M102" s="1135"/>
      <c r="N102" s="1133"/>
      <c r="O102" s="1113"/>
      <c r="P102" s="1113"/>
      <c r="Q102" s="601"/>
      <c r="R102" s="601"/>
      <c r="S102" s="601"/>
      <c r="T102" s="601"/>
      <c r="U102" s="759"/>
      <c r="V102" s="601"/>
    </row>
    <row r="103" spans="1:22" ht="56">
      <c r="A103" s="390">
        <v>71</v>
      </c>
      <c r="B103" s="214" t="s">
        <v>10</v>
      </c>
      <c r="C103" s="214" t="s">
        <v>15</v>
      </c>
      <c r="D103" s="215">
        <v>44146</v>
      </c>
      <c r="E103" s="214" t="s">
        <v>1228</v>
      </c>
      <c r="F103" s="214" t="s">
        <v>17</v>
      </c>
      <c r="G103" s="1134"/>
      <c r="H103" s="1134"/>
      <c r="I103" s="1134"/>
      <c r="J103" s="1134"/>
      <c r="K103" s="1134"/>
      <c r="L103" s="1138"/>
      <c r="M103" s="1135"/>
      <c r="N103" s="1133"/>
      <c r="O103" s="1113"/>
      <c r="P103" s="1113"/>
      <c r="Q103" s="601"/>
      <c r="R103" s="601"/>
      <c r="S103" s="601"/>
      <c r="T103" s="601"/>
      <c r="U103" s="759"/>
      <c r="V103" s="601"/>
    </row>
    <row r="104" spans="1:22" ht="43.5" customHeight="1">
      <c r="A104" s="390">
        <v>72</v>
      </c>
      <c r="B104" s="214" t="s">
        <v>10</v>
      </c>
      <c r="C104" s="214" t="s">
        <v>15</v>
      </c>
      <c r="D104" s="215">
        <v>44146</v>
      </c>
      <c r="E104" s="214" t="s">
        <v>1538</v>
      </c>
      <c r="F104" s="214" t="s">
        <v>17</v>
      </c>
      <c r="G104" s="1134" t="s">
        <v>1539</v>
      </c>
      <c r="H104" s="1136" t="s">
        <v>1540</v>
      </c>
      <c r="I104" s="1134" t="s">
        <v>140</v>
      </c>
      <c r="J104" s="1134" t="s">
        <v>1519</v>
      </c>
      <c r="K104" s="1134" t="s">
        <v>1376</v>
      </c>
      <c r="L104" s="1135">
        <v>44146</v>
      </c>
      <c r="M104" s="1135">
        <v>44287</v>
      </c>
      <c r="N104" s="1133">
        <v>44742</v>
      </c>
      <c r="O104" s="1113" t="s">
        <v>1574</v>
      </c>
      <c r="P104" s="1113"/>
      <c r="Q104" s="601"/>
      <c r="R104" s="601"/>
      <c r="S104" s="601"/>
      <c r="T104" s="601"/>
      <c r="U104" s="759"/>
      <c r="V104" s="601"/>
    </row>
    <row r="105" spans="1:22" ht="36.75" customHeight="1">
      <c r="A105" s="390">
        <v>73</v>
      </c>
      <c r="B105" s="214" t="s">
        <v>10</v>
      </c>
      <c r="C105" s="214" t="s">
        <v>15</v>
      </c>
      <c r="D105" s="215">
        <v>44146</v>
      </c>
      <c r="E105" s="214" t="s">
        <v>1186</v>
      </c>
      <c r="F105" s="214" t="s">
        <v>17</v>
      </c>
      <c r="G105" s="1134"/>
      <c r="H105" s="1136"/>
      <c r="I105" s="1134"/>
      <c r="J105" s="1134"/>
      <c r="K105" s="1134"/>
      <c r="L105" s="1135"/>
      <c r="M105" s="1135"/>
      <c r="N105" s="1133"/>
      <c r="O105" s="1113"/>
      <c r="P105" s="1113"/>
      <c r="Q105" s="601"/>
      <c r="R105" s="601"/>
      <c r="S105" s="601"/>
      <c r="T105" s="601"/>
      <c r="U105" s="759"/>
      <c r="V105" s="601"/>
    </row>
    <row r="106" spans="1:22" ht="54.75" customHeight="1">
      <c r="A106" s="390">
        <v>74</v>
      </c>
      <c r="B106" s="214" t="s">
        <v>10</v>
      </c>
      <c r="C106" s="214" t="s">
        <v>15</v>
      </c>
      <c r="D106" s="215">
        <v>44146</v>
      </c>
      <c r="E106" s="214" t="s">
        <v>1241</v>
      </c>
      <c r="F106" s="214" t="s">
        <v>17</v>
      </c>
      <c r="G106" s="1134"/>
      <c r="H106" s="1136"/>
      <c r="I106" s="1134"/>
      <c r="J106" s="1134"/>
      <c r="K106" s="1134"/>
      <c r="L106" s="1135"/>
      <c r="M106" s="1135"/>
      <c r="N106" s="1133"/>
      <c r="O106" s="1113"/>
      <c r="P106" s="1113"/>
      <c r="Q106" s="601"/>
      <c r="R106" s="601"/>
      <c r="S106" s="601"/>
      <c r="T106" s="601"/>
      <c r="U106" s="759"/>
      <c r="V106" s="601"/>
    </row>
    <row r="107" spans="1:22" ht="54" customHeight="1">
      <c r="A107" s="390">
        <v>75</v>
      </c>
      <c r="B107" s="214" t="s">
        <v>10</v>
      </c>
      <c r="C107" s="214" t="s">
        <v>15</v>
      </c>
      <c r="D107" s="215">
        <v>44146</v>
      </c>
      <c r="E107" s="214" t="s">
        <v>1246</v>
      </c>
      <c r="F107" s="214" t="s">
        <v>17</v>
      </c>
      <c r="G107" s="1134"/>
      <c r="H107" s="1136"/>
      <c r="I107" s="1134"/>
      <c r="J107" s="1134"/>
      <c r="K107" s="1134"/>
      <c r="L107" s="1135"/>
      <c r="M107" s="1135"/>
      <c r="N107" s="1133"/>
      <c r="O107" s="1113"/>
      <c r="P107" s="1113"/>
      <c r="Q107" s="601"/>
      <c r="R107" s="601"/>
      <c r="S107" s="601"/>
      <c r="T107" s="601"/>
      <c r="U107" s="759"/>
      <c r="V107" s="601"/>
    </row>
    <row r="108" spans="1:22" ht="54.75" customHeight="1">
      <c r="A108" s="390">
        <v>76</v>
      </c>
      <c r="B108" s="214" t="s">
        <v>10</v>
      </c>
      <c r="C108" s="214" t="s">
        <v>15</v>
      </c>
      <c r="D108" s="215">
        <v>44146</v>
      </c>
      <c r="E108" s="214" t="s">
        <v>1248</v>
      </c>
      <c r="F108" s="214" t="s">
        <v>17</v>
      </c>
      <c r="G108" s="1134"/>
      <c r="H108" s="1136"/>
      <c r="I108" s="1134"/>
      <c r="J108" s="1134"/>
      <c r="K108" s="1134"/>
      <c r="L108" s="1135"/>
      <c r="M108" s="1135"/>
      <c r="N108" s="1133"/>
      <c r="O108" s="1113"/>
      <c r="P108" s="1113"/>
      <c r="Q108" s="601"/>
      <c r="R108" s="601"/>
      <c r="S108" s="601"/>
      <c r="T108" s="601"/>
      <c r="U108" s="759"/>
      <c r="V108" s="601"/>
    </row>
    <row r="109" spans="1:22" ht="70">
      <c r="A109" s="390">
        <v>77</v>
      </c>
      <c r="B109" s="214" t="s">
        <v>10</v>
      </c>
      <c r="C109" s="214" t="s">
        <v>15</v>
      </c>
      <c r="D109" s="215">
        <v>44146</v>
      </c>
      <c r="E109" s="214" t="s">
        <v>1247</v>
      </c>
      <c r="F109" s="214" t="s">
        <v>17</v>
      </c>
      <c r="G109" s="1134"/>
      <c r="H109" s="1136"/>
      <c r="I109" s="1134"/>
      <c r="J109" s="1134"/>
      <c r="K109" s="1134"/>
      <c r="L109" s="1135"/>
      <c r="M109" s="1135"/>
      <c r="N109" s="1133"/>
      <c r="O109" s="1113"/>
      <c r="P109" s="1113"/>
      <c r="Q109" s="601"/>
      <c r="R109" s="601"/>
      <c r="S109" s="601"/>
      <c r="T109" s="601"/>
      <c r="U109" s="759"/>
      <c r="V109" s="601"/>
    </row>
    <row r="110" spans="1:22" ht="70">
      <c r="A110" s="390">
        <v>78</v>
      </c>
      <c r="B110" s="214" t="s">
        <v>10</v>
      </c>
      <c r="C110" s="214" t="s">
        <v>15</v>
      </c>
      <c r="D110" s="215">
        <v>44146</v>
      </c>
      <c r="E110" s="214" t="s">
        <v>1249</v>
      </c>
      <c r="F110" s="214" t="s">
        <v>17</v>
      </c>
      <c r="G110" s="1134"/>
      <c r="H110" s="1136"/>
      <c r="I110" s="1134"/>
      <c r="J110" s="1134"/>
      <c r="K110" s="1134"/>
      <c r="L110" s="1135"/>
      <c r="M110" s="1135"/>
      <c r="N110" s="1133"/>
      <c r="O110" s="1113"/>
      <c r="P110" s="1113"/>
      <c r="Q110" s="601"/>
      <c r="R110" s="601"/>
      <c r="S110" s="601"/>
      <c r="T110" s="601"/>
      <c r="U110" s="759"/>
      <c r="V110" s="601"/>
    </row>
    <row r="111" spans="1:22" ht="89.25" customHeight="1">
      <c r="A111" s="390">
        <v>79</v>
      </c>
      <c r="B111" s="214" t="s">
        <v>10</v>
      </c>
      <c r="C111" s="214" t="s">
        <v>15</v>
      </c>
      <c r="D111" s="215">
        <v>44146</v>
      </c>
      <c r="E111" s="214" t="s">
        <v>1250</v>
      </c>
      <c r="F111" s="214" t="s">
        <v>17</v>
      </c>
      <c r="G111" s="1134"/>
      <c r="H111" s="1136"/>
      <c r="I111" s="1134"/>
      <c r="J111" s="1134"/>
      <c r="K111" s="1134"/>
      <c r="L111" s="1135"/>
      <c r="M111" s="1135"/>
      <c r="N111" s="1133"/>
      <c r="O111" s="1113"/>
      <c r="P111" s="1113"/>
      <c r="Q111" s="601"/>
      <c r="R111" s="601"/>
      <c r="S111" s="601"/>
      <c r="T111" s="601"/>
      <c r="U111" s="759"/>
      <c r="V111" s="601"/>
    </row>
    <row r="112" spans="1:22" ht="36.75" customHeight="1">
      <c r="A112" s="390">
        <v>80</v>
      </c>
      <c r="B112" s="214" t="s">
        <v>10</v>
      </c>
      <c r="C112" s="214" t="s">
        <v>15</v>
      </c>
      <c r="D112" s="215">
        <v>44146</v>
      </c>
      <c r="E112" s="214" t="s">
        <v>1541</v>
      </c>
      <c r="F112" s="214" t="s">
        <v>17</v>
      </c>
      <c r="G112" s="1134" t="s">
        <v>1542</v>
      </c>
      <c r="H112" s="1134" t="s">
        <v>1543</v>
      </c>
      <c r="I112" s="1134" t="s">
        <v>140</v>
      </c>
      <c r="J112" s="1134" t="s">
        <v>1519</v>
      </c>
      <c r="K112" s="1134" t="s">
        <v>1376</v>
      </c>
      <c r="L112" s="1135">
        <v>44146</v>
      </c>
      <c r="M112" s="1135">
        <v>44317</v>
      </c>
      <c r="N112" s="1133">
        <v>44865</v>
      </c>
      <c r="O112" s="1113" t="s">
        <v>1574</v>
      </c>
      <c r="P112" s="1113"/>
      <c r="Q112" s="601"/>
      <c r="R112" s="601"/>
      <c r="S112" s="601"/>
      <c r="T112" s="601"/>
      <c r="U112" s="759"/>
      <c r="V112" s="601"/>
    </row>
    <row r="113" spans="1:22" ht="36" customHeight="1">
      <c r="A113" s="390">
        <v>81</v>
      </c>
      <c r="B113" s="214" t="s">
        <v>10</v>
      </c>
      <c r="C113" s="214" t="s">
        <v>15</v>
      </c>
      <c r="D113" s="215">
        <v>44146</v>
      </c>
      <c r="E113" s="214" t="s">
        <v>1178</v>
      </c>
      <c r="F113" s="214" t="s">
        <v>17</v>
      </c>
      <c r="G113" s="1134"/>
      <c r="H113" s="1134"/>
      <c r="I113" s="1134"/>
      <c r="J113" s="1134"/>
      <c r="K113" s="1134"/>
      <c r="L113" s="1135"/>
      <c r="M113" s="1135"/>
      <c r="N113" s="1133"/>
      <c r="O113" s="1113"/>
      <c r="P113" s="1113"/>
      <c r="Q113" s="601"/>
      <c r="R113" s="601"/>
      <c r="S113" s="601"/>
      <c r="T113" s="601"/>
      <c r="U113" s="759"/>
      <c r="V113" s="601"/>
    </row>
    <row r="114" spans="1:22" ht="28">
      <c r="A114" s="390">
        <v>82</v>
      </c>
      <c r="B114" s="214" t="s">
        <v>10</v>
      </c>
      <c r="C114" s="214" t="s">
        <v>15</v>
      </c>
      <c r="D114" s="215">
        <v>44147</v>
      </c>
      <c r="E114" s="214" t="s">
        <v>1185</v>
      </c>
      <c r="F114" s="214" t="s">
        <v>17</v>
      </c>
      <c r="G114" s="1134"/>
      <c r="H114" s="1134"/>
      <c r="I114" s="1134"/>
      <c r="J114" s="1134"/>
      <c r="K114" s="1134"/>
      <c r="L114" s="1135"/>
      <c r="M114" s="1135"/>
      <c r="N114" s="1133"/>
      <c r="O114" s="1113"/>
      <c r="P114" s="1113"/>
      <c r="Q114" s="601"/>
      <c r="R114" s="601"/>
      <c r="S114" s="601"/>
      <c r="T114" s="601"/>
      <c r="U114" s="759"/>
      <c r="V114" s="601"/>
    </row>
    <row r="115" spans="1:22" ht="36.75" customHeight="1">
      <c r="A115" s="390">
        <v>83</v>
      </c>
      <c r="B115" s="214" t="s">
        <v>10</v>
      </c>
      <c r="C115" s="214" t="s">
        <v>15</v>
      </c>
      <c r="D115" s="215">
        <v>44148</v>
      </c>
      <c r="E115" s="214" t="s">
        <v>1188</v>
      </c>
      <c r="F115" s="214" t="s">
        <v>17</v>
      </c>
      <c r="G115" s="1134"/>
      <c r="H115" s="1134"/>
      <c r="I115" s="1134"/>
      <c r="J115" s="1134"/>
      <c r="K115" s="1134"/>
      <c r="L115" s="1135"/>
      <c r="M115" s="1135"/>
      <c r="N115" s="1133"/>
      <c r="O115" s="1113"/>
      <c r="P115" s="1113"/>
      <c r="Q115" s="601"/>
      <c r="R115" s="601"/>
      <c r="S115" s="601"/>
      <c r="T115" s="601"/>
      <c r="U115" s="759"/>
      <c r="V115" s="601"/>
    </row>
    <row r="116" spans="1:22" ht="45.75" customHeight="1">
      <c r="A116" s="390">
        <v>84</v>
      </c>
      <c r="B116" s="214" t="s">
        <v>10</v>
      </c>
      <c r="C116" s="214" t="s">
        <v>15</v>
      </c>
      <c r="D116" s="215">
        <v>44149</v>
      </c>
      <c r="E116" s="214" t="s">
        <v>1191</v>
      </c>
      <c r="F116" s="214" t="s">
        <v>17</v>
      </c>
      <c r="G116" s="1134"/>
      <c r="H116" s="1134"/>
      <c r="I116" s="1134"/>
      <c r="J116" s="1134"/>
      <c r="K116" s="1134"/>
      <c r="L116" s="1135"/>
      <c r="M116" s="1135"/>
      <c r="N116" s="1133"/>
      <c r="O116" s="1113"/>
      <c r="P116" s="1113"/>
      <c r="Q116" s="601"/>
      <c r="R116" s="601"/>
      <c r="S116" s="601"/>
      <c r="T116" s="601"/>
      <c r="U116" s="759"/>
      <c r="V116" s="601"/>
    </row>
    <row r="117" spans="1:22" ht="37.5" customHeight="1">
      <c r="A117" s="390">
        <v>85</v>
      </c>
      <c r="B117" s="214" t="s">
        <v>10</v>
      </c>
      <c r="C117" s="214" t="s">
        <v>15</v>
      </c>
      <c r="D117" s="215">
        <v>44150</v>
      </c>
      <c r="E117" s="214" t="s">
        <v>1192</v>
      </c>
      <c r="F117" s="214" t="s">
        <v>17</v>
      </c>
      <c r="G117" s="1134"/>
      <c r="H117" s="1134"/>
      <c r="I117" s="1134"/>
      <c r="J117" s="1134"/>
      <c r="K117" s="1134"/>
      <c r="L117" s="1135"/>
      <c r="M117" s="1135"/>
      <c r="N117" s="1133"/>
      <c r="O117" s="1113"/>
      <c r="P117" s="1113"/>
      <c r="Q117" s="601"/>
      <c r="R117" s="601"/>
      <c r="S117" s="601"/>
      <c r="T117" s="601"/>
      <c r="U117" s="759"/>
      <c r="V117" s="601"/>
    </row>
    <row r="118" spans="1:22" ht="42">
      <c r="A118" s="390">
        <v>86</v>
      </c>
      <c r="B118" s="214" t="s">
        <v>10</v>
      </c>
      <c r="C118" s="214" t="s">
        <v>15</v>
      </c>
      <c r="D118" s="215">
        <v>44151</v>
      </c>
      <c r="E118" s="214" t="s">
        <v>1198</v>
      </c>
      <c r="F118" s="214" t="s">
        <v>17</v>
      </c>
      <c r="G118" s="1134"/>
      <c r="H118" s="1134"/>
      <c r="I118" s="1134"/>
      <c r="J118" s="1134"/>
      <c r="K118" s="1134"/>
      <c r="L118" s="1135"/>
      <c r="M118" s="1135"/>
      <c r="N118" s="1133"/>
      <c r="O118" s="1113"/>
      <c r="P118" s="1113"/>
      <c r="Q118" s="601"/>
      <c r="R118" s="601"/>
      <c r="S118" s="601"/>
      <c r="T118" s="601"/>
      <c r="U118" s="759"/>
      <c r="V118" s="601"/>
    </row>
    <row r="119" spans="1:22" ht="57" customHeight="1">
      <c r="A119" s="390">
        <v>87</v>
      </c>
      <c r="B119" s="214" t="s">
        <v>10</v>
      </c>
      <c r="C119" s="214" t="s">
        <v>15</v>
      </c>
      <c r="D119" s="215">
        <v>44152</v>
      </c>
      <c r="E119" s="214" t="s">
        <v>1199</v>
      </c>
      <c r="F119" s="214" t="s">
        <v>17</v>
      </c>
      <c r="G119" s="1134"/>
      <c r="H119" s="1134"/>
      <c r="I119" s="1134"/>
      <c r="J119" s="1134"/>
      <c r="K119" s="1134"/>
      <c r="L119" s="1135"/>
      <c r="M119" s="1135"/>
      <c r="N119" s="1133"/>
      <c r="O119" s="1113"/>
      <c r="P119" s="1113"/>
      <c r="Q119" s="601"/>
      <c r="R119" s="601"/>
      <c r="S119" s="601"/>
      <c r="T119" s="601"/>
      <c r="U119" s="759"/>
      <c r="V119" s="601"/>
    </row>
    <row r="120" spans="1:22" ht="42">
      <c r="A120" s="390">
        <v>88</v>
      </c>
      <c r="B120" s="214" t="s">
        <v>10</v>
      </c>
      <c r="C120" s="214" t="s">
        <v>15</v>
      </c>
      <c r="D120" s="215">
        <v>44153</v>
      </c>
      <c r="E120" s="214" t="s">
        <v>1201</v>
      </c>
      <c r="F120" s="214" t="s">
        <v>17</v>
      </c>
      <c r="G120" s="1134"/>
      <c r="H120" s="1134"/>
      <c r="I120" s="1134"/>
      <c r="J120" s="1134"/>
      <c r="K120" s="1134"/>
      <c r="L120" s="1135"/>
      <c r="M120" s="1135"/>
      <c r="N120" s="1133"/>
      <c r="O120" s="1113"/>
      <c r="P120" s="1113"/>
      <c r="Q120" s="601"/>
      <c r="R120" s="601"/>
      <c r="S120" s="601"/>
      <c r="T120" s="601"/>
      <c r="U120" s="759"/>
      <c r="V120" s="601"/>
    </row>
    <row r="121" spans="1:22" ht="39.75" customHeight="1">
      <c r="A121" s="390">
        <v>89</v>
      </c>
      <c r="B121" s="214" t="s">
        <v>10</v>
      </c>
      <c r="C121" s="214" t="s">
        <v>15</v>
      </c>
      <c r="D121" s="215">
        <v>44154</v>
      </c>
      <c r="E121" s="214" t="s">
        <v>1208</v>
      </c>
      <c r="F121" s="214" t="s">
        <v>17</v>
      </c>
      <c r="G121" s="1134"/>
      <c r="H121" s="1134"/>
      <c r="I121" s="1134"/>
      <c r="J121" s="1134"/>
      <c r="K121" s="1134"/>
      <c r="L121" s="1135"/>
      <c r="M121" s="1135"/>
      <c r="N121" s="1133"/>
      <c r="O121" s="1113"/>
      <c r="P121" s="1113"/>
      <c r="Q121" s="601"/>
      <c r="R121" s="601"/>
      <c r="S121" s="601"/>
      <c r="T121" s="601"/>
      <c r="U121" s="759"/>
      <c r="V121" s="601"/>
    </row>
    <row r="122" spans="1:22" ht="38.25" customHeight="1">
      <c r="A122" s="390">
        <v>90</v>
      </c>
      <c r="B122" s="214" t="s">
        <v>10</v>
      </c>
      <c r="C122" s="214" t="s">
        <v>15</v>
      </c>
      <c r="D122" s="215">
        <v>44155</v>
      </c>
      <c r="E122" s="214" t="s">
        <v>1210</v>
      </c>
      <c r="F122" s="214" t="s">
        <v>17</v>
      </c>
      <c r="G122" s="1134"/>
      <c r="H122" s="1134"/>
      <c r="I122" s="1134"/>
      <c r="J122" s="1134"/>
      <c r="K122" s="1134"/>
      <c r="L122" s="1135"/>
      <c r="M122" s="1135"/>
      <c r="N122" s="1133"/>
      <c r="O122" s="1113"/>
      <c r="P122" s="1113"/>
      <c r="Q122" s="601"/>
      <c r="R122" s="601"/>
      <c r="S122" s="601"/>
      <c r="T122" s="601"/>
      <c r="U122" s="759"/>
      <c r="V122" s="601"/>
    </row>
    <row r="123" spans="1:22" ht="42">
      <c r="A123" s="390">
        <v>91</v>
      </c>
      <c r="B123" s="214" t="s">
        <v>10</v>
      </c>
      <c r="C123" s="214" t="s">
        <v>15</v>
      </c>
      <c r="D123" s="215">
        <v>44156</v>
      </c>
      <c r="E123" s="214" t="s">
        <v>1174</v>
      </c>
      <c r="F123" s="214" t="s">
        <v>17</v>
      </c>
      <c r="G123" s="1134"/>
      <c r="H123" s="1134"/>
      <c r="I123" s="1134"/>
      <c r="J123" s="1134"/>
      <c r="K123" s="1134"/>
      <c r="L123" s="1135"/>
      <c r="M123" s="1135"/>
      <c r="N123" s="1133"/>
      <c r="O123" s="1113"/>
      <c r="P123" s="1113"/>
      <c r="Q123" s="601"/>
      <c r="R123" s="601"/>
      <c r="S123" s="601"/>
      <c r="T123" s="601"/>
      <c r="U123" s="759"/>
      <c r="V123" s="601"/>
    </row>
    <row r="124" spans="1:22" ht="47.25" customHeight="1">
      <c r="A124" s="390">
        <v>92</v>
      </c>
      <c r="B124" s="214" t="s">
        <v>10</v>
      </c>
      <c r="C124" s="214" t="s">
        <v>15</v>
      </c>
      <c r="D124" s="215">
        <v>44157</v>
      </c>
      <c r="E124" s="214" t="s">
        <v>1544</v>
      </c>
      <c r="F124" s="214" t="s">
        <v>17</v>
      </c>
      <c r="G124" s="1134"/>
      <c r="H124" s="1134"/>
      <c r="I124" s="1134"/>
      <c r="J124" s="1134"/>
      <c r="K124" s="1134"/>
      <c r="L124" s="1135"/>
      <c r="M124" s="1135"/>
      <c r="N124" s="1133"/>
      <c r="O124" s="1113"/>
      <c r="P124" s="1113"/>
      <c r="Q124" s="601"/>
      <c r="R124" s="601"/>
      <c r="S124" s="601"/>
      <c r="T124" s="601"/>
      <c r="U124" s="759"/>
      <c r="V124" s="601"/>
    </row>
    <row r="125" spans="1:22" ht="59.25" customHeight="1">
      <c r="A125" s="390">
        <v>93</v>
      </c>
      <c r="B125" s="214" t="s">
        <v>10</v>
      </c>
      <c r="C125" s="214" t="s">
        <v>15</v>
      </c>
      <c r="D125" s="215">
        <v>44158</v>
      </c>
      <c r="E125" s="214" t="s">
        <v>1179</v>
      </c>
      <c r="F125" s="214" t="s">
        <v>17</v>
      </c>
      <c r="G125" s="1134"/>
      <c r="H125" s="1134"/>
      <c r="I125" s="1134"/>
      <c r="J125" s="1134"/>
      <c r="K125" s="1134"/>
      <c r="L125" s="1135"/>
      <c r="M125" s="1135"/>
      <c r="N125" s="1133"/>
      <c r="O125" s="1113"/>
      <c r="P125" s="1113"/>
      <c r="Q125" s="601"/>
      <c r="R125" s="601"/>
      <c r="S125" s="601"/>
      <c r="T125" s="601"/>
      <c r="U125" s="759"/>
      <c r="V125" s="601"/>
    </row>
    <row r="126" spans="1:22" ht="66.75" customHeight="1">
      <c r="A126" s="390">
        <v>94</v>
      </c>
      <c r="B126" s="214" t="s">
        <v>10</v>
      </c>
      <c r="C126" s="214" t="s">
        <v>15</v>
      </c>
      <c r="D126" s="215">
        <v>44159</v>
      </c>
      <c r="E126" s="214" t="s">
        <v>1212</v>
      </c>
      <c r="F126" s="214" t="s">
        <v>17</v>
      </c>
      <c r="G126" s="1134"/>
      <c r="H126" s="1134"/>
      <c r="I126" s="1134"/>
      <c r="J126" s="1134"/>
      <c r="K126" s="1134"/>
      <c r="L126" s="1135"/>
      <c r="M126" s="1135"/>
      <c r="N126" s="1133"/>
      <c r="O126" s="1113"/>
      <c r="P126" s="1113"/>
      <c r="Q126" s="601"/>
      <c r="R126" s="601"/>
      <c r="S126" s="601"/>
      <c r="T126" s="601"/>
      <c r="U126" s="759"/>
      <c r="V126" s="601"/>
    </row>
    <row r="127" spans="1:22" ht="42">
      <c r="A127" s="390">
        <v>95</v>
      </c>
      <c r="B127" s="214" t="s">
        <v>10</v>
      </c>
      <c r="C127" s="214" t="s">
        <v>15</v>
      </c>
      <c r="D127" s="215">
        <v>44160</v>
      </c>
      <c r="E127" s="214" t="s">
        <v>1211</v>
      </c>
      <c r="F127" s="214" t="s">
        <v>17</v>
      </c>
      <c r="G127" s="1134"/>
      <c r="H127" s="1134"/>
      <c r="I127" s="1134"/>
      <c r="J127" s="1134"/>
      <c r="K127" s="1134"/>
      <c r="L127" s="1135"/>
      <c r="M127" s="1135"/>
      <c r="N127" s="1133"/>
      <c r="O127" s="1113"/>
      <c r="P127" s="1113"/>
      <c r="Q127" s="601"/>
      <c r="R127" s="601"/>
      <c r="S127" s="601"/>
      <c r="T127" s="601"/>
      <c r="U127" s="759"/>
      <c r="V127" s="601"/>
    </row>
    <row r="128" spans="1:22">
      <c r="U128" s="13"/>
    </row>
    <row r="129" spans="21:21">
      <c r="U129" s="13"/>
    </row>
    <row r="130" spans="21:21">
      <c r="U130" s="13"/>
    </row>
    <row r="131" spans="21:21">
      <c r="U131" s="13"/>
    </row>
    <row r="132" spans="21:21">
      <c r="U132" s="13"/>
    </row>
    <row r="133" spans="21:21">
      <c r="U133" s="13"/>
    </row>
    <row r="134" spans="21:21">
      <c r="U134" s="13"/>
    </row>
    <row r="135" spans="21:21">
      <c r="U135" s="13"/>
    </row>
    <row r="136" spans="21:21">
      <c r="U136" s="13"/>
    </row>
    <row r="137" spans="21:21">
      <c r="U137" s="13"/>
    </row>
    <row r="138" spans="21:21">
      <c r="U138" s="13"/>
    </row>
    <row r="139" spans="21:21">
      <c r="U139" s="13"/>
    </row>
    <row r="140" spans="21:21">
      <c r="U140" s="13"/>
    </row>
    <row r="141" spans="21:21">
      <c r="U141" s="13"/>
    </row>
    <row r="142" spans="21:21">
      <c r="U142" s="13"/>
    </row>
    <row r="143" spans="21:21">
      <c r="U143" s="13"/>
    </row>
    <row r="144" spans="21:21">
      <c r="U144" s="13"/>
    </row>
    <row r="145" spans="21:21">
      <c r="U145" s="13"/>
    </row>
    <row r="146" spans="21:21">
      <c r="U146" s="13"/>
    </row>
    <row r="147" spans="21:21">
      <c r="U147" s="13"/>
    </row>
    <row r="148" spans="21:21">
      <c r="U148" s="13"/>
    </row>
    <row r="149" spans="21:21">
      <c r="U149" s="13"/>
    </row>
    <row r="150" spans="21:21">
      <c r="U150" s="13"/>
    </row>
    <row r="151" spans="21:21">
      <c r="U151" s="13"/>
    </row>
    <row r="152" spans="21:21">
      <c r="U152" s="13"/>
    </row>
    <row r="153" spans="21:21">
      <c r="U153" s="13"/>
    </row>
    <row r="154" spans="21:21">
      <c r="U154" s="13"/>
    </row>
    <row r="155" spans="21:21">
      <c r="U155" s="13"/>
    </row>
    <row r="156" spans="21:21">
      <c r="U156" s="13"/>
    </row>
    <row r="157" spans="21:21">
      <c r="U157" s="13"/>
    </row>
    <row r="158" spans="21:21">
      <c r="U158" s="13"/>
    </row>
    <row r="159" spans="21:21">
      <c r="U159" s="13"/>
    </row>
    <row r="160" spans="21:21">
      <c r="U160" s="13"/>
    </row>
    <row r="161" spans="21:21">
      <c r="U161" s="13"/>
    </row>
    <row r="162" spans="21:21">
      <c r="U162" s="13"/>
    </row>
    <row r="163" spans="21:21">
      <c r="U163" s="13"/>
    </row>
    <row r="164" spans="21:21">
      <c r="U164" s="13"/>
    </row>
    <row r="165" spans="21:21">
      <c r="U165" s="13"/>
    </row>
    <row r="166" spans="21:21">
      <c r="U166" s="13"/>
    </row>
    <row r="167" spans="21:21">
      <c r="U167" s="13"/>
    </row>
    <row r="168" spans="21:21">
      <c r="U168" s="13"/>
    </row>
    <row r="169" spans="21:21">
      <c r="U169" s="13"/>
    </row>
    <row r="170" spans="21:21">
      <c r="U170" s="13"/>
    </row>
    <row r="171" spans="21:21">
      <c r="U171" s="13"/>
    </row>
    <row r="172" spans="21:21">
      <c r="U172" s="13"/>
    </row>
    <row r="173" spans="21:21">
      <c r="U173" s="13"/>
    </row>
    <row r="174" spans="21:21">
      <c r="U174" s="13"/>
    </row>
    <row r="175" spans="21:21">
      <c r="U175" s="13"/>
    </row>
    <row r="176" spans="21:21">
      <c r="U176" s="13"/>
    </row>
    <row r="177" spans="21:21">
      <c r="U177" s="13"/>
    </row>
    <row r="178" spans="21:21">
      <c r="U178" s="13"/>
    </row>
    <row r="179" spans="21:21">
      <c r="U179" s="13"/>
    </row>
    <row r="180" spans="21:21">
      <c r="U180" s="13"/>
    </row>
    <row r="181" spans="21:21">
      <c r="U181" s="13"/>
    </row>
    <row r="182" spans="21:21">
      <c r="U182" s="13"/>
    </row>
    <row r="183" spans="21:21">
      <c r="U183" s="13"/>
    </row>
    <row r="184" spans="21:21">
      <c r="U184" s="13"/>
    </row>
    <row r="185" spans="21:21">
      <c r="U185" s="13"/>
    </row>
    <row r="186" spans="21:21">
      <c r="U186" s="13"/>
    </row>
    <row r="187" spans="21:21">
      <c r="U187" s="13"/>
    </row>
    <row r="188" spans="21:21">
      <c r="U188" s="13"/>
    </row>
    <row r="189" spans="21:21">
      <c r="U189" s="13"/>
    </row>
    <row r="190" spans="21:21">
      <c r="U190" s="13"/>
    </row>
    <row r="191" spans="21:21">
      <c r="U191" s="13"/>
    </row>
    <row r="192" spans="21:21">
      <c r="U192" s="13"/>
    </row>
    <row r="193" spans="21:21">
      <c r="U193" s="13"/>
    </row>
    <row r="194" spans="21:21">
      <c r="U194" s="13"/>
    </row>
    <row r="195" spans="21:21">
      <c r="U195" s="13"/>
    </row>
    <row r="196" spans="21:21">
      <c r="U196" s="13"/>
    </row>
    <row r="197" spans="21:21">
      <c r="U197" s="13"/>
    </row>
    <row r="198" spans="21:21">
      <c r="U198" s="13"/>
    </row>
    <row r="199" spans="21:21">
      <c r="U199" s="13"/>
    </row>
    <row r="200" spans="21:21">
      <c r="U200" s="13"/>
    </row>
    <row r="201" spans="21:21">
      <c r="U201" s="13"/>
    </row>
    <row r="202" spans="21:21">
      <c r="U202" s="13"/>
    </row>
    <row r="203" spans="21:21">
      <c r="U203" s="13"/>
    </row>
    <row r="204" spans="21:21">
      <c r="U204" s="13"/>
    </row>
    <row r="205" spans="21:21">
      <c r="U205" s="13"/>
    </row>
    <row r="206" spans="21:21">
      <c r="U206" s="13"/>
    </row>
    <row r="207" spans="21:21">
      <c r="U207" s="13"/>
    </row>
    <row r="208" spans="21:21">
      <c r="U208" s="13"/>
    </row>
    <row r="209" spans="21:21">
      <c r="U209" s="13"/>
    </row>
    <row r="210" spans="21:21">
      <c r="U210" s="13"/>
    </row>
    <row r="211" spans="21:21">
      <c r="U211" s="13"/>
    </row>
    <row r="212" spans="21:21">
      <c r="U212" s="13"/>
    </row>
    <row r="213" spans="21:21">
      <c r="U213" s="13"/>
    </row>
    <row r="214" spans="21:21">
      <c r="U214" s="13"/>
    </row>
    <row r="215" spans="21:21">
      <c r="U215" s="13"/>
    </row>
    <row r="216" spans="21:21">
      <c r="U216" s="13"/>
    </row>
    <row r="217" spans="21:21">
      <c r="U217" s="13"/>
    </row>
    <row r="218" spans="21:21">
      <c r="U218" s="13"/>
    </row>
    <row r="219" spans="21:21">
      <c r="U219" s="13"/>
    </row>
    <row r="220" spans="21:21">
      <c r="U220" s="13"/>
    </row>
    <row r="221" spans="21:21">
      <c r="U221" s="13"/>
    </row>
    <row r="222" spans="21:21">
      <c r="U222" s="13"/>
    </row>
    <row r="223" spans="21:21">
      <c r="U223" s="13"/>
    </row>
    <row r="224" spans="21:21">
      <c r="U224" s="13"/>
    </row>
    <row r="225" spans="21:21">
      <c r="U225" s="13"/>
    </row>
    <row r="226" spans="21:21">
      <c r="U226" s="13"/>
    </row>
    <row r="227" spans="21:21">
      <c r="U227" s="13"/>
    </row>
    <row r="228" spans="21:21">
      <c r="U228" s="13"/>
    </row>
    <row r="229" spans="21:21">
      <c r="U229" s="13"/>
    </row>
    <row r="230" spans="21:21">
      <c r="U230" s="13"/>
    </row>
    <row r="231" spans="21:21">
      <c r="U231" s="13"/>
    </row>
    <row r="232" spans="21:21">
      <c r="U232" s="13"/>
    </row>
    <row r="233" spans="21:21">
      <c r="U233" s="13"/>
    </row>
    <row r="234" spans="21:21">
      <c r="U234" s="13"/>
    </row>
    <row r="235" spans="21:21">
      <c r="U235" s="13"/>
    </row>
    <row r="236" spans="21:21">
      <c r="U236" s="13"/>
    </row>
    <row r="237" spans="21:21">
      <c r="U237" s="13"/>
    </row>
    <row r="238" spans="21:21">
      <c r="U238" s="13"/>
    </row>
    <row r="239" spans="21:21">
      <c r="U239" s="13"/>
    </row>
    <row r="240" spans="21:21">
      <c r="U240" s="13"/>
    </row>
    <row r="241" spans="21:21">
      <c r="U241" s="13"/>
    </row>
    <row r="242" spans="21:21">
      <c r="U242" s="13"/>
    </row>
    <row r="243" spans="21:21">
      <c r="U243" s="13"/>
    </row>
    <row r="244" spans="21:21">
      <c r="U244" s="13"/>
    </row>
    <row r="245" spans="21:21">
      <c r="U245" s="13"/>
    </row>
    <row r="246" spans="21:21">
      <c r="U246" s="13"/>
    </row>
    <row r="247" spans="21:21">
      <c r="U247" s="13"/>
    </row>
    <row r="248" spans="21:21">
      <c r="U248" s="13"/>
    </row>
    <row r="249" spans="21:21">
      <c r="U249" s="13"/>
    </row>
    <row r="250" spans="21:21">
      <c r="U250" s="13"/>
    </row>
    <row r="251" spans="21:21">
      <c r="U251" s="13"/>
    </row>
    <row r="252" spans="21:21">
      <c r="U252" s="13"/>
    </row>
    <row r="253" spans="21:21">
      <c r="U253" s="13"/>
    </row>
    <row r="254" spans="21:21">
      <c r="U254" s="13"/>
    </row>
    <row r="255" spans="21:21">
      <c r="U255" s="13"/>
    </row>
    <row r="256" spans="21:21">
      <c r="U256" s="13"/>
    </row>
    <row r="257" spans="21:21">
      <c r="U257" s="13"/>
    </row>
    <row r="258" spans="21:21">
      <c r="U258" s="13"/>
    </row>
    <row r="259" spans="21:21">
      <c r="U259" s="13"/>
    </row>
    <row r="260" spans="21:21">
      <c r="U260" s="13"/>
    </row>
    <row r="261" spans="21:21">
      <c r="U261" s="13"/>
    </row>
    <row r="262" spans="21:21">
      <c r="U262" s="13"/>
    </row>
    <row r="263" spans="21:21">
      <c r="U263" s="13"/>
    </row>
    <row r="264" spans="21:21">
      <c r="U264" s="13"/>
    </row>
    <row r="265" spans="21:21">
      <c r="U265" s="13"/>
    </row>
    <row r="266" spans="21:21">
      <c r="U266" s="13"/>
    </row>
    <row r="267" spans="21:21">
      <c r="U267" s="13"/>
    </row>
    <row r="268" spans="21:21">
      <c r="U268" s="13"/>
    </row>
    <row r="269" spans="21:21">
      <c r="U269" s="13"/>
    </row>
    <row r="270" spans="21:21">
      <c r="U270" s="13"/>
    </row>
    <row r="271" spans="21:21">
      <c r="U271" s="13"/>
    </row>
    <row r="272" spans="21:21">
      <c r="U272" s="13"/>
    </row>
    <row r="273" spans="21:21">
      <c r="U273" s="13"/>
    </row>
    <row r="274" spans="21:21">
      <c r="U274" s="13"/>
    </row>
    <row r="275" spans="21:21">
      <c r="U275" s="13"/>
    </row>
    <row r="276" spans="21:21">
      <c r="U276" s="13"/>
    </row>
    <row r="277" spans="21:21">
      <c r="U277" s="13"/>
    </row>
    <row r="278" spans="21:21">
      <c r="U278" s="13"/>
    </row>
    <row r="279" spans="21:21">
      <c r="U279" s="13"/>
    </row>
    <row r="280" spans="21:21">
      <c r="U280" s="13"/>
    </row>
    <row r="281" spans="21:21">
      <c r="U281" s="13"/>
    </row>
    <row r="282" spans="21:21">
      <c r="U282" s="13"/>
    </row>
    <row r="283" spans="21:21">
      <c r="U283" s="13"/>
    </row>
    <row r="284" spans="21:21">
      <c r="U284" s="13"/>
    </row>
    <row r="285" spans="21:21">
      <c r="U285" s="13"/>
    </row>
    <row r="286" spans="21:21">
      <c r="U286" s="13"/>
    </row>
    <row r="287" spans="21:21">
      <c r="U287" s="13"/>
    </row>
    <row r="288" spans="21:21">
      <c r="U288" s="13"/>
    </row>
    <row r="289" spans="21:21">
      <c r="U289" s="13"/>
    </row>
    <row r="290" spans="21:21">
      <c r="U290" s="13"/>
    </row>
    <row r="291" spans="21:21">
      <c r="U291" s="13"/>
    </row>
    <row r="292" spans="21:21">
      <c r="U292" s="13"/>
    </row>
    <row r="293" spans="21:21">
      <c r="U293" s="13"/>
    </row>
    <row r="294" spans="21:21">
      <c r="U294" s="13"/>
    </row>
    <row r="295" spans="21:21">
      <c r="U295" s="13"/>
    </row>
    <row r="296" spans="21:21">
      <c r="U296" s="13"/>
    </row>
    <row r="297" spans="21:21">
      <c r="U297" s="13"/>
    </row>
    <row r="298" spans="21:21">
      <c r="U298" s="13"/>
    </row>
    <row r="299" spans="21:21">
      <c r="U299" s="13"/>
    </row>
    <row r="300" spans="21:21">
      <c r="U300" s="13"/>
    </row>
    <row r="301" spans="21:21">
      <c r="U301" s="13"/>
    </row>
    <row r="302" spans="21:21">
      <c r="U302" s="13"/>
    </row>
    <row r="303" spans="21:21">
      <c r="U303" s="13"/>
    </row>
    <row r="304" spans="21:21">
      <c r="U304" s="13"/>
    </row>
    <row r="305" spans="21:21">
      <c r="U305" s="13"/>
    </row>
    <row r="306" spans="21:21">
      <c r="U306" s="13"/>
    </row>
    <row r="307" spans="21:21">
      <c r="U307" s="13"/>
    </row>
    <row r="308" spans="21:21">
      <c r="U308" s="13"/>
    </row>
    <row r="309" spans="21:21">
      <c r="U309" s="13"/>
    </row>
    <row r="310" spans="21:21">
      <c r="U310" s="13"/>
    </row>
    <row r="311" spans="21:21">
      <c r="U311" s="13"/>
    </row>
    <row r="312" spans="21:21">
      <c r="U312" s="13"/>
    </row>
    <row r="313" spans="21:21">
      <c r="U313" s="13"/>
    </row>
    <row r="314" spans="21:21">
      <c r="U314" s="13"/>
    </row>
    <row r="315" spans="21:21">
      <c r="U315" s="13"/>
    </row>
    <row r="316" spans="21:21">
      <c r="U316" s="13"/>
    </row>
    <row r="317" spans="21:21">
      <c r="U317" s="13"/>
    </row>
    <row r="318" spans="21:21">
      <c r="U318" s="13"/>
    </row>
    <row r="319" spans="21:21">
      <c r="U319" s="13"/>
    </row>
    <row r="320" spans="21:21">
      <c r="U320" s="13"/>
    </row>
    <row r="321" spans="21:21">
      <c r="U321" s="13"/>
    </row>
    <row r="322" spans="21:21">
      <c r="U322" s="13"/>
    </row>
    <row r="323" spans="21:21">
      <c r="U323" s="13"/>
    </row>
    <row r="324" spans="21:21">
      <c r="U324" s="13"/>
    </row>
    <row r="325" spans="21:21">
      <c r="U325" s="13"/>
    </row>
    <row r="326" spans="21:21">
      <c r="U326" s="13"/>
    </row>
    <row r="327" spans="21:21">
      <c r="U327" s="13"/>
    </row>
    <row r="328" spans="21:21">
      <c r="U328" s="13"/>
    </row>
    <row r="329" spans="21:21">
      <c r="U329" s="13"/>
    </row>
    <row r="330" spans="21:21">
      <c r="U330" s="13"/>
    </row>
    <row r="331" spans="21:21">
      <c r="U331" s="13"/>
    </row>
    <row r="332" spans="21:21">
      <c r="U332" s="13"/>
    </row>
    <row r="333" spans="21:21">
      <c r="U333" s="13"/>
    </row>
    <row r="334" spans="21:21">
      <c r="U334" s="13"/>
    </row>
    <row r="335" spans="21:21">
      <c r="U335" s="13"/>
    </row>
    <row r="336" spans="21:21">
      <c r="U336" s="13"/>
    </row>
    <row r="337" spans="21:21">
      <c r="U337" s="13"/>
    </row>
    <row r="338" spans="21:21">
      <c r="U338" s="13"/>
    </row>
    <row r="339" spans="21:21">
      <c r="U339" s="13"/>
    </row>
    <row r="340" spans="21:21">
      <c r="U340" s="13"/>
    </row>
    <row r="341" spans="21:21">
      <c r="U341" s="13"/>
    </row>
    <row r="342" spans="21:21">
      <c r="U342" s="13"/>
    </row>
    <row r="343" spans="21:21">
      <c r="U343" s="13"/>
    </row>
    <row r="344" spans="21:21">
      <c r="U344" s="13"/>
    </row>
    <row r="345" spans="21:21">
      <c r="U345" s="13"/>
    </row>
    <row r="346" spans="21:21">
      <c r="U346" s="13"/>
    </row>
    <row r="347" spans="21:21">
      <c r="U347" s="13"/>
    </row>
    <row r="348" spans="21:21">
      <c r="U348" s="13"/>
    </row>
    <row r="349" spans="21:21">
      <c r="U349" s="13"/>
    </row>
    <row r="350" spans="21:21">
      <c r="U350" s="13"/>
    </row>
    <row r="351" spans="21:21">
      <c r="U351" s="13"/>
    </row>
    <row r="352" spans="21:21">
      <c r="U352" s="13"/>
    </row>
    <row r="353" spans="21:21">
      <c r="U353" s="13"/>
    </row>
    <row r="354" spans="21:21">
      <c r="U354" s="13"/>
    </row>
    <row r="355" spans="21:21">
      <c r="U355" s="13"/>
    </row>
    <row r="356" spans="21:21">
      <c r="U356" s="13"/>
    </row>
    <row r="357" spans="21:21">
      <c r="U357" s="13"/>
    </row>
    <row r="358" spans="21:21">
      <c r="U358" s="13"/>
    </row>
    <row r="359" spans="21:21">
      <c r="U359" s="13"/>
    </row>
    <row r="360" spans="21:21">
      <c r="U360" s="13"/>
    </row>
    <row r="361" spans="21:21">
      <c r="U361" s="13"/>
    </row>
    <row r="362" spans="21:21">
      <c r="U362" s="13"/>
    </row>
    <row r="363" spans="21:21">
      <c r="U363" s="13"/>
    </row>
    <row r="364" spans="21:21">
      <c r="U364" s="13"/>
    </row>
    <row r="365" spans="21:21">
      <c r="U365" s="13"/>
    </row>
    <row r="366" spans="21:21">
      <c r="U366" s="13"/>
    </row>
    <row r="367" spans="21:21">
      <c r="U367" s="13"/>
    </row>
    <row r="368" spans="21:21">
      <c r="U368" s="13"/>
    </row>
    <row r="369" spans="21:21">
      <c r="U369" s="13"/>
    </row>
    <row r="370" spans="21:21">
      <c r="U370" s="13"/>
    </row>
    <row r="371" spans="21:21">
      <c r="U371" s="13"/>
    </row>
    <row r="372" spans="21:21">
      <c r="U372" s="13"/>
    </row>
    <row r="373" spans="21:21">
      <c r="U373" s="13"/>
    </row>
    <row r="374" spans="21:21">
      <c r="U374" s="13"/>
    </row>
    <row r="375" spans="21:21">
      <c r="U375" s="13"/>
    </row>
    <row r="376" spans="21:21">
      <c r="U376" s="13"/>
    </row>
    <row r="377" spans="21:21">
      <c r="U377" s="13"/>
    </row>
    <row r="378" spans="21:21">
      <c r="U378" s="13"/>
    </row>
    <row r="379" spans="21:21">
      <c r="U379" s="13"/>
    </row>
    <row r="380" spans="21:21">
      <c r="U380" s="13"/>
    </row>
    <row r="381" spans="21:21">
      <c r="U381" s="13"/>
    </row>
    <row r="382" spans="21:21">
      <c r="U382" s="13"/>
    </row>
    <row r="383" spans="21:21">
      <c r="U383" s="13"/>
    </row>
    <row r="384" spans="21:21">
      <c r="U384" s="13"/>
    </row>
    <row r="385" spans="21:21">
      <c r="U385" s="13"/>
    </row>
    <row r="386" spans="21:21">
      <c r="U386" s="13"/>
    </row>
    <row r="387" spans="21:21">
      <c r="U387" s="13"/>
    </row>
    <row r="388" spans="21:21">
      <c r="U388" s="13"/>
    </row>
    <row r="389" spans="21:21">
      <c r="U389" s="13"/>
    </row>
    <row r="390" spans="21:21">
      <c r="U390" s="13"/>
    </row>
    <row r="391" spans="21:21">
      <c r="U391" s="13"/>
    </row>
    <row r="392" spans="21:21">
      <c r="U392" s="13"/>
    </row>
    <row r="393" spans="21:21">
      <c r="U393" s="13"/>
    </row>
    <row r="394" spans="21:21">
      <c r="U394" s="13"/>
    </row>
    <row r="395" spans="21:21">
      <c r="U395" s="13"/>
    </row>
    <row r="396" spans="21:21">
      <c r="U396" s="13"/>
    </row>
    <row r="397" spans="21:21">
      <c r="U397" s="13"/>
    </row>
    <row r="398" spans="21:21">
      <c r="U398" s="13"/>
    </row>
    <row r="399" spans="21:21">
      <c r="U399" s="13"/>
    </row>
    <row r="400" spans="21:21">
      <c r="U400" s="13"/>
    </row>
    <row r="401" spans="21:21">
      <c r="U401" s="13"/>
    </row>
    <row r="402" spans="21:21">
      <c r="U402" s="13"/>
    </row>
    <row r="403" spans="21:21">
      <c r="U403" s="13"/>
    </row>
    <row r="404" spans="21:21">
      <c r="U404" s="13"/>
    </row>
    <row r="405" spans="21:21">
      <c r="U405" s="13"/>
    </row>
    <row r="406" spans="21:21">
      <c r="U406" s="13"/>
    </row>
    <row r="407" spans="21:21">
      <c r="U407" s="13"/>
    </row>
    <row r="408" spans="21:21">
      <c r="U408" s="13"/>
    </row>
    <row r="409" spans="21:21">
      <c r="U409" s="13"/>
    </row>
    <row r="410" spans="21:21">
      <c r="U410" s="13"/>
    </row>
    <row r="411" spans="21:21">
      <c r="U411" s="13"/>
    </row>
    <row r="412" spans="21:21">
      <c r="U412" s="13"/>
    </row>
    <row r="413" spans="21:21">
      <c r="U413" s="13"/>
    </row>
    <row r="414" spans="21:21">
      <c r="U414" s="13"/>
    </row>
    <row r="415" spans="21:21">
      <c r="U415" s="13"/>
    </row>
    <row r="416" spans="21:21">
      <c r="U416" s="13"/>
    </row>
    <row r="417" spans="21:21">
      <c r="U417" s="13"/>
    </row>
    <row r="418" spans="21:21">
      <c r="U418" s="13"/>
    </row>
    <row r="419" spans="21:21">
      <c r="U419" s="13"/>
    </row>
    <row r="420" spans="21:21">
      <c r="U420" s="13"/>
    </row>
    <row r="421" spans="21:21">
      <c r="U421" s="13"/>
    </row>
    <row r="422" spans="21:21">
      <c r="U422" s="13"/>
    </row>
    <row r="423" spans="21:21">
      <c r="U423" s="13"/>
    </row>
    <row r="424" spans="21:21">
      <c r="U424" s="13"/>
    </row>
    <row r="425" spans="21:21">
      <c r="U425" s="13"/>
    </row>
    <row r="426" spans="21:21">
      <c r="U426" s="13"/>
    </row>
    <row r="427" spans="21:21">
      <c r="U427" s="13"/>
    </row>
    <row r="428" spans="21:21">
      <c r="U428" s="13"/>
    </row>
    <row r="429" spans="21:21">
      <c r="U429" s="13"/>
    </row>
    <row r="430" spans="21:21">
      <c r="U430" s="13"/>
    </row>
    <row r="431" spans="21:21">
      <c r="U431" s="13"/>
    </row>
    <row r="432" spans="21:21">
      <c r="U432" s="13"/>
    </row>
    <row r="433" spans="21:21">
      <c r="U433" s="13"/>
    </row>
    <row r="434" spans="21:21">
      <c r="U434" s="13"/>
    </row>
    <row r="435" spans="21:21">
      <c r="U435" s="13"/>
    </row>
    <row r="436" spans="21:21">
      <c r="U436" s="13"/>
    </row>
    <row r="437" spans="21:21">
      <c r="U437" s="13"/>
    </row>
    <row r="438" spans="21:21">
      <c r="U438" s="13"/>
    </row>
    <row r="439" spans="21:21">
      <c r="U439" s="13"/>
    </row>
    <row r="440" spans="21:21">
      <c r="U440" s="13"/>
    </row>
    <row r="441" spans="21:21">
      <c r="U441" s="13"/>
    </row>
    <row r="442" spans="21:21">
      <c r="U442" s="13"/>
    </row>
    <row r="443" spans="21:21">
      <c r="U443" s="13"/>
    </row>
    <row r="444" spans="21:21">
      <c r="U444" s="13"/>
    </row>
    <row r="445" spans="21:21">
      <c r="U445" s="13"/>
    </row>
    <row r="446" spans="21:21">
      <c r="U446" s="13"/>
    </row>
    <row r="447" spans="21:21">
      <c r="U447" s="13"/>
    </row>
    <row r="448" spans="21:21">
      <c r="U448" s="13"/>
    </row>
    <row r="449" spans="21:21">
      <c r="U449" s="13"/>
    </row>
    <row r="450" spans="21:21">
      <c r="U450" s="13"/>
    </row>
    <row r="451" spans="21:21">
      <c r="U451" s="13"/>
    </row>
    <row r="452" spans="21:21">
      <c r="U452" s="13"/>
    </row>
    <row r="453" spans="21:21">
      <c r="U453" s="13"/>
    </row>
    <row r="454" spans="21:21">
      <c r="U454" s="13"/>
    </row>
    <row r="455" spans="21:21">
      <c r="U455" s="13"/>
    </row>
    <row r="456" spans="21:21">
      <c r="U456" s="13"/>
    </row>
    <row r="457" spans="21:21">
      <c r="U457" s="13"/>
    </row>
    <row r="458" spans="21:21">
      <c r="U458" s="13"/>
    </row>
    <row r="459" spans="21:21">
      <c r="U459" s="13"/>
    </row>
    <row r="460" spans="21:21">
      <c r="U460" s="13"/>
    </row>
    <row r="461" spans="21:21">
      <c r="U461" s="13"/>
    </row>
    <row r="462" spans="21:21">
      <c r="U462" s="13"/>
    </row>
    <row r="463" spans="21:21">
      <c r="U463" s="13"/>
    </row>
    <row r="464" spans="21:21">
      <c r="U464" s="13"/>
    </row>
    <row r="465" spans="21:21">
      <c r="U465" s="13"/>
    </row>
    <row r="466" spans="21:21">
      <c r="U466" s="13"/>
    </row>
    <row r="467" spans="21:21">
      <c r="U467" s="13"/>
    </row>
    <row r="468" spans="21:21">
      <c r="U468" s="13"/>
    </row>
    <row r="469" spans="21:21">
      <c r="U469" s="13"/>
    </row>
    <row r="470" spans="21:21">
      <c r="U470" s="13"/>
    </row>
    <row r="471" spans="21:21">
      <c r="U471" s="13"/>
    </row>
    <row r="472" spans="21:21">
      <c r="U472" s="13"/>
    </row>
    <row r="473" spans="21:21">
      <c r="U473" s="13"/>
    </row>
    <row r="474" spans="21:21">
      <c r="U474" s="13"/>
    </row>
    <row r="475" spans="21:21">
      <c r="U475" s="13"/>
    </row>
    <row r="476" spans="21:21">
      <c r="U476" s="13"/>
    </row>
    <row r="477" spans="21:21">
      <c r="U477" s="13"/>
    </row>
    <row r="478" spans="21:21">
      <c r="U478" s="13"/>
    </row>
    <row r="479" spans="21:21">
      <c r="U479" s="13"/>
    </row>
    <row r="480" spans="21:21">
      <c r="U480" s="13"/>
    </row>
    <row r="481" spans="21:21">
      <c r="U481" s="13"/>
    </row>
    <row r="482" spans="21:21">
      <c r="U482" s="13"/>
    </row>
    <row r="483" spans="21:21">
      <c r="U483" s="13"/>
    </row>
    <row r="484" spans="21:21">
      <c r="U484" s="13"/>
    </row>
    <row r="485" spans="21:21">
      <c r="U485" s="13"/>
    </row>
    <row r="486" spans="21:21">
      <c r="U486" s="13"/>
    </row>
    <row r="487" spans="21:21">
      <c r="U487" s="13"/>
    </row>
    <row r="488" spans="21:21">
      <c r="U488" s="13"/>
    </row>
    <row r="489" spans="21:21">
      <c r="U489" s="13"/>
    </row>
    <row r="490" spans="21:21">
      <c r="U490" s="13"/>
    </row>
    <row r="491" spans="21:21">
      <c r="U491" s="13"/>
    </row>
    <row r="492" spans="21:21">
      <c r="U492" s="13"/>
    </row>
    <row r="493" spans="21:21">
      <c r="U493" s="13"/>
    </row>
    <row r="494" spans="21:21">
      <c r="U494" s="13"/>
    </row>
    <row r="495" spans="21:21">
      <c r="U495" s="13"/>
    </row>
    <row r="496" spans="21:21">
      <c r="U496" s="13"/>
    </row>
    <row r="497" spans="21:21">
      <c r="U497" s="13"/>
    </row>
    <row r="498" spans="21:21">
      <c r="U498" s="13"/>
    </row>
    <row r="499" spans="21:21">
      <c r="U499" s="13"/>
    </row>
    <row r="500" spans="21:21">
      <c r="U500" s="13"/>
    </row>
    <row r="501" spans="21:21">
      <c r="U501" s="13"/>
    </row>
    <row r="502" spans="21:21">
      <c r="U502" s="13"/>
    </row>
    <row r="503" spans="21:21">
      <c r="U503" s="13"/>
    </row>
    <row r="504" spans="21:21">
      <c r="U504" s="13"/>
    </row>
    <row r="505" spans="21:21">
      <c r="U505" s="13"/>
    </row>
    <row r="506" spans="21:21">
      <c r="U506" s="13"/>
    </row>
    <row r="507" spans="21:21">
      <c r="U507" s="13"/>
    </row>
    <row r="508" spans="21:21">
      <c r="U508" s="13"/>
    </row>
    <row r="509" spans="21:21">
      <c r="U509" s="13"/>
    </row>
    <row r="510" spans="21:21">
      <c r="U510" s="13"/>
    </row>
    <row r="511" spans="21:21">
      <c r="U511" s="13"/>
    </row>
    <row r="512" spans="21:21">
      <c r="U512" s="13"/>
    </row>
    <row r="513" spans="21:21">
      <c r="U513" s="13"/>
    </row>
    <row r="514" spans="21:21">
      <c r="U514" s="13"/>
    </row>
    <row r="515" spans="21:21">
      <c r="U515" s="13"/>
    </row>
    <row r="516" spans="21:21">
      <c r="U516" s="13"/>
    </row>
    <row r="517" spans="21:21">
      <c r="U517" s="13"/>
    </row>
    <row r="518" spans="21:21">
      <c r="U518" s="13"/>
    </row>
    <row r="519" spans="21:21">
      <c r="U519" s="13"/>
    </row>
    <row r="520" spans="21:21">
      <c r="U520" s="13"/>
    </row>
    <row r="521" spans="21:21">
      <c r="U521" s="13"/>
    </row>
    <row r="522" spans="21:21">
      <c r="U522" s="13"/>
    </row>
    <row r="523" spans="21:21">
      <c r="U523" s="13"/>
    </row>
    <row r="524" spans="21:21">
      <c r="U524" s="13"/>
    </row>
    <row r="525" spans="21:21">
      <c r="U525" s="13"/>
    </row>
    <row r="526" spans="21:21">
      <c r="U526" s="13"/>
    </row>
    <row r="527" spans="21:21">
      <c r="U527" s="13"/>
    </row>
    <row r="528" spans="21:21">
      <c r="U528" s="13"/>
    </row>
    <row r="529" spans="21:21">
      <c r="U529" s="13"/>
    </row>
    <row r="530" spans="21:21">
      <c r="U530" s="13"/>
    </row>
    <row r="531" spans="21:21">
      <c r="U531" s="13"/>
    </row>
    <row r="532" spans="21:21">
      <c r="U532" s="13"/>
    </row>
    <row r="533" spans="21:21">
      <c r="U533" s="13"/>
    </row>
    <row r="534" spans="21:21">
      <c r="U534" s="13"/>
    </row>
    <row r="535" spans="21:21">
      <c r="U535" s="13"/>
    </row>
    <row r="536" spans="21:21">
      <c r="U536" s="13"/>
    </row>
    <row r="537" spans="21:21">
      <c r="U537" s="13"/>
    </row>
    <row r="538" spans="21:21">
      <c r="U538" s="13"/>
    </row>
    <row r="539" spans="21:21">
      <c r="U539" s="13"/>
    </row>
    <row r="540" spans="21:21">
      <c r="U540" s="13"/>
    </row>
    <row r="541" spans="21:21">
      <c r="U541" s="13"/>
    </row>
    <row r="542" spans="21:21">
      <c r="U542" s="13"/>
    </row>
    <row r="543" spans="21:21">
      <c r="U543" s="13"/>
    </row>
    <row r="544" spans="21:21">
      <c r="U544" s="13"/>
    </row>
    <row r="545" spans="21:21">
      <c r="U545" s="13"/>
    </row>
    <row r="546" spans="21:21">
      <c r="U546" s="13"/>
    </row>
    <row r="547" spans="21:21">
      <c r="U547" s="13"/>
    </row>
    <row r="548" spans="21:21">
      <c r="U548" s="13"/>
    </row>
    <row r="549" spans="21:21">
      <c r="U549" s="13"/>
    </row>
    <row r="550" spans="21:21">
      <c r="U550" s="13"/>
    </row>
    <row r="551" spans="21:21">
      <c r="U551" s="13"/>
    </row>
    <row r="552" spans="21:21">
      <c r="U552" s="13"/>
    </row>
    <row r="553" spans="21:21">
      <c r="U553" s="13"/>
    </row>
    <row r="554" spans="21:21">
      <c r="U554" s="13"/>
    </row>
    <row r="555" spans="21:21">
      <c r="U555" s="13"/>
    </row>
    <row r="556" spans="21:21">
      <c r="U556" s="13"/>
    </row>
    <row r="557" spans="21:21">
      <c r="U557" s="13"/>
    </row>
    <row r="558" spans="21:21">
      <c r="U558" s="13"/>
    </row>
    <row r="559" spans="21:21">
      <c r="U559" s="13"/>
    </row>
    <row r="560" spans="21:21">
      <c r="U560" s="13"/>
    </row>
    <row r="561" spans="21:21">
      <c r="U561" s="13"/>
    </row>
    <row r="562" spans="21:21">
      <c r="U562" s="13"/>
    </row>
    <row r="563" spans="21:21">
      <c r="U563" s="13"/>
    </row>
    <row r="564" spans="21:21">
      <c r="U564" s="13"/>
    </row>
    <row r="565" spans="21:21">
      <c r="U565" s="13"/>
    </row>
    <row r="566" spans="21:21">
      <c r="U566" s="13"/>
    </row>
    <row r="567" spans="21:21">
      <c r="U567" s="13"/>
    </row>
    <row r="568" spans="21:21">
      <c r="U568" s="13"/>
    </row>
    <row r="569" spans="21:21">
      <c r="U569" s="13"/>
    </row>
    <row r="570" spans="21:21">
      <c r="U570" s="13"/>
    </row>
    <row r="571" spans="21:21">
      <c r="U571" s="13"/>
    </row>
    <row r="572" spans="21:21">
      <c r="U572" s="13"/>
    </row>
    <row r="573" spans="21:21">
      <c r="U573" s="13"/>
    </row>
    <row r="574" spans="21:21">
      <c r="U574" s="13"/>
    </row>
    <row r="575" spans="21:21">
      <c r="U575" s="13"/>
    </row>
    <row r="576" spans="21:21">
      <c r="U576" s="13"/>
    </row>
    <row r="577" spans="21:21">
      <c r="U577" s="13"/>
    </row>
    <row r="578" spans="21:21">
      <c r="U578" s="13"/>
    </row>
    <row r="579" spans="21:21">
      <c r="U579" s="13"/>
    </row>
    <row r="580" spans="21:21">
      <c r="U580" s="13"/>
    </row>
    <row r="581" spans="21:21">
      <c r="U581" s="13"/>
    </row>
    <row r="582" spans="21:21">
      <c r="U582" s="13"/>
    </row>
    <row r="583" spans="21:21">
      <c r="U583" s="13"/>
    </row>
    <row r="584" spans="21:21">
      <c r="U584" s="13"/>
    </row>
    <row r="585" spans="21:21">
      <c r="U585" s="13"/>
    </row>
    <row r="586" spans="21:21">
      <c r="U586" s="13"/>
    </row>
    <row r="587" spans="21:21">
      <c r="U587" s="13"/>
    </row>
    <row r="588" spans="21:21">
      <c r="U588" s="13"/>
    </row>
    <row r="589" spans="21:21">
      <c r="U589" s="13"/>
    </row>
    <row r="590" spans="21:21">
      <c r="U590" s="13"/>
    </row>
    <row r="591" spans="21:21">
      <c r="U591" s="13"/>
    </row>
    <row r="592" spans="21:21">
      <c r="U592" s="13"/>
    </row>
    <row r="593" spans="21:21">
      <c r="U593" s="13"/>
    </row>
    <row r="594" spans="21:21">
      <c r="U594" s="13"/>
    </row>
    <row r="595" spans="21:21">
      <c r="U595" s="13"/>
    </row>
    <row r="596" spans="21:21">
      <c r="U596" s="13"/>
    </row>
    <row r="597" spans="21:21">
      <c r="U597" s="13"/>
    </row>
    <row r="598" spans="21:21">
      <c r="U598" s="13"/>
    </row>
    <row r="599" spans="21:21">
      <c r="U599" s="13"/>
    </row>
    <row r="600" spans="21:21">
      <c r="U600" s="13"/>
    </row>
    <row r="601" spans="21:21">
      <c r="U601" s="13"/>
    </row>
    <row r="602" spans="21:21">
      <c r="U602" s="13"/>
    </row>
    <row r="603" spans="21:21">
      <c r="U603" s="13"/>
    </row>
    <row r="604" spans="21:21">
      <c r="U604" s="13"/>
    </row>
    <row r="605" spans="21:21">
      <c r="U605" s="13"/>
    </row>
    <row r="606" spans="21:21">
      <c r="U606" s="13"/>
    </row>
    <row r="607" spans="21:21">
      <c r="U607" s="13"/>
    </row>
    <row r="608" spans="21:21">
      <c r="U608" s="13"/>
    </row>
    <row r="609" spans="21:21">
      <c r="U609" s="13"/>
    </row>
    <row r="610" spans="21:21">
      <c r="U610" s="13"/>
    </row>
    <row r="611" spans="21:21">
      <c r="U611" s="13"/>
    </row>
    <row r="612" spans="21:21">
      <c r="U612" s="13"/>
    </row>
    <row r="613" spans="21:21">
      <c r="U613" s="13"/>
    </row>
    <row r="614" spans="21:21">
      <c r="U614" s="13"/>
    </row>
    <row r="615" spans="21:21">
      <c r="U615" s="13"/>
    </row>
    <row r="616" spans="21:21">
      <c r="U616" s="13"/>
    </row>
    <row r="617" spans="21:21">
      <c r="U617" s="13"/>
    </row>
    <row r="618" spans="21:21">
      <c r="U618" s="13"/>
    </row>
    <row r="619" spans="21:21">
      <c r="U619" s="13"/>
    </row>
    <row r="620" spans="21:21">
      <c r="U620" s="13"/>
    </row>
    <row r="621" spans="21:21">
      <c r="U621" s="13"/>
    </row>
    <row r="622" spans="21:21">
      <c r="U622" s="13"/>
    </row>
    <row r="623" spans="21:21">
      <c r="U623" s="13"/>
    </row>
    <row r="624" spans="21:21">
      <c r="U624" s="13"/>
    </row>
    <row r="625" spans="21:21">
      <c r="U625" s="13"/>
    </row>
    <row r="626" spans="21:21">
      <c r="U626" s="13"/>
    </row>
    <row r="627" spans="21:21">
      <c r="U627" s="13"/>
    </row>
    <row r="628" spans="21:21">
      <c r="U628" s="13"/>
    </row>
    <row r="629" spans="21:21">
      <c r="U629" s="13"/>
    </row>
    <row r="630" spans="21:21">
      <c r="U630" s="13"/>
    </row>
    <row r="631" spans="21:21">
      <c r="U631" s="13"/>
    </row>
    <row r="632" spans="21:21">
      <c r="U632" s="13"/>
    </row>
    <row r="633" spans="21:21">
      <c r="U633" s="13"/>
    </row>
    <row r="634" spans="21:21">
      <c r="U634" s="13"/>
    </row>
    <row r="635" spans="21:21">
      <c r="U635" s="13"/>
    </row>
    <row r="636" spans="21:21">
      <c r="U636" s="13"/>
    </row>
    <row r="637" spans="21:21">
      <c r="U637" s="13"/>
    </row>
    <row r="638" spans="21:21">
      <c r="U638" s="13"/>
    </row>
    <row r="639" spans="21:21">
      <c r="U639" s="13"/>
    </row>
    <row r="640" spans="21:21">
      <c r="U640" s="13"/>
    </row>
    <row r="641" spans="21:21">
      <c r="U641" s="13"/>
    </row>
    <row r="642" spans="21:21">
      <c r="U642" s="13"/>
    </row>
    <row r="643" spans="21:21">
      <c r="U643" s="13"/>
    </row>
    <row r="644" spans="21:21">
      <c r="U644" s="13"/>
    </row>
    <row r="645" spans="21:21">
      <c r="U645" s="13"/>
    </row>
    <row r="646" spans="21:21">
      <c r="U646" s="13"/>
    </row>
    <row r="647" spans="21:21">
      <c r="U647" s="13"/>
    </row>
    <row r="648" spans="21:21">
      <c r="U648" s="13"/>
    </row>
    <row r="649" spans="21:21">
      <c r="U649" s="13"/>
    </row>
    <row r="650" spans="21:21">
      <c r="U650" s="13"/>
    </row>
    <row r="651" spans="21:21">
      <c r="U651" s="13"/>
    </row>
    <row r="652" spans="21:21">
      <c r="U652" s="13"/>
    </row>
    <row r="653" spans="21:21">
      <c r="U653" s="13"/>
    </row>
    <row r="654" spans="21:21">
      <c r="U654" s="13"/>
    </row>
    <row r="655" spans="21:21">
      <c r="U655" s="13"/>
    </row>
    <row r="656" spans="21:21">
      <c r="U656" s="13"/>
    </row>
    <row r="657" spans="21:21">
      <c r="U657" s="13"/>
    </row>
    <row r="658" spans="21:21">
      <c r="U658" s="13"/>
    </row>
    <row r="659" spans="21:21">
      <c r="U659" s="13"/>
    </row>
    <row r="660" spans="21:21">
      <c r="U660" s="13"/>
    </row>
    <row r="661" spans="21:21">
      <c r="U661" s="13"/>
    </row>
    <row r="662" spans="21:21">
      <c r="U662" s="13"/>
    </row>
    <row r="663" spans="21:21">
      <c r="U663" s="13"/>
    </row>
    <row r="664" spans="21:21">
      <c r="U664" s="13"/>
    </row>
    <row r="665" spans="21:21">
      <c r="U665" s="13"/>
    </row>
    <row r="666" spans="21:21">
      <c r="U666" s="13"/>
    </row>
    <row r="667" spans="21:21">
      <c r="U667" s="13"/>
    </row>
    <row r="668" spans="21:21">
      <c r="U668" s="13"/>
    </row>
    <row r="669" spans="21:21">
      <c r="U669" s="13"/>
    </row>
    <row r="670" spans="21:21">
      <c r="U670" s="13"/>
    </row>
    <row r="671" spans="21:21">
      <c r="U671" s="13"/>
    </row>
    <row r="672" spans="21:21">
      <c r="U672" s="13"/>
    </row>
    <row r="673" spans="21:21">
      <c r="U673" s="13"/>
    </row>
    <row r="674" spans="21:21">
      <c r="U674" s="13"/>
    </row>
    <row r="675" spans="21:21">
      <c r="U675" s="13"/>
    </row>
    <row r="676" spans="21:21">
      <c r="U676" s="13"/>
    </row>
    <row r="677" spans="21:21">
      <c r="U677" s="13"/>
    </row>
    <row r="678" spans="21:21">
      <c r="U678" s="13"/>
    </row>
    <row r="679" spans="21:21">
      <c r="U679" s="13"/>
    </row>
    <row r="680" spans="21:21">
      <c r="U680" s="13"/>
    </row>
    <row r="681" spans="21:21">
      <c r="U681" s="13"/>
    </row>
    <row r="682" spans="21:21">
      <c r="U682" s="13"/>
    </row>
    <row r="683" spans="21:21">
      <c r="U683" s="13"/>
    </row>
    <row r="684" spans="21:21">
      <c r="U684" s="13"/>
    </row>
    <row r="685" spans="21:21">
      <c r="U685" s="13"/>
    </row>
    <row r="686" spans="21:21">
      <c r="U686" s="13"/>
    </row>
    <row r="687" spans="21:21">
      <c r="U687" s="13"/>
    </row>
    <row r="688" spans="21:21">
      <c r="U688" s="13"/>
    </row>
    <row r="689" spans="21:21">
      <c r="U689" s="13"/>
    </row>
    <row r="690" spans="21:21">
      <c r="U690" s="13"/>
    </row>
    <row r="691" spans="21:21">
      <c r="U691" s="13"/>
    </row>
    <row r="692" spans="21:21">
      <c r="U692" s="13"/>
    </row>
    <row r="693" spans="21:21">
      <c r="U693" s="13"/>
    </row>
    <row r="694" spans="21:21">
      <c r="U694" s="13"/>
    </row>
    <row r="695" spans="21:21">
      <c r="U695" s="13"/>
    </row>
    <row r="696" spans="21:21">
      <c r="U696" s="13"/>
    </row>
    <row r="697" spans="21:21">
      <c r="U697" s="13"/>
    </row>
    <row r="698" spans="21:21">
      <c r="U698" s="13"/>
    </row>
    <row r="699" spans="21:21">
      <c r="U699" s="13"/>
    </row>
    <row r="700" spans="21:21">
      <c r="U700" s="13"/>
    </row>
    <row r="701" spans="21:21">
      <c r="U701" s="13"/>
    </row>
    <row r="702" spans="21:21">
      <c r="U702" s="13"/>
    </row>
    <row r="703" spans="21:21">
      <c r="U703" s="13"/>
    </row>
    <row r="704" spans="21:21">
      <c r="U704" s="13"/>
    </row>
    <row r="705" spans="21:21">
      <c r="U705" s="13"/>
    </row>
    <row r="706" spans="21:21">
      <c r="U706" s="13"/>
    </row>
    <row r="707" spans="21:21">
      <c r="U707" s="13"/>
    </row>
    <row r="708" spans="21:21">
      <c r="U708" s="13"/>
    </row>
    <row r="709" spans="21:21">
      <c r="U709" s="13"/>
    </row>
    <row r="710" spans="21:21">
      <c r="U710" s="13"/>
    </row>
    <row r="711" spans="21:21">
      <c r="U711" s="13"/>
    </row>
    <row r="712" spans="21:21">
      <c r="U712" s="13"/>
    </row>
    <row r="713" spans="21:21">
      <c r="U713" s="13"/>
    </row>
    <row r="714" spans="21:21">
      <c r="U714" s="13"/>
    </row>
    <row r="715" spans="21:21">
      <c r="U715" s="13"/>
    </row>
    <row r="716" spans="21:21">
      <c r="U716" s="13"/>
    </row>
    <row r="717" spans="21:21">
      <c r="U717" s="13"/>
    </row>
    <row r="718" spans="21:21">
      <c r="U718" s="13"/>
    </row>
    <row r="719" spans="21:21">
      <c r="U719" s="13"/>
    </row>
    <row r="720" spans="21:21">
      <c r="U720" s="13"/>
    </row>
    <row r="721" spans="21:21">
      <c r="U721" s="13"/>
    </row>
    <row r="722" spans="21:21">
      <c r="U722" s="13"/>
    </row>
    <row r="723" spans="21:21">
      <c r="U723" s="13"/>
    </row>
    <row r="724" spans="21:21">
      <c r="U724" s="13"/>
    </row>
    <row r="725" spans="21:21">
      <c r="U725" s="13"/>
    </row>
    <row r="726" spans="21:21">
      <c r="U726" s="13"/>
    </row>
    <row r="727" spans="21:21">
      <c r="U727" s="13"/>
    </row>
    <row r="728" spans="21:21">
      <c r="U728" s="13"/>
    </row>
    <row r="729" spans="21:21">
      <c r="U729" s="13"/>
    </row>
    <row r="730" spans="21:21">
      <c r="U730" s="13"/>
    </row>
    <row r="731" spans="21:21">
      <c r="U731" s="13"/>
    </row>
    <row r="732" spans="21:21">
      <c r="U732" s="13"/>
    </row>
    <row r="733" spans="21:21">
      <c r="U733" s="13"/>
    </row>
    <row r="734" spans="21:21">
      <c r="U734" s="13"/>
    </row>
    <row r="735" spans="21:21">
      <c r="U735" s="13"/>
    </row>
    <row r="736" spans="21:21">
      <c r="U736" s="13"/>
    </row>
    <row r="737" spans="21:21">
      <c r="U737" s="13"/>
    </row>
    <row r="738" spans="21:21">
      <c r="U738" s="13"/>
    </row>
    <row r="739" spans="21:21">
      <c r="U739" s="13"/>
    </row>
    <row r="740" spans="21:21">
      <c r="U740" s="13"/>
    </row>
    <row r="741" spans="21:21">
      <c r="U741" s="13"/>
    </row>
    <row r="742" spans="21:21">
      <c r="U742" s="13"/>
    </row>
    <row r="743" spans="21:21">
      <c r="U743" s="13"/>
    </row>
    <row r="744" spans="21:21">
      <c r="U744" s="13"/>
    </row>
    <row r="745" spans="21:21">
      <c r="U745" s="13"/>
    </row>
    <row r="746" spans="21:21">
      <c r="U746" s="13"/>
    </row>
    <row r="747" spans="21:21">
      <c r="U747" s="13"/>
    </row>
    <row r="748" spans="21:21">
      <c r="U748" s="13"/>
    </row>
    <row r="749" spans="21:21">
      <c r="U749" s="13"/>
    </row>
    <row r="750" spans="21:21">
      <c r="U750" s="13"/>
    </row>
    <row r="751" spans="21:21">
      <c r="U751" s="13"/>
    </row>
    <row r="752" spans="21:21">
      <c r="U752" s="13"/>
    </row>
    <row r="753" spans="21:21">
      <c r="U753" s="13"/>
    </row>
    <row r="754" spans="21:21">
      <c r="U754" s="13"/>
    </row>
    <row r="755" spans="21:21">
      <c r="U755" s="13"/>
    </row>
    <row r="756" spans="21:21">
      <c r="U756" s="13"/>
    </row>
    <row r="757" spans="21:21">
      <c r="U757" s="13"/>
    </row>
    <row r="758" spans="21:21">
      <c r="U758" s="13"/>
    </row>
    <row r="759" spans="21:21">
      <c r="U759" s="13"/>
    </row>
    <row r="760" spans="21:21">
      <c r="U760" s="13"/>
    </row>
    <row r="761" spans="21:21">
      <c r="U761" s="13"/>
    </row>
    <row r="762" spans="21:21">
      <c r="U762" s="13"/>
    </row>
    <row r="763" spans="21:21">
      <c r="U763" s="13"/>
    </row>
    <row r="764" spans="21:21">
      <c r="U764" s="13"/>
    </row>
    <row r="765" spans="21:21">
      <c r="U765" s="13"/>
    </row>
    <row r="766" spans="21:21">
      <c r="U766" s="13"/>
    </row>
    <row r="767" spans="21:21">
      <c r="U767" s="13"/>
    </row>
    <row r="768" spans="21:21">
      <c r="U768" s="13"/>
    </row>
    <row r="769" spans="21:21">
      <c r="U769" s="13"/>
    </row>
    <row r="770" spans="21:21">
      <c r="U770" s="13"/>
    </row>
    <row r="771" spans="21:21">
      <c r="U771" s="13"/>
    </row>
    <row r="772" spans="21:21">
      <c r="U772" s="13"/>
    </row>
    <row r="773" spans="21:21">
      <c r="U773" s="13"/>
    </row>
    <row r="774" spans="21:21">
      <c r="U774" s="13"/>
    </row>
    <row r="775" spans="21:21">
      <c r="U775" s="13"/>
    </row>
    <row r="776" spans="21:21">
      <c r="U776" s="13"/>
    </row>
    <row r="777" spans="21:21">
      <c r="U777" s="13"/>
    </row>
    <row r="778" spans="21:21">
      <c r="U778" s="13"/>
    </row>
    <row r="779" spans="21:21">
      <c r="U779" s="13"/>
    </row>
    <row r="780" spans="21:21">
      <c r="U780" s="13"/>
    </row>
    <row r="781" spans="21:21">
      <c r="U781" s="13"/>
    </row>
    <row r="782" spans="21:21">
      <c r="U782" s="13"/>
    </row>
    <row r="783" spans="21:21">
      <c r="U783" s="13"/>
    </row>
    <row r="784" spans="21:21">
      <c r="U784" s="13"/>
    </row>
    <row r="785" spans="21:21">
      <c r="U785" s="13"/>
    </row>
    <row r="786" spans="21:21">
      <c r="U786" s="13"/>
    </row>
    <row r="787" spans="21:21">
      <c r="U787" s="13"/>
    </row>
    <row r="788" spans="21:21">
      <c r="U788" s="13"/>
    </row>
    <row r="789" spans="21:21">
      <c r="U789" s="13"/>
    </row>
    <row r="790" spans="21:21">
      <c r="U790" s="13"/>
    </row>
    <row r="791" spans="21:21">
      <c r="U791" s="13"/>
    </row>
    <row r="792" spans="21:21">
      <c r="U792" s="13"/>
    </row>
    <row r="793" spans="21:21">
      <c r="U793" s="13"/>
    </row>
    <row r="794" spans="21:21">
      <c r="U794" s="13"/>
    </row>
    <row r="795" spans="21:21">
      <c r="U795" s="13"/>
    </row>
    <row r="796" spans="21:21">
      <c r="U796" s="13"/>
    </row>
    <row r="797" spans="21:21">
      <c r="U797" s="13"/>
    </row>
    <row r="798" spans="21:21">
      <c r="U798" s="13"/>
    </row>
    <row r="799" spans="21:21">
      <c r="U799" s="13"/>
    </row>
    <row r="800" spans="21:21">
      <c r="U800" s="13"/>
    </row>
    <row r="801" spans="21:21">
      <c r="U801" s="13"/>
    </row>
    <row r="802" spans="21:21">
      <c r="U802" s="13"/>
    </row>
    <row r="803" spans="21:21">
      <c r="U803" s="13"/>
    </row>
    <row r="804" spans="21:21">
      <c r="U804" s="13"/>
    </row>
    <row r="805" spans="21:21">
      <c r="U805" s="13"/>
    </row>
    <row r="806" spans="21:21">
      <c r="U806" s="13"/>
    </row>
    <row r="807" spans="21:21">
      <c r="U807" s="13"/>
    </row>
    <row r="808" spans="21:21">
      <c r="U808" s="13"/>
    </row>
    <row r="809" spans="21:21">
      <c r="U809" s="13"/>
    </row>
    <row r="810" spans="21:21">
      <c r="U810" s="13"/>
    </row>
    <row r="811" spans="21:21">
      <c r="U811" s="13"/>
    </row>
    <row r="812" spans="21:21">
      <c r="U812" s="13"/>
    </row>
    <row r="813" spans="21:21">
      <c r="U813" s="13"/>
    </row>
    <row r="814" spans="21:21">
      <c r="U814" s="13"/>
    </row>
    <row r="815" spans="21:21">
      <c r="U815" s="13"/>
    </row>
    <row r="816" spans="21:21">
      <c r="U816" s="13"/>
    </row>
    <row r="817" spans="21:21">
      <c r="U817" s="13"/>
    </row>
    <row r="818" spans="21:21">
      <c r="U818" s="13"/>
    </row>
    <row r="819" spans="21:21">
      <c r="U819" s="13"/>
    </row>
    <row r="820" spans="21:21">
      <c r="U820" s="13"/>
    </row>
    <row r="821" spans="21:21">
      <c r="U821" s="13"/>
    </row>
    <row r="822" spans="21:21">
      <c r="U822" s="13"/>
    </row>
    <row r="823" spans="21:21">
      <c r="U823" s="13"/>
    </row>
    <row r="824" spans="21:21">
      <c r="U824" s="13"/>
    </row>
    <row r="825" spans="21:21">
      <c r="U825" s="13"/>
    </row>
    <row r="826" spans="21:21">
      <c r="U826" s="13"/>
    </row>
    <row r="827" spans="21:21">
      <c r="U827" s="13"/>
    </row>
    <row r="828" spans="21:21">
      <c r="U828" s="13"/>
    </row>
    <row r="829" spans="21:21">
      <c r="U829" s="13"/>
    </row>
    <row r="830" spans="21:21">
      <c r="U830" s="13"/>
    </row>
    <row r="831" spans="21:21">
      <c r="U831" s="13"/>
    </row>
    <row r="832" spans="21:21">
      <c r="U832" s="13"/>
    </row>
    <row r="833" spans="21:21">
      <c r="U833" s="13"/>
    </row>
    <row r="834" spans="21:21">
      <c r="U834" s="13"/>
    </row>
    <row r="835" spans="21:21">
      <c r="U835" s="13"/>
    </row>
    <row r="836" spans="21:21">
      <c r="U836" s="13"/>
    </row>
    <row r="837" spans="21:21">
      <c r="U837" s="13"/>
    </row>
    <row r="838" spans="21:21">
      <c r="U838" s="13"/>
    </row>
    <row r="1048571" spans="15:16" ht="15" customHeight="1">
      <c r="O1048571" s="1114"/>
      <c r="P1048571" s="1114"/>
    </row>
  </sheetData>
  <autoFilter ref="A31:Y125" xr:uid="{7E5974D8-7E4D-4F6A-A087-243A8169FD34}">
    <filterColumn colId="14" showButton="0"/>
  </autoFilter>
  <mergeCells count="181">
    <mergeCell ref="O37:P37"/>
    <mergeCell ref="O41:P41"/>
    <mergeCell ref="O42:P42"/>
    <mergeCell ref="O43:P43"/>
    <mergeCell ref="O44:P44"/>
    <mergeCell ref="Q38:Q40"/>
    <mergeCell ref="O88:P91"/>
    <mergeCell ref="O92:P93"/>
    <mergeCell ref="O94:P97"/>
    <mergeCell ref="O72:P72"/>
    <mergeCell ref="O55:P55"/>
    <mergeCell ref="O56:P56"/>
    <mergeCell ref="O57:P57"/>
    <mergeCell ref="O58:P58"/>
    <mergeCell ref="O59:P59"/>
    <mergeCell ref="O60:P60"/>
    <mergeCell ref="O61:P61"/>
    <mergeCell ref="O62:P62"/>
    <mergeCell ref="O63:P63"/>
    <mergeCell ref="O45:P45"/>
    <mergeCell ref="O46:P46"/>
    <mergeCell ref="O47:P47"/>
    <mergeCell ref="O48:P48"/>
    <mergeCell ref="O49:P49"/>
    <mergeCell ref="O98:P100"/>
    <mergeCell ref="O101:P103"/>
    <mergeCell ref="O104:P111"/>
    <mergeCell ref="O112:P127"/>
    <mergeCell ref="J38:J40"/>
    <mergeCell ref="L38:L40"/>
    <mergeCell ref="O38:P40"/>
    <mergeCell ref="O73:P73"/>
    <mergeCell ref="O74:P74"/>
    <mergeCell ref="O75:P75"/>
    <mergeCell ref="O76:P76"/>
    <mergeCell ref="O77:P77"/>
    <mergeCell ref="O78:P78"/>
    <mergeCell ref="O79:P81"/>
    <mergeCell ref="O82:P84"/>
    <mergeCell ref="O85:P87"/>
    <mergeCell ref="O64:P64"/>
    <mergeCell ref="O65:P65"/>
    <mergeCell ref="O66:P66"/>
    <mergeCell ref="O67:P67"/>
    <mergeCell ref="O68:P68"/>
    <mergeCell ref="O69:P69"/>
    <mergeCell ref="O70:P70"/>
    <mergeCell ref="O71:P71"/>
    <mergeCell ref="O50:P51"/>
    <mergeCell ref="O52:P52"/>
    <mergeCell ref="O53:P53"/>
    <mergeCell ref="O54:P54"/>
    <mergeCell ref="L112:L127"/>
    <mergeCell ref="M112:M127"/>
    <mergeCell ref="N112:N127"/>
    <mergeCell ref="G112:G127"/>
    <mergeCell ref="H112:H127"/>
    <mergeCell ref="I112:I127"/>
    <mergeCell ref="J112:J127"/>
    <mergeCell ref="K112:K127"/>
    <mergeCell ref="L101:L103"/>
    <mergeCell ref="M101:M103"/>
    <mergeCell ref="N101:N103"/>
    <mergeCell ref="G104:G111"/>
    <mergeCell ref="H104:H111"/>
    <mergeCell ref="I104:I111"/>
    <mergeCell ref="J104:J111"/>
    <mergeCell ref="K104:K111"/>
    <mergeCell ref="L104:L111"/>
    <mergeCell ref="M104:M111"/>
    <mergeCell ref="N104:N111"/>
    <mergeCell ref="G101:G103"/>
    <mergeCell ref="H101:H103"/>
    <mergeCell ref="I101:I103"/>
    <mergeCell ref="J101:J103"/>
    <mergeCell ref="K101:K103"/>
    <mergeCell ref="G98:G100"/>
    <mergeCell ref="H98:H100"/>
    <mergeCell ref="I98:I100"/>
    <mergeCell ref="J98:J100"/>
    <mergeCell ref="K98:K100"/>
    <mergeCell ref="L98:L100"/>
    <mergeCell ref="M98:M100"/>
    <mergeCell ref="N98:N100"/>
    <mergeCell ref="G94:G97"/>
    <mergeCell ref="H94:H97"/>
    <mergeCell ref="I94:I97"/>
    <mergeCell ref="J94:J97"/>
    <mergeCell ref="K94:K97"/>
    <mergeCell ref="H92:H93"/>
    <mergeCell ref="I92:I93"/>
    <mergeCell ref="J92:J93"/>
    <mergeCell ref="K92:K93"/>
    <mergeCell ref="L92:L93"/>
    <mergeCell ref="M92:M93"/>
    <mergeCell ref="N92:N93"/>
    <mergeCell ref="L94:L97"/>
    <mergeCell ref="M94:M97"/>
    <mergeCell ref="N94:N97"/>
    <mergeCell ref="G90:G91"/>
    <mergeCell ref="H90:H91"/>
    <mergeCell ref="I90:I91"/>
    <mergeCell ref="J90:J91"/>
    <mergeCell ref="K90:K91"/>
    <mergeCell ref="L85:L87"/>
    <mergeCell ref="M85:M87"/>
    <mergeCell ref="N85:N87"/>
    <mergeCell ref="G88:G89"/>
    <mergeCell ref="H88:H89"/>
    <mergeCell ref="I88:I89"/>
    <mergeCell ref="J88:J89"/>
    <mergeCell ref="K88:K89"/>
    <mergeCell ref="L88:L89"/>
    <mergeCell ref="M88:M89"/>
    <mergeCell ref="N88:N89"/>
    <mergeCell ref="G85:G87"/>
    <mergeCell ref="H85:H87"/>
    <mergeCell ref="I85:I87"/>
    <mergeCell ref="J85:J87"/>
    <mergeCell ref="K85:K87"/>
    <mergeCell ref="L90:L91"/>
    <mergeCell ref="M90:M91"/>
    <mergeCell ref="N90:N91"/>
    <mergeCell ref="M79:M81"/>
    <mergeCell ref="N79:N81"/>
    <mergeCell ref="H82:H84"/>
    <mergeCell ref="I82:I84"/>
    <mergeCell ref="J82:J84"/>
    <mergeCell ref="K82:K84"/>
    <mergeCell ref="L82:L84"/>
    <mergeCell ref="M82:M84"/>
    <mergeCell ref="N82:N84"/>
    <mergeCell ref="H79:H81"/>
    <mergeCell ref="I79:I81"/>
    <mergeCell ref="J79:J81"/>
    <mergeCell ref="K79:K81"/>
    <mergeCell ref="L79:L81"/>
    <mergeCell ref="C33:C34"/>
    <mergeCell ref="D33:D34"/>
    <mergeCell ref="E33:E34"/>
    <mergeCell ref="F33:F34"/>
    <mergeCell ref="N38:N40"/>
    <mergeCell ref="E45:E47"/>
    <mergeCell ref="F45:F47"/>
    <mergeCell ref="G45:G47"/>
    <mergeCell ref="H50:H51"/>
    <mergeCell ref="I50:I51"/>
    <mergeCell ref="J50:J51"/>
    <mergeCell ref="K50:K51"/>
    <mergeCell ref="L50:L51"/>
    <mergeCell ref="M50:M51"/>
    <mergeCell ref="N50:N51"/>
    <mergeCell ref="G38:G40"/>
    <mergeCell ref="H38:H40"/>
    <mergeCell ref="I38:I40"/>
    <mergeCell ref="K38:K40"/>
    <mergeCell ref="M38:M40"/>
    <mergeCell ref="O1048571:P1048571"/>
    <mergeCell ref="O36:P36"/>
    <mergeCell ref="O35:P35"/>
    <mergeCell ref="H30:N30"/>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O32:P32"/>
    <mergeCell ref="A33:A34"/>
    <mergeCell ref="G33:G34"/>
    <mergeCell ref="O33:P33"/>
    <mergeCell ref="O34:P34"/>
    <mergeCell ref="B33:B34"/>
  </mergeCells>
  <conditionalFormatting sqref="U32:U34">
    <cfRule type="containsText" dxfId="47" priority="4" stopIfTrue="1" operator="containsText" text="Cerrada">
      <formula>NOT(ISERROR(SEARCH("Cerrada",U32)))</formula>
    </cfRule>
    <cfRule type="containsText" dxfId="46" priority="5" stopIfTrue="1" operator="containsText" text="En ejecución">
      <formula>NOT(ISERROR(SEARCH("En ejecución",U32)))</formula>
    </cfRule>
    <cfRule type="containsText" dxfId="45" priority="6" stopIfTrue="1" operator="containsText" text="Vencida">
      <formula>NOT(ISERROR(SEARCH("Vencida",U32)))</formula>
    </cfRule>
  </conditionalFormatting>
  <dataValidations count="7">
    <dataValidation type="list" allowBlank="1" showErrorMessage="1" sqref="A23" xr:uid="{00000000-0002-0000-0C00-000002000000}">
      <formula1>PROCESOS</formula1>
    </dataValidation>
    <dataValidation type="list" allowBlank="1" showInputMessage="1" showErrorMessage="1" sqref="I32" xr:uid="{00000000-0002-0000-0C00-000003000000}">
      <formula1>$H$2:$H$3</formula1>
    </dataValidation>
    <dataValidation type="list" allowBlank="1" showInputMessage="1" showErrorMessage="1" sqref="F32:F33 F48:F127 F35:F45" xr:uid="{00000000-0002-0000-0C00-000004000000}">
      <formula1>$G$2:$G$5</formula1>
    </dataValidation>
    <dataValidation type="list" allowBlank="1" showInputMessage="1" showErrorMessage="1" sqref="B32:B33 B35:B127" xr:uid="{00000000-0002-0000-0C00-000005000000}">
      <formula1>$F$2:$F$6</formula1>
    </dataValidation>
    <dataValidation type="list" allowBlank="1" showInputMessage="1" showErrorMessage="1" sqref="T32:T34" xr:uid="{00000000-0002-0000-0C00-000000000000}">
      <formula1>$J$2:$J$4</formula1>
    </dataValidation>
    <dataValidation type="list" allowBlank="1" showInputMessage="1" showErrorMessage="1" sqref="U32:U34" xr:uid="{00000000-0002-0000-0C00-000001000000}">
      <formula1>$I$2:$I$4</formula1>
    </dataValidation>
    <dataValidation type="list" allowBlank="1" showInputMessage="1" showErrorMessage="1" sqref="I37:I38 I52:I79 I41:I50 I82 I85 I88 I90 I92 I94 I98 I112 I101 I104" xr:uid="{A0CD9B51-68EA-4AA4-B303-C3C7B28F6277}">
      <formula1>$G$2:$G$3</formula1>
    </dataValidation>
  </dataValidations>
  <hyperlinks>
    <hyperlink ref="Q38" r:id="rId1" display="https://drive.google.com/drive/folders/12Q3XgNe5xu8Cf6KetOCxCuSlOs8sV9pI" xr:uid="{48E3C354-4622-496A-80BE-949E7AEF0703}"/>
    <hyperlink ref="Q41" r:id="rId2" display="https://drive.google.com/drive/folders/12Q3XgNe5xu8Cf6KetOCxCuSlOs8sV9pI" xr:uid="{BEF3ED42-CD2C-4074-B982-96EB38CF685E}"/>
  </hyperlink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A908"/>
  <sheetViews>
    <sheetView showGridLines="0" topLeftCell="A17" zoomScale="60" zoomScaleNormal="60" workbookViewId="0">
      <selection activeCell="A17" sqref="A17:C20"/>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60.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43"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7"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9"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91"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6"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GESTIÓN DEL TALENTO HUMANO</v>
      </c>
      <c r="F22" s="1083"/>
      <c r="G22" s="21"/>
      <c r="H22" s="1074" t="s">
        <v>60</v>
      </c>
      <c r="I22" s="1075"/>
      <c r="J22" s="1076"/>
      <c r="K22" s="83"/>
      <c r="L22" s="87"/>
      <c r="M22" s="87"/>
      <c r="N22" s="87"/>
      <c r="O22" s="87"/>
      <c r="P22" s="87"/>
      <c r="Q22" s="87"/>
      <c r="R22" s="87"/>
      <c r="S22" s="87"/>
      <c r="T22" s="87"/>
      <c r="U22" s="87"/>
      <c r="V22" s="87"/>
      <c r="W22" s="87"/>
      <c r="X22" s="86"/>
    </row>
    <row r="23" spans="1:27" ht="53.25" customHeight="1" thickBot="1">
      <c r="A23" s="1093" t="s">
        <v>52</v>
      </c>
      <c r="B23" s="1094"/>
      <c r="C23" s="1095"/>
      <c r="D23" s="23"/>
      <c r="E23" s="93" t="s">
        <v>144</v>
      </c>
      <c r="F23" s="94">
        <f>COUNTA(E31:E71)</f>
        <v>31</v>
      </c>
      <c r="G23" s="21"/>
      <c r="H23" s="1077" t="s">
        <v>66</v>
      </c>
      <c r="I23" s="1078"/>
      <c r="J23" s="94">
        <f>COUNTIF(I31:I71,"Acción Correctiva")</f>
        <v>9</v>
      </c>
      <c r="K23" s="88"/>
      <c r="L23" s="87"/>
      <c r="M23" s="87"/>
      <c r="N23" s="87"/>
      <c r="O23" s="87"/>
      <c r="P23" s="87"/>
      <c r="Q23" s="87"/>
      <c r="R23" s="87"/>
      <c r="S23" s="87"/>
      <c r="T23" s="87"/>
      <c r="U23" s="86"/>
      <c r="V23" s="86"/>
      <c r="W23" s="23"/>
      <c r="X23" s="86"/>
    </row>
    <row r="24" spans="1:27" ht="48.75" customHeight="1" thickBot="1">
      <c r="A24" s="27"/>
      <c r="B24" s="23"/>
      <c r="C24" s="23"/>
      <c r="D24" s="28"/>
      <c r="E24" s="95" t="s">
        <v>61</v>
      </c>
      <c r="F24" s="96">
        <f>COUNTA(H31:H71)</f>
        <v>26</v>
      </c>
      <c r="G24" s="24"/>
      <c r="H24" s="1079" t="s">
        <v>149</v>
      </c>
      <c r="I24" s="1080"/>
      <c r="J24" s="99">
        <f>COUNTIF(I31:I71,"Acción Preventiva y/o de mejora")</f>
        <v>17</v>
      </c>
      <c r="K24" s="88"/>
      <c r="L24" s="87"/>
      <c r="M24" s="87"/>
      <c r="N24" s="87"/>
      <c r="O24" s="87"/>
      <c r="P24" s="87"/>
      <c r="Q24" s="87"/>
      <c r="R24" s="88"/>
      <c r="S24" s="88"/>
      <c r="T24" s="88"/>
      <c r="U24" s="86"/>
      <c r="V24" s="86"/>
      <c r="W24" s="23"/>
      <c r="X24" s="86"/>
    </row>
    <row r="25" spans="1:27" ht="53.25" customHeight="1">
      <c r="A25" s="27"/>
      <c r="B25" s="23"/>
      <c r="C25" s="23"/>
      <c r="D25" s="33"/>
      <c r="E25" s="97" t="s">
        <v>145</v>
      </c>
      <c r="F25" s="96">
        <f>COUNTIF(W31:W71, "Vencida")</f>
        <v>0</v>
      </c>
      <c r="G25" s="24"/>
      <c r="H25" s="1081"/>
      <c r="I25" s="1081"/>
      <c r="J25" s="89"/>
      <c r="K25" s="88"/>
      <c r="L25" s="87"/>
      <c r="M25" s="87"/>
      <c r="N25" s="87"/>
      <c r="O25" s="87"/>
      <c r="P25" s="87"/>
      <c r="Q25" s="87"/>
      <c r="R25" s="88"/>
      <c r="S25" s="88"/>
      <c r="T25" s="88"/>
      <c r="U25" s="86"/>
      <c r="V25" s="86"/>
      <c r="W25" s="23"/>
      <c r="X25" s="47"/>
    </row>
    <row r="26" spans="1:27" ht="48.75" customHeight="1">
      <c r="A26" s="27"/>
      <c r="B26" s="23"/>
      <c r="C26" s="23"/>
      <c r="D26" s="28"/>
      <c r="E26" s="97" t="s">
        <v>146</v>
      </c>
      <c r="F26" s="269">
        <f>COUNTIF(W31:W71, "En ejecución")</f>
        <v>9</v>
      </c>
      <c r="G26" s="24"/>
      <c r="H26" s="1081"/>
      <c r="I26" s="1081"/>
      <c r="J26" s="139"/>
      <c r="K26" s="89"/>
      <c r="L26" s="87"/>
      <c r="M26" s="87"/>
      <c r="N26" s="87"/>
      <c r="O26" s="87"/>
      <c r="P26" s="87"/>
      <c r="Q26" s="87"/>
      <c r="R26" s="88"/>
      <c r="S26" s="88"/>
      <c r="T26" s="88"/>
      <c r="U26" s="86"/>
      <c r="V26" s="86"/>
      <c r="W26" s="23"/>
      <c r="X26" s="47"/>
    </row>
    <row r="27" spans="1:27" ht="51" customHeight="1" thickBot="1">
      <c r="A27" s="27"/>
      <c r="B27" s="23"/>
      <c r="C27" s="23"/>
      <c r="D27" s="33"/>
      <c r="E27" s="98" t="s">
        <v>148</v>
      </c>
      <c r="F27" s="99">
        <f>COUNTIF(W31:W71, "Cerrada")</f>
        <v>0</v>
      </c>
      <c r="G27" s="24"/>
      <c r="H27" s="25"/>
      <c r="I27" s="85"/>
      <c r="J27" s="84"/>
      <c r="K27" s="84"/>
      <c r="L27" s="87"/>
      <c r="M27" s="87"/>
      <c r="N27" s="87"/>
      <c r="O27" s="87"/>
      <c r="P27" s="87"/>
      <c r="Q27" s="87"/>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90.75"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597" t="s">
        <v>82</v>
      </c>
      <c r="N30" s="539" t="s">
        <v>83</v>
      </c>
      <c r="O30" s="1090" t="s">
        <v>84</v>
      </c>
      <c r="P30" s="1091"/>
      <c r="Q30" s="1091"/>
      <c r="R30" s="1092"/>
      <c r="S30" s="539" t="s">
        <v>85</v>
      </c>
      <c r="T30" s="620" t="s">
        <v>84</v>
      </c>
      <c r="U30" s="597" t="s">
        <v>85</v>
      </c>
      <c r="V30" s="597" t="s">
        <v>158</v>
      </c>
      <c r="W30" s="597" t="s">
        <v>86</v>
      </c>
      <c r="X30" s="539" t="s">
        <v>155</v>
      </c>
      <c r="Y30" s="74"/>
      <c r="Z30" s="78"/>
      <c r="AA30" s="78"/>
    </row>
    <row r="31" spans="1:27" s="581" customFormat="1" ht="245.25" customHeight="1">
      <c r="A31" s="474">
        <v>1</v>
      </c>
      <c r="B31" s="238" t="s">
        <v>10</v>
      </c>
      <c r="C31" s="238" t="s">
        <v>132</v>
      </c>
      <c r="D31" s="228">
        <v>43781</v>
      </c>
      <c r="E31" s="270" t="s">
        <v>1005</v>
      </c>
      <c r="F31" s="582" t="s">
        <v>154</v>
      </c>
      <c r="G31" s="270" t="s">
        <v>1006</v>
      </c>
      <c r="H31" s="270" t="s">
        <v>1007</v>
      </c>
      <c r="I31" s="582" t="s">
        <v>140</v>
      </c>
      <c r="J31" s="229" t="s">
        <v>1008</v>
      </c>
      <c r="K31" s="229" t="s">
        <v>1009</v>
      </c>
      <c r="L31" s="782">
        <v>43819</v>
      </c>
      <c r="M31" s="228">
        <v>43891</v>
      </c>
      <c r="N31" s="769">
        <v>44165</v>
      </c>
      <c r="O31" s="1180" t="s">
        <v>1587</v>
      </c>
      <c r="P31" s="1180"/>
      <c r="Q31" s="1180"/>
      <c r="R31" s="1180"/>
      <c r="S31" s="238" t="s">
        <v>1588</v>
      </c>
      <c r="T31" s="789" t="s">
        <v>1091</v>
      </c>
      <c r="U31" s="619"/>
      <c r="V31" s="624" t="s">
        <v>156</v>
      </c>
      <c r="W31" s="618" t="s">
        <v>143</v>
      </c>
      <c r="X31" s="623" t="s">
        <v>1092</v>
      </c>
      <c r="Y31" s="1"/>
      <c r="Z31" s="1"/>
    </row>
    <row r="32" spans="1:27" ht="207.75" customHeight="1">
      <c r="A32" s="474">
        <v>2</v>
      </c>
      <c r="B32" s="238" t="s">
        <v>10</v>
      </c>
      <c r="C32" s="238" t="s">
        <v>132</v>
      </c>
      <c r="D32" s="228" t="s">
        <v>1010</v>
      </c>
      <c r="E32" s="270" t="s">
        <v>1011</v>
      </c>
      <c r="F32" s="582" t="s">
        <v>154</v>
      </c>
      <c r="G32" s="270" t="s">
        <v>1012</v>
      </c>
      <c r="H32" s="270" t="s">
        <v>1013</v>
      </c>
      <c r="I32" s="582" t="s">
        <v>140</v>
      </c>
      <c r="J32" s="229" t="s">
        <v>1014</v>
      </c>
      <c r="K32" s="229" t="s">
        <v>1009</v>
      </c>
      <c r="L32" s="782">
        <v>43819</v>
      </c>
      <c r="M32" s="228">
        <v>43862</v>
      </c>
      <c r="N32" s="769">
        <v>44134</v>
      </c>
      <c r="O32" s="1180" t="s">
        <v>1589</v>
      </c>
      <c r="P32" s="1180"/>
      <c r="Q32" s="1180"/>
      <c r="R32" s="1180"/>
      <c r="S32" s="238" t="s">
        <v>1590</v>
      </c>
      <c r="T32" s="789" t="s">
        <v>1091</v>
      </c>
      <c r="U32" s="601"/>
      <c r="V32" s="624" t="s">
        <v>156</v>
      </c>
      <c r="W32" s="622" t="s">
        <v>143</v>
      </c>
      <c r="X32" s="623" t="s">
        <v>1092</v>
      </c>
    </row>
    <row r="33" spans="1:26" ht="199.5" customHeight="1">
      <c r="A33" s="474">
        <v>3</v>
      </c>
      <c r="B33" s="238" t="s">
        <v>129</v>
      </c>
      <c r="C33" s="238" t="s">
        <v>132</v>
      </c>
      <c r="D33" s="228">
        <v>43809</v>
      </c>
      <c r="E33" s="270" t="s">
        <v>1015</v>
      </c>
      <c r="F33" s="582" t="s">
        <v>138</v>
      </c>
      <c r="G33" s="270" t="s">
        <v>1016</v>
      </c>
      <c r="H33" s="270" t="s">
        <v>1017</v>
      </c>
      <c r="I33" s="582" t="s">
        <v>140</v>
      </c>
      <c r="J33" s="229" t="s">
        <v>1018</v>
      </c>
      <c r="K33" s="229" t="s">
        <v>1019</v>
      </c>
      <c r="L33" s="782">
        <v>43819</v>
      </c>
      <c r="M33" s="228">
        <v>43891</v>
      </c>
      <c r="N33" s="228">
        <v>44165</v>
      </c>
      <c r="O33" s="1180" t="s">
        <v>1591</v>
      </c>
      <c r="P33" s="1180"/>
      <c r="Q33" s="1180"/>
      <c r="R33" s="1180"/>
      <c r="S33" s="238" t="s">
        <v>1592</v>
      </c>
      <c r="T33" s="789" t="s">
        <v>1091</v>
      </c>
      <c r="U33" s="601"/>
      <c r="V33" s="624" t="s">
        <v>156</v>
      </c>
      <c r="W33" s="622" t="s">
        <v>143</v>
      </c>
      <c r="X33" s="623" t="s">
        <v>1092</v>
      </c>
      <c r="Y33" s="1"/>
      <c r="Z33" s="1"/>
    </row>
    <row r="34" spans="1:26" ht="190.5" customHeight="1">
      <c r="A34" s="474">
        <v>4</v>
      </c>
      <c r="B34" s="238" t="s">
        <v>129</v>
      </c>
      <c r="C34" s="238" t="s">
        <v>132</v>
      </c>
      <c r="D34" s="228">
        <v>43867</v>
      </c>
      <c r="E34" s="270" t="s">
        <v>1020</v>
      </c>
      <c r="F34" s="582" t="s">
        <v>138</v>
      </c>
      <c r="G34" s="270" t="s">
        <v>1021</v>
      </c>
      <c r="H34" s="270" t="s">
        <v>1024</v>
      </c>
      <c r="I34" s="582" t="s">
        <v>140</v>
      </c>
      <c r="J34" s="229" t="s">
        <v>1025</v>
      </c>
      <c r="K34" s="229" t="s">
        <v>1019</v>
      </c>
      <c r="L34" s="782">
        <v>43881</v>
      </c>
      <c r="M34" s="228">
        <v>43891</v>
      </c>
      <c r="N34" s="228">
        <v>44134</v>
      </c>
      <c r="O34" s="1180" t="s">
        <v>1593</v>
      </c>
      <c r="P34" s="1180"/>
      <c r="Q34" s="1180"/>
      <c r="R34" s="1180"/>
      <c r="S34" s="238" t="s">
        <v>1594</v>
      </c>
      <c r="T34" s="789" t="s">
        <v>1091</v>
      </c>
      <c r="U34" s="601"/>
      <c r="V34" s="624" t="s">
        <v>156</v>
      </c>
      <c r="W34" s="622" t="s">
        <v>143</v>
      </c>
      <c r="X34" s="623" t="s">
        <v>1092</v>
      </c>
      <c r="Y34" s="1"/>
      <c r="Z34" s="1"/>
    </row>
    <row r="35" spans="1:26" ht="299.25" customHeight="1">
      <c r="A35" s="474">
        <v>5</v>
      </c>
      <c r="B35" s="238" t="s">
        <v>129</v>
      </c>
      <c r="C35" s="238" t="s">
        <v>132</v>
      </c>
      <c r="D35" s="228">
        <v>43902</v>
      </c>
      <c r="E35" s="270" t="s">
        <v>1026</v>
      </c>
      <c r="F35" s="582" t="s">
        <v>138</v>
      </c>
      <c r="G35" s="592" t="s">
        <v>1027</v>
      </c>
      <c r="H35" s="270" t="s">
        <v>1028</v>
      </c>
      <c r="I35" s="582" t="s">
        <v>140</v>
      </c>
      <c r="J35" s="229" t="s">
        <v>1029</v>
      </c>
      <c r="K35" s="229" t="s">
        <v>1019</v>
      </c>
      <c r="L35" s="782">
        <v>43909</v>
      </c>
      <c r="M35" s="228">
        <v>43922</v>
      </c>
      <c r="N35" s="769">
        <v>44165</v>
      </c>
      <c r="O35" s="1180" t="s">
        <v>1595</v>
      </c>
      <c r="P35" s="1180"/>
      <c r="Q35" s="1180"/>
      <c r="R35" s="1180"/>
      <c r="S35" s="426" t="s">
        <v>1596</v>
      </c>
      <c r="T35" s="216" t="s">
        <v>1091</v>
      </c>
      <c r="U35" s="601"/>
      <c r="V35" s="713" t="s">
        <v>156</v>
      </c>
      <c r="W35" s="756" t="s">
        <v>143</v>
      </c>
      <c r="X35" s="760" t="s">
        <v>1092</v>
      </c>
      <c r="Y35" s="1"/>
      <c r="Z35" s="1"/>
    </row>
    <row r="36" spans="1:26" ht="285">
      <c r="A36" s="474">
        <v>6</v>
      </c>
      <c r="B36" s="238" t="s">
        <v>129</v>
      </c>
      <c r="C36" s="238" t="s">
        <v>132</v>
      </c>
      <c r="D36" s="228">
        <v>43902</v>
      </c>
      <c r="E36" s="270" t="s">
        <v>1026</v>
      </c>
      <c r="F36" s="582" t="s">
        <v>138</v>
      </c>
      <c r="G36" s="592" t="s">
        <v>1027</v>
      </c>
      <c r="H36" s="270" t="s">
        <v>1030</v>
      </c>
      <c r="I36" s="582" t="s">
        <v>140</v>
      </c>
      <c r="J36" s="229" t="s">
        <v>1031</v>
      </c>
      <c r="K36" s="229" t="s">
        <v>1019</v>
      </c>
      <c r="L36" s="782">
        <v>43909</v>
      </c>
      <c r="M36" s="228">
        <v>43952</v>
      </c>
      <c r="N36" s="228">
        <v>44135</v>
      </c>
      <c r="O36" s="1180" t="s">
        <v>1597</v>
      </c>
      <c r="P36" s="1180"/>
      <c r="Q36" s="1180"/>
      <c r="R36" s="1180"/>
      <c r="S36" s="238" t="s">
        <v>1598</v>
      </c>
      <c r="T36" s="216" t="s">
        <v>1091</v>
      </c>
      <c r="U36" s="601"/>
      <c r="V36" s="713" t="s">
        <v>156</v>
      </c>
      <c r="W36" s="756" t="s">
        <v>143</v>
      </c>
      <c r="X36" s="760" t="s">
        <v>1092</v>
      </c>
      <c r="Y36" s="1"/>
      <c r="Z36" s="1"/>
    </row>
    <row r="37" spans="1:26" ht="299.25" customHeight="1">
      <c r="A37" s="474">
        <v>7</v>
      </c>
      <c r="B37" s="238" t="s">
        <v>129</v>
      </c>
      <c r="C37" s="238" t="s">
        <v>132</v>
      </c>
      <c r="D37" s="228">
        <v>43902</v>
      </c>
      <c r="E37" s="270" t="s">
        <v>1026</v>
      </c>
      <c r="F37" s="582" t="s">
        <v>138</v>
      </c>
      <c r="G37" s="592" t="s">
        <v>1027</v>
      </c>
      <c r="H37" s="270" t="s">
        <v>1032</v>
      </c>
      <c r="I37" s="582" t="s">
        <v>140</v>
      </c>
      <c r="J37" s="229" t="s">
        <v>1084</v>
      </c>
      <c r="K37" s="229" t="s">
        <v>1019</v>
      </c>
      <c r="L37" s="782">
        <v>43909</v>
      </c>
      <c r="M37" s="228">
        <v>43952</v>
      </c>
      <c r="N37" s="228">
        <v>44165</v>
      </c>
      <c r="O37" s="1180" t="s">
        <v>1599</v>
      </c>
      <c r="P37" s="1180"/>
      <c r="Q37" s="1180"/>
      <c r="R37" s="1180"/>
      <c r="S37" s="238" t="s">
        <v>1600</v>
      </c>
      <c r="T37" s="216" t="s">
        <v>1096</v>
      </c>
      <c r="U37" s="135"/>
      <c r="V37" s="713" t="s">
        <v>156</v>
      </c>
      <c r="W37" s="756" t="s">
        <v>143</v>
      </c>
      <c r="X37" s="760" t="s">
        <v>1092</v>
      </c>
      <c r="Y37" s="1"/>
      <c r="Z37" s="1"/>
    </row>
    <row r="38" spans="1:26" ht="213.75" customHeight="1">
      <c r="A38" s="604">
        <v>8</v>
      </c>
      <c r="B38" s="238" t="s">
        <v>129</v>
      </c>
      <c r="C38" s="238" t="s">
        <v>132</v>
      </c>
      <c r="D38" s="228">
        <v>43956</v>
      </c>
      <c r="E38" s="270" t="s">
        <v>1061</v>
      </c>
      <c r="F38" s="602" t="s">
        <v>138</v>
      </c>
      <c r="G38" s="270" t="s">
        <v>1062</v>
      </c>
      <c r="H38" s="270" t="s">
        <v>1063</v>
      </c>
      <c r="I38" s="602" t="s">
        <v>140</v>
      </c>
      <c r="J38" s="229" t="s">
        <v>1064</v>
      </c>
      <c r="K38" s="229" t="s">
        <v>1065</v>
      </c>
      <c r="L38" s="782">
        <v>43956</v>
      </c>
      <c r="M38" s="228">
        <v>43956</v>
      </c>
      <c r="N38" s="228">
        <v>44165</v>
      </c>
      <c r="O38" s="1179" t="s">
        <v>1601</v>
      </c>
      <c r="P38" s="1179"/>
      <c r="Q38" s="1179"/>
      <c r="R38" s="1179"/>
      <c r="S38" s="238" t="s">
        <v>1149</v>
      </c>
      <c r="T38" s="216" t="s">
        <v>1098</v>
      </c>
      <c r="U38" s="135"/>
      <c r="V38" s="713" t="s">
        <v>156</v>
      </c>
      <c r="W38" s="756" t="s">
        <v>143</v>
      </c>
      <c r="X38" s="760" t="s">
        <v>1092</v>
      </c>
      <c r="Y38" s="1"/>
      <c r="Z38" s="1"/>
    </row>
    <row r="39" spans="1:26" ht="323.25" customHeight="1" thickBot="1">
      <c r="A39" s="604">
        <v>9</v>
      </c>
      <c r="B39" s="238" t="s">
        <v>129</v>
      </c>
      <c r="C39" s="238" t="s">
        <v>132</v>
      </c>
      <c r="D39" s="228">
        <v>43956</v>
      </c>
      <c r="E39" s="270" t="s">
        <v>1061</v>
      </c>
      <c r="F39" s="602" t="s">
        <v>138</v>
      </c>
      <c r="G39" s="270" t="s">
        <v>1062</v>
      </c>
      <c r="H39" s="270" t="s">
        <v>1066</v>
      </c>
      <c r="I39" s="602" t="s">
        <v>140</v>
      </c>
      <c r="J39" s="229" t="s">
        <v>1067</v>
      </c>
      <c r="K39" s="229" t="s">
        <v>1019</v>
      </c>
      <c r="L39" s="782">
        <v>43956</v>
      </c>
      <c r="M39" s="228">
        <v>43956</v>
      </c>
      <c r="N39" s="228">
        <v>44165</v>
      </c>
      <c r="O39" s="1149" t="s">
        <v>1602</v>
      </c>
      <c r="P39" s="1149"/>
      <c r="Q39" s="1149"/>
      <c r="R39" s="1149"/>
      <c r="S39" s="242" t="s">
        <v>1150</v>
      </c>
      <c r="T39" s="216" t="s">
        <v>1151</v>
      </c>
      <c r="U39" s="289" t="s">
        <v>1099</v>
      </c>
      <c r="V39" s="713" t="s">
        <v>156</v>
      </c>
      <c r="W39" s="756" t="s">
        <v>143</v>
      </c>
      <c r="X39" s="760" t="s">
        <v>1092</v>
      </c>
      <c r="Y39" s="1"/>
      <c r="Z39" s="1"/>
    </row>
    <row r="40" spans="1:26" ht="306">
      <c r="A40" s="739">
        <v>10</v>
      </c>
      <c r="B40" s="739" t="s">
        <v>10</v>
      </c>
      <c r="C40" s="651" t="s">
        <v>126</v>
      </c>
      <c r="D40" s="740">
        <v>44141</v>
      </c>
      <c r="E40" s="741" t="s">
        <v>1293</v>
      </c>
      <c r="F40" s="651" t="s">
        <v>11</v>
      </c>
      <c r="G40" s="646" t="s">
        <v>1294</v>
      </c>
      <c r="H40" s="742" t="s">
        <v>1295</v>
      </c>
      <c r="I40" s="647" t="s">
        <v>24</v>
      </c>
      <c r="J40" s="743" t="s">
        <v>1296</v>
      </c>
      <c r="K40" s="643" t="s">
        <v>1297</v>
      </c>
      <c r="L40" s="650">
        <v>44141</v>
      </c>
      <c r="M40" s="228">
        <v>44228</v>
      </c>
      <c r="N40" s="228">
        <v>44377</v>
      </c>
      <c r="O40" s="1149" t="s">
        <v>1568</v>
      </c>
      <c r="P40" s="1149"/>
      <c r="Q40" s="1149"/>
      <c r="R40" s="1149"/>
      <c r="S40" s="242"/>
      <c r="T40" s="135"/>
      <c r="U40" s="135"/>
      <c r="V40" s="135"/>
      <c r="W40" s="759"/>
      <c r="X40" s="136"/>
      <c r="Y40" s="1"/>
      <c r="Z40" s="1"/>
    </row>
    <row r="41" spans="1:26" ht="238">
      <c r="A41" s="648">
        <v>11</v>
      </c>
      <c r="B41" s="651" t="s">
        <v>10</v>
      </c>
      <c r="C41" s="651" t="s">
        <v>132</v>
      </c>
      <c r="D41" s="687">
        <v>44141</v>
      </c>
      <c r="E41" s="688" t="s">
        <v>1298</v>
      </c>
      <c r="F41" s="651" t="s">
        <v>11</v>
      </c>
      <c r="G41" s="646" t="s">
        <v>1299</v>
      </c>
      <c r="H41" s="744" t="s">
        <v>1300</v>
      </c>
      <c r="I41" s="647" t="s">
        <v>24</v>
      </c>
      <c r="J41" s="744" t="s">
        <v>1301</v>
      </c>
      <c r="K41" s="643" t="s">
        <v>1302</v>
      </c>
      <c r="L41" s="650">
        <v>44141</v>
      </c>
      <c r="M41" s="228">
        <v>44228</v>
      </c>
      <c r="N41" s="228">
        <v>44377</v>
      </c>
      <c r="O41" s="1149" t="s">
        <v>1568</v>
      </c>
      <c r="P41" s="1149"/>
      <c r="Q41" s="1149"/>
      <c r="R41" s="1149"/>
      <c r="S41" s="242"/>
      <c r="T41" s="135"/>
      <c r="U41" s="135"/>
      <c r="V41" s="135"/>
      <c r="W41" s="759"/>
      <c r="X41" s="136"/>
      <c r="Y41" s="1"/>
      <c r="Z41" s="1"/>
    </row>
    <row r="42" spans="1:26" ht="112">
      <c r="A42" s="648">
        <v>12</v>
      </c>
      <c r="B42" s="651" t="s">
        <v>10</v>
      </c>
      <c r="C42" s="651" t="s">
        <v>132</v>
      </c>
      <c r="D42" s="687">
        <v>44141</v>
      </c>
      <c r="E42" s="688" t="s">
        <v>1303</v>
      </c>
      <c r="F42" s="651" t="s">
        <v>11</v>
      </c>
      <c r="G42" s="646" t="s">
        <v>1304</v>
      </c>
      <c r="H42" s="1158" t="s">
        <v>1305</v>
      </c>
      <c r="I42" s="1160" t="s">
        <v>24</v>
      </c>
      <c r="J42" s="1162" t="s">
        <v>1306</v>
      </c>
      <c r="K42" s="1158" t="s">
        <v>1302</v>
      </c>
      <c r="L42" s="1164">
        <v>44141</v>
      </c>
      <c r="M42" s="1166">
        <v>44207</v>
      </c>
      <c r="N42" s="1166">
        <v>44377</v>
      </c>
      <c r="O42" s="1149" t="s">
        <v>1568</v>
      </c>
      <c r="P42" s="1149"/>
      <c r="Q42" s="1149"/>
      <c r="R42" s="1149"/>
      <c r="S42" s="1179"/>
      <c r="T42" s="135"/>
      <c r="U42" s="135"/>
      <c r="V42" s="135"/>
      <c r="W42" s="759"/>
      <c r="X42" s="136"/>
      <c r="Y42" s="1"/>
      <c r="Z42" s="1"/>
    </row>
    <row r="43" spans="1:26" ht="112">
      <c r="A43" s="648">
        <v>13</v>
      </c>
      <c r="B43" s="651" t="s">
        <v>10</v>
      </c>
      <c r="C43" s="651" t="s">
        <v>132</v>
      </c>
      <c r="D43" s="687">
        <v>44141</v>
      </c>
      <c r="E43" s="688" t="s">
        <v>1307</v>
      </c>
      <c r="F43" s="651" t="s">
        <v>138</v>
      </c>
      <c r="G43" s="646" t="s">
        <v>1308</v>
      </c>
      <c r="H43" s="1159"/>
      <c r="I43" s="1161"/>
      <c r="J43" s="1163"/>
      <c r="K43" s="1159"/>
      <c r="L43" s="1165"/>
      <c r="M43" s="1166"/>
      <c r="N43" s="1166"/>
      <c r="O43" s="1149"/>
      <c r="P43" s="1149"/>
      <c r="Q43" s="1149"/>
      <c r="R43" s="1149"/>
      <c r="S43" s="1179"/>
      <c r="T43" s="135"/>
      <c r="U43" s="135"/>
      <c r="V43" s="135"/>
      <c r="W43" s="759"/>
      <c r="X43" s="136"/>
      <c r="Y43" s="1"/>
      <c r="Z43" s="1"/>
    </row>
    <row r="44" spans="1:26" ht="409.6">
      <c r="A44" s="648">
        <v>14</v>
      </c>
      <c r="B44" s="651" t="s">
        <v>10</v>
      </c>
      <c r="C44" s="651" t="s">
        <v>132</v>
      </c>
      <c r="D44" s="687">
        <v>44141</v>
      </c>
      <c r="E44" s="688" t="s">
        <v>1309</v>
      </c>
      <c r="F44" s="651" t="s">
        <v>11</v>
      </c>
      <c r="G44" s="646" t="s">
        <v>1310</v>
      </c>
      <c r="H44" s="744" t="s">
        <v>1311</v>
      </c>
      <c r="I44" s="647" t="s">
        <v>24</v>
      </c>
      <c r="J44" s="745" t="s">
        <v>1312</v>
      </c>
      <c r="K44" s="643" t="s">
        <v>1302</v>
      </c>
      <c r="L44" s="650">
        <v>44141</v>
      </c>
      <c r="M44" s="228">
        <v>44228</v>
      </c>
      <c r="N44" s="228">
        <v>44377</v>
      </c>
      <c r="O44" s="1149" t="s">
        <v>1568</v>
      </c>
      <c r="P44" s="1149"/>
      <c r="Q44" s="1149"/>
      <c r="R44" s="1149"/>
      <c r="S44" s="242"/>
      <c r="T44" s="135"/>
      <c r="U44" s="135"/>
      <c r="V44" s="135"/>
      <c r="W44" s="759"/>
      <c r="X44" s="136"/>
      <c r="Y44" s="1"/>
      <c r="Z44" s="1"/>
    </row>
    <row r="45" spans="1:26" ht="409.6">
      <c r="A45" s="648">
        <v>15</v>
      </c>
      <c r="B45" s="651" t="s">
        <v>10</v>
      </c>
      <c r="C45" s="651" t="s">
        <v>132</v>
      </c>
      <c r="D45" s="687">
        <v>44141</v>
      </c>
      <c r="E45" s="688" t="s">
        <v>1313</v>
      </c>
      <c r="F45" s="651" t="s">
        <v>11</v>
      </c>
      <c r="G45" s="685" t="s">
        <v>1314</v>
      </c>
      <c r="H45" s="746" t="s">
        <v>1315</v>
      </c>
      <c r="I45" s="747" t="s">
        <v>24</v>
      </c>
      <c r="J45" s="747" t="s">
        <v>1316</v>
      </c>
      <c r="K45" s="685" t="s">
        <v>1317</v>
      </c>
      <c r="L45" s="650">
        <v>44141</v>
      </c>
      <c r="M45" s="228">
        <v>44197</v>
      </c>
      <c r="N45" s="228">
        <v>44377</v>
      </c>
      <c r="O45" s="1149" t="s">
        <v>1568</v>
      </c>
      <c r="P45" s="1149"/>
      <c r="Q45" s="1149"/>
      <c r="R45" s="1149"/>
      <c r="S45" s="242"/>
      <c r="T45" s="135"/>
      <c r="U45" s="135"/>
      <c r="V45" s="135"/>
      <c r="W45" s="759"/>
      <c r="X45" s="136"/>
      <c r="Y45" s="1"/>
      <c r="Z45" s="1"/>
    </row>
    <row r="46" spans="1:26" ht="154">
      <c r="A46" s="648">
        <v>16</v>
      </c>
      <c r="B46" s="651" t="s">
        <v>10</v>
      </c>
      <c r="C46" s="651" t="s">
        <v>132</v>
      </c>
      <c r="D46" s="687">
        <v>44141</v>
      </c>
      <c r="E46" s="688" t="s">
        <v>1318</v>
      </c>
      <c r="F46" s="651" t="s">
        <v>11</v>
      </c>
      <c r="G46" s="685" t="s">
        <v>1319</v>
      </c>
      <c r="H46" s="748" t="s">
        <v>1320</v>
      </c>
      <c r="I46" s="747" t="s">
        <v>24</v>
      </c>
      <c r="J46" s="747" t="s">
        <v>1321</v>
      </c>
      <c r="K46" s="648" t="s">
        <v>1322</v>
      </c>
      <c r="L46" s="650">
        <v>44141</v>
      </c>
      <c r="M46" s="228">
        <v>44197</v>
      </c>
      <c r="N46" s="228">
        <v>44377</v>
      </c>
      <c r="O46" s="1149" t="s">
        <v>1568</v>
      </c>
      <c r="P46" s="1149"/>
      <c r="Q46" s="1149"/>
      <c r="R46" s="1149"/>
      <c r="S46" s="242"/>
      <c r="T46" s="135"/>
      <c r="U46" s="135"/>
      <c r="V46" s="135"/>
      <c r="W46" s="759"/>
      <c r="X46" s="136"/>
      <c r="Y46" s="1"/>
      <c r="Z46" s="1"/>
    </row>
    <row r="47" spans="1:26" ht="112">
      <c r="A47" s="956">
        <v>17</v>
      </c>
      <c r="B47" s="956" t="s">
        <v>10</v>
      </c>
      <c r="C47" s="956" t="s">
        <v>132</v>
      </c>
      <c r="D47" s="1173">
        <v>44141</v>
      </c>
      <c r="E47" s="749" t="s">
        <v>1323</v>
      </c>
      <c r="F47" s="750" t="s">
        <v>11</v>
      </c>
      <c r="G47" s="751" t="s">
        <v>1324</v>
      </c>
      <c r="H47" s="1176" t="s">
        <v>1325</v>
      </c>
      <c r="I47" s="1155" t="s">
        <v>24</v>
      </c>
      <c r="J47" s="1168" t="s">
        <v>1326</v>
      </c>
      <c r="K47" s="956" t="s">
        <v>1322</v>
      </c>
      <c r="L47" s="1164">
        <v>44141</v>
      </c>
      <c r="M47" s="1157">
        <v>44197</v>
      </c>
      <c r="N47" s="1157">
        <v>44377</v>
      </c>
      <c r="O47" s="1149" t="s">
        <v>1568</v>
      </c>
      <c r="P47" s="1149"/>
      <c r="Q47" s="1149"/>
      <c r="R47" s="1149"/>
      <c r="S47" s="940"/>
      <c r="T47" s="135"/>
      <c r="U47" s="135"/>
      <c r="V47" s="135"/>
      <c r="W47" s="759"/>
      <c r="X47" s="136"/>
      <c r="Y47" s="1"/>
      <c r="Z47" s="1"/>
    </row>
    <row r="48" spans="1:26" ht="112">
      <c r="A48" s="1171"/>
      <c r="B48" s="1171"/>
      <c r="C48" s="1171"/>
      <c r="D48" s="1174"/>
      <c r="E48" s="688" t="s">
        <v>1327</v>
      </c>
      <c r="F48" s="651" t="s">
        <v>11</v>
      </c>
      <c r="G48" s="685" t="s">
        <v>1328</v>
      </c>
      <c r="H48" s="1177"/>
      <c r="I48" s="1167"/>
      <c r="J48" s="1169"/>
      <c r="K48" s="1171"/>
      <c r="L48" s="1172"/>
      <c r="M48" s="1157"/>
      <c r="N48" s="1157"/>
      <c r="O48" s="1149"/>
      <c r="P48" s="1149"/>
      <c r="Q48" s="1149"/>
      <c r="R48" s="1149"/>
      <c r="S48" s="941"/>
      <c r="T48" s="135"/>
      <c r="U48" s="135"/>
      <c r="V48" s="135"/>
      <c r="W48" s="759"/>
      <c r="X48" s="136"/>
      <c r="Y48" s="1"/>
      <c r="Z48" s="1"/>
    </row>
    <row r="49" spans="1:26" ht="70">
      <c r="A49" s="1171"/>
      <c r="B49" s="1171"/>
      <c r="C49" s="1171"/>
      <c r="D49" s="1174"/>
      <c r="E49" s="688" t="s">
        <v>1329</v>
      </c>
      <c r="F49" s="651" t="s">
        <v>138</v>
      </c>
      <c r="G49" s="685" t="s">
        <v>1328</v>
      </c>
      <c r="H49" s="1177"/>
      <c r="I49" s="1167"/>
      <c r="J49" s="1169"/>
      <c r="K49" s="1171"/>
      <c r="L49" s="1172"/>
      <c r="M49" s="1157"/>
      <c r="N49" s="1157"/>
      <c r="O49" s="1149"/>
      <c r="P49" s="1149"/>
      <c r="Q49" s="1149"/>
      <c r="R49" s="1149"/>
      <c r="S49" s="941"/>
      <c r="T49" s="135"/>
      <c r="U49" s="135"/>
      <c r="V49" s="135"/>
      <c r="W49" s="759"/>
      <c r="X49" s="136"/>
      <c r="Y49" s="1"/>
      <c r="Z49" s="1"/>
    </row>
    <row r="50" spans="1:26" ht="140">
      <c r="A50" s="1152"/>
      <c r="B50" s="1152"/>
      <c r="C50" s="1152"/>
      <c r="D50" s="1175"/>
      <c r="E50" s="688" t="s">
        <v>1330</v>
      </c>
      <c r="F50" s="651" t="s">
        <v>138</v>
      </c>
      <c r="G50" s="685" t="s">
        <v>1331</v>
      </c>
      <c r="H50" s="1178"/>
      <c r="I50" s="1156"/>
      <c r="J50" s="1170"/>
      <c r="K50" s="1152"/>
      <c r="L50" s="1165"/>
      <c r="M50" s="1157"/>
      <c r="N50" s="1157"/>
      <c r="O50" s="1149"/>
      <c r="P50" s="1149"/>
      <c r="Q50" s="1149"/>
      <c r="R50" s="1149"/>
      <c r="S50" s="942"/>
      <c r="T50" s="135"/>
      <c r="U50" s="135"/>
      <c r="V50" s="135"/>
      <c r="W50" s="759"/>
      <c r="X50" s="136"/>
      <c r="Y50" s="1"/>
      <c r="Z50" s="1"/>
    </row>
    <row r="51" spans="1:26" ht="345">
      <c r="A51" s="648">
        <v>18</v>
      </c>
      <c r="B51" s="651" t="s">
        <v>10</v>
      </c>
      <c r="C51" s="651" t="s">
        <v>132</v>
      </c>
      <c r="D51" s="687">
        <v>44141</v>
      </c>
      <c r="E51" s="688" t="s">
        <v>1332</v>
      </c>
      <c r="F51" s="651" t="s">
        <v>138</v>
      </c>
      <c r="G51" s="685" t="s">
        <v>1333</v>
      </c>
      <c r="H51" s="746" t="s">
        <v>1334</v>
      </c>
      <c r="I51" s="747" t="s">
        <v>140</v>
      </c>
      <c r="J51" s="747" t="s">
        <v>1335</v>
      </c>
      <c r="K51" s="648" t="s">
        <v>1336</v>
      </c>
      <c r="L51" s="650">
        <v>44141</v>
      </c>
      <c r="M51" s="228">
        <v>44197</v>
      </c>
      <c r="N51" s="228">
        <v>44377</v>
      </c>
      <c r="O51" s="1149" t="s">
        <v>1568</v>
      </c>
      <c r="P51" s="1149"/>
      <c r="Q51" s="1149"/>
      <c r="R51" s="1149"/>
      <c r="S51" s="242"/>
      <c r="T51" s="135"/>
      <c r="U51" s="135"/>
      <c r="V51" s="135"/>
      <c r="W51" s="759"/>
      <c r="X51" s="136"/>
      <c r="Y51" s="1"/>
      <c r="Z51" s="1"/>
    </row>
    <row r="52" spans="1:26" ht="210">
      <c r="A52" s="648">
        <v>19</v>
      </c>
      <c r="B52" s="651" t="s">
        <v>10</v>
      </c>
      <c r="C52" s="651" t="s">
        <v>132</v>
      </c>
      <c r="D52" s="687">
        <v>44141</v>
      </c>
      <c r="E52" s="688" t="s">
        <v>1337</v>
      </c>
      <c r="F52" s="651" t="s">
        <v>11</v>
      </c>
      <c r="G52" s="685" t="s">
        <v>1338</v>
      </c>
      <c r="H52" s="748" t="s">
        <v>1339</v>
      </c>
      <c r="I52" s="747" t="s">
        <v>24</v>
      </c>
      <c r="J52" s="746" t="s">
        <v>1340</v>
      </c>
      <c r="K52" s="648" t="s">
        <v>1336</v>
      </c>
      <c r="L52" s="650">
        <v>44141</v>
      </c>
      <c r="M52" s="228">
        <v>44197</v>
      </c>
      <c r="N52" s="228">
        <v>44377</v>
      </c>
      <c r="O52" s="1149" t="s">
        <v>1568</v>
      </c>
      <c r="P52" s="1149"/>
      <c r="Q52" s="1149"/>
      <c r="R52" s="1149"/>
      <c r="S52" s="242"/>
      <c r="T52" s="135"/>
      <c r="U52" s="135"/>
      <c r="V52" s="135"/>
      <c r="W52" s="759"/>
      <c r="X52" s="136"/>
      <c r="Y52" s="1"/>
      <c r="Z52" s="1"/>
    </row>
    <row r="53" spans="1:26" ht="168">
      <c r="A53" s="648">
        <v>20</v>
      </c>
      <c r="B53" s="651" t="s">
        <v>10</v>
      </c>
      <c r="C53" s="651" t="s">
        <v>132</v>
      </c>
      <c r="D53" s="687">
        <v>44141</v>
      </c>
      <c r="E53" s="688" t="s">
        <v>1341</v>
      </c>
      <c r="F53" s="651" t="s">
        <v>138</v>
      </c>
      <c r="G53" s="685" t="s">
        <v>1342</v>
      </c>
      <c r="H53" s="746" t="s">
        <v>1343</v>
      </c>
      <c r="I53" s="747" t="s">
        <v>140</v>
      </c>
      <c r="J53" s="747" t="s">
        <v>1344</v>
      </c>
      <c r="K53" s="648" t="s">
        <v>1336</v>
      </c>
      <c r="L53" s="650">
        <v>44141</v>
      </c>
      <c r="M53" s="228">
        <v>44197</v>
      </c>
      <c r="N53" s="228">
        <v>44500</v>
      </c>
      <c r="O53" s="1149" t="s">
        <v>1568</v>
      </c>
      <c r="P53" s="1149"/>
      <c r="Q53" s="1149"/>
      <c r="R53" s="1149"/>
      <c r="S53" s="242"/>
      <c r="T53" s="135"/>
      <c r="U53" s="135"/>
      <c r="V53" s="135"/>
      <c r="W53" s="759"/>
      <c r="X53" s="136"/>
      <c r="Y53" s="1"/>
      <c r="Z53" s="1"/>
    </row>
    <row r="54" spans="1:26" ht="154">
      <c r="A54" s="648">
        <v>21</v>
      </c>
      <c r="B54" s="651" t="s">
        <v>10</v>
      </c>
      <c r="C54" s="651" t="s">
        <v>132</v>
      </c>
      <c r="D54" s="687">
        <v>44141</v>
      </c>
      <c r="E54" s="688" t="s">
        <v>1345</v>
      </c>
      <c r="F54" s="651" t="s">
        <v>138</v>
      </c>
      <c r="G54" s="646" t="s">
        <v>1346</v>
      </c>
      <c r="H54" s="646" t="s">
        <v>1347</v>
      </c>
      <c r="I54" s="747" t="s">
        <v>140</v>
      </c>
      <c r="J54" s="744" t="s">
        <v>1348</v>
      </c>
      <c r="K54" s="643" t="s">
        <v>1302</v>
      </c>
      <c r="L54" s="650">
        <v>44141</v>
      </c>
      <c r="M54" s="228">
        <v>44197</v>
      </c>
      <c r="N54" s="228">
        <v>44377</v>
      </c>
      <c r="O54" s="1149" t="s">
        <v>1568</v>
      </c>
      <c r="P54" s="1149"/>
      <c r="Q54" s="1149"/>
      <c r="R54" s="1149"/>
      <c r="S54" s="242"/>
      <c r="T54" s="135"/>
      <c r="U54" s="135"/>
      <c r="V54" s="135"/>
      <c r="W54" s="759"/>
      <c r="X54" s="136"/>
      <c r="Y54" s="1"/>
      <c r="Z54" s="1"/>
    </row>
    <row r="55" spans="1:26" ht="168">
      <c r="A55" s="648">
        <v>22</v>
      </c>
      <c r="B55" s="651" t="s">
        <v>10</v>
      </c>
      <c r="C55" s="651" t="s">
        <v>132</v>
      </c>
      <c r="D55" s="687">
        <v>44141</v>
      </c>
      <c r="E55" s="688" t="s">
        <v>1349</v>
      </c>
      <c r="F55" s="651" t="s">
        <v>138</v>
      </c>
      <c r="G55" s="685" t="s">
        <v>1350</v>
      </c>
      <c r="H55" s="646" t="s">
        <v>1351</v>
      </c>
      <c r="I55" s="747" t="s">
        <v>140</v>
      </c>
      <c r="J55" s="744" t="s">
        <v>1352</v>
      </c>
      <c r="K55" s="643" t="s">
        <v>1302</v>
      </c>
      <c r="L55" s="650">
        <v>44141</v>
      </c>
      <c r="M55" s="228">
        <v>44197</v>
      </c>
      <c r="N55" s="228">
        <v>44377</v>
      </c>
      <c r="O55" s="1149" t="s">
        <v>1568</v>
      </c>
      <c r="P55" s="1149"/>
      <c r="Q55" s="1149"/>
      <c r="R55" s="1149"/>
      <c r="S55" s="242"/>
      <c r="T55" s="135"/>
      <c r="U55" s="135"/>
      <c r="V55" s="135"/>
      <c r="W55" s="759"/>
      <c r="X55" s="136"/>
      <c r="Y55" s="1"/>
      <c r="Z55" s="1"/>
    </row>
    <row r="56" spans="1:26" ht="182">
      <c r="A56" s="648">
        <v>23</v>
      </c>
      <c r="B56" s="651" t="s">
        <v>10</v>
      </c>
      <c r="C56" s="651" t="s">
        <v>132</v>
      </c>
      <c r="D56" s="687">
        <v>44141</v>
      </c>
      <c r="E56" s="688" t="s">
        <v>1353</v>
      </c>
      <c r="F56" s="651" t="s">
        <v>138</v>
      </c>
      <c r="G56" s="685" t="s">
        <v>1354</v>
      </c>
      <c r="H56" s="747" t="s">
        <v>1355</v>
      </c>
      <c r="I56" s="747" t="s">
        <v>140</v>
      </c>
      <c r="J56" s="744" t="s">
        <v>1356</v>
      </c>
      <c r="K56" s="643" t="s">
        <v>1302</v>
      </c>
      <c r="L56" s="650">
        <v>44141</v>
      </c>
      <c r="M56" s="228">
        <v>44197</v>
      </c>
      <c r="N56" s="228">
        <v>44377</v>
      </c>
      <c r="O56" s="1149" t="s">
        <v>1568</v>
      </c>
      <c r="P56" s="1149"/>
      <c r="Q56" s="1149"/>
      <c r="R56" s="1149"/>
      <c r="S56" s="242"/>
      <c r="T56" s="135"/>
      <c r="U56" s="135"/>
      <c r="V56" s="135"/>
      <c r="W56" s="759"/>
      <c r="X56" s="136"/>
      <c r="Y56" s="1"/>
      <c r="Z56" s="1"/>
    </row>
    <row r="57" spans="1:26" ht="112">
      <c r="A57" s="648">
        <v>24</v>
      </c>
      <c r="B57" s="651" t="s">
        <v>10</v>
      </c>
      <c r="C57" s="651" t="s">
        <v>132</v>
      </c>
      <c r="D57" s="687">
        <v>44141</v>
      </c>
      <c r="E57" s="688" t="s">
        <v>1357</v>
      </c>
      <c r="F57" s="651" t="s">
        <v>138</v>
      </c>
      <c r="G57" s="685" t="s">
        <v>1358</v>
      </c>
      <c r="H57" s="646" t="s">
        <v>1359</v>
      </c>
      <c r="I57" s="747" t="s">
        <v>140</v>
      </c>
      <c r="J57" s="747" t="s">
        <v>1360</v>
      </c>
      <c r="K57" s="643" t="s">
        <v>1302</v>
      </c>
      <c r="L57" s="650">
        <v>44141</v>
      </c>
      <c r="M57" s="228">
        <v>44207</v>
      </c>
      <c r="N57" s="228">
        <v>44377</v>
      </c>
      <c r="O57" s="1149" t="s">
        <v>1568</v>
      </c>
      <c r="P57" s="1149"/>
      <c r="Q57" s="1149"/>
      <c r="R57" s="1149"/>
      <c r="S57" s="242"/>
      <c r="T57" s="135"/>
      <c r="U57" s="135"/>
      <c r="V57" s="135"/>
      <c r="W57" s="759"/>
      <c r="X57" s="136"/>
      <c r="Y57" s="1"/>
      <c r="Z57" s="1"/>
    </row>
    <row r="58" spans="1:26" ht="126">
      <c r="A58" s="648">
        <v>25</v>
      </c>
      <c r="B58" s="651" t="s">
        <v>10</v>
      </c>
      <c r="C58" s="651" t="s">
        <v>132</v>
      </c>
      <c r="D58" s="687">
        <v>44141</v>
      </c>
      <c r="E58" s="688" t="s">
        <v>1361</v>
      </c>
      <c r="F58" s="651" t="s">
        <v>11</v>
      </c>
      <c r="G58" s="685" t="s">
        <v>1362</v>
      </c>
      <c r="H58" s="747" t="s">
        <v>1363</v>
      </c>
      <c r="I58" s="747" t="s">
        <v>24</v>
      </c>
      <c r="J58" s="746" t="s">
        <v>1364</v>
      </c>
      <c r="K58" s="648" t="s">
        <v>1336</v>
      </c>
      <c r="L58" s="650">
        <v>44141</v>
      </c>
      <c r="M58" s="228">
        <v>44207</v>
      </c>
      <c r="N58" s="228">
        <v>44377</v>
      </c>
      <c r="O58" s="1149" t="s">
        <v>1568</v>
      </c>
      <c r="P58" s="1149"/>
      <c r="Q58" s="1149"/>
      <c r="R58" s="1149"/>
      <c r="S58" s="242"/>
      <c r="T58" s="135"/>
      <c r="U58" s="135"/>
      <c r="V58" s="135"/>
      <c r="W58" s="759"/>
      <c r="X58" s="136"/>
      <c r="Y58" s="1"/>
      <c r="Z58" s="1"/>
    </row>
    <row r="59" spans="1:26" ht="98">
      <c r="A59" s="648">
        <v>26</v>
      </c>
      <c r="B59" s="651" t="s">
        <v>10</v>
      </c>
      <c r="C59" s="651" t="s">
        <v>132</v>
      </c>
      <c r="D59" s="687">
        <v>44141</v>
      </c>
      <c r="E59" s="688" t="s">
        <v>1365</v>
      </c>
      <c r="F59" s="651" t="s">
        <v>138</v>
      </c>
      <c r="G59" s="956" t="s">
        <v>1366</v>
      </c>
      <c r="H59" s="1153" t="s">
        <v>1367</v>
      </c>
      <c r="I59" s="1155" t="s">
        <v>140</v>
      </c>
      <c r="J59" s="1155" t="s">
        <v>1368</v>
      </c>
      <c r="K59" s="956" t="s">
        <v>1336</v>
      </c>
      <c r="L59" s="1164">
        <v>44141</v>
      </c>
      <c r="M59" s="1166">
        <v>44197</v>
      </c>
      <c r="N59" s="1166">
        <v>44377</v>
      </c>
      <c r="O59" s="1149" t="s">
        <v>1568</v>
      </c>
      <c r="P59" s="1149"/>
      <c r="Q59" s="1149"/>
      <c r="R59" s="1149"/>
      <c r="S59" s="940"/>
      <c r="T59" s="135"/>
      <c r="U59" s="135"/>
      <c r="V59" s="135"/>
      <c r="W59" s="759"/>
      <c r="X59" s="136"/>
      <c r="Y59" s="1"/>
      <c r="Z59" s="1"/>
    </row>
    <row r="60" spans="1:26" ht="154">
      <c r="A60" s="648">
        <v>27</v>
      </c>
      <c r="B60" s="651" t="s">
        <v>10</v>
      </c>
      <c r="C60" s="651" t="s">
        <v>132</v>
      </c>
      <c r="D60" s="687">
        <v>44141</v>
      </c>
      <c r="E60" s="688" t="s">
        <v>1369</v>
      </c>
      <c r="F60" s="651" t="s">
        <v>138</v>
      </c>
      <c r="G60" s="1152"/>
      <c r="H60" s="1154"/>
      <c r="I60" s="1156"/>
      <c r="J60" s="1156"/>
      <c r="K60" s="1152"/>
      <c r="L60" s="1165"/>
      <c r="M60" s="1166"/>
      <c r="N60" s="1166"/>
      <c r="O60" s="1149"/>
      <c r="P60" s="1149"/>
      <c r="Q60" s="1149"/>
      <c r="R60" s="1149"/>
      <c r="S60" s="942"/>
      <c r="T60" s="135"/>
      <c r="U60" s="135"/>
      <c r="V60" s="135"/>
      <c r="W60" s="759"/>
      <c r="X60" s="136"/>
      <c r="Y60" s="1"/>
      <c r="Z60" s="1"/>
    </row>
    <row r="61" spans="1:26" ht="112">
      <c r="A61" s="648">
        <v>28</v>
      </c>
      <c r="B61" s="651" t="s">
        <v>10</v>
      </c>
      <c r="C61" s="651" t="s">
        <v>132</v>
      </c>
      <c r="D61" s="687">
        <v>44141</v>
      </c>
      <c r="E61" s="688" t="s">
        <v>1370</v>
      </c>
      <c r="F61" s="651" t="s">
        <v>138</v>
      </c>
      <c r="G61" s="685" t="s">
        <v>1371</v>
      </c>
      <c r="H61" s="746" t="s">
        <v>1372</v>
      </c>
      <c r="I61" s="747" t="s">
        <v>140</v>
      </c>
      <c r="J61" s="747" t="s">
        <v>1373</v>
      </c>
      <c r="K61" s="648" t="s">
        <v>1336</v>
      </c>
      <c r="L61" s="650">
        <v>44141</v>
      </c>
      <c r="M61" s="228">
        <v>44197</v>
      </c>
      <c r="N61" s="228">
        <v>44377</v>
      </c>
      <c r="O61" s="1149" t="s">
        <v>1568</v>
      </c>
      <c r="P61" s="1149"/>
      <c r="Q61" s="1149"/>
      <c r="R61" s="1149"/>
      <c r="S61" s="242"/>
      <c r="T61" s="135"/>
      <c r="U61" s="135"/>
      <c r="V61" s="135"/>
      <c r="W61" s="759"/>
      <c r="X61" s="13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
      <c r="F82" s="1"/>
      <c r="G82" s="1"/>
      <c r="H82" s="1"/>
      <c r="I82" s="1"/>
      <c r="J82" s="1"/>
      <c r="K82" s="1"/>
      <c r="L82" s="1"/>
      <c r="M82" s="1"/>
      <c r="N82" s="1"/>
      <c r="O82" s="1"/>
      <c r="P82" s="1"/>
      <c r="Q82" s="1"/>
      <c r="R82" s="1"/>
      <c r="S82" s="1"/>
      <c r="T82" s="1"/>
      <c r="U82" s="1"/>
      <c r="V82" s="1"/>
      <c r="W82" s="13"/>
      <c r="X82" s="1"/>
      <c r="Y82" s="1"/>
      <c r="Z82" s="1"/>
    </row>
    <row r="83" spans="1:26">
      <c r="W83" s="13"/>
    </row>
    <row r="84" spans="1:26">
      <c r="W84" s="13"/>
    </row>
    <row r="85" spans="1:26">
      <c r="W85" s="13"/>
    </row>
    <row r="86" spans="1:26">
      <c r="W86" s="13"/>
    </row>
    <row r="87" spans="1:26">
      <c r="W87" s="13"/>
    </row>
    <row r="88" spans="1:26">
      <c r="W88" s="13"/>
    </row>
    <row r="89" spans="1:26">
      <c r="W89" s="13"/>
    </row>
    <row r="90" spans="1:26">
      <c r="W90" s="13"/>
    </row>
    <row r="91" spans="1:26">
      <c r="W91" s="13"/>
    </row>
    <row r="92" spans="1:26">
      <c r="W92" s="13"/>
    </row>
    <row r="93" spans="1:26">
      <c r="W93" s="13"/>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sheetData>
  <mergeCells count="70">
    <mergeCell ref="O58:R58"/>
    <mergeCell ref="O59:R60"/>
    <mergeCell ref="O61:R61"/>
    <mergeCell ref="S47:S50"/>
    <mergeCell ref="S59:S60"/>
    <mergeCell ref="O53:R53"/>
    <mergeCell ref="O54:R54"/>
    <mergeCell ref="O55:R55"/>
    <mergeCell ref="O56:R56"/>
    <mergeCell ref="O57:R57"/>
    <mergeCell ref="O45:R45"/>
    <mergeCell ref="O46:R46"/>
    <mergeCell ref="O47:R50"/>
    <mergeCell ref="O51:R51"/>
    <mergeCell ref="O52:R52"/>
    <mergeCell ref="O40:R40"/>
    <mergeCell ref="O41:R41"/>
    <mergeCell ref="O42:R43"/>
    <mergeCell ref="S42:S43"/>
    <mergeCell ref="O44:R44"/>
    <mergeCell ref="T29:X29"/>
    <mergeCell ref="O35:R35"/>
    <mergeCell ref="O36:R36"/>
    <mergeCell ref="O37:R37"/>
    <mergeCell ref="O31:R31"/>
    <mergeCell ref="O32:R32"/>
    <mergeCell ref="O33:R33"/>
    <mergeCell ref="O34:R34"/>
    <mergeCell ref="O30:R30"/>
    <mergeCell ref="A17:C20"/>
    <mergeCell ref="D17:W20"/>
    <mergeCell ref="A22:C22"/>
    <mergeCell ref="E22:F22"/>
    <mergeCell ref="H22:J22"/>
    <mergeCell ref="A23:C23"/>
    <mergeCell ref="H23:I23"/>
    <mergeCell ref="H24:I24"/>
    <mergeCell ref="H25:I25"/>
    <mergeCell ref="H26:I26"/>
    <mergeCell ref="A29:G29"/>
    <mergeCell ref="H29:N29"/>
    <mergeCell ref="O29:S29"/>
    <mergeCell ref="O38:R38"/>
    <mergeCell ref="O39:R39"/>
    <mergeCell ref="A47:A50"/>
    <mergeCell ref="B47:B50"/>
    <mergeCell ref="C47:C50"/>
    <mergeCell ref="D47:D50"/>
    <mergeCell ref="H47:H50"/>
    <mergeCell ref="N47:N50"/>
    <mergeCell ref="H42:H43"/>
    <mergeCell ref="I42:I43"/>
    <mergeCell ref="J42:J43"/>
    <mergeCell ref="L59:L60"/>
    <mergeCell ref="M59:M60"/>
    <mergeCell ref="N59:N60"/>
    <mergeCell ref="I47:I50"/>
    <mergeCell ref="J47:J50"/>
    <mergeCell ref="K47:K50"/>
    <mergeCell ref="L47:L50"/>
    <mergeCell ref="M47:M50"/>
    <mergeCell ref="K42:K43"/>
    <mergeCell ref="L42:L43"/>
    <mergeCell ref="M42:M43"/>
    <mergeCell ref="N42:N43"/>
    <mergeCell ref="G59:G60"/>
    <mergeCell ref="H59:H60"/>
    <mergeCell ref="I59:I60"/>
    <mergeCell ref="J59:J60"/>
    <mergeCell ref="K59:K60"/>
  </mergeCells>
  <conditionalFormatting sqref="W31">
    <cfRule type="containsText" dxfId="44" priority="31" stopIfTrue="1" operator="containsText" text="Cerrada">
      <formula>NOT(ISERROR(SEARCH("Cerrada",W31)))</formula>
    </cfRule>
    <cfRule type="containsText" dxfId="43" priority="32" stopIfTrue="1" operator="containsText" text="En ejecución">
      <formula>NOT(ISERROR(SEARCH("En ejecución",W31)))</formula>
    </cfRule>
    <cfRule type="containsText" dxfId="42" priority="33" stopIfTrue="1" operator="containsText" text="Vencida">
      <formula>NOT(ISERROR(SEARCH("Vencida",W31)))</formula>
    </cfRule>
  </conditionalFormatting>
  <conditionalFormatting sqref="W32">
    <cfRule type="containsText" dxfId="41" priority="28" stopIfTrue="1" operator="containsText" text="Cerrada">
      <formula>NOT(ISERROR(SEARCH("Cerrada",W32)))</formula>
    </cfRule>
    <cfRule type="containsText" dxfId="40" priority="29" stopIfTrue="1" operator="containsText" text="En ejecución">
      <formula>NOT(ISERROR(SEARCH("En ejecución",W32)))</formula>
    </cfRule>
    <cfRule type="containsText" dxfId="39" priority="30" stopIfTrue="1" operator="containsText" text="Vencida">
      <formula>NOT(ISERROR(SEARCH("Vencida",W32)))</formula>
    </cfRule>
  </conditionalFormatting>
  <conditionalFormatting sqref="W33">
    <cfRule type="containsText" dxfId="38" priority="25" stopIfTrue="1" operator="containsText" text="Cerrada">
      <formula>NOT(ISERROR(SEARCH("Cerrada",W33)))</formula>
    </cfRule>
    <cfRule type="containsText" dxfId="37" priority="26" stopIfTrue="1" operator="containsText" text="En ejecución">
      <formula>NOT(ISERROR(SEARCH("En ejecución",W33)))</formula>
    </cfRule>
    <cfRule type="containsText" dxfId="36" priority="27" stopIfTrue="1" operator="containsText" text="Vencida">
      <formula>NOT(ISERROR(SEARCH("Vencida",W33)))</formula>
    </cfRule>
  </conditionalFormatting>
  <conditionalFormatting sqref="W34">
    <cfRule type="containsText" dxfId="35" priority="16" stopIfTrue="1" operator="containsText" text="Cerrada">
      <formula>NOT(ISERROR(SEARCH("Cerrada",W34)))</formula>
    </cfRule>
    <cfRule type="containsText" dxfId="34" priority="17" stopIfTrue="1" operator="containsText" text="En ejecución">
      <formula>NOT(ISERROR(SEARCH("En ejecución",W34)))</formula>
    </cfRule>
    <cfRule type="containsText" dxfId="33" priority="18" stopIfTrue="1" operator="containsText" text="Vencida">
      <formula>NOT(ISERROR(SEARCH("Vencida",W34)))</formula>
    </cfRule>
  </conditionalFormatting>
  <conditionalFormatting sqref="W35">
    <cfRule type="containsText" dxfId="32" priority="13" stopIfTrue="1" operator="containsText" text="Cerrada">
      <formula>NOT(ISERROR(SEARCH("Cerrada",W35)))</formula>
    </cfRule>
    <cfRule type="containsText" dxfId="31" priority="14" stopIfTrue="1" operator="containsText" text="En ejecución">
      <formula>NOT(ISERROR(SEARCH("En ejecución",W35)))</formula>
    </cfRule>
    <cfRule type="containsText" dxfId="30" priority="15" stopIfTrue="1" operator="containsText" text="Vencida">
      <formula>NOT(ISERROR(SEARCH("Vencida",W35)))</formula>
    </cfRule>
  </conditionalFormatting>
  <conditionalFormatting sqref="W36">
    <cfRule type="containsText" dxfId="29" priority="10" stopIfTrue="1" operator="containsText" text="Cerrada">
      <formula>NOT(ISERROR(SEARCH("Cerrada",W36)))</formula>
    </cfRule>
    <cfRule type="containsText" dxfId="28" priority="11" stopIfTrue="1" operator="containsText" text="En ejecución">
      <formula>NOT(ISERROR(SEARCH("En ejecución",W36)))</formula>
    </cfRule>
    <cfRule type="containsText" dxfId="27" priority="12" stopIfTrue="1" operator="containsText" text="Vencida">
      <formula>NOT(ISERROR(SEARCH("Vencida",W36)))</formula>
    </cfRule>
  </conditionalFormatting>
  <conditionalFormatting sqref="W37">
    <cfRule type="containsText" dxfId="26" priority="7" stopIfTrue="1" operator="containsText" text="Cerrada">
      <formula>NOT(ISERROR(SEARCH("Cerrada",W37)))</formula>
    </cfRule>
    <cfRule type="containsText" dxfId="25" priority="8" stopIfTrue="1" operator="containsText" text="En ejecución">
      <formula>NOT(ISERROR(SEARCH("En ejecución",W37)))</formula>
    </cfRule>
    <cfRule type="containsText" dxfId="24" priority="9" stopIfTrue="1" operator="containsText" text="Vencida">
      <formula>NOT(ISERROR(SEARCH("Vencida",W37)))</formula>
    </cfRule>
  </conditionalFormatting>
  <conditionalFormatting sqref="W38">
    <cfRule type="containsText" dxfId="23" priority="4" stopIfTrue="1" operator="containsText" text="Cerrada">
      <formula>NOT(ISERROR(SEARCH("Cerrada",W38)))</formula>
    </cfRule>
    <cfRule type="containsText" dxfId="22" priority="5" stopIfTrue="1" operator="containsText" text="En ejecución">
      <formula>NOT(ISERROR(SEARCH("En ejecución",W38)))</formula>
    </cfRule>
    <cfRule type="containsText" dxfId="21" priority="6" stopIfTrue="1" operator="containsText" text="Vencida">
      <formula>NOT(ISERROR(SEARCH("Vencida",W38)))</formula>
    </cfRule>
  </conditionalFormatting>
  <conditionalFormatting sqref="W39">
    <cfRule type="containsText" dxfId="20" priority="1" stopIfTrue="1" operator="containsText" text="Cerrada">
      <formula>NOT(ISERROR(SEARCH("Cerrada",W39)))</formula>
    </cfRule>
    <cfRule type="containsText" dxfId="19" priority="2" stopIfTrue="1" operator="containsText" text="En ejecución">
      <formula>NOT(ISERROR(SEARCH("En ejecución",W39)))</formula>
    </cfRule>
    <cfRule type="containsText" dxfId="18" priority="3" stopIfTrue="1" operator="containsText" text="Vencida">
      <formula>NOT(ISERROR(SEARCH("Vencida",W39)))</formula>
    </cfRule>
  </conditionalFormatting>
  <dataValidations count="11">
    <dataValidation type="list" allowBlank="1" showErrorMessage="1" sqref="A23" xr:uid="{00000000-0002-0000-0D00-000000000000}">
      <formula1>PROCESOS</formula1>
    </dataValidation>
    <dataValidation type="list" allowBlank="1" showInputMessage="1" showErrorMessage="1" sqref="I31:I39" xr:uid="{00000000-0002-0000-0D00-000001000000}">
      <formula1>$H$2:$H$3</formula1>
    </dataValidation>
    <dataValidation type="list" allowBlank="1" showInputMessage="1" showErrorMessage="1" sqref="F31:F39" xr:uid="{00000000-0002-0000-0D00-000002000000}">
      <formula1>$G$2:$G$5</formula1>
    </dataValidation>
    <dataValidation type="list" allowBlank="1" showInputMessage="1" showErrorMessage="1" sqref="C31:C39" xr:uid="{00000000-0002-0000-0D00-000003000000}">
      <formula1>$D$2:$D$13</formula1>
    </dataValidation>
    <dataValidation type="list" allowBlank="1" showInputMessage="1" showErrorMessage="1" sqref="B31:B39" xr:uid="{00000000-0002-0000-0D00-000004000000}">
      <formula1>$F$2:$F$6</formula1>
    </dataValidation>
    <dataValidation type="list" allowBlank="1" showInputMessage="1" showErrorMessage="1" sqref="W31:W39" xr:uid="{00000000-0002-0000-0D00-000005000000}">
      <formula1>$I$2:$I$4</formula1>
    </dataValidation>
    <dataValidation type="list" allowBlank="1" showInputMessage="1" showErrorMessage="1" sqref="V31:V39" xr:uid="{00000000-0002-0000-0D00-000006000000}">
      <formula1>$J$2:$J$4</formula1>
    </dataValidation>
    <dataValidation type="list" allowBlank="1" showErrorMessage="1" sqref="F40:F61" xr:uid="{95AFC2AF-F156-4A8D-A742-809EFB26887B}">
      <formula1>$G$2:$G$5</formula1>
    </dataValidation>
    <dataValidation type="list" allowBlank="1" showErrorMessage="1" sqref="B51:B61 B40:B47" xr:uid="{E9CBE211-993A-4892-ACFE-143EDE97AA06}">
      <formula1>$F$2:$F$6</formula1>
    </dataValidation>
    <dataValidation type="list" allowBlank="1" showErrorMessage="1" sqref="I61 I40:I42 I44:I47 I51:I59" xr:uid="{F3F04B0B-84F5-4212-B3D8-0806362C357B}">
      <formula1>$H$2:$H$3</formula1>
    </dataValidation>
    <dataValidation type="list" allowBlank="1" showErrorMessage="1" sqref="C51:C61 C40:C47" xr:uid="{6DF46599-9B6D-4474-A54F-464D3C3033C0}">
      <formula1>$D$2:$D$13</formula1>
    </dataValidation>
  </dataValidations>
  <hyperlinks>
    <hyperlink ref="U39" r:id="rId1" xr:uid="{86BDE0F7-5422-4BB6-8430-AD3A856B5B28}"/>
    <hyperlink ref="S35" r:id="rId2" display="http://www.idep.edu.co/sites/default/files/DOC-DIC-01-01 Protocolo CEDOC V1.pdf" xr:uid="{672ADB09-79AA-46A6-810A-10D3DDC4B816}"/>
  </hyperlink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A894"/>
  <sheetViews>
    <sheetView showGridLines="0" topLeftCell="I32" zoomScale="64" zoomScaleNormal="30" workbookViewId="0">
      <selection activeCell="O32" sqref="O32:R32"/>
    </sheetView>
  </sheetViews>
  <sheetFormatPr baseColWidth="10" defaultColWidth="14.5" defaultRowHeight="15"/>
  <cols>
    <col min="1" max="1" width="6.5" style="249" customWidth="1"/>
    <col min="2" max="2" width="10.6640625" style="249" customWidth="1"/>
    <col min="3" max="3" width="17.5" style="249" customWidth="1"/>
    <col min="4" max="4" width="21.5" style="249" customWidth="1"/>
    <col min="5" max="5" width="75.5" style="249" customWidth="1"/>
    <col min="6" max="6" width="20" style="249" customWidth="1"/>
    <col min="7" max="7" width="51.83203125" style="249" customWidth="1"/>
    <col min="8" max="8" width="38.5" style="206" customWidth="1"/>
    <col min="9" max="9" width="14" style="249" customWidth="1"/>
    <col min="10" max="10" width="18" style="249" customWidth="1"/>
    <col min="11" max="11" width="18.5" style="249" customWidth="1"/>
    <col min="12" max="12" width="20" style="249" customWidth="1"/>
    <col min="13" max="13" width="18.33203125" style="249" customWidth="1"/>
    <col min="14" max="14" width="18" style="249" customWidth="1"/>
    <col min="15" max="17" width="25.6640625" style="531" customWidth="1"/>
    <col min="18" max="18" width="18.6640625" style="531" customWidth="1"/>
    <col min="19" max="19" width="28.1640625" style="249" customWidth="1"/>
    <col min="20" max="20" width="67.83203125" style="249" customWidth="1"/>
    <col min="21" max="21" width="31.6640625" style="249" customWidth="1"/>
    <col min="22" max="22" width="18.5" style="172" customWidth="1"/>
    <col min="23" max="23" width="19.5" style="249" customWidth="1"/>
    <col min="24" max="24" width="80.33203125" style="249" customWidth="1"/>
    <col min="25" max="25" width="31.1640625" style="249" customWidth="1"/>
    <col min="26" max="26" width="14.5" style="249" customWidth="1"/>
    <col min="27" max="28" width="11" style="249" customWidth="1"/>
    <col min="29" max="256" width="14.5" style="249"/>
    <col min="257" max="257" width="6.5" style="249" customWidth="1"/>
    <col min="258" max="258" width="10.6640625" style="249" customWidth="1"/>
    <col min="259" max="259" width="17.5" style="249" customWidth="1"/>
    <col min="260" max="260" width="21.5" style="249" customWidth="1"/>
    <col min="261" max="261" width="52.33203125" style="249" customWidth="1"/>
    <col min="262" max="262" width="24.1640625" style="249" customWidth="1"/>
    <col min="263" max="263" width="26.5" style="249" customWidth="1"/>
    <col min="264" max="264" width="25.83203125" style="249" customWidth="1"/>
    <col min="265" max="265" width="14" style="249" customWidth="1"/>
    <col min="266" max="266" width="18" style="249" customWidth="1"/>
    <col min="267" max="267" width="18.5" style="249" customWidth="1"/>
    <col min="268" max="268" width="20" style="249" customWidth="1"/>
    <col min="269" max="269" width="18.33203125" style="249" customWidth="1"/>
    <col min="270" max="271" width="18" style="249" customWidth="1"/>
    <col min="272" max="272" width="26.33203125" style="249" customWidth="1"/>
    <col min="273" max="273" width="24.83203125" style="249" customWidth="1"/>
    <col min="274" max="274" width="19.5" style="249" customWidth="1"/>
    <col min="275" max="275" width="28.1640625" style="249" customWidth="1"/>
    <col min="276" max="276" width="97.6640625" style="249" customWidth="1"/>
    <col min="277" max="277" width="40.1640625" style="249" customWidth="1"/>
    <col min="278" max="278" width="18.5" style="249" customWidth="1"/>
    <col min="279" max="279" width="19.5" style="249" customWidth="1"/>
    <col min="280" max="280" width="80.33203125" style="249" customWidth="1"/>
    <col min="281" max="281" width="31.1640625" style="249" customWidth="1"/>
    <col min="282" max="282" width="14.5" style="249" customWidth="1"/>
    <col min="283" max="284" width="11" style="249" customWidth="1"/>
    <col min="285" max="512" width="14.5" style="249"/>
    <col min="513" max="513" width="6.5" style="249" customWidth="1"/>
    <col min="514" max="514" width="10.6640625" style="249" customWidth="1"/>
    <col min="515" max="515" width="17.5" style="249" customWidth="1"/>
    <col min="516" max="516" width="21.5" style="249" customWidth="1"/>
    <col min="517" max="517" width="52.33203125" style="249" customWidth="1"/>
    <col min="518" max="518" width="24.1640625" style="249" customWidth="1"/>
    <col min="519" max="519" width="26.5" style="249" customWidth="1"/>
    <col min="520" max="520" width="25.83203125" style="249" customWidth="1"/>
    <col min="521" max="521" width="14" style="249" customWidth="1"/>
    <col min="522" max="522" width="18" style="249" customWidth="1"/>
    <col min="523" max="523" width="18.5" style="249" customWidth="1"/>
    <col min="524" max="524" width="20" style="249" customWidth="1"/>
    <col min="525" max="525" width="18.33203125" style="249" customWidth="1"/>
    <col min="526" max="527" width="18" style="249" customWidth="1"/>
    <col min="528" max="528" width="26.33203125" style="249" customWidth="1"/>
    <col min="529" max="529" width="24.83203125" style="249" customWidth="1"/>
    <col min="530" max="530" width="19.5" style="249" customWidth="1"/>
    <col min="531" max="531" width="28.1640625" style="249" customWidth="1"/>
    <col min="532" max="532" width="97.6640625" style="249" customWidth="1"/>
    <col min="533" max="533" width="40.1640625" style="249" customWidth="1"/>
    <col min="534" max="534" width="18.5" style="249" customWidth="1"/>
    <col min="535" max="535" width="19.5" style="249" customWidth="1"/>
    <col min="536" max="536" width="80.33203125" style="249" customWidth="1"/>
    <col min="537" max="537" width="31.1640625" style="249" customWidth="1"/>
    <col min="538" max="538" width="14.5" style="249" customWidth="1"/>
    <col min="539" max="540" width="11" style="249" customWidth="1"/>
    <col min="541" max="768" width="14.5" style="249"/>
    <col min="769" max="769" width="6.5" style="249" customWidth="1"/>
    <col min="770" max="770" width="10.6640625" style="249" customWidth="1"/>
    <col min="771" max="771" width="17.5" style="249" customWidth="1"/>
    <col min="772" max="772" width="21.5" style="249" customWidth="1"/>
    <col min="773" max="773" width="52.33203125" style="249" customWidth="1"/>
    <col min="774" max="774" width="24.1640625" style="249" customWidth="1"/>
    <col min="775" max="775" width="26.5" style="249" customWidth="1"/>
    <col min="776" max="776" width="25.83203125" style="249" customWidth="1"/>
    <col min="777" max="777" width="14" style="249" customWidth="1"/>
    <col min="778" max="778" width="18" style="249" customWidth="1"/>
    <col min="779" max="779" width="18.5" style="249" customWidth="1"/>
    <col min="780" max="780" width="20" style="249" customWidth="1"/>
    <col min="781" max="781" width="18.33203125" style="249" customWidth="1"/>
    <col min="782" max="783" width="18" style="249" customWidth="1"/>
    <col min="784" max="784" width="26.33203125" style="249" customWidth="1"/>
    <col min="785" max="785" width="24.83203125" style="249" customWidth="1"/>
    <col min="786" max="786" width="19.5" style="249" customWidth="1"/>
    <col min="787" max="787" width="28.1640625" style="249" customWidth="1"/>
    <col min="788" max="788" width="97.6640625" style="249" customWidth="1"/>
    <col min="789" max="789" width="40.1640625" style="249" customWidth="1"/>
    <col min="790" max="790" width="18.5" style="249" customWidth="1"/>
    <col min="791" max="791" width="19.5" style="249" customWidth="1"/>
    <col min="792" max="792" width="80.33203125" style="249" customWidth="1"/>
    <col min="793" max="793" width="31.1640625" style="249" customWidth="1"/>
    <col min="794" max="794" width="14.5" style="249" customWidth="1"/>
    <col min="795" max="796" width="11" style="249" customWidth="1"/>
    <col min="797" max="1024" width="14.5" style="249"/>
    <col min="1025" max="1025" width="6.5" style="249" customWidth="1"/>
    <col min="1026" max="1026" width="10.6640625" style="249" customWidth="1"/>
    <col min="1027" max="1027" width="17.5" style="249" customWidth="1"/>
    <col min="1028" max="1028" width="21.5" style="249" customWidth="1"/>
    <col min="1029" max="1029" width="52.33203125" style="249" customWidth="1"/>
    <col min="1030" max="1030" width="24.1640625" style="249" customWidth="1"/>
    <col min="1031" max="1031" width="26.5" style="249" customWidth="1"/>
    <col min="1032" max="1032" width="25.83203125" style="249" customWidth="1"/>
    <col min="1033" max="1033" width="14" style="249" customWidth="1"/>
    <col min="1034" max="1034" width="18" style="249" customWidth="1"/>
    <col min="1035" max="1035" width="18.5" style="249" customWidth="1"/>
    <col min="1036" max="1036" width="20" style="249" customWidth="1"/>
    <col min="1037" max="1037" width="18.33203125" style="249" customWidth="1"/>
    <col min="1038" max="1039" width="18" style="249" customWidth="1"/>
    <col min="1040" max="1040" width="26.33203125" style="249" customWidth="1"/>
    <col min="1041" max="1041" width="24.83203125" style="249" customWidth="1"/>
    <col min="1042" max="1042" width="19.5" style="249" customWidth="1"/>
    <col min="1043" max="1043" width="28.1640625" style="249" customWidth="1"/>
    <col min="1044" max="1044" width="97.6640625" style="249" customWidth="1"/>
    <col min="1045" max="1045" width="40.1640625" style="249" customWidth="1"/>
    <col min="1046" max="1046" width="18.5" style="249" customWidth="1"/>
    <col min="1047" max="1047" width="19.5" style="249" customWidth="1"/>
    <col min="1048" max="1048" width="80.33203125" style="249" customWidth="1"/>
    <col min="1049" max="1049" width="31.1640625" style="249" customWidth="1"/>
    <col min="1050" max="1050" width="14.5" style="249" customWidth="1"/>
    <col min="1051" max="1052" width="11" style="249" customWidth="1"/>
    <col min="1053" max="1280" width="14.5" style="249"/>
    <col min="1281" max="1281" width="6.5" style="249" customWidth="1"/>
    <col min="1282" max="1282" width="10.6640625" style="249" customWidth="1"/>
    <col min="1283" max="1283" width="17.5" style="249" customWidth="1"/>
    <col min="1284" max="1284" width="21.5" style="249" customWidth="1"/>
    <col min="1285" max="1285" width="52.33203125" style="249" customWidth="1"/>
    <col min="1286" max="1286" width="24.1640625" style="249" customWidth="1"/>
    <col min="1287" max="1287" width="26.5" style="249" customWidth="1"/>
    <col min="1288" max="1288" width="25.83203125" style="249" customWidth="1"/>
    <col min="1289" max="1289" width="14" style="249" customWidth="1"/>
    <col min="1290" max="1290" width="18" style="249" customWidth="1"/>
    <col min="1291" max="1291" width="18.5" style="249" customWidth="1"/>
    <col min="1292" max="1292" width="20" style="249" customWidth="1"/>
    <col min="1293" max="1293" width="18.33203125" style="249" customWidth="1"/>
    <col min="1294" max="1295" width="18" style="249" customWidth="1"/>
    <col min="1296" max="1296" width="26.33203125" style="249" customWidth="1"/>
    <col min="1297" max="1297" width="24.83203125" style="249" customWidth="1"/>
    <col min="1298" max="1298" width="19.5" style="249" customWidth="1"/>
    <col min="1299" max="1299" width="28.1640625" style="249" customWidth="1"/>
    <col min="1300" max="1300" width="97.6640625" style="249" customWidth="1"/>
    <col min="1301" max="1301" width="40.1640625" style="249" customWidth="1"/>
    <col min="1302" max="1302" width="18.5" style="249" customWidth="1"/>
    <col min="1303" max="1303" width="19.5" style="249" customWidth="1"/>
    <col min="1304" max="1304" width="80.33203125" style="249" customWidth="1"/>
    <col min="1305" max="1305" width="31.1640625" style="249" customWidth="1"/>
    <col min="1306" max="1306" width="14.5" style="249" customWidth="1"/>
    <col min="1307" max="1308" width="11" style="249" customWidth="1"/>
    <col min="1309" max="1536" width="14.5" style="249"/>
    <col min="1537" max="1537" width="6.5" style="249" customWidth="1"/>
    <col min="1538" max="1538" width="10.6640625" style="249" customWidth="1"/>
    <col min="1539" max="1539" width="17.5" style="249" customWidth="1"/>
    <col min="1540" max="1540" width="21.5" style="249" customWidth="1"/>
    <col min="1541" max="1541" width="52.33203125" style="249" customWidth="1"/>
    <col min="1542" max="1542" width="24.1640625" style="249" customWidth="1"/>
    <col min="1543" max="1543" width="26.5" style="249" customWidth="1"/>
    <col min="1544" max="1544" width="25.83203125" style="249" customWidth="1"/>
    <col min="1545" max="1545" width="14" style="249" customWidth="1"/>
    <col min="1546" max="1546" width="18" style="249" customWidth="1"/>
    <col min="1547" max="1547" width="18.5" style="249" customWidth="1"/>
    <col min="1548" max="1548" width="20" style="249" customWidth="1"/>
    <col min="1549" max="1549" width="18.33203125" style="249" customWidth="1"/>
    <col min="1550" max="1551" width="18" style="249" customWidth="1"/>
    <col min="1552" max="1552" width="26.33203125" style="249" customWidth="1"/>
    <col min="1553" max="1553" width="24.83203125" style="249" customWidth="1"/>
    <col min="1554" max="1554" width="19.5" style="249" customWidth="1"/>
    <col min="1555" max="1555" width="28.1640625" style="249" customWidth="1"/>
    <col min="1556" max="1556" width="97.6640625" style="249" customWidth="1"/>
    <col min="1557" max="1557" width="40.1640625" style="249" customWidth="1"/>
    <col min="1558" max="1558" width="18.5" style="249" customWidth="1"/>
    <col min="1559" max="1559" width="19.5" style="249" customWidth="1"/>
    <col min="1560" max="1560" width="80.33203125" style="249" customWidth="1"/>
    <col min="1561" max="1561" width="31.1640625" style="249" customWidth="1"/>
    <col min="1562" max="1562" width="14.5" style="249" customWidth="1"/>
    <col min="1563" max="1564" width="11" style="249" customWidth="1"/>
    <col min="1565" max="1792" width="14.5" style="249"/>
    <col min="1793" max="1793" width="6.5" style="249" customWidth="1"/>
    <col min="1794" max="1794" width="10.6640625" style="249" customWidth="1"/>
    <col min="1795" max="1795" width="17.5" style="249" customWidth="1"/>
    <col min="1796" max="1796" width="21.5" style="249" customWidth="1"/>
    <col min="1797" max="1797" width="52.33203125" style="249" customWidth="1"/>
    <col min="1798" max="1798" width="24.1640625" style="249" customWidth="1"/>
    <col min="1799" max="1799" width="26.5" style="249" customWidth="1"/>
    <col min="1800" max="1800" width="25.83203125" style="249" customWidth="1"/>
    <col min="1801" max="1801" width="14" style="249" customWidth="1"/>
    <col min="1802" max="1802" width="18" style="249" customWidth="1"/>
    <col min="1803" max="1803" width="18.5" style="249" customWidth="1"/>
    <col min="1804" max="1804" width="20" style="249" customWidth="1"/>
    <col min="1805" max="1805" width="18.33203125" style="249" customWidth="1"/>
    <col min="1806" max="1807" width="18" style="249" customWidth="1"/>
    <col min="1808" max="1808" width="26.33203125" style="249" customWidth="1"/>
    <col min="1809" max="1809" width="24.83203125" style="249" customWidth="1"/>
    <col min="1810" max="1810" width="19.5" style="249" customWidth="1"/>
    <col min="1811" max="1811" width="28.1640625" style="249" customWidth="1"/>
    <col min="1812" max="1812" width="97.6640625" style="249" customWidth="1"/>
    <col min="1813" max="1813" width="40.1640625" style="249" customWidth="1"/>
    <col min="1814" max="1814" width="18.5" style="249" customWidth="1"/>
    <col min="1815" max="1815" width="19.5" style="249" customWidth="1"/>
    <col min="1816" max="1816" width="80.33203125" style="249" customWidth="1"/>
    <col min="1817" max="1817" width="31.1640625" style="249" customWidth="1"/>
    <col min="1818" max="1818" width="14.5" style="249" customWidth="1"/>
    <col min="1819" max="1820" width="11" style="249" customWidth="1"/>
    <col min="1821" max="2048" width="14.5" style="249"/>
    <col min="2049" max="2049" width="6.5" style="249" customWidth="1"/>
    <col min="2050" max="2050" width="10.6640625" style="249" customWidth="1"/>
    <col min="2051" max="2051" width="17.5" style="249" customWidth="1"/>
    <col min="2052" max="2052" width="21.5" style="249" customWidth="1"/>
    <col min="2053" max="2053" width="52.33203125" style="249" customWidth="1"/>
    <col min="2054" max="2054" width="24.1640625" style="249" customWidth="1"/>
    <col min="2055" max="2055" width="26.5" style="249" customWidth="1"/>
    <col min="2056" max="2056" width="25.83203125" style="249" customWidth="1"/>
    <col min="2057" max="2057" width="14" style="249" customWidth="1"/>
    <col min="2058" max="2058" width="18" style="249" customWidth="1"/>
    <col min="2059" max="2059" width="18.5" style="249" customWidth="1"/>
    <col min="2060" max="2060" width="20" style="249" customWidth="1"/>
    <col min="2061" max="2061" width="18.33203125" style="249" customWidth="1"/>
    <col min="2062" max="2063" width="18" style="249" customWidth="1"/>
    <col min="2064" max="2064" width="26.33203125" style="249" customWidth="1"/>
    <col min="2065" max="2065" width="24.83203125" style="249" customWidth="1"/>
    <col min="2066" max="2066" width="19.5" style="249" customWidth="1"/>
    <col min="2067" max="2067" width="28.1640625" style="249" customWidth="1"/>
    <col min="2068" max="2068" width="97.6640625" style="249" customWidth="1"/>
    <col min="2069" max="2069" width="40.1640625" style="249" customWidth="1"/>
    <col min="2070" max="2070" width="18.5" style="249" customWidth="1"/>
    <col min="2071" max="2071" width="19.5" style="249" customWidth="1"/>
    <col min="2072" max="2072" width="80.33203125" style="249" customWidth="1"/>
    <col min="2073" max="2073" width="31.1640625" style="249" customWidth="1"/>
    <col min="2074" max="2074" width="14.5" style="249" customWidth="1"/>
    <col min="2075" max="2076" width="11" style="249" customWidth="1"/>
    <col min="2077" max="2304" width="14.5" style="249"/>
    <col min="2305" max="2305" width="6.5" style="249" customWidth="1"/>
    <col min="2306" max="2306" width="10.6640625" style="249" customWidth="1"/>
    <col min="2307" max="2307" width="17.5" style="249" customWidth="1"/>
    <col min="2308" max="2308" width="21.5" style="249" customWidth="1"/>
    <col min="2309" max="2309" width="52.33203125" style="249" customWidth="1"/>
    <col min="2310" max="2310" width="24.1640625" style="249" customWidth="1"/>
    <col min="2311" max="2311" width="26.5" style="249" customWidth="1"/>
    <col min="2312" max="2312" width="25.83203125" style="249" customWidth="1"/>
    <col min="2313" max="2313" width="14" style="249" customWidth="1"/>
    <col min="2314" max="2314" width="18" style="249" customWidth="1"/>
    <col min="2315" max="2315" width="18.5" style="249" customWidth="1"/>
    <col min="2316" max="2316" width="20" style="249" customWidth="1"/>
    <col min="2317" max="2317" width="18.33203125" style="249" customWidth="1"/>
    <col min="2318" max="2319" width="18" style="249" customWidth="1"/>
    <col min="2320" max="2320" width="26.33203125" style="249" customWidth="1"/>
    <col min="2321" max="2321" width="24.83203125" style="249" customWidth="1"/>
    <col min="2322" max="2322" width="19.5" style="249" customWidth="1"/>
    <col min="2323" max="2323" width="28.1640625" style="249" customWidth="1"/>
    <col min="2324" max="2324" width="97.6640625" style="249" customWidth="1"/>
    <col min="2325" max="2325" width="40.1640625" style="249" customWidth="1"/>
    <col min="2326" max="2326" width="18.5" style="249" customWidth="1"/>
    <col min="2327" max="2327" width="19.5" style="249" customWidth="1"/>
    <col min="2328" max="2328" width="80.33203125" style="249" customWidth="1"/>
    <col min="2329" max="2329" width="31.1640625" style="249" customWidth="1"/>
    <col min="2330" max="2330" width="14.5" style="249" customWidth="1"/>
    <col min="2331" max="2332" width="11" style="249" customWidth="1"/>
    <col min="2333" max="2560" width="14.5" style="249"/>
    <col min="2561" max="2561" width="6.5" style="249" customWidth="1"/>
    <col min="2562" max="2562" width="10.6640625" style="249" customWidth="1"/>
    <col min="2563" max="2563" width="17.5" style="249" customWidth="1"/>
    <col min="2564" max="2564" width="21.5" style="249" customWidth="1"/>
    <col min="2565" max="2565" width="52.33203125" style="249" customWidth="1"/>
    <col min="2566" max="2566" width="24.1640625" style="249" customWidth="1"/>
    <col min="2567" max="2567" width="26.5" style="249" customWidth="1"/>
    <col min="2568" max="2568" width="25.83203125" style="249" customWidth="1"/>
    <col min="2569" max="2569" width="14" style="249" customWidth="1"/>
    <col min="2570" max="2570" width="18" style="249" customWidth="1"/>
    <col min="2571" max="2571" width="18.5" style="249" customWidth="1"/>
    <col min="2572" max="2572" width="20" style="249" customWidth="1"/>
    <col min="2573" max="2573" width="18.33203125" style="249" customWidth="1"/>
    <col min="2574" max="2575" width="18" style="249" customWidth="1"/>
    <col min="2576" max="2576" width="26.33203125" style="249" customWidth="1"/>
    <col min="2577" max="2577" width="24.83203125" style="249" customWidth="1"/>
    <col min="2578" max="2578" width="19.5" style="249" customWidth="1"/>
    <col min="2579" max="2579" width="28.1640625" style="249" customWidth="1"/>
    <col min="2580" max="2580" width="97.6640625" style="249" customWidth="1"/>
    <col min="2581" max="2581" width="40.1640625" style="249" customWidth="1"/>
    <col min="2582" max="2582" width="18.5" style="249" customWidth="1"/>
    <col min="2583" max="2583" width="19.5" style="249" customWidth="1"/>
    <col min="2584" max="2584" width="80.33203125" style="249" customWidth="1"/>
    <col min="2585" max="2585" width="31.1640625" style="249" customWidth="1"/>
    <col min="2586" max="2586" width="14.5" style="249" customWidth="1"/>
    <col min="2587" max="2588" width="11" style="249" customWidth="1"/>
    <col min="2589" max="2816" width="14.5" style="249"/>
    <col min="2817" max="2817" width="6.5" style="249" customWidth="1"/>
    <col min="2818" max="2818" width="10.6640625" style="249" customWidth="1"/>
    <col min="2819" max="2819" width="17.5" style="249" customWidth="1"/>
    <col min="2820" max="2820" width="21.5" style="249" customWidth="1"/>
    <col min="2821" max="2821" width="52.33203125" style="249" customWidth="1"/>
    <col min="2822" max="2822" width="24.1640625" style="249" customWidth="1"/>
    <col min="2823" max="2823" width="26.5" style="249" customWidth="1"/>
    <col min="2824" max="2824" width="25.83203125" style="249" customWidth="1"/>
    <col min="2825" max="2825" width="14" style="249" customWidth="1"/>
    <col min="2826" max="2826" width="18" style="249" customWidth="1"/>
    <col min="2827" max="2827" width="18.5" style="249" customWidth="1"/>
    <col min="2828" max="2828" width="20" style="249" customWidth="1"/>
    <col min="2829" max="2829" width="18.33203125" style="249" customWidth="1"/>
    <col min="2830" max="2831" width="18" style="249" customWidth="1"/>
    <col min="2832" max="2832" width="26.33203125" style="249" customWidth="1"/>
    <col min="2833" max="2833" width="24.83203125" style="249" customWidth="1"/>
    <col min="2834" max="2834" width="19.5" style="249" customWidth="1"/>
    <col min="2835" max="2835" width="28.1640625" style="249" customWidth="1"/>
    <col min="2836" max="2836" width="97.6640625" style="249" customWidth="1"/>
    <col min="2837" max="2837" width="40.1640625" style="249" customWidth="1"/>
    <col min="2838" max="2838" width="18.5" style="249" customWidth="1"/>
    <col min="2839" max="2839" width="19.5" style="249" customWidth="1"/>
    <col min="2840" max="2840" width="80.33203125" style="249" customWidth="1"/>
    <col min="2841" max="2841" width="31.1640625" style="249" customWidth="1"/>
    <col min="2842" max="2842" width="14.5" style="249" customWidth="1"/>
    <col min="2843" max="2844" width="11" style="249" customWidth="1"/>
    <col min="2845" max="3072" width="14.5" style="249"/>
    <col min="3073" max="3073" width="6.5" style="249" customWidth="1"/>
    <col min="3074" max="3074" width="10.6640625" style="249" customWidth="1"/>
    <col min="3075" max="3075" width="17.5" style="249" customWidth="1"/>
    <col min="3076" max="3076" width="21.5" style="249" customWidth="1"/>
    <col min="3077" max="3077" width="52.33203125" style="249" customWidth="1"/>
    <col min="3078" max="3078" width="24.1640625" style="249" customWidth="1"/>
    <col min="3079" max="3079" width="26.5" style="249" customWidth="1"/>
    <col min="3080" max="3080" width="25.83203125" style="249" customWidth="1"/>
    <col min="3081" max="3081" width="14" style="249" customWidth="1"/>
    <col min="3082" max="3082" width="18" style="249" customWidth="1"/>
    <col min="3083" max="3083" width="18.5" style="249" customWidth="1"/>
    <col min="3084" max="3084" width="20" style="249" customWidth="1"/>
    <col min="3085" max="3085" width="18.33203125" style="249" customWidth="1"/>
    <col min="3086" max="3087" width="18" style="249" customWidth="1"/>
    <col min="3088" max="3088" width="26.33203125" style="249" customWidth="1"/>
    <col min="3089" max="3089" width="24.83203125" style="249" customWidth="1"/>
    <col min="3090" max="3090" width="19.5" style="249" customWidth="1"/>
    <col min="3091" max="3091" width="28.1640625" style="249" customWidth="1"/>
    <col min="3092" max="3092" width="97.6640625" style="249" customWidth="1"/>
    <col min="3093" max="3093" width="40.1640625" style="249" customWidth="1"/>
    <col min="3094" max="3094" width="18.5" style="249" customWidth="1"/>
    <col min="3095" max="3095" width="19.5" style="249" customWidth="1"/>
    <col min="3096" max="3096" width="80.33203125" style="249" customWidth="1"/>
    <col min="3097" max="3097" width="31.1640625" style="249" customWidth="1"/>
    <col min="3098" max="3098" width="14.5" style="249" customWidth="1"/>
    <col min="3099" max="3100" width="11" style="249" customWidth="1"/>
    <col min="3101" max="3328" width="14.5" style="249"/>
    <col min="3329" max="3329" width="6.5" style="249" customWidth="1"/>
    <col min="3330" max="3330" width="10.6640625" style="249" customWidth="1"/>
    <col min="3331" max="3331" width="17.5" style="249" customWidth="1"/>
    <col min="3332" max="3332" width="21.5" style="249" customWidth="1"/>
    <col min="3333" max="3333" width="52.33203125" style="249" customWidth="1"/>
    <col min="3334" max="3334" width="24.1640625" style="249" customWidth="1"/>
    <col min="3335" max="3335" width="26.5" style="249" customWidth="1"/>
    <col min="3336" max="3336" width="25.83203125" style="249" customWidth="1"/>
    <col min="3337" max="3337" width="14" style="249" customWidth="1"/>
    <col min="3338" max="3338" width="18" style="249" customWidth="1"/>
    <col min="3339" max="3339" width="18.5" style="249" customWidth="1"/>
    <col min="3340" max="3340" width="20" style="249" customWidth="1"/>
    <col min="3341" max="3341" width="18.33203125" style="249" customWidth="1"/>
    <col min="3342" max="3343" width="18" style="249" customWidth="1"/>
    <col min="3344" max="3344" width="26.33203125" style="249" customWidth="1"/>
    <col min="3345" max="3345" width="24.83203125" style="249" customWidth="1"/>
    <col min="3346" max="3346" width="19.5" style="249" customWidth="1"/>
    <col min="3347" max="3347" width="28.1640625" style="249" customWidth="1"/>
    <col min="3348" max="3348" width="97.6640625" style="249" customWidth="1"/>
    <col min="3349" max="3349" width="40.1640625" style="249" customWidth="1"/>
    <col min="3350" max="3350" width="18.5" style="249" customWidth="1"/>
    <col min="3351" max="3351" width="19.5" style="249" customWidth="1"/>
    <col min="3352" max="3352" width="80.33203125" style="249" customWidth="1"/>
    <col min="3353" max="3353" width="31.1640625" style="249" customWidth="1"/>
    <col min="3354" max="3354" width="14.5" style="249" customWidth="1"/>
    <col min="3355" max="3356" width="11" style="249" customWidth="1"/>
    <col min="3357" max="3584" width="14.5" style="249"/>
    <col min="3585" max="3585" width="6.5" style="249" customWidth="1"/>
    <col min="3586" max="3586" width="10.6640625" style="249" customWidth="1"/>
    <col min="3587" max="3587" width="17.5" style="249" customWidth="1"/>
    <col min="3588" max="3588" width="21.5" style="249" customWidth="1"/>
    <col min="3589" max="3589" width="52.33203125" style="249" customWidth="1"/>
    <col min="3590" max="3590" width="24.1640625" style="249" customWidth="1"/>
    <col min="3591" max="3591" width="26.5" style="249" customWidth="1"/>
    <col min="3592" max="3592" width="25.83203125" style="249" customWidth="1"/>
    <col min="3593" max="3593" width="14" style="249" customWidth="1"/>
    <col min="3594" max="3594" width="18" style="249" customWidth="1"/>
    <col min="3595" max="3595" width="18.5" style="249" customWidth="1"/>
    <col min="3596" max="3596" width="20" style="249" customWidth="1"/>
    <col min="3597" max="3597" width="18.33203125" style="249" customWidth="1"/>
    <col min="3598" max="3599" width="18" style="249" customWidth="1"/>
    <col min="3600" max="3600" width="26.33203125" style="249" customWidth="1"/>
    <col min="3601" max="3601" width="24.83203125" style="249" customWidth="1"/>
    <col min="3602" max="3602" width="19.5" style="249" customWidth="1"/>
    <col min="3603" max="3603" width="28.1640625" style="249" customWidth="1"/>
    <col min="3604" max="3604" width="97.6640625" style="249" customWidth="1"/>
    <col min="3605" max="3605" width="40.1640625" style="249" customWidth="1"/>
    <col min="3606" max="3606" width="18.5" style="249" customWidth="1"/>
    <col min="3607" max="3607" width="19.5" style="249" customWidth="1"/>
    <col min="3608" max="3608" width="80.33203125" style="249" customWidth="1"/>
    <col min="3609" max="3609" width="31.1640625" style="249" customWidth="1"/>
    <col min="3610" max="3610" width="14.5" style="249" customWidth="1"/>
    <col min="3611" max="3612" width="11" style="249" customWidth="1"/>
    <col min="3613" max="3840" width="14.5" style="249"/>
    <col min="3841" max="3841" width="6.5" style="249" customWidth="1"/>
    <col min="3842" max="3842" width="10.6640625" style="249" customWidth="1"/>
    <col min="3843" max="3843" width="17.5" style="249" customWidth="1"/>
    <col min="3844" max="3844" width="21.5" style="249" customWidth="1"/>
    <col min="3845" max="3845" width="52.33203125" style="249" customWidth="1"/>
    <col min="3846" max="3846" width="24.1640625" style="249" customWidth="1"/>
    <col min="3847" max="3847" width="26.5" style="249" customWidth="1"/>
    <col min="3848" max="3848" width="25.83203125" style="249" customWidth="1"/>
    <col min="3849" max="3849" width="14" style="249" customWidth="1"/>
    <col min="3850" max="3850" width="18" style="249" customWidth="1"/>
    <col min="3851" max="3851" width="18.5" style="249" customWidth="1"/>
    <col min="3852" max="3852" width="20" style="249" customWidth="1"/>
    <col min="3853" max="3853" width="18.33203125" style="249" customWidth="1"/>
    <col min="3854" max="3855" width="18" style="249" customWidth="1"/>
    <col min="3856" max="3856" width="26.33203125" style="249" customWidth="1"/>
    <col min="3857" max="3857" width="24.83203125" style="249" customWidth="1"/>
    <col min="3858" max="3858" width="19.5" style="249" customWidth="1"/>
    <col min="3859" max="3859" width="28.1640625" style="249" customWidth="1"/>
    <col min="3860" max="3860" width="97.6640625" style="249" customWidth="1"/>
    <col min="3861" max="3861" width="40.1640625" style="249" customWidth="1"/>
    <col min="3862" max="3862" width="18.5" style="249" customWidth="1"/>
    <col min="3863" max="3863" width="19.5" style="249" customWidth="1"/>
    <col min="3864" max="3864" width="80.33203125" style="249" customWidth="1"/>
    <col min="3865" max="3865" width="31.1640625" style="249" customWidth="1"/>
    <col min="3866" max="3866" width="14.5" style="249" customWidth="1"/>
    <col min="3867" max="3868" width="11" style="249" customWidth="1"/>
    <col min="3869" max="4096" width="14.5" style="249"/>
    <col min="4097" max="4097" width="6.5" style="249" customWidth="1"/>
    <col min="4098" max="4098" width="10.6640625" style="249" customWidth="1"/>
    <col min="4099" max="4099" width="17.5" style="249" customWidth="1"/>
    <col min="4100" max="4100" width="21.5" style="249" customWidth="1"/>
    <col min="4101" max="4101" width="52.33203125" style="249" customWidth="1"/>
    <col min="4102" max="4102" width="24.1640625" style="249" customWidth="1"/>
    <col min="4103" max="4103" width="26.5" style="249" customWidth="1"/>
    <col min="4104" max="4104" width="25.83203125" style="249" customWidth="1"/>
    <col min="4105" max="4105" width="14" style="249" customWidth="1"/>
    <col min="4106" max="4106" width="18" style="249" customWidth="1"/>
    <col min="4107" max="4107" width="18.5" style="249" customWidth="1"/>
    <col min="4108" max="4108" width="20" style="249" customWidth="1"/>
    <col min="4109" max="4109" width="18.33203125" style="249" customWidth="1"/>
    <col min="4110" max="4111" width="18" style="249" customWidth="1"/>
    <col min="4112" max="4112" width="26.33203125" style="249" customWidth="1"/>
    <col min="4113" max="4113" width="24.83203125" style="249" customWidth="1"/>
    <col min="4114" max="4114" width="19.5" style="249" customWidth="1"/>
    <col min="4115" max="4115" width="28.1640625" style="249" customWidth="1"/>
    <col min="4116" max="4116" width="97.6640625" style="249" customWidth="1"/>
    <col min="4117" max="4117" width="40.1640625" style="249" customWidth="1"/>
    <col min="4118" max="4118" width="18.5" style="249" customWidth="1"/>
    <col min="4119" max="4119" width="19.5" style="249" customWidth="1"/>
    <col min="4120" max="4120" width="80.33203125" style="249" customWidth="1"/>
    <col min="4121" max="4121" width="31.1640625" style="249" customWidth="1"/>
    <col min="4122" max="4122" width="14.5" style="249" customWidth="1"/>
    <col min="4123" max="4124" width="11" style="249" customWidth="1"/>
    <col min="4125" max="4352" width="14.5" style="249"/>
    <col min="4353" max="4353" width="6.5" style="249" customWidth="1"/>
    <col min="4354" max="4354" width="10.6640625" style="249" customWidth="1"/>
    <col min="4355" max="4355" width="17.5" style="249" customWidth="1"/>
    <col min="4356" max="4356" width="21.5" style="249" customWidth="1"/>
    <col min="4357" max="4357" width="52.33203125" style="249" customWidth="1"/>
    <col min="4358" max="4358" width="24.1640625" style="249" customWidth="1"/>
    <col min="4359" max="4359" width="26.5" style="249" customWidth="1"/>
    <col min="4360" max="4360" width="25.83203125" style="249" customWidth="1"/>
    <col min="4361" max="4361" width="14" style="249" customWidth="1"/>
    <col min="4362" max="4362" width="18" style="249" customWidth="1"/>
    <col min="4363" max="4363" width="18.5" style="249" customWidth="1"/>
    <col min="4364" max="4364" width="20" style="249" customWidth="1"/>
    <col min="4365" max="4365" width="18.33203125" style="249" customWidth="1"/>
    <col min="4366" max="4367" width="18" style="249" customWidth="1"/>
    <col min="4368" max="4368" width="26.33203125" style="249" customWidth="1"/>
    <col min="4369" max="4369" width="24.83203125" style="249" customWidth="1"/>
    <col min="4370" max="4370" width="19.5" style="249" customWidth="1"/>
    <col min="4371" max="4371" width="28.1640625" style="249" customWidth="1"/>
    <col min="4372" max="4372" width="97.6640625" style="249" customWidth="1"/>
    <col min="4373" max="4373" width="40.1640625" style="249" customWidth="1"/>
    <col min="4374" max="4374" width="18.5" style="249" customWidth="1"/>
    <col min="4375" max="4375" width="19.5" style="249" customWidth="1"/>
    <col min="4376" max="4376" width="80.33203125" style="249" customWidth="1"/>
    <col min="4377" max="4377" width="31.1640625" style="249" customWidth="1"/>
    <col min="4378" max="4378" width="14.5" style="249" customWidth="1"/>
    <col min="4379" max="4380" width="11" style="249" customWidth="1"/>
    <col min="4381" max="4608" width="14.5" style="249"/>
    <col min="4609" max="4609" width="6.5" style="249" customWidth="1"/>
    <col min="4610" max="4610" width="10.6640625" style="249" customWidth="1"/>
    <col min="4611" max="4611" width="17.5" style="249" customWidth="1"/>
    <col min="4612" max="4612" width="21.5" style="249" customWidth="1"/>
    <col min="4613" max="4613" width="52.33203125" style="249" customWidth="1"/>
    <col min="4614" max="4614" width="24.1640625" style="249" customWidth="1"/>
    <col min="4615" max="4615" width="26.5" style="249" customWidth="1"/>
    <col min="4616" max="4616" width="25.83203125" style="249" customWidth="1"/>
    <col min="4617" max="4617" width="14" style="249" customWidth="1"/>
    <col min="4618" max="4618" width="18" style="249" customWidth="1"/>
    <col min="4619" max="4619" width="18.5" style="249" customWidth="1"/>
    <col min="4620" max="4620" width="20" style="249" customWidth="1"/>
    <col min="4621" max="4621" width="18.33203125" style="249" customWidth="1"/>
    <col min="4622" max="4623" width="18" style="249" customWidth="1"/>
    <col min="4624" max="4624" width="26.33203125" style="249" customWidth="1"/>
    <col min="4625" max="4625" width="24.83203125" style="249" customWidth="1"/>
    <col min="4626" max="4626" width="19.5" style="249" customWidth="1"/>
    <col min="4627" max="4627" width="28.1640625" style="249" customWidth="1"/>
    <col min="4628" max="4628" width="97.6640625" style="249" customWidth="1"/>
    <col min="4629" max="4629" width="40.1640625" style="249" customWidth="1"/>
    <col min="4630" max="4630" width="18.5" style="249" customWidth="1"/>
    <col min="4631" max="4631" width="19.5" style="249" customWidth="1"/>
    <col min="4632" max="4632" width="80.33203125" style="249" customWidth="1"/>
    <col min="4633" max="4633" width="31.1640625" style="249" customWidth="1"/>
    <col min="4634" max="4634" width="14.5" style="249" customWidth="1"/>
    <col min="4635" max="4636" width="11" style="249" customWidth="1"/>
    <col min="4637" max="4864" width="14.5" style="249"/>
    <col min="4865" max="4865" width="6.5" style="249" customWidth="1"/>
    <col min="4866" max="4866" width="10.6640625" style="249" customWidth="1"/>
    <col min="4867" max="4867" width="17.5" style="249" customWidth="1"/>
    <col min="4868" max="4868" width="21.5" style="249" customWidth="1"/>
    <col min="4869" max="4869" width="52.33203125" style="249" customWidth="1"/>
    <col min="4870" max="4870" width="24.1640625" style="249" customWidth="1"/>
    <col min="4871" max="4871" width="26.5" style="249" customWidth="1"/>
    <col min="4872" max="4872" width="25.83203125" style="249" customWidth="1"/>
    <col min="4873" max="4873" width="14" style="249" customWidth="1"/>
    <col min="4874" max="4874" width="18" style="249" customWidth="1"/>
    <col min="4875" max="4875" width="18.5" style="249" customWidth="1"/>
    <col min="4876" max="4876" width="20" style="249" customWidth="1"/>
    <col min="4877" max="4877" width="18.33203125" style="249" customWidth="1"/>
    <col min="4878" max="4879" width="18" style="249" customWidth="1"/>
    <col min="4880" max="4880" width="26.33203125" style="249" customWidth="1"/>
    <col min="4881" max="4881" width="24.83203125" style="249" customWidth="1"/>
    <col min="4882" max="4882" width="19.5" style="249" customWidth="1"/>
    <col min="4883" max="4883" width="28.1640625" style="249" customWidth="1"/>
    <col min="4884" max="4884" width="97.6640625" style="249" customWidth="1"/>
    <col min="4885" max="4885" width="40.1640625" style="249" customWidth="1"/>
    <col min="4886" max="4886" width="18.5" style="249" customWidth="1"/>
    <col min="4887" max="4887" width="19.5" style="249" customWidth="1"/>
    <col min="4888" max="4888" width="80.33203125" style="249" customWidth="1"/>
    <col min="4889" max="4889" width="31.1640625" style="249" customWidth="1"/>
    <col min="4890" max="4890" width="14.5" style="249" customWidth="1"/>
    <col min="4891" max="4892" width="11" style="249" customWidth="1"/>
    <col min="4893" max="5120" width="14.5" style="249"/>
    <col min="5121" max="5121" width="6.5" style="249" customWidth="1"/>
    <col min="5122" max="5122" width="10.6640625" style="249" customWidth="1"/>
    <col min="5123" max="5123" width="17.5" style="249" customWidth="1"/>
    <col min="5124" max="5124" width="21.5" style="249" customWidth="1"/>
    <col min="5125" max="5125" width="52.33203125" style="249" customWidth="1"/>
    <col min="5126" max="5126" width="24.1640625" style="249" customWidth="1"/>
    <col min="5127" max="5127" width="26.5" style="249" customWidth="1"/>
    <col min="5128" max="5128" width="25.83203125" style="249" customWidth="1"/>
    <col min="5129" max="5129" width="14" style="249" customWidth="1"/>
    <col min="5130" max="5130" width="18" style="249" customWidth="1"/>
    <col min="5131" max="5131" width="18.5" style="249" customWidth="1"/>
    <col min="5132" max="5132" width="20" style="249" customWidth="1"/>
    <col min="5133" max="5133" width="18.33203125" style="249" customWidth="1"/>
    <col min="5134" max="5135" width="18" style="249" customWidth="1"/>
    <col min="5136" max="5136" width="26.33203125" style="249" customWidth="1"/>
    <col min="5137" max="5137" width="24.83203125" style="249" customWidth="1"/>
    <col min="5138" max="5138" width="19.5" style="249" customWidth="1"/>
    <col min="5139" max="5139" width="28.1640625" style="249" customWidth="1"/>
    <col min="5140" max="5140" width="97.6640625" style="249" customWidth="1"/>
    <col min="5141" max="5141" width="40.1640625" style="249" customWidth="1"/>
    <col min="5142" max="5142" width="18.5" style="249" customWidth="1"/>
    <col min="5143" max="5143" width="19.5" style="249" customWidth="1"/>
    <col min="5144" max="5144" width="80.33203125" style="249" customWidth="1"/>
    <col min="5145" max="5145" width="31.1640625" style="249" customWidth="1"/>
    <col min="5146" max="5146" width="14.5" style="249" customWidth="1"/>
    <col min="5147" max="5148" width="11" style="249" customWidth="1"/>
    <col min="5149" max="5376" width="14.5" style="249"/>
    <col min="5377" max="5377" width="6.5" style="249" customWidth="1"/>
    <col min="5378" max="5378" width="10.6640625" style="249" customWidth="1"/>
    <col min="5379" max="5379" width="17.5" style="249" customWidth="1"/>
    <col min="5380" max="5380" width="21.5" style="249" customWidth="1"/>
    <col min="5381" max="5381" width="52.33203125" style="249" customWidth="1"/>
    <col min="5382" max="5382" width="24.1640625" style="249" customWidth="1"/>
    <col min="5383" max="5383" width="26.5" style="249" customWidth="1"/>
    <col min="5384" max="5384" width="25.83203125" style="249" customWidth="1"/>
    <col min="5385" max="5385" width="14" style="249" customWidth="1"/>
    <col min="5386" max="5386" width="18" style="249" customWidth="1"/>
    <col min="5387" max="5387" width="18.5" style="249" customWidth="1"/>
    <col min="5388" max="5388" width="20" style="249" customWidth="1"/>
    <col min="5389" max="5389" width="18.33203125" style="249" customWidth="1"/>
    <col min="5390" max="5391" width="18" style="249" customWidth="1"/>
    <col min="5392" max="5392" width="26.33203125" style="249" customWidth="1"/>
    <col min="5393" max="5393" width="24.83203125" style="249" customWidth="1"/>
    <col min="5394" max="5394" width="19.5" style="249" customWidth="1"/>
    <col min="5395" max="5395" width="28.1640625" style="249" customWidth="1"/>
    <col min="5396" max="5396" width="97.6640625" style="249" customWidth="1"/>
    <col min="5397" max="5397" width="40.1640625" style="249" customWidth="1"/>
    <col min="5398" max="5398" width="18.5" style="249" customWidth="1"/>
    <col min="5399" max="5399" width="19.5" style="249" customWidth="1"/>
    <col min="5400" max="5400" width="80.33203125" style="249" customWidth="1"/>
    <col min="5401" max="5401" width="31.1640625" style="249" customWidth="1"/>
    <col min="5402" max="5402" width="14.5" style="249" customWidth="1"/>
    <col min="5403" max="5404" width="11" style="249" customWidth="1"/>
    <col min="5405" max="5632" width="14.5" style="249"/>
    <col min="5633" max="5633" width="6.5" style="249" customWidth="1"/>
    <col min="5634" max="5634" width="10.6640625" style="249" customWidth="1"/>
    <col min="5635" max="5635" width="17.5" style="249" customWidth="1"/>
    <col min="5636" max="5636" width="21.5" style="249" customWidth="1"/>
    <col min="5637" max="5637" width="52.33203125" style="249" customWidth="1"/>
    <col min="5638" max="5638" width="24.1640625" style="249" customWidth="1"/>
    <col min="5639" max="5639" width="26.5" style="249" customWidth="1"/>
    <col min="5640" max="5640" width="25.83203125" style="249" customWidth="1"/>
    <col min="5641" max="5641" width="14" style="249" customWidth="1"/>
    <col min="5642" max="5642" width="18" style="249" customWidth="1"/>
    <col min="5643" max="5643" width="18.5" style="249" customWidth="1"/>
    <col min="5644" max="5644" width="20" style="249" customWidth="1"/>
    <col min="5645" max="5645" width="18.33203125" style="249" customWidth="1"/>
    <col min="5646" max="5647" width="18" style="249" customWidth="1"/>
    <col min="5648" max="5648" width="26.33203125" style="249" customWidth="1"/>
    <col min="5649" max="5649" width="24.83203125" style="249" customWidth="1"/>
    <col min="5650" max="5650" width="19.5" style="249" customWidth="1"/>
    <col min="5651" max="5651" width="28.1640625" style="249" customWidth="1"/>
    <col min="5652" max="5652" width="97.6640625" style="249" customWidth="1"/>
    <col min="5653" max="5653" width="40.1640625" style="249" customWidth="1"/>
    <col min="5654" max="5654" width="18.5" style="249" customWidth="1"/>
    <col min="5655" max="5655" width="19.5" style="249" customWidth="1"/>
    <col min="5656" max="5656" width="80.33203125" style="249" customWidth="1"/>
    <col min="5657" max="5657" width="31.1640625" style="249" customWidth="1"/>
    <col min="5658" max="5658" width="14.5" style="249" customWidth="1"/>
    <col min="5659" max="5660" width="11" style="249" customWidth="1"/>
    <col min="5661" max="5888" width="14.5" style="249"/>
    <col min="5889" max="5889" width="6.5" style="249" customWidth="1"/>
    <col min="5890" max="5890" width="10.6640625" style="249" customWidth="1"/>
    <col min="5891" max="5891" width="17.5" style="249" customWidth="1"/>
    <col min="5892" max="5892" width="21.5" style="249" customWidth="1"/>
    <col min="5893" max="5893" width="52.33203125" style="249" customWidth="1"/>
    <col min="5894" max="5894" width="24.1640625" style="249" customWidth="1"/>
    <col min="5895" max="5895" width="26.5" style="249" customWidth="1"/>
    <col min="5896" max="5896" width="25.83203125" style="249" customWidth="1"/>
    <col min="5897" max="5897" width="14" style="249" customWidth="1"/>
    <col min="5898" max="5898" width="18" style="249" customWidth="1"/>
    <col min="5899" max="5899" width="18.5" style="249" customWidth="1"/>
    <col min="5900" max="5900" width="20" style="249" customWidth="1"/>
    <col min="5901" max="5901" width="18.33203125" style="249" customWidth="1"/>
    <col min="5902" max="5903" width="18" style="249" customWidth="1"/>
    <col min="5904" max="5904" width="26.33203125" style="249" customWidth="1"/>
    <col min="5905" max="5905" width="24.83203125" style="249" customWidth="1"/>
    <col min="5906" max="5906" width="19.5" style="249" customWidth="1"/>
    <col min="5907" max="5907" width="28.1640625" style="249" customWidth="1"/>
    <col min="5908" max="5908" width="97.6640625" style="249" customWidth="1"/>
    <col min="5909" max="5909" width="40.1640625" style="249" customWidth="1"/>
    <col min="5910" max="5910" width="18.5" style="249" customWidth="1"/>
    <col min="5911" max="5911" width="19.5" style="249" customWidth="1"/>
    <col min="5912" max="5912" width="80.33203125" style="249" customWidth="1"/>
    <col min="5913" max="5913" width="31.1640625" style="249" customWidth="1"/>
    <col min="5914" max="5914" width="14.5" style="249" customWidth="1"/>
    <col min="5915" max="5916" width="11" style="249" customWidth="1"/>
    <col min="5917" max="6144" width="14.5" style="249"/>
    <col min="6145" max="6145" width="6.5" style="249" customWidth="1"/>
    <col min="6146" max="6146" width="10.6640625" style="249" customWidth="1"/>
    <col min="6147" max="6147" width="17.5" style="249" customWidth="1"/>
    <col min="6148" max="6148" width="21.5" style="249" customWidth="1"/>
    <col min="6149" max="6149" width="52.33203125" style="249" customWidth="1"/>
    <col min="6150" max="6150" width="24.1640625" style="249" customWidth="1"/>
    <col min="6151" max="6151" width="26.5" style="249" customWidth="1"/>
    <col min="6152" max="6152" width="25.83203125" style="249" customWidth="1"/>
    <col min="6153" max="6153" width="14" style="249" customWidth="1"/>
    <col min="6154" max="6154" width="18" style="249" customWidth="1"/>
    <col min="6155" max="6155" width="18.5" style="249" customWidth="1"/>
    <col min="6156" max="6156" width="20" style="249" customWidth="1"/>
    <col min="6157" max="6157" width="18.33203125" style="249" customWidth="1"/>
    <col min="6158" max="6159" width="18" style="249" customWidth="1"/>
    <col min="6160" max="6160" width="26.33203125" style="249" customWidth="1"/>
    <col min="6161" max="6161" width="24.83203125" style="249" customWidth="1"/>
    <col min="6162" max="6162" width="19.5" style="249" customWidth="1"/>
    <col min="6163" max="6163" width="28.1640625" style="249" customWidth="1"/>
    <col min="6164" max="6164" width="97.6640625" style="249" customWidth="1"/>
    <col min="6165" max="6165" width="40.1640625" style="249" customWidth="1"/>
    <col min="6166" max="6166" width="18.5" style="249" customWidth="1"/>
    <col min="6167" max="6167" width="19.5" style="249" customWidth="1"/>
    <col min="6168" max="6168" width="80.33203125" style="249" customWidth="1"/>
    <col min="6169" max="6169" width="31.1640625" style="249" customWidth="1"/>
    <col min="6170" max="6170" width="14.5" style="249" customWidth="1"/>
    <col min="6171" max="6172" width="11" style="249" customWidth="1"/>
    <col min="6173" max="6400" width="14.5" style="249"/>
    <col min="6401" max="6401" width="6.5" style="249" customWidth="1"/>
    <col min="6402" max="6402" width="10.6640625" style="249" customWidth="1"/>
    <col min="6403" max="6403" width="17.5" style="249" customWidth="1"/>
    <col min="6404" max="6404" width="21.5" style="249" customWidth="1"/>
    <col min="6405" max="6405" width="52.33203125" style="249" customWidth="1"/>
    <col min="6406" max="6406" width="24.1640625" style="249" customWidth="1"/>
    <col min="6407" max="6407" width="26.5" style="249" customWidth="1"/>
    <col min="6408" max="6408" width="25.83203125" style="249" customWidth="1"/>
    <col min="6409" max="6409" width="14" style="249" customWidth="1"/>
    <col min="6410" max="6410" width="18" style="249" customWidth="1"/>
    <col min="6411" max="6411" width="18.5" style="249" customWidth="1"/>
    <col min="6412" max="6412" width="20" style="249" customWidth="1"/>
    <col min="6413" max="6413" width="18.33203125" style="249" customWidth="1"/>
    <col min="6414" max="6415" width="18" style="249" customWidth="1"/>
    <col min="6416" max="6416" width="26.33203125" style="249" customWidth="1"/>
    <col min="6417" max="6417" width="24.83203125" style="249" customWidth="1"/>
    <col min="6418" max="6418" width="19.5" style="249" customWidth="1"/>
    <col min="6419" max="6419" width="28.1640625" style="249" customWidth="1"/>
    <col min="6420" max="6420" width="97.6640625" style="249" customWidth="1"/>
    <col min="6421" max="6421" width="40.1640625" style="249" customWidth="1"/>
    <col min="6422" max="6422" width="18.5" style="249" customWidth="1"/>
    <col min="6423" max="6423" width="19.5" style="249" customWidth="1"/>
    <col min="6424" max="6424" width="80.33203125" style="249" customWidth="1"/>
    <col min="6425" max="6425" width="31.1640625" style="249" customWidth="1"/>
    <col min="6426" max="6426" width="14.5" style="249" customWidth="1"/>
    <col min="6427" max="6428" width="11" style="249" customWidth="1"/>
    <col min="6429" max="6656" width="14.5" style="249"/>
    <col min="6657" max="6657" width="6.5" style="249" customWidth="1"/>
    <col min="6658" max="6658" width="10.6640625" style="249" customWidth="1"/>
    <col min="6659" max="6659" width="17.5" style="249" customWidth="1"/>
    <col min="6660" max="6660" width="21.5" style="249" customWidth="1"/>
    <col min="6661" max="6661" width="52.33203125" style="249" customWidth="1"/>
    <col min="6662" max="6662" width="24.1640625" style="249" customWidth="1"/>
    <col min="6663" max="6663" width="26.5" style="249" customWidth="1"/>
    <col min="6664" max="6664" width="25.83203125" style="249" customWidth="1"/>
    <col min="6665" max="6665" width="14" style="249" customWidth="1"/>
    <col min="6666" max="6666" width="18" style="249" customWidth="1"/>
    <col min="6667" max="6667" width="18.5" style="249" customWidth="1"/>
    <col min="6668" max="6668" width="20" style="249" customWidth="1"/>
    <col min="6669" max="6669" width="18.33203125" style="249" customWidth="1"/>
    <col min="6670" max="6671" width="18" style="249" customWidth="1"/>
    <col min="6672" max="6672" width="26.33203125" style="249" customWidth="1"/>
    <col min="6673" max="6673" width="24.83203125" style="249" customWidth="1"/>
    <col min="6674" max="6674" width="19.5" style="249" customWidth="1"/>
    <col min="6675" max="6675" width="28.1640625" style="249" customWidth="1"/>
    <col min="6676" max="6676" width="97.6640625" style="249" customWidth="1"/>
    <col min="6677" max="6677" width="40.1640625" style="249" customWidth="1"/>
    <col min="6678" max="6678" width="18.5" style="249" customWidth="1"/>
    <col min="6679" max="6679" width="19.5" style="249" customWidth="1"/>
    <col min="6680" max="6680" width="80.33203125" style="249" customWidth="1"/>
    <col min="6681" max="6681" width="31.1640625" style="249" customWidth="1"/>
    <col min="6682" max="6682" width="14.5" style="249" customWidth="1"/>
    <col min="6683" max="6684" width="11" style="249" customWidth="1"/>
    <col min="6685" max="6912" width="14.5" style="249"/>
    <col min="6913" max="6913" width="6.5" style="249" customWidth="1"/>
    <col min="6914" max="6914" width="10.6640625" style="249" customWidth="1"/>
    <col min="6915" max="6915" width="17.5" style="249" customWidth="1"/>
    <col min="6916" max="6916" width="21.5" style="249" customWidth="1"/>
    <col min="6917" max="6917" width="52.33203125" style="249" customWidth="1"/>
    <col min="6918" max="6918" width="24.1640625" style="249" customWidth="1"/>
    <col min="6919" max="6919" width="26.5" style="249" customWidth="1"/>
    <col min="6920" max="6920" width="25.83203125" style="249" customWidth="1"/>
    <col min="6921" max="6921" width="14" style="249" customWidth="1"/>
    <col min="6922" max="6922" width="18" style="249" customWidth="1"/>
    <col min="6923" max="6923" width="18.5" style="249" customWidth="1"/>
    <col min="6924" max="6924" width="20" style="249" customWidth="1"/>
    <col min="6925" max="6925" width="18.33203125" style="249" customWidth="1"/>
    <col min="6926" max="6927" width="18" style="249" customWidth="1"/>
    <col min="6928" max="6928" width="26.33203125" style="249" customWidth="1"/>
    <col min="6929" max="6929" width="24.83203125" style="249" customWidth="1"/>
    <col min="6930" max="6930" width="19.5" style="249" customWidth="1"/>
    <col min="6931" max="6931" width="28.1640625" style="249" customWidth="1"/>
    <col min="6932" max="6932" width="97.6640625" style="249" customWidth="1"/>
    <col min="6933" max="6933" width="40.1640625" style="249" customWidth="1"/>
    <col min="6934" max="6934" width="18.5" style="249" customWidth="1"/>
    <col min="6935" max="6935" width="19.5" style="249" customWidth="1"/>
    <col min="6936" max="6936" width="80.33203125" style="249" customWidth="1"/>
    <col min="6937" max="6937" width="31.1640625" style="249" customWidth="1"/>
    <col min="6938" max="6938" width="14.5" style="249" customWidth="1"/>
    <col min="6939" max="6940" width="11" style="249" customWidth="1"/>
    <col min="6941" max="7168" width="14.5" style="249"/>
    <col min="7169" max="7169" width="6.5" style="249" customWidth="1"/>
    <col min="7170" max="7170" width="10.6640625" style="249" customWidth="1"/>
    <col min="7171" max="7171" width="17.5" style="249" customWidth="1"/>
    <col min="7172" max="7172" width="21.5" style="249" customWidth="1"/>
    <col min="7173" max="7173" width="52.33203125" style="249" customWidth="1"/>
    <col min="7174" max="7174" width="24.1640625" style="249" customWidth="1"/>
    <col min="7175" max="7175" width="26.5" style="249" customWidth="1"/>
    <col min="7176" max="7176" width="25.83203125" style="249" customWidth="1"/>
    <col min="7177" max="7177" width="14" style="249" customWidth="1"/>
    <col min="7178" max="7178" width="18" style="249" customWidth="1"/>
    <col min="7179" max="7179" width="18.5" style="249" customWidth="1"/>
    <col min="7180" max="7180" width="20" style="249" customWidth="1"/>
    <col min="7181" max="7181" width="18.33203125" style="249" customWidth="1"/>
    <col min="7182" max="7183" width="18" style="249" customWidth="1"/>
    <col min="7184" max="7184" width="26.33203125" style="249" customWidth="1"/>
    <col min="7185" max="7185" width="24.83203125" style="249" customWidth="1"/>
    <col min="7186" max="7186" width="19.5" style="249" customWidth="1"/>
    <col min="7187" max="7187" width="28.1640625" style="249" customWidth="1"/>
    <col min="7188" max="7188" width="97.6640625" style="249" customWidth="1"/>
    <col min="7189" max="7189" width="40.1640625" style="249" customWidth="1"/>
    <col min="7190" max="7190" width="18.5" style="249" customWidth="1"/>
    <col min="7191" max="7191" width="19.5" style="249" customWidth="1"/>
    <col min="7192" max="7192" width="80.33203125" style="249" customWidth="1"/>
    <col min="7193" max="7193" width="31.1640625" style="249" customWidth="1"/>
    <col min="7194" max="7194" width="14.5" style="249" customWidth="1"/>
    <col min="7195" max="7196" width="11" style="249" customWidth="1"/>
    <col min="7197" max="7424" width="14.5" style="249"/>
    <col min="7425" max="7425" width="6.5" style="249" customWidth="1"/>
    <col min="7426" max="7426" width="10.6640625" style="249" customWidth="1"/>
    <col min="7427" max="7427" width="17.5" style="249" customWidth="1"/>
    <col min="7428" max="7428" width="21.5" style="249" customWidth="1"/>
    <col min="7429" max="7429" width="52.33203125" style="249" customWidth="1"/>
    <col min="7430" max="7430" width="24.1640625" style="249" customWidth="1"/>
    <col min="7431" max="7431" width="26.5" style="249" customWidth="1"/>
    <col min="7432" max="7432" width="25.83203125" style="249" customWidth="1"/>
    <col min="7433" max="7433" width="14" style="249" customWidth="1"/>
    <col min="7434" max="7434" width="18" style="249" customWidth="1"/>
    <col min="7435" max="7435" width="18.5" style="249" customWidth="1"/>
    <col min="7436" max="7436" width="20" style="249" customWidth="1"/>
    <col min="7437" max="7437" width="18.33203125" style="249" customWidth="1"/>
    <col min="7438" max="7439" width="18" style="249" customWidth="1"/>
    <col min="7440" max="7440" width="26.33203125" style="249" customWidth="1"/>
    <col min="7441" max="7441" width="24.83203125" style="249" customWidth="1"/>
    <col min="7442" max="7442" width="19.5" style="249" customWidth="1"/>
    <col min="7443" max="7443" width="28.1640625" style="249" customWidth="1"/>
    <col min="7444" max="7444" width="97.6640625" style="249" customWidth="1"/>
    <col min="7445" max="7445" width="40.1640625" style="249" customWidth="1"/>
    <col min="7446" max="7446" width="18.5" style="249" customWidth="1"/>
    <col min="7447" max="7447" width="19.5" style="249" customWidth="1"/>
    <col min="7448" max="7448" width="80.33203125" style="249" customWidth="1"/>
    <col min="7449" max="7449" width="31.1640625" style="249" customWidth="1"/>
    <col min="7450" max="7450" width="14.5" style="249" customWidth="1"/>
    <col min="7451" max="7452" width="11" style="249" customWidth="1"/>
    <col min="7453" max="7680" width="14.5" style="249"/>
    <col min="7681" max="7681" width="6.5" style="249" customWidth="1"/>
    <col min="7682" max="7682" width="10.6640625" style="249" customWidth="1"/>
    <col min="7683" max="7683" width="17.5" style="249" customWidth="1"/>
    <col min="7684" max="7684" width="21.5" style="249" customWidth="1"/>
    <col min="7685" max="7685" width="52.33203125" style="249" customWidth="1"/>
    <col min="7686" max="7686" width="24.1640625" style="249" customWidth="1"/>
    <col min="7687" max="7687" width="26.5" style="249" customWidth="1"/>
    <col min="7688" max="7688" width="25.83203125" style="249" customWidth="1"/>
    <col min="7689" max="7689" width="14" style="249" customWidth="1"/>
    <col min="7690" max="7690" width="18" style="249" customWidth="1"/>
    <col min="7691" max="7691" width="18.5" style="249" customWidth="1"/>
    <col min="7692" max="7692" width="20" style="249" customWidth="1"/>
    <col min="7693" max="7693" width="18.33203125" style="249" customWidth="1"/>
    <col min="7694" max="7695" width="18" style="249" customWidth="1"/>
    <col min="7696" max="7696" width="26.33203125" style="249" customWidth="1"/>
    <col min="7697" max="7697" width="24.83203125" style="249" customWidth="1"/>
    <col min="7698" max="7698" width="19.5" style="249" customWidth="1"/>
    <col min="7699" max="7699" width="28.1640625" style="249" customWidth="1"/>
    <col min="7700" max="7700" width="97.6640625" style="249" customWidth="1"/>
    <col min="7701" max="7701" width="40.1640625" style="249" customWidth="1"/>
    <col min="7702" max="7702" width="18.5" style="249" customWidth="1"/>
    <col min="7703" max="7703" width="19.5" style="249" customWidth="1"/>
    <col min="7704" max="7704" width="80.33203125" style="249" customWidth="1"/>
    <col min="7705" max="7705" width="31.1640625" style="249" customWidth="1"/>
    <col min="7706" max="7706" width="14.5" style="249" customWidth="1"/>
    <col min="7707" max="7708" width="11" style="249" customWidth="1"/>
    <col min="7709" max="7936" width="14.5" style="249"/>
    <col min="7937" max="7937" width="6.5" style="249" customWidth="1"/>
    <col min="7938" max="7938" width="10.6640625" style="249" customWidth="1"/>
    <col min="7939" max="7939" width="17.5" style="249" customWidth="1"/>
    <col min="7940" max="7940" width="21.5" style="249" customWidth="1"/>
    <col min="7941" max="7941" width="52.33203125" style="249" customWidth="1"/>
    <col min="7942" max="7942" width="24.1640625" style="249" customWidth="1"/>
    <col min="7943" max="7943" width="26.5" style="249" customWidth="1"/>
    <col min="7944" max="7944" width="25.83203125" style="249" customWidth="1"/>
    <col min="7945" max="7945" width="14" style="249" customWidth="1"/>
    <col min="7946" max="7946" width="18" style="249" customWidth="1"/>
    <col min="7947" max="7947" width="18.5" style="249" customWidth="1"/>
    <col min="7948" max="7948" width="20" style="249" customWidth="1"/>
    <col min="7949" max="7949" width="18.33203125" style="249" customWidth="1"/>
    <col min="7950" max="7951" width="18" style="249" customWidth="1"/>
    <col min="7952" max="7952" width="26.33203125" style="249" customWidth="1"/>
    <col min="7953" max="7953" width="24.83203125" style="249" customWidth="1"/>
    <col min="7954" max="7954" width="19.5" style="249" customWidth="1"/>
    <col min="7955" max="7955" width="28.1640625" style="249" customWidth="1"/>
    <col min="7956" max="7956" width="97.6640625" style="249" customWidth="1"/>
    <col min="7957" max="7957" width="40.1640625" style="249" customWidth="1"/>
    <col min="7958" max="7958" width="18.5" style="249" customWidth="1"/>
    <col min="7959" max="7959" width="19.5" style="249" customWidth="1"/>
    <col min="7960" max="7960" width="80.33203125" style="249" customWidth="1"/>
    <col min="7961" max="7961" width="31.1640625" style="249" customWidth="1"/>
    <col min="7962" max="7962" width="14.5" style="249" customWidth="1"/>
    <col min="7963" max="7964" width="11" style="249" customWidth="1"/>
    <col min="7965" max="8192" width="14.5" style="249"/>
    <col min="8193" max="8193" width="6.5" style="249" customWidth="1"/>
    <col min="8194" max="8194" width="10.6640625" style="249" customWidth="1"/>
    <col min="8195" max="8195" width="17.5" style="249" customWidth="1"/>
    <col min="8196" max="8196" width="21.5" style="249" customWidth="1"/>
    <col min="8197" max="8197" width="52.33203125" style="249" customWidth="1"/>
    <col min="8198" max="8198" width="24.1640625" style="249" customWidth="1"/>
    <col min="8199" max="8199" width="26.5" style="249" customWidth="1"/>
    <col min="8200" max="8200" width="25.83203125" style="249" customWidth="1"/>
    <col min="8201" max="8201" width="14" style="249" customWidth="1"/>
    <col min="8202" max="8202" width="18" style="249" customWidth="1"/>
    <col min="8203" max="8203" width="18.5" style="249" customWidth="1"/>
    <col min="8204" max="8204" width="20" style="249" customWidth="1"/>
    <col min="8205" max="8205" width="18.33203125" style="249" customWidth="1"/>
    <col min="8206" max="8207" width="18" style="249" customWidth="1"/>
    <col min="8208" max="8208" width="26.33203125" style="249" customWidth="1"/>
    <col min="8209" max="8209" width="24.83203125" style="249" customWidth="1"/>
    <col min="8210" max="8210" width="19.5" style="249" customWidth="1"/>
    <col min="8211" max="8211" width="28.1640625" style="249" customWidth="1"/>
    <col min="8212" max="8212" width="97.6640625" style="249" customWidth="1"/>
    <col min="8213" max="8213" width="40.1640625" style="249" customWidth="1"/>
    <col min="8214" max="8214" width="18.5" style="249" customWidth="1"/>
    <col min="8215" max="8215" width="19.5" style="249" customWidth="1"/>
    <col min="8216" max="8216" width="80.33203125" style="249" customWidth="1"/>
    <col min="8217" max="8217" width="31.1640625" style="249" customWidth="1"/>
    <col min="8218" max="8218" width="14.5" style="249" customWidth="1"/>
    <col min="8219" max="8220" width="11" style="249" customWidth="1"/>
    <col min="8221" max="8448" width="14.5" style="249"/>
    <col min="8449" max="8449" width="6.5" style="249" customWidth="1"/>
    <col min="8450" max="8450" width="10.6640625" style="249" customWidth="1"/>
    <col min="8451" max="8451" width="17.5" style="249" customWidth="1"/>
    <col min="8452" max="8452" width="21.5" style="249" customWidth="1"/>
    <col min="8453" max="8453" width="52.33203125" style="249" customWidth="1"/>
    <col min="8454" max="8454" width="24.1640625" style="249" customWidth="1"/>
    <col min="8455" max="8455" width="26.5" style="249" customWidth="1"/>
    <col min="8456" max="8456" width="25.83203125" style="249" customWidth="1"/>
    <col min="8457" max="8457" width="14" style="249" customWidth="1"/>
    <col min="8458" max="8458" width="18" style="249" customWidth="1"/>
    <col min="8459" max="8459" width="18.5" style="249" customWidth="1"/>
    <col min="8460" max="8460" width="20" style="249" customWidth="1"/>
    <col min="8461" max="8461" width="18.33203125" style="249" customWidth="1"/>
    <col min="8462" max="8463" width="18" style="249" customWidth="1"/>
    <col min="8464" max="8464" width="26.33203125" style="249" customWidth="1"/>
    <col min="8465" max="8465" width="24.83203125" style="249" customWidth="1"/>
    <col min="8466" max="8466" width="19.5" style="249" customWidth="1"/>
    <col min="8467" max="8467" width="28.1640625" style="249" customWidth="1"/>
    <col min="8468" max="8468" width="97.6640625" style="249" customWidth="1"/>
    <col min="8469" max="8469" width="40.1640625" style="249" customWidth="1"/>
    <col min="8470" max="8470" width="18.5" style="249" customWidth="1"/>
    <col min="8471" max="8471" width="19.5" style="249" customWidth="1"/>
    <col min="8472" max="8472" width="80.33203125" style="249" customWidth="1"/>
    <col min="8473" max="8473" width="31.1640625" style="249" customWidth="1"/>
    <col min="8474" max="8474" width="14.5" style="249" customWidth="1"/>
    <col min="8475" max="8476" width="11" style="249" customWidth="1"/>
    <col min="8477" max="8704" width="14.5" style="249"/>
    <col min="8705" max="8705" width="6.5" style="249" customWidth="1"/>
    <col min="8706" max="8706" width="10.6640625" style="249" customWidth="1"/>
    <col min="8707" max="8707" width="17.5" style="249" customWidth="1"/>
    <col min="8708" max="8708" width="21.5" style="249" customWidth="1"/>
    <col min="8709" max="8709" width="52.33203125" style="249" customWidth="1"/>
    <col min="8710" max="8710" width="24.1640625" style="249" customWidth="1"/>
    <col min="8711" max="8711" width="26.5" style="249" customWidth="1"/>
    <col min="8712" max="8712" width="25.83203125" style="249" customWidth="1"/>
    <col min="8713" max="8713" width="14" style="249" customWidth="1"/>
    <col min="8714" max="8714" width="18" style="249" customWidth="1"/>
    <col min="8715" max="8715" width="18.5" style="249" customWidth="1"/>
    <col min="8716" max="8716" width="20" style="249" customWidth="1"/>
    <col min="8717" max="8717" width="18.33203125" style="249" customWidth="1"/>
    <col min="8718" max="8719" width="18" style="249" customWidth="1"/>
    <col min="8720" max="8720" width="26.33203125" style="249" customWidth="1"/>
    <col min="8721" max="8721" width="24.83203125" style="249" customWidth="1"/>
    <col min="8722" max="8722" width="19.5" style="249" customWidth="1"/>
    <col min="8723" max="8723" width="28.1640625" style="249" customWidth="1"/>
    <col min="8724" max="8724" width="97.6640625" style="249" customWidth="1"/>
    <col min="8725" max="8725" width="40.1640625" style="249" customWidth="1"/>
    <col min="8726" max="8726" width="18.5" style="249" customWidth="1"/>
    <col min="8727" max="8727" width="19.5" style="249" customWidth="1"/>
    <col min="8728" max="8728" width="80.33203125" style="249" customWidth="1"/>
    <col min="8729" max="8729" width="31.1640625" style="249" customWidth="1"/>
    <col min="8730" max="8730" width="14.5" style="249" customWidth="1"/>
    <col min="8731" max="8732" width="11" style="249" customWidth="1"/>
    <col min="8733" max="8960" width="14.5" style="249"/>
    <col min="8961" max="8961" width="6.5" style="249" customWidth="1"/>
    <col min="8962" max="8962" width="10.6640625" style="249" customWidth="1"/>
    <col min="8963" max="8963" width="17.5" style="249" customWidth="1"/>
    <col min="8964" max="8964" width="21.5" style="249" customWidth="1"/>
    <col min="8965" max="8965" width="52.33203125" style="249" customWidth="1"/>
    <col min="8966" max="8966" width="24.1640625" style="249" customWidth="1"/>
    <col min="8967" max="8967" width="26.5" style="249" customWidth="1"/>
    <col min="8968" max="8968" width="25.83203125" style="249" customWidth="1"/>
    <col min="8969" max="8969" width="14" style="249" customWidth="1"/>
    <col min="8970" max="8970" width="18" style="249" customWidth="1"/>
    <col min="8971" max="8971" width="18.5" style="249" customWidth="1"/>
    <col min="8972" max="8972" width="20" style="249" customWidth="1"/>
    <col min="8973" max="8973" width="18.33203125" style="249" customWidth="1"/>
    <col min="8974" max="8975" width="18" style="249" customWidth="1"/>
    <col min="8976" max="8976" width="26.33203125" style="249" customWidth="1"/>
    <col min="8977" max="8977" width="24.83203125" style="249" customWidth="1"/>
    <col min="8978" max="8978" width="19.5" style="249" customWidth="1"/>
    <col min="8979" max="8979" width="28.1640625" style="249" customWidth="1"/>
    <col min="8980" max="8980" width="97.6640625" style="249" customWidth="1"/>
    <col min="8981" max="8981" width="40.1640625" style="249" customWidth="1"/>
    <col min="8982" max="8982" width="18.5" style="249" customWidth="1"/>
    <col min="8983" max="8983" width="19.5" style="249" customWidth="1"/>
    <col min="8984" max="8984" width="80.33203125" style="249" customWidth="1"/>
    <col min="8985" max="8985" width="31.1640625" style="249" customWidth="1"/>
    <col min="8986" max="8986" width="14.5" style="249" customWidth="1"/>
    <col min="8987" max="8988" width="11" style="249" customWidth="1"/>
    <col min="8989" max="9216" width="14.5" style="249"/>
    <col min="9217" max="9217" width="6.5" style="249" customWidth="1"/>
    <col min="9218" max="9218" width="10.6640625" style="249" customWidth="1"/>
    <col min="9219" max="9219" width="17.5" style="249" customWidth="1"/>
    <col min="9220" max="9220" width="21.5" style="249" customWidth="1"/>
    <col min="9221" max="9221" width="52.33203125" style="249" customWidth="1"/>
    <col min="9222" max="9222" width="24.1640625" style="249" customWidth="1"/>
    <col min="9223" max="9223" width="26.5" style="249" customWidth="1"/>
    <col min="9224" max="9224" width="25.83203125" style="249" customWidth="1"/>
    <col min="9225" max="9225" width="14" style="249" customWidth="1"/>
    <col min="9226" max="9226" width="18" style="249" customWidth="1"/>
    <col min="9227" max="9227" width="18.5" style="249" customWidth="1"/>
    <col min="9228" max="9228" width="20" style="249" customWidth="1"/>
    <col min="9229" max="9229" width="18.33203125" style="249" customWidth="1"/>
    <col min="9230" max="9231" width="18" style="249" customWidth="1"/>
    <col min="9232" max="9232" width="26.33203125" style="249" customWidth="1"/>
    <col min="9233" max="9233" width="24.83203125" style="249" customWidth="1"/>
    <col min="9234" max="9234" width="19.5" style="249" customWidth="1"/>
    <col min="9235" max="9235" width="28.1640625" style="249" customWidth="1"/>
    <col min="9236" max="9236" width="97.6640625" style="249" customWidth="1"/>
    <col min="9237" max="9237" width="40.1640625" style="249" customWidth="1"/>
    <col min="9238" max="9238" width="18.5" style="249" customWidth="1"/>
    <col min="9239" max="9239" width="19.5" style="249" customWidth="1"/>
    <col min="9240" max="9240" width="80.33203125" style="249" customWidth="1"/>
    <col min="9241" max="9241" width="31.1640625" style="249" customWidth="1"/>
    <col min="9242" max="9242" width="14.5" style="249" customWidth="1"/>
    <col min="9243" max="9244" width="11" style="249" customWidth="1"/>
    <col min="9245" max="9472" width="14.5" style="249"/>
    <col min="9473" max="9473" width="6.5" style="249" customWidth="1"/>
    <col min="9474" max="9474" width="10.6640625" style="249" customWidth="1"/>
    <col min="9475" max="9475" width="17.5" style="249" customWidth="1"/>
    <col min="9476" max="9476" width="21.5" style="249" customWidth="1"/>
    <col min="9477" max="9477" width="52.33203125" style="249" customWidth="1"/>
    <col min="9478" max="9478" width="24.1640625" style="249" customWidth="1"/>
    <col min="9479" max="9479" width="26.5" style="249" customWidth="1"/>
    <col min="9480" max="9480" width="25.83203125" style="249" customWidth="1"/>
    <col min="9481" max="9481" width="14" style="249" customWidth="1"/>
    <col min="9482" max="9482" width="18" style="249" customWidth="1"/>
    <col min="9483" max="9483" width="18.5" style="249" customWidth="1"/>
    <col min="9484" max="9484" width="20" style="249" customWidth="1"/>
    <col min="9485" max="9485" width="18.33203125" style="249" customWidth="1"/>
    <col min="9486" max="9487" width="18" style="249" customWidth="1"/>
    <col min="9488" max="9488" width="26.33203125" style="249" customWidth="1"/>
    <col min="9489" max="9489" width="24.83203125" style="249" customWidth="1"/>
    <col min="9490" max="9490" width="19.5" style="249" customWidth="1"/>
    <col min="9491" max="9491" width="28.1640625" style="249" customWidth="1"/>
    <col min="9492" max="9492" width="97.6640625" style="249" customWidth="1"/>
    <col min="9493" max="9493" width="40.1640625" style="249" customWidth="1"/>
    <col min="9494" max="9494" width="18.5" style="249" customWidth="1"/>
    <col min="9495" max="9495" width="19.5" style="249" customWidth="1"/>
    <col min="9496" max="9496" width="80.33203125" style="249" customWidth="1"/>
    <col min="9497" max="9497" width="31.1640625" style="249" customWidth="1"/>
    <col min="9498" max="9498" width="14.5" style="249" customWidth="1"/>
    <col min="9499" max="9500" width="11" style="249" customWidth="1"/>
    <col min="9501" max="9728" width="14.5" style="249"/>
    <col min="9729" max="9729" width="6.5" style="249" customWidth="1"/>
    <col min="9730" max="9730" width="10.6640625" style="249" customWidth="1"/>
    <col min="9731" max="9731" width="17.5" style="249" customWidth="1"/>
    <col min="9732" max="9732" width="21.5" style="249" customWidth="1"/>
    <col min="9733" max="9733" width="52.33203125" style="249" customWidth="1"/>
    <col min="9734" max="9734" width="24.1640625" style="249" customWidth="1"/>
    <col min="9735" max="9735" width="26.5" style="249" customWidth="1"/>
    <col min="9736" max="9736" width="25.83203125" style="249" customWidth="1"/>
    <col min="9737" max="9737" width="14" style="249" customWidth="1"/>
    <col min="9738" max="9738" width="18" style="249" customWidth="1"/>
    <col min="9739" max="9739" width="18.5" style="249" customWidth="1"/>
    <col min="9740" max="9740" width="20" style="249" customWidth="1"/>
    <col min="9741" max="9741" width="18.33203125" style="249" customWidth="1"/>
    <col min="9742" max="9743" width="18" style="249" customWidth="1"/>
    <col min="9744" max="9744" width="26.33203125" style="249" customWidth="1"/>
    <col min="9745" max="9745" width="24.83203125" style="249" customWidth="1"/>
    <col min="9746" max="9746" width="19.5" style="249" customWidth="1"/>
    <col min="9747" max="9747" width="28.1640625" style="249" customWidth="1"/>
    <col min="9748" max="9748" width="97.6640625" style="249" customWidth="1"/>
    <col min="9749" max="9749" width="40.1640625" style="249" customWidth="1"/>
    <col min="9750" max="9750" width="18.5" style="249" customWidth="1"/>
    <col min="9751" max="9751" width="19.5" style="249" customWidth="1"/>
    <col min="9752" max="9752" width="80.33203125" style="249" customWidth="1"/>
    <col min="9753" max="9753" width="31.1640625" style="249" customWidth="1"/>
    <col min="9754" max="9754" width="14.5" style="249" customWidth="1"/>
    <col min="9755" max="9756" width="11" style="249" customWidth="1"/>
    <col min="9757" max="9984" width="14.5" style="249"/>
    <col min="9985" max="9985" width="6.5" style="249" customWidth="1"/>
    <col min="9986" max="9986" width="10.6640625" style="249" customWidth="1"/>
    <col min="9987" max="9987" width="17.5" style="249" customWidth="1"/>
    <col min="9988" max="9988" width="21.5" style="249" customWidth="1"/>
    <col min="9989" max="9989" width="52.33203125" style="249" customWidth="1"/>
    <col min="9990" max="9990" width="24.1640625" style="249" customWidth="1"/>
    <col min="9991" max="9991" width="26.5" style="249" customWidth="1"/>
    <col min="9992" max="9992" width="25.83203125" style="249" customWidth="1"/>
    <col min="9993" max="9993" width="14" style="249" customWidth="1"/>
    <col min="9994" max="9994" width="18" style="249" customWidth="1"/>
    <col min="9995" max="9995" width="18.5" style="249" customWidth="1"/>
    <col min="9996" max="9996" width="20" style="249" customWidth="1"/>
    <col min="9997" max="9997" width="18.33203125" style="249" customWidth="1"/>
    <col min="9998" max="9999" width="18" style="249" customWidth="1"/>
    <col min="10000" max="10000" width="26.33203125" style="249" customWidth="1"/>
    <col min="10001" max="10001" width="24.83203125" style="249" customWidth="1"/>
    <col min="10002" max="10002" width="19.5" style="249" customWidth="1"/>
    <col min="10003" max="10003" width="28.1640625" style="249" customWidth="1"/>
    <col min="10004" max="10004" width="97.6640625" style="249" customWidth="1"/>
    <col min="10005" max="10005" width="40.1640625" style="249" customWidth="1"/>
    <col min="10006" max="10006" width="18.5" style="249" customWidth="1"/>
    <col min="10007" max="10007" width="19.5" style="249" customWidth="1"/>
    <col min="10008" max="10008" width="80.33203125" style="249" customWidth="1"/>
    <col min="10009" max="10009" width="31.1640625" style="249" customWidth="1"/>
    <col min="10010" max="10010" width="14.5" style="249" customWidth="1"/>
    <col min="10011" max="10012" width="11" style="249" customWidth="1"/>
    <col min="10013" max="10240" width="14.5" style="249"/>
    <col min="10241" max="10241" width="6.5" style="249" customWidth="1"/>
    <col min="10242" max="10242" width="10.6640625" style="249" customWidth="1"/>
    <col min="10243" max="10243" width="17.5" style="249" customWidth="1"/>
    <col min="10244" max="10244" width="21.5" style="249" customWidth="1"/>
    <col min="10245" max="10245" width="52.33203125" style="249" customWidth="1"/>
    <col min="10246" max="10246" width="24.1640625" style="249" customWidth="1"/>
    <col min="10247" max="10247" width="26.5" style="249" customWidth="1"/>
    <col min="10248" max="10248" width="25.83203125" style="249" customWidth="1"/>
    <col min="10249" max="10249" width="14" style="249" customWidth="1"/>
    <col min="10250" max="10250" width="18" style="249" customWidth="1"/>
    <col min="10251" max="10251" width="18.5" style="249" customWidth="1"/>
    <col min="10252" max="10252" width="20" style="249" customWidth="1"/>
    <col min="10253" max="10253" width="18.33203125" style="249" customWidth="1"/>
    <col min="10254" max="10255" width="18" style="249" customWidth="1"/>
    <col min="10256" max="10256" width="26.33203125" style="249" customWidth="1"/>
    <col min="10257" max="10257" width="24.83203125" style="249" customWidth="1"/>
    <col min="10258" max="10258" width="19.5" style="249" customWidth="1"/>
    <col min="10259" max="10259" width="28.1640625" style="249" customWidth="1"/>
    <col min="10260" max="10260" width="97.6640625" style="249" customWidth="1"/>
    <col min="10261" max="10261" width="40.1640625" style="249" customWidth="1"/>
    <col min="10262" max="10262" width="18.5" style="249" customWidth="1"/>
    <col min="10263" max="10263" width="19.5" style="249" customWidth="1"/>
    <col min="10264" max="10264" width="80.33203125" style="249" customWidth="1"/>
    <col min="10265" max="10265" width="31.1640625" style="249" customWidth="1"/>
    <col min="10266" max="10266" width="14.5" style="249" customWidth="1"/>
    <col min="10267" max="10268" width="11" style="249" customWidth="1"/>
    <col min="10269" max="10496" width="14.5" style="249"/>
    <col min="10497" max="10497" width="6.5" style="249" customWidth="1"/>
    <col min="10498" max="10498" width="10.6640625" style="249" customWidth="1"/>
    <col min="10499" max="10499" width="17.5" style="249" customWidth="1"/>
    <col min="10500" max="10500" width="21.5" style="249" customWidth="1"/>
    <col min="10501" max="10501" width="52.33203125" style="249" customWidth="1"/>
    <col min="10502" max="10502" width="24.1640625" style="249" customWidth="1"/>
    <col min="10503" max="10503" width="26.5" style="249" customWidth="1"/>
    <col min="10504" max="10504" width="25.83203125" style="249" customWidth="1"/>
    <col min="10505" max="10505" width="14" style="249" customWidth="1"/>
    <col min="10506" max="10506" width="18" style="249" customWidth="1"/>
    <col min="10507" max="10507" width="18.5" style="249" customWidth="1"/>
    <col min="10508" max="10508" width="20" style="249" customWidth="1"/>
    <col min="10509" max="10509" width="18.33203125" style="249" customWidth="1"/>
    <col min="10510" max="10511" width="18" style="249" customWidth="1"/>
    <col min="10512" max="10512" width="26.33203125" style="249" customWidth="1"/>
    <col min="10513" max="10513" width="24.83203125" style="249" customWidth="1"/>
    <col min="10514" max="10514" width="19.5" style="249" customWidth="1"/>
    <col min="10515" max="10515" width="28.1640625" style="249" customWidth="1"/>
    <col min="10516" max="10516" width="97.6640625" style="249" customWidth="1"/>
    <col min="10517" max="10517" width="40.1640625" style="249" customWidth="1"/>
    <col min="10518" max="10518" width="18.5" style="249" customWidth="1"/>
    <col min="10519" max="10519" width="19.5" style="249" customWidth="1"/>
    <col min="10520" max="10520" width="80.33203125" style="249" customWidth="1"/>
    <col min="10521" max="10521" width="31.1640625" style="249" customWidth="1"/>
    <col min="10522" max="10522" width="14.5" style="249" customWidth="1"/>
    <col min="10523" max="10524" width="11" style="249" customWidth="1"/>
    <col min="10525" max="10752" width="14.5" style="249"/>
    <col min="10753" max="10753" width="6.5" style="249" customWidth="1"/>
    <col min="10754" max="10754" width="10.6640625" style="249" customWidth="1"/>
    <col min="10755" max="10755" width="17.5" style="249" customWidth="1"/>
    <col min="10756" max="10756" width="21.5" style="249" customWidth="1"/>
    <col min="10757" max="10757" width="52.33203125" style="249" customWidth="1"/>
    <col min="10758" max="10758" width="24.1640625" style="249" customWidth="1"/>
    <col min="10759" max="10759" width="26.5" style="249" customWidth="1"/>
    <col min="10760" max="10760" width="25.83203125" style="249" customWidth="1"/>
    <col min="10761" max="10761" width="14" style="249" customWidth="1"/>
    <col min="10762" max="10762" width="18" style="249" customWidth="1"/>
    <col min="10763" max="10763" width="18.5" style="249" customWidth="1"/>
    <col min="10764" max="10764" width="20" style="249" customWidth="1"/>
    <col min="10765" max="10765" width="18.33203125" style="249" customWidth="1"/>
    <col min="10766" max="10767" width="18" style="249" customWidth="1"/>
    <col min="10768" max="10768" width="26.33203125" style="249" customWidth="1"/>
    <col min="10769" max="10769" width="24.83203125" style="249" customWidth="1"/>
    <col min="10770" max="10770" width="19.5" style="249" customWidth="1"/>
    <col min="10771" max="10771" width="28.1640625" style="249" customWidth="1"/>
    <col min="10772" max="10772" width="97.6640625" style="249" customWidth="1"/>
    <col min="10773" max="10773" width="40.1640625" style="249" customWidth="1"/>
    <col min="10774" max="10774" width="18.5" style="249" customWidth="1"/>
    <col min="10775" max="10775" width="19.5" style="249" customWidth="1"/>
    <col min="10776" max="10776" width="80.33203125" style="249" customWidth="1"/>
    <col min="10777" max="10777" width="31.1640625" style="249" customWidth="1"/>
    <col min="10778" max="10778" width="14.5" style="249" customWidth="1"/>
    <col min="10779" max="10780" width="11" style="249" customWidth="1"/>
    <col min="10781" max="11008" width="14.5" style="249"/>
    <col min="11009" max="11009" width="6.5" style="249" customWidth="1"/>
    <col min="11010" max="11010" width="10.6640625" style="249" customWidth="1"/>
    <col min="11011" max="11011" width="17.5" style="249" customWidth="1"/>
    <col min="11012" max="11012" width="21.5" style="249" customWidth="1"/>
    <col min="11013" max="11013" width="52.33203125" style="249" customWidth="1"/>
    <col min="11014" max="11014" width="24.1640625" style="249" customWidth="1"/>
    <col min="11015" max="11015" width="26.5" style="249" customWidth="1"/>
    <col min="11016" max="11016" width="25.83203125" style="249" customWidth="1"/>
    <col min="11017" max="11017" width="14" style="249" customWidth="1"/>
    <col min="11018" max="11018" width="18" style="249" customWidth="1"/>
    <col min="11019" max="11019" width="18.5" style="249" customWidth="1"/>
    <col min="11020" max="11020" width="20" style="249" customWidth="1"/>
    <col min="11021" max="11021" width="18.33203125" style="249" customWidth="1"/>
    <col min="11022" max="11023" width="18" style="249" customWidth="1"/>
    <col min="11024" max="11024" width="26.33203125" style="249" customWidth="1"/>
    <col min="11025" max="11025" width="24.83203125" style="249" customWidth="1"/>
    <col min="11026" max="11026" width="19.5" style="249" customWidth="1"/>
    <col min="11027" max="11027" width="28.1640625" style="249" customWidth="1"/>
    <col min="11028" max="11028" width="97.6640625" style="249" customWidth="1"/>
    <col min="11029" max="11029" width="40.1640625" style="249" customWidth="1"/>
    <col min="11030" max="11030" width="18.5" style="249" customWidth="1"/>
    <col min="11031" max="11031" width="19.5" style="249" customWidth="1"/>
    <col min="11032" max="11032" width="80.33203125" style="249" customWidth="1"/>
    <col min="11033" max="11033" width="31.1640625" style="249" customWidth="1"/>
    <col min="11034" max="11034" width="14.5" style="249" customWidth="1"/>
    <col min="11035" max="11036" width="11" style="249" customWidth="1"/>
    <col min="11037" max="11264" width="14.5" style="249"/>
    <col min="11265" max="11265" width="6.5" style="249" customWidth="1"/>
    <col min="11266" max="11266" width="10.6640625" style="249" customWidth="1"/>
    <col min="11267" max="11267" width="17.5" style="249" customWidth="1"/>
    <col min="11268" max="11268" width="21.5" style="249" customWidth="1"/>
    <col min="11269" max="11269" width="52.33203125" style="249" customWidth="1"/>
    <col min="11270" max="11270" width="24.1640625" style="249" customWidth="1"/>
    <col min="11271" max="11271" width="26.5" style="249" customWidth="1"/>
    <col min="11272" max="11272" width="25.83203125" style="249" customWidth="1"/>
    <col min="11273" max="11273" width="14" style="249" customWidth="1"/>
    <col min="11274" max="11274" width="18" style="249" customWidth="1"/>
    <col min="11275" max="11275" width="18.5" style="249" customWidth="1"/>
    <col min="11276" max="11276" width="20" style="249" customWidth="1"/>
    <col min="11277" max="11277" width="18.33203125" style="249" customWidth="1"/>
    <col min="11278" max="11279" width="18" style="249" customWidth="1"/>
    <col min="11280" max="11280" width="26.33203125" style="249" customWidth="1"/>
    <col min="11281" max="11281" width="24.83203125" style="249" customWidth="1"/>
    <col min="11282" max="11282" width="19.5" style="249" customWidth="1"/>
    <col min="11283" max="11283" width="28.1640625" style="249" customWidth="1"/>
    <col min="11284" max="11284" width="97.6640625" style="249" customWidth="1"/>
    <col min="11285" max="11285" width="40.1640625" style="249" customWidth="1"/>
    <col min="11286" max="11286" width="18.5" style="249" customWidth="1"/>
    <col min="11287" max="11287" width="19.5" style="249" customWidth="1"/>
    <col min="11288" max="11288" width="80.33203125" style="249" customWidth="1"/>
    <col min="11289" max="11289" width="31.1640625" style="249" customWidth="1"/>
    <col min="11290" max="11290" width="14.5" style="249" customWidth="1"/>
    <col min="11291" max="11292" width="11" style="249" customWidth="1"/>
    <col min="11293" max="11520" width="14.5" style="249"/>
    <col min="11521" max="11521" width="6.5" style="249" customWidth="1"/>
    <col min="11522" max="11522" width="10.6640625" style="249" customWidth="1"/>
    <col min="11523" max="11523" width="17.5" style="249" customWidth="1"/>
    <col min="11524" max="11524" width="21.5" style="249" customWidth="1"/>
    <col min="11525" max="11525" width="52.33203125" style="249" customWidth="1"/>
    <col min="11526" max="11526" width="24.1640625" style="249" customWidth="1"/>
    <col min="11527" max="11527" width="26.5" style="249" customWidth="1"/>
    <col min="11528" max="11528" width="25.83203125" style="249" customWidth="1"/>
    <col min="11529" max="11529" width="14" style="249" customWidth="1"/>
    <col min="11530" max="11530" width="18" style="249" customWidth="1"/>
    <col min="11531" max="11531" width="18.5" style="249" customWidth="1"/>
    <col min="11532" max="11532" width="20" style="249" customWidth="1"/>
    <col min="11533" max="11533" width="18.33203125" style="249" customWidth="1"/>
    <col min="11534" max="11535" width="18" style="249" customWidth="1"/>
    <col min="11536" max="11536" width="26.33203125" style="249" customWidth="1"/>
    <col min="11537" max="11537" width="24.83203125" style="249" customWidth="1"/>
    <col min="11538" max="11538" width="19.5" style="249" customWidth="1"/>
    <col min="11539" max="11539" width="28.1640625" style="249" customWidth="1"/>
    <col min="11540" max="11540" width="97.6640625" style="249" customWidth="1"/>
    <col min="11541" max="11541" width="40.1640625" style="249" customWidth="1"/>
    <col min="11542" max="11542" width="18.5" style="249" customWidth="1"/>
    <col min="11543" max="11543" width="19.5" style="249" customWidth="1"/>
    <col min="11544" max="11544" width="80.33203125" style="249" customWidth="1"/>
    <col min="11545" max="11545" width="31.1640625" style="249" customWidth="1"/>
    <col min="11546" max="11546" width="14.5" style="249" customWidth="1"/>
    <col min="11547" max="11548" width="11" style="249" customWidth="1"/>
    <col min="11549" max="11776" width="14.5" style="249"/>
    <col min="11777" max="11777" width="6.5" style="249" customWidth="1"/>
    <col min="11778" max="11778" width="10.6640625" style="249" customWidth="1"/>
    <col min="11779" max="11779" width="17.5" style="249" customWidth="1"/>
    <col min="11780" max="11780" width="21.5" style="249" customWidth="1"/>
    <col min="11781" max="11781" width="52.33203125" style="249" customWidth="1"/>
    <col min="11782" max="11782" width="24.1640625" style="249" customWidth="1"/>
    <col min="11783" max="11783" width="26.5" style="249" customWidth="1"/>
    <col min="11784" max="11784" width="25.83203125" style="249" customWidth="1"/>
    <col min="11785" max="11785" width="14" style="249" customWidth="1"/>
    <col min="11786" max="11786" width="18" style="249" customWidth="1"/>
    <col min="11787" max="11787" width="18.5" style="249" customWidth="1"/>
    <col min="11788" max="11788" width="20" style="249" customWidth="1"/>
    <col min="11789" max="11789" width="18.33203125" style="249" customWidth="1"/>
    <col min="11790" max="11791" width="18" style="249" customWidth="1"/>
    <col min="11792" max="11792" width="26.33203125" style="249" customWidth="1"/>
    <col min="11793" max="11793" width="24.83203125" style="249" customWidth="1"/>
    <col min="11794" max="11794" width="19.5" style="249" customWidth="1"/>
    <col min="11795" max="11795" width="28.1640625" style="249" customWidth="1"/>
    <col min="11796" max="11796" width="97.6640625" style="249" customWidth="1"/>
    <col min="11797" max="11797" width="40.1640625" style="249" customWidth="1"/>
    <col min="11798" max="11798" width="18.5" style="249" customWidth="1"/>
    <col min="11799" max="11799" width="19.5" style="249" customWidth="1"/>
    <col min="11800" max="11800" width="80.33203125" style="249" customWidth="1"/>
    <col min="11801" max="11801" width="31.1640625" style="249" customWidth="1"/>
    <col min="11802" max="11802" width="14.5" style="249" customWidth="1"/>
    <col min="11803" max="11804" width="11" style="249" customWidth="1"/>
    <col min="11805" max="12032" width="14.5" style="249"/>
    <col min="12033" max="12033" width="6.5" style="249" customWidth="1"/>
    <col min="12034" max="12034" width="10.6640625" style="249" customWidth="1"/>
    <col min="12035" max="12035" width="17.5" style="249" customWidth="1"/>
    <col min="12036" max="12036" width="21.5" style="249" customWidth="1"/>
    <col min="12037" max="12037" width="52.33203125" style="249" customWidth="1"/>
    <col min="12038" max="12038" width="24.1640625" style="249" customWidth="1"/>
    <col min="12039" max="12039" width="26.5" style="249" customWidth="1"/>
    <col min="12040" max="12040" width="25.83203125" style="249" customWidth="1"/>
    <col min="12041" max="12041" width="14" style="249" customWidth="1"/>
    <col min="12042" max="12042" width="18" style="249" customWidth="1"/>
    <col min="12043" max="12043" width="18.5" style="249" customWidth="1"/>
    <col min="12044" max="12044" width="20" style="249" customWidth="1"/>
    <col min="12045" max="12045" width="18.33203125" style="249" customWidth="1"/>
    <col min="12046" max="12047" width="18" style="249" customWidth="1"/>
    <col min="12048" max="12048" width="26.33203125" style="249" customWidth="1"/>
    <col min="12049" max="12049" width="24.83203125" style="249" customWidth="1"/>
    <col min="12050" max="12050" width="19.5" style="249" customWidth="1"/>
    <col min="12051" max="12051" width="28.1640625" style="249" customWidth="1"/>
    <col min="12052" max="12052" width="97.6640625" style="249" customWidth="1"/>
    <col min="12053" max="12053" width="40.1640625" style="249" customWidth="1"/>
    <col min="12054" max="12054" width="18.5" style="249" customWidth="1"/>
    <col min="12055" max="12055" width="19.5" style="249" customWidth="1"/>
    <col min="12056" max="12056" width="80.33203125" style="249" customWidth="1"/>
    <col min="12057" max="12057" width="31.1640625" style="249" customWidth="1"/>
    <col min="12058" max="12058" width="14.5" style="249" customWidth="1"/>
    <col min="12059" max="12060" width="11" style="249" customWidth="1"/>
    <col min="12061" max="12288" width="14.5" style="249"/>
    <col min="12289" max="12289" width="6.5" style="249" customWidth="1"/>
    <col min="12290" max="12290" width="10.6640625" style="249" customWidth="1"/>
    <col min="12291" max="12291" width="17.5" style="249" customWidth="1"/>
    <col min="12292" max="12292" width="21.5" style="249" customWidth="1"/>
    <col min="12293" max="12293" width="52.33203125" style="249" customWidth="1"/>
    <col min="12294" max="12294" width="24.1640625" style="249" customWidth="1"/>
    <col min="12295" max="12295" width="26.5" style="249" customWidth="1"/>
    <col min="12296" max="12296" width="25.83203125" style="249" customWidth="1"/>
    <col min="12297" max="12297" width="14" style="249" customWidth="1"/>
    <col min="12298" max="12298" width="18" style="249" customWidth="1"/>
    <col min="12299" max="12299" width="18.5" style="249" customWidth="1"/>
    <col min="12300" max="12300" width="20" style="249" customWidth="1"/>
    <col min="12301" max="12301" width="18.33203125" style="249" customWidth="1"/>
    <col min="12302" max="12303" width="18" style="249" customWidth="1"/>
    <col min="12304" max="12304" width="26.33203125" style="249" customWidth="1"/>
    <col min="12305" max="12305" width="24.83203125" style="249" customWidth="1"/>
    <col min="12306" max="12306" width="19.5" style="249" customWidth="1"/>
    <col min="12307" max="12307" width="28.1640625" style="249" customWidth="1"/>
    <col min="12308" max="12308" width="97.6640625" style="249" customWidth="1"/>
    <col min="12309" max="12309" width="40.1640625" style="249" customWidth="1"/>
    <col min="12310" max="12310" width="18.5" style="249" customWidth="1"/>
    <col min="12311" max="12311" width="19.5" style="249" customWidth="1"/>
    <col min="12312" max="12312" width="80.33203125" style="249" customWidth="1"/>
    <col min="12313" max="12313" width="31.1640625" style="249" customWidth="1"/>
    <col min="12314" max="12314" width="14.5" style="249" customWidth="1"/>
    <col min="12315" max="12316" width="11" style="249" customWidth="1"/>
    <col min="12317" max="12544" width="14.5" style="249"/>
    <col min="12545" max="12545" width="6.5" style="249" customWidth="1"/>
    <col min="12546" max="12546" width="10.6640625" style="249" customWidth="1"/>
    <col min="12547" max="12547" width="17.5" style="249" customWidth="1"/>
    <col min="12548" max="12548" width="21.5" style="249" customWidth="1"/>
    <col min="12549" max="12549" width="52.33203125" style="249" customWidth="1"/>
    <col min="12550" max="12550" width="24.1640625" style="249" customWidth="1"/>
    <col min="12551" max="12551" width="26.5" style="249" customWidth="1"/>
    <col min="12552" max="12552" width="25.83203125" style="249" customWidth="1"/>
    <col min="12553" max="12553" width="14" style="249" customWidth="1"/>
    <col min="12554" max="12554" width="18" style="249" customWidth="1"/>
    <col min="12555" max="12555" width="18.5" style="249" customWidth="1"/>
    <col min="12556" max="12556" width="20" style="249" customWidth="1"/>
    <col min="12557" max="12557" width="18.33203125" style="249" customWidth="1"/>
    <col min="12558" max="12559" width="18" style="249" customWidth="1"/>
    <col min="12560" max="12560" width="26.33203125" style="249" customWidth="1"/>
    <col min="12561" max="12561" width="24.83203125" style="249" customWidth="1"/>
    <col min="12562" max="12562" width="19.5" style="249" customWidth="1"/>
    <col min="12563" max="12563" width="28.1640625" style="249" customWidth="1"/>
    <col min="12564" max="12564" width="97.6640625" style="249" customWidth="1"/>
    <col min="12565" max="12565" width="40.1640625" style="249" customWidth="1"/>
    <col min="12566" max="12566" width="18.5" style="249" customWidth="1"/>
    <col min="12567" max="12567" width="19.5" style="249" customWidth="1"/>
    <col min="12568" max="12568" width="80.33203125" style="249" customWidth="1"/>
    <col min="12569" max="12569" width="31.1640625" style="249" customWidth="1"/>
    <col min="12570" max="12570" width="14.5" style="249" customWidth="1"/>
    <col min="12571" max="12572" width="11" style="249" customWidth="1"/>
    <col min="12573" max="12800" width="14.5" style="249"/>
    <col min="12801" max="12801" width="6.5" style="249" customWidth="1"/>
    <col min="12802" max="12802" width="10.6640625" style="249" customWidth="1"/>
    <col min="12803" max="12803" width="17.5" style="249" customWidth="1"/>
    <col min="12804" max="12804" width="21.5" style="249" customWidth="1"/>
    <col min="12805" max="12805" width="52.33203125" style="249" customWidth="1"/>
    <col min="12806" max="12806" width="24.1640625" style="249" customWidth="1"/>
    <col min="12807" max="12807" width="26.5" style="249" customWidth="1"/>
    <col min="12808" max="12808" width="25.83203125" style="249" customWidth="1"/>
    <col min="12809" max="12809" width="14" style="249" customWidth="1"/>
    <col min="12810" max="12810" width="18" style="249" customWidth="1"/>
    <col min="12811" max="12811" width="18.5" style="249" customWidth="1"/>
    <col min="12812" max="12812" width="20" style="249" customWidth="1"/>
    <col min="12813" max="12813" width="18.33203125" style="249" customWidth="1"/>
    <col min="12814" max="12815" width="18" style="249" customWidth="1"/>
    <col min="12816" max="12816" width="26.33203125" style="249" customWidth="1"/>
    <col min="12817" max="12817" width="24.83203125" style="249" customWidth="1"/>
    <col min="12818" max="12818" width="19.5" style="249" customWidth="1"/>
    <col min="12819" max="12819" width="28.1640625" style="249" customWidth="1"/>
    <col min="12820" max="12820" width="97.6640625" style="249" customWidth="1"/>
    <col min="12821" max="12821" width="40.1640625" style="249" customWidth="1"/>
    <col min="12822" max="12822" width="18.5" style="249" customWidth="1"/>
    <col min="12823" max="12823" width="19.5" style="249" customWidth="1"/>
    <col min="12824" max="12824" width="80.33203125" style="249" customWidth="1"/>
    <col min="12825" max="12825" width="31.1640625" style="249" customWidth="1"/>
    <col min="12826" max="12826" width="14.5" style="249" customWidth="1"/>
    <col min="12827" max="12828" width="11" style="249" customWidth="1"/>
    <col min="12829" max="13056" width="14.5" style="249"/>
    <col min="13057" max="13057" width="6.5" style="249" customWidth="1"/>
    <col min="13058" max="13058" width="10.6640625" style="249" customWidth="1"/>
    <col min="13059" max="13059" width="17.5" style="249" customWidth="1"/>
    <col min="13060" max="13060" width="21.5" style="249" customWidth="1"/>
    <col min="13061" max="13061" width="52.33203125" style="249" customWidth="1"/>
    <col min="13062" max="13062" width="24.1640625" style="249" customWidth="1"/>
    <col min="13063" max="13063" width="26.5" style="249" customWidth="1"/>
    <col min="13064" max="13064" width="25.83203125" style="249" customWidth="1"/>
    <col min="13065" max="13065" width="14" style="249" customWidth="1"/>
    <col min="13066" max="13066" width="18" style="249" customWidth="1"/>
    <col min="13067" max="13067" width="18.5" style="249" customWidth="1"/>
    <col min="13068" max="13068" width="20" style="249" customWidth="1"/>
    <col min="13069" max="13069" width="18.33203125" style="249" customWidth="1"/>
    <col min="13070" max="13071" width="18" style="249" customWidth="1"/>
    <col min="13072" max="13072" width="26.33203125" style="249" customWidth="1"/>
    <col min="13073" max="13073" width="24.83203125" style="249" customWidth="1"/>
    <col min="13074" max="13074" width="19.5" style="249" customWidth="1"/>
    <col min="13075" max="13075" width="28.1640625" style="249" customWidth="1"/>
    <col min="13076" max="13076" width="97.6640625" style="249" customWidth="1"/>
    <col min="13077" max="13077" width="40.1640625" style="249" customWidth="1"/>
    <col min="13078" max="13078" width="18.5" style="249" customWidth="1"/>
    <col min="13079" max="13079" width="19.5" style="249" customWidth="1"/>
    <col min="13080" max="13080" width="80.33203125" style="249" customWidth="1"/>
    <col min="13081" max="13081" width="31.1640625" style="249" customWidth="1"/>
    <col min="13082" max="13082" width="14.5" style="249" customWidth="1"/>
    <col min="13083" max="13084" width="11" style="249" customWidth="1"/>
    <col min="13085" max="13312" width="14.5" style="249"/>
    <col min="13313" max="13313" width="6.5" style="249" customWidth="1"/>
    <col min="13314" max="13314" width="10.6640625" style="249" customWidth="1"/>
    <col min="13315" max="13315" width="17.5" style="249" customWidth="1"/>
    <col min="13316" max="13316" width="21.5" style="249" customWidth="1"/>
    <col min="13317" max="13317" width="52.33203125" style="249" customWidth="1"/>
    <col min="13318" max="13318" width="24.1640625" style="249" customWidth="1"/>
    <col min="13319" max="13319" width="26.5" style="249" customWidth="1"/>
    <col min="13320" max="13320" width="25.83203125" style="249" customWidth="1"/>
    <col min="13321" max="13321" width="14" style="249" customWidth="1"/>
    <col min="13322" max="13322" width="18" style="249" customWidth="1"/>
    <col min="13323" max="13323" width="18.5" style="249" customWidth="1"/>
    <col min="13324" max="13324" width="20" style="249" customWidth="1"/>
    <col min="13325" max="13325" width="18.33203125" style="249" customWidth="1"/>
    <col min="13326" max="13327" width="18" style="249" customWidth="1"/>
    <col min="13328" max="13328" width="26.33203125" style="249" customWidth="1"/>
    <col min="13329" max="13329" width="24.83203125" style="249" customWidth="1"/>
    <col min="13330" max="13330" width="19.5" style="249" customWidth="1"/>
    <col min="13331" max="13331" width="28.1640625" style="249" customWidth="1"/>
    <col min="13332" max="13332" width="97.6640625" style="249" customWidth="1"/>
    <col min="13333" max="13333" width="40.1640625" style="249" customWidth="1"/>
    <col min="13334" max="13334" width="18.5" style="249" customWidth="1"/>
    <col min="13335" max="13335" width="19.5" style="249" customWidth="1"/>
    <col min="13336" max="13336" width="80.33203125" style="249" customWidth="1"/>
    <col min="13337" max="13337" width="31.1640625" style="249" customWidth="1"/>
    <col min="13338" max="13338" width="14.5" style="249" customWidth="1"/>
    <col min="13339" max="13340" width="11" style="249" customWidth="1"/>
    <col min="13341" max="13568" width="14.5" style="249"/>
    <col min="13569" max="13569" width="6.5" style="249" customWidth="1"/>
    <col min="13570" max="13570" width="10.6640625" style="249" customWidth="1"/>
    <col min="13571" max="13571" width="17.5" style="249" customWidth="1"/>
    <col min="13572" max="13572" width="21.5" style="249" customWidth="1"/>
    <col min="13573" max="13573" width="52.33203125" style="249" customWidth="1"/>
    <col min="13574" max="13574" width="24.1640625" style="249" customWidth="1"/>
    <col min="13575" max="13575" width="26.5" style="249" customWidth="1"/>
    <col min="13576" max="13576" width="25.83203125" style="249" customWidth="1"/>
    <col min="13577" max="13577" width="14" style="249" customWidth="1"/>
    <col min="13578" max="13578" width="18" style="249" customWidth="1"/>
    <col min="13579" max="13579" width="18.5" style="249" customWidth="1"/>
    <col min="13580" max="13580" width="20" style="249" customWidth="1"/>
    <col min="13581" max="13581" width="18.33203125" style="249" customWidth="1"/>
    <col min="13582" max="13583" width="18" style="249" customWidth="1"/>
    <col min="13584" max="13584" width="26.33203125" style="249" customWidth="1"/>
    <col min="13585" max="13585" width="24.83203125" style="249" customWidth="1"/>
    <col min="13586" max="13586" width="19.5" style="249" customWidth="1"/>
    <col min="13587" max="13587" width="28.1640625" style="249" customWidth="1"/>
    <col min="13588" max="13588" width="97.6640625" style="249" customWidth="1"/>
    <col min="13589" max="13589" width="40.1640625" style="249" customWidth="1"/>
    <col min="13590" max="13590" width="18.5" style="249" customWidth="1"/>
    <col min="13591" max="13591" width="19.5" style="249" customWidth="1"/>
    <col min="13592" max="13592" width="80.33203125" style="249" customWidth="1"/>
    <col min="13593" max="13593" width="31.1640625" style="249" customWidth="1"/>
    <col min="13594" max="13594" width="14.5" style="249" customWidth="1"/>
    <col min="13595" max="13596" width="11" style="249" customWidth="1"/>
    <col min="13597" max="13824" width="14.5" style="249"/>
    <col min="13825" max="13825" width="6.5" style="249" customWidth="1"/>
    <col min="13826" max="13826" width="10.6640625" style="249" customWidth="1"/>
    <col min="13827" max="13827" width="17.5" style="249" customWidth="1"/>
    <col min="13828" max="13828" width="21.5" style="249" customWidth="1"/>
    <col min="13829" max="13829" width="52.33203125" style="249" customWidth="1"/>
    <col min="13830" max="13830" width="24.1640625" style="249" customWidth="1"/>
    <col min="13831" max="13831" width="26.5" style="249" customWidth="1"/>
    <col min="13832" max="13832" width="25.83203125" style="249" customWidth="1"/>
    <col min="13833" max="13833" width="14" style="249" customWidth="1"/>
    <col min="13834" max="13834" width="18" style="249" customWidth="1"/>
    <col min="13835" max="13835" width="18.5" style="249" customWidth="1"/>
    <col min="13836" max="13836" width="20" style="249" customWidth="1"/>
    <col min="13837" max="13837" width="18.33203125" style="249" customWidth="1"/>
    <col min="13838" max="13839" width="18" style="249" customWidth="1"/>
    <col min="13840" max="13840" width="26.33203125" style="249" customWidth="1"/>
    <col min="13841" max="13841" width="24.83203125" style="249" customWidth="1"/>
    <col min="13842" max="13842" width="19.5" style="249" customWidth="1"/>
    <col min="13843" max="13843" width="28.1640625" style="249" customWidth="1"/>
    <col min="13844" max="13844" width="97.6640625" style="249" customWidth="1"/>
    <col min="13845" max="13845" width="40.1640625" style="249" customWidth="1"/>
    <col min="13846" max="13846" width="18.5" style="249" customWidth="1"/>
    <col min="13847" max="13847" width="19.5" style="249" customWidth="1"/>
    <col min="13848" max="13848" width="80.33203125" style="249" customWidth="1"/>
    <col min="13849" max="13849" width="31.1640625" style="249" customWidth="1"/>
    <col min="13850" max="13850" width="14.5" style="249" customWidth="1"/>
    <col min="13851" max="13852" width="11" style="249" customWidth="1"/>
    <col min="13853" max="14080" width="14.5" style="249"/>
    <col min="14081" max="14081" width="6.5" style="249" customWidth="1"/>
    <col min="14082" max="14082" width="10.6640625" style="249" customWidth="1"/>
    <col min="14083" max="14083" width="17.5" style="249" customWidth="1"/>
    <col min="14084" max="14084" width="21.5" style="249" customWidth="1"/>
    <col min="14085" max="14085" width="52.33203125" style="249" customWidth="1"/>
    <col min="14086" max="14086" width="24.1640625" style="249" customWidth="1"/>
    <col min="14087" max="14087" width="26.5" style="249" customWidth="1"/>
    <col min="14088" max="14088" width="25.83203125" style="249" customWidth="1"/>
    <col min="14089" max="14089" width="14" style="249" customWidth="1"/>
    <col min="14090" max="14090" width="18" style="249" customWidth="1"/>
    <col min="14091" max="14091" width="18.5" style="249" customWidth="1"/>
    <col min="14092" max="14092" width="20" style="249" customWidth="1"/>
    <col min="14093" max="14093" width="18.33203125" style="249" customWidth="1"/>
    <col min="14094" max="14095" width="18" style="249" customWidth="1"/>
    <col min="14096" max="14096" width="26.33203125" style="249" customWidth="1"/>
    <col min="14097" max="14097" width="24.83203125" style="249" customWidth="1"/>
    <col min="14098" max="14098" width="19.5" style="249" customWidth="1"/>
    <col min="14099" max="14099" width="28.1640625" style="249" customWidth="1"/>
    <col min="14100" max="14100" width="97.6640625" style="249" customWidth="1"/>
    <col min="14101" max="14101" width="40.1640625" style="249" customWidth="1"/>
    <col min="14102" max="14102" width="18.5" style="249" customWidth="1"/>
    <col min="14103" max="14103" width="19.5" style="249" customWidth="1"/>
    <col min="14104" max="14104" width="80.33203125" style="249" customWidth="1"/>
    <col min="14105" max="14105" width="31.1640625" style="249" customWidth="1"/>
    <col min="14106" max="14106" width="14.5" style="249" customWidth="1"/>
    <col min="14107" max="14108" width="11" style="249" customWidth="1"/>
    <col min="14109" max="14336" width="14.5" style="249"/>
    <col min="14337" max="14337" width="6.5" style="249" customWidth="1"/>
    <col min="14338" max="14338" width="10.6640625" style="249" customWidth="1"/>
    <col min="14339" max="14339" width="17.5" style="249" customWidth="1"/>
    <col min="14340" max="14340" width="21.5" style="249" customWidth="1"/>
    <col min="14341" max="14341" width="52.33203125" style="249" customWidth="1"/>
    <col min="14342" max="14342" width="24.1640625" style="249" customWidth="1"/>
    <col min="14343" max="14343" width="26.5" style="249" customWidth="1"/>
    <col min="14344" max="14344" width="25.83203125" style="249" customWidth="1"/>
    <col min="14345" max="14345" width="14" style="249" customWidth="1"/>
    <col min="14346" max="14346" width="18" style="249" customWidth="1"/>
    <col min="14347" max="14347" width="18.5" style="249" customWidth="1"/>
    <col min="14348" max="14348" width="20" style="249" customWidth="1"/>
    <col min="14349" max="14349" width="18.33203125" style="249" customWidth="1"/>
    <col min="14350" max="14351" width="18" style="249" customWidth="1"/>
    <col min="14352" max="14352" width="26.33203125" style="249" customWidth="1"/>
    <col min="14353" max="14353" width="24.83203125" style="249" customWidth="1"/>
    <col min="14354" max="14354" width="19.5" style="249" customWidth="1"/>
    <col min="14355" max="14355" width="28.1640625" style="249" customWidth="1"/>
    <col min="14356" max="14356" width="97.6640625" style="249" customWidth="1"/>
    <col min="14357" max="14357" width="40.1640625" style="249" customWidth="1"/>
    <col min="14358" max="14358" width="18.5" style="249" customWidth="1"/>
    <col min="14359" max="14359" width="19.5" style="249" customWidth="1"/>
    <col min="14360" max="14360" width="80.33203125" style="249" customWidth="1"/>
    <col min="14361" max="14361" width="31.1640625" style="249" customWidth="1"/>
    <col min="14362" max="14362" width="14.5" style="249" customWidth="1"/>
    <col min="14363" max="14364" width="11" style="249" customWidth="1"/>
    <col min="14365" max="14592" width="14.5" style="249"/>
    <col min="14593" max="14593" width="6.5" style="249" customWidth="1"/>
    <col min="14594" max="14594" width="10.6640625" style="249" customWidth="1"/>
    <col min="14595" max="14595" width="17.5" style="249" customWidth="1"/>
    <col min="14596" max="14596" width="21.5" style="249" customWidth="1"/>
    <col min="14597" max="14597" width="52.33203125" style="249" customWidth="1"/>
    <col min="14598" max="14598" width="24.1640625" style="249" customWidth="1"/>
    <col min="14599" max="14599" width="26.5" style="249" customWidth="1"/>
    <col min="14600" max="14600" width="25.83203125" style="249" customWidth="1"/>
    <col min="14601" max="14601" width="14" style="249" customWidth="1"/>
    <col min="14602" max="14602" width="18" style="249" customWidth="1"/>
    <col min="14603" max="14603" width="18.5" style="249" customWidth="1"/>
    <col min="14604" max="14604" width="20" style="249" customWidth="1"/>
    <col min="14605" max="14605" width="18.33203125" style="249" customWidth="1"/>
    <col min="14606" max="14607" width="18" style="249" customWidth="1"/>
    <col min="14608" max="14608" width="26.33203125" style="249" customWidth="1"/>
    <col min="14609" max="14609" width="24.83203125" style="249" customWidth="1"/>
    <col min="14610" max="14610" width="19.5" style="249" customWidth="1"/>
    <col min="14611" max="14611" width="28.1640625" style="249" customWidth="1"/>
    <col min="14612" max="14612" width="97.6640625" style="249" customWidth="1"/>
    <col min="14613" max="14613" width="40.1640625" style="249" customWidth="1"/>
    <col min="14614" max="14614" width="18.5" style="249" customWidth="1"/>
    <col min="14615" max="14615" width="19.5" style="249" customWidth="1"/>
    <col min="14616" max="14616" width="80.33203125" style="249" customWidth="1"/>
    <col min="14617" max="14617" width="31.1640625" style="249" customWidth="1"/>
    <col min="14618" max="14618" width="14.5" style="249" customWidth="1"/>
    <col min="14619" max="14620" width="11" style="249" customWidth="1"/>
    <col min="14621" max="14848" width="14.5" style="249"/>
    <col min="14849" max="14849" width="6.5" style="249" customWidth="1"/>
    <col min="14850" max="14850" width="10.6640625" style="249" customWidth="1"/>
    <col min="14851" max="14851" width="17.5" style="249" customWidth="1"/>
    <col min="14852" max="14852" width="21.5" style="249" customWidth="1"/>
    <col min="14853" max="14853" width="52.33203125" style="249" customWidth="1"/>
    <col min="14854" max="14854" width="24.1640625" style="249" customWidth="1"/>
    <col min="14855" max="14855" width="26.5" style="249" customWidth="1"/>
    <col min="14856" max="14856" width="25.83203125" style="249" customWidth="1"/>
    <col min="14857" max="14857" width="14" style="249" customWidth="1"/>
    <col min="14858" max="14858" width="18" style="249" customWidth="1"/>
    <col min="14859" max="14859" width="18.5" style="249" customWidth="1"/>
    <col min="14860" max="14860" width="20" style="249" customWidth="1"/>
    <col min="14861" max="14861" width="18.33203125" style="249" customWidth="1"/>
    <col min="14862" max="14863" width="18" style="249" customWidth="1"/>
    <col min="14864" max="14864" width="26.33203125" style="249" customWidth="1"/>
    <col min="14865" max="14865" width="24.83203125" style="249" customWidth="1"/>
    <col min="14866" max="14866" width="19.5" style="249" customWidth="1"/>
    <col min="14867" max="14867" width="28.1640625" style="249" customWidth="1"/>
    <col min="14868" max="14868" width="97.6640625" style="249" customWidth="1"/>
    <col min="14869" max="14869" width="40.1640625" style="249" customWidth="1"/>
    <col min="14870" max="14870" width="18.5" style="249" customWidth="1"/>
    <col min="14871" max="14871" width="19.5" style="249" customWidth="1"/>
    <col min="14872" max="14872" width="80.33203125" style="249" customWidth="1"/>
    <col min="14873" max="14873" width="31.1640625" style="249" customWidth="1"/>
    <col min="14874" max="14874" width="14.5" style="249" customWidth="1"/>
    <col min="14875" max="14876" width="11" style="249" customWidth="1"/>
    <col min="14877" max="15104" width="14.5" style="249"/>
    <col min="15105" max="15105" width="6.5" style="249" customWidth="1"/>
    <col min="15106" max="15106" width="10.6640625" style="249" customWidth="1"/>
    <col min="15107" max="15107" width="17.5" style="249" customWidth="1"/>
    <col min="15108" max="15108" width="21.5" style="249" customWidth="1"/>
    <col min="15109" max="15109" width="52.33203125" style="249" customWidth="1"/>
    <col min="15110" max="15110" width="24.1640625" style="249" customWidth="1"/>
    <col min="15111" max="15111" width="26.5" style="249" customWidth="1"/>
    <col min="15112" max="15112" width="25.83203125" style="249" customWidth="1"/>
    <col min="15113" max="15113" width="14" style="249" customWidth="1"/>
    <col min="15114" max="15114" width="18" style="249" customWidth="1"/>
    <col min="15115" max="15115" width="18.5" style="249" customWidth="1"/>
    <col min="15116" max="15116" width="20" style="249" customWidth="1"/>
    <col min="15117" max="15117" width="18.33203125" style="249" customWidth="1"/>
    <col min="15118" max="15119" width="18" style="249" customWidth="1"/>
    <col min="15120" max="15120" width="26.33203125" style="249" customWidth="1"/>
    <col min="15121" max="15121" width="24.83203125" style="249" customWidth="1"/>
    <col min="15122" max="15122" width="19.5" style="249" customWidth="1"/>
    <col min="15123" max="15123" width="28.1640625" style="249" customWidth="1"/>
    <col min="15124" max="15124" width="97.6640625" style="249" customWidth="1"/>
    <col min="15125" max="15125" width="40.1640625" style="249" customWidth="1"/>
    <col min="15126" max="15126" width="18.5" style="249" customWidth="1"/>
    <col min="15127" max="15127" width="19.5" style="249" customWidth="1"/>
    <col min="15128" max="15128" width="80.33203125" style="249" customWidth="1"/>
    <col min="15129" max="15129" width="31.1640625" style="249" customWidth="1"/>
    <col min="15130" max="15130" width="14.5" style="249" customWidth="1"/>
    <col min="15131" max="15132" width="11" style="249" customWidth="1"/>
    <col min="15133" max="15360" width="14.5" style="249"/>
    <col min="15361" max="15361" width="6.5" style="249" customWidth="1"/>
    <col min="15362" max="15362" width="10.6640625" style="249" customWidth="1"/>
    <col min="15363" max="15363" width="17.5" style="249" customWidth="1"/>
    <col min="15364" max="15364" width="21.5" style="249" customWidth="1"/>
    <col min="15365" max="15365" width="52.33203125" style="249" customWidth="1"/>
    <col min="15366" max="15366" width="24.1640625" style="249" customWidth="1"/>
    <col min="15367" max="15367" width="26.5" style="249" customWidth="1"/>
    <col min="15368" max="15368" width="25.83203125" style="249" customWidth="1"/>
    <col min="15369" max="15369" width="14" style="249" customWidth="1"/>
    <col min="15370" max="15370" width="18" style="249" customWidth="1"/>
    <col min="15371" max="15371" width="18.5" style="249" customWidth="1"/>
    <col min="15372" max="15372" width="20" style="249" customWidth="1"/>
    <col min="15373" max="15373" width="18.33203125" style="249" customWidth="1"/>
    <col min="15374" max="15375" width="18" style="249" customWidth="1"/>
    <col min="15376" max="15376" width="26.33203125" style="249" customWidth="1"/>
    <col min="15377" max="15377" width="24.83203125" style="249" customWidth="1"/>
    <col min="15378" max="15378" width="19.5" style="249" customWidth="1"/>
    <col min="15379" max="15379" width="28.1640625" style="249" customWidth="1"/>
    <col min="15380" max="15380" width="97.6640625" style="249" customWidth="1"/>
    <col min="15381" max="15381" width="40.1640625" style="249" customWidth="1"/>
    <col min="15382" max="15382" width="18.5" style="249" customWidth="1"/>
    <col min="15383" max="15383" width="19.5" style="249" customWidth="1"/>
    <col min="15384" max="15384" width="80.33203125" style="249" customWidth="1"/>
    <col min="15385" max="15385" width="31.1640625" style="249" customWidth="1"/>
    <col min="15386" max="15386" width="14.5" style="249" customWidth="1"/>
    <col min="15387" max="15388" width="11" style="249" customWidth="1"/>
    <col min="15389" max="15616" width="14.5" style="249"/>
    <col min="15617" max="15617" width="6.5" style="249" customWidth="1"/>
    <col min="15618" max="15618" width="10.6640625" style="249" customWidth="1"/>
    <col min="15619" max="15619" width="17.5" style="249" customWidth="1"/>
    <col min="15620" max="15620" width="21.5" style="249" customWidth="1"/>
    <col min="15621" max="15621" width="52.33203125" style="249" customWidth="1"/>
    <col min="15622" max="15622" width="24.1640625" style="249" customWidth="1"/>
    <col min="15623" max="15623" width="26.5" style="249" customWidth="1"/>
    <col min="15624" max="15624" width="25.83203125" style="249" customWidth="1"/>
    <col min="15625" max="15625" width="14" style="249" customWidth="1"/>
    <col min="15626" max="15626" width="18" style="249" customWidth="1"/>
    <col min="15627" max="15627" width="18.5" style="249" customWidth="1"/>
    <col min="15628" max="15628" width="20" style="249" customWidth="1"/>
    <col min="15629" max="15629" width="18.33203125" style="249" customWidth="1"/>
    <col min="15630" max="15631" width="18" style="249" customWidth="1"/>
    <col min="15632" max="15632" width="26.33203125" style="249" customWidth="1"/>
    <col min="15633" max="15633" width="24.83203125" style="249" customWidth="1"/>
    <col min="15634" max="15634" width="19.5" style="249" customWidth="1"/>
    <col min="15635" max="15635" width="28.1640625" style="249" customWidth="1"/>
    <col min="15636" max="15636" width="97.6640625" style="249" customWidth="1"/>
    <col min="15637" max="15637" width="40.1640625" style="249" customWidth="1"/>
    <col min="15638" max="15638" width="18.5" style="249" customWidth="1"/>
    <col min="15639" max="15639" width="19.5" style="249" customWidth="1"/>
    <col min="15640" max="15640" width="80.33203125" style="249" customWidth="1"/>
    <col min="15641" max="15641" width="31.1640625" style="249" customWidth="1"/>
    <col min="15642" max="15642" width="14.5" style="249" customWidth="1"/>
    <col min="15643" max="15644" width="11" style="249" customWidth="1"/>
    <col min="15645" max="15872" width="14.5" style="249"/>
    <col min="15873" max="15873" width="6.5" style="249" customWidth="1"/>
    <col min="15874" max="15874" width="10.6640625" style="249" customWidth="1"/>
    <col min="15875" max="15875" width="17.5" style="249" customWidth="1"/>
    <col min="15876" max="15876" width="21.5" style="249" customWidth="1"/>
    <col min="15877" max="15877" width="52.33203125" style="249" customWidth="1"/>
    <col min="15878" max="15878" width="24.1640625" style="249" customWidth="1"/>
    <col min="15879" max="15879" width="26.5" style="249" customWidth="1"/>
    <col min="15880" max="15880" width="25.83203125" style="249" customWidth="1"/>
    <col min="15881" max="15881" width="14" style="249" customWidth="1"/>
    <col min="15882" max="15882" width="18" style="249" customWidth="1"/>
    <col min="15883" max="15883" width="18.5" style="249" customWidth="1"/>
    <col min="15884" max="15884" width="20" style="249" customWidth="1"/>
    <col min="15885" max="15885" width="18.33203125" style="249" customWidth="1"/>
    <col min="15886" max="15887" width="18" style="249" customWidth="1"/>
    <col min="15888" max="15888" width="26.33203125" style="249" customWidth="1"/>
    <col min="15889" max="15889" width="24.83203125" style="249" customWidth="1"/>
    <col min="15890" max="15890" width="19.5" style="249" customWidth="1"/>
    <col min="15891" max="15891" width="28.1640625" style="249" customWidth="1"/>
    <col min="15892" max="15892" width="97.6640625" style="249" customWidth="1"/>
    <col min="15893" max="15893" width="40.1640625" style="249" customWidth="1"/>
    <col min="15894" max="15894" width="18.5" style="249" customWidth="1"/>
    <col min="15895" max="15895" width="19.5" style="249" customWidth="1"/>
    <col min="15896" max="15896" width="80.33203125" style="249" customWidth="1"/>
    <col min="15897" max="15897" width="31.1640625" style="249" customWidth="1"/>
    <col min="15898" max="15898" width="14.5" style="249" customWidth="1"/>
    <col min="15899" max="15900" width="11" style="249" customWidth="1"/>
    <col min="15901" max="16128" width="14.5" style="249"/>
    <col min="16129" max="16129" width="6.5" style="249" customWidth="1"/>
    <col min="16130" max="16130" width="10.6640625" style="249" customWidth="1"/>
    <col min="16131" max="16131" width="17.5" style="249" customWidth="1"/>
    <col min="16132" max="16132" width="21.5" style="249" customWidth="1"/>
    <col min="16133" max="16133" width="52.33203125" style="249" customWidth="1"/>
    <col min="16134" max="16134" width="24.1640625" style="249" customWidth="1"/>
    <col min="16135" max="16135" width="26.5" style="249" customWidth="1"/>
    <col min="16136" max="16136" width="25.83203125" style="249" customWidth="1"/>
    <col min="16137" max="16137" width="14" style="249" customWidth="1"/>
    <col min="16138" max="16138" width="18" style="249" customWidth="1"/>
    <col min="16139" max="16139" width="18.5" style="249" customWidth="1"/>
    <col min="16140" max="16140" width="20" style="249" customWidth="1"/>
    <col min="16141" max="16141" width="18.33203125" style="249" customWidth="1"/>
    <col min="16142" max="16143" width="18" style="249" customWidth="1"/>
    <col min="16144" max="16144" width="26.33203125" style="249" customWidth="1"/>
    <col min="16145" max="16145" width="24.83203125" style="249" customWidth="1"/>
    <col min="16146" max="16146" width="19.5" style="249" customWidth="1"/>
    <col min="16147" max="16147" width="28.1640625" style="249" customWidth="1"/>
    <col min="16148" max="16148" width="97.6640625" style="249" customWidth="1"/>
    <col min="16149" max="16149" width="40.1640625" style="249" customWidth="1"/>
    <col min="16150" max="16150" width="18.5" style="249" customWidth="1"/>
    <col min="16151" max="16151" width="19.5" style="249" customWidth="1"/>
    <col min="16152" max="16152" width="80.33203125" style="249" customWidth="1"/>
    <col min="16153" max="16153" width="31.1640625" style="249" customWidth="1"/>
    <col min="16154" max="16154" width="14.5" style="249" customWidth="1"/>
    <col min="16155" max="16156" width="11" style="249" customWidth="1"/>
    <col min="16157" max="16384" width="14.5" style="249"/>
  </cols>
  <sheetData>
    <row r="1" spans="1:26" ht="31" hidden="1" thickBot="1">
      <c r="A1" s="2"/>
      <c r="B1" s="64"/>
      <c r="C1" s="65" t="s">
        <v>1</v>
      </c>
      <c r="D1" s="65" t="s">
        <v>2</v>
      </c>
      <c r="E1" s="5"/>
      <c r="F1" s="6" t="s">
        <v>3</v>
      </c>
      <c r="G1" s="6" t="s">
        <v>137</v>
      </c>
      <c r="H1" s="801" t="s">
        <v>5</v>
      </c>
      <c r="I1" s="6" t="s">
        <v>7</v>
      </c>
      <c r="J1" s="6" t="s">
        <v>158</v>
      </c>
      <c r="K1" s="1"/>
      <c r="L1" s="8"/>
      <c r="M1" s="7"/>
      <c r="N1" s="7"/>
      <c r="O1" s="532"/>
      <c r="P1" s="532"/>
      <c r="Q1" s="532"/>
      <c r="R1" s="532"/>
      <c r="S1" s="1"/>
      <c r="T1" s="1"/>
      <c r="U1" s="1"/>
      <c r="V1" s="1"/>
      <c r="W1" s="1"/>
      <c r="X1" s="1"/>
      <c r="Y1" s="1"/>
    </row>
    <row r="2" spans="1:26" s="55" customFormat="1" ht="29" hidden="1" thickBot="1">
      <c r="A2" s="51"/>
      <c r="B2" s="63"/>
      <c r="C2" s="66" t="s">
        <v>8</v>
      </c>
      <c r="D2" s="67" t="s">
        <v>9</v>
      </c>
      <c r="E2" s="58"/>
      <c r="F2" s="70" t="s">
        <v>10</v>
      </c>
      <c r="G2" s="71" t="s">
        <v>154</v>
      </c>
      <c r="H2" s="71" t="s">
        <v>24</v>
      </c>
      <c r="I2" s="125" t="s">
        <v>142</v>
      </c>
      <c r="J2" s="56" t="s">
        <v>156</v>
      </c>
      <c r="K2" s="51"/>
      <c r="L2" s="52"/>
      <c r="M2" s="54"/>
      <c r="N2" s="54"/>
      <c r="O2" s="533"/>
      <c r="P2" s="533"/>
      <c r="Q2" s="533"/>
      <c r="R2" s="533"/>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33"/>
      <c r="P3" s="533"/>
      <c r="Q3" s="533"/>
      <c r="R3" s="533"/>
      <c r="S3" s="51"/>
      <c r="T3" s="51"/>
      <c r="U3" s="51"/>
      <c r="V3" s="51"/>
      <c r="W3" s="51"/>
      <c r="X3" s="51"/>
      <c r="Y3" s="51"/>
    </row>
    <row r="4" spans="1:26" s="55" customFormat="1" ht="29" hidden="1" thickBot="1">
      <c r="A4" s="51"/>
      <c r="B4" s="63"/>
      <c r="C4" s="66" t="s">
        <v>119</v>
      </c>
      <c r="D4" s="67" t="s">
        <v>123</v>
      </c>
      <c r="E4" s="58"/>
      <c r="F4" s="70" t="s">
        <v>129</v>
      </c>
      <c r="G4" s="71" t="s">
        <v>138</v>
      </c>
      <c r="H4" s="802"/>
      <c r="I4" s="126" t="s">
        <v>30</v>
      </c>
      <c r="J4" s="56" t="s">
        <v>157</v>
      </c>
      <c r="K4" s="51"/>
      <c r="L4" s="52"/>
      <c r="M4" s="54"/>
      <c r="N4" s="54"/>
      <c r="O4" s="533"/>
      <c r="P4" s="533"/>
      <c r="Q4" s="533"/>
      <c r="R4" s="533"/>
      <c r="S4" s="51"/>
      <c r="T4" s="51"/>
      <c r="U4" s="51"/>
      <c r="V4" s="51"/>
      <c r="W4" s="51"/>
      <c r="X4" s="51"/>
      <c r="Y4" s="51"/>
    </row>
    <row r="5" spans="1:26" s="55" customFormat="1" ht="43" hidden="1" thickBot="1">
      <c r="A5" s="51"/>
      <c r="B5" s="63"/>
      <c r="C5" s="67" t="s">
        <v>117</v>
      </c>
      <c r="D5" s="67" t="s">
        <v>125</v>
      </c>
      <c r="E5" s="58"/>
      <c r="F5" s="71" t="s">
        <v>130</v>
      </c>
      <c r="G5" s="71" t="s">
        <v>17</v>
      </c>
      <c r="H5" s="802"/>
      <c r="I5" s="56"/>
      <c r="J5" s="56"/>
      <c r="K5" s="51"/>
      <c r="L5" s="52"/>
      <c r="M5" s="54"/>
      <c r="N5" s="54"/>
      <c r="O5" s="533"/>
      <c r="P5" s="533"/>
      <c r="Q5" s="533"/>
      <c r="R5" s="533"/>
      <c r="S5" s="51"/>
      <c r="T5" s="51"/>
      <c r="U5" s="51"/>
      <c r="V5" s="51"/>
      <c r="W5" s="51"/>
      <c r="X5" s="51"/>
      <c r="Y5" s="51"/>
    </row>
    <row r="6" spans="1:26" s="55" customFormat="1" ht="29" hidden="1" thickBot="1">
      <c r="A6" s="51"/>
      <c r="B6" s="63"/>
      <c r="C6" s="66" t="s">
        <v>38</v>
      </c>
      <c r="D6" s="67" t="s">
        <v>124</v>
      </c>
      <c r="F6" s="71" t="s">
        <v>131</v>
      </c>
      <c r="G6" s="57"/>
      <c r="H6" s="802"/>
      <c r="I6" s="56"/>
      <c r="J6" s="56"/>
      <c r="K6" s="51"/>
      <c r="L6" s="52"/>
      <c r="M6" s="54"/>
      <c r="N6" s="54"/>
      <c r="O6" s="533"/>
      <c r="P6" s="533"/>
      <c r="Q6" s="533"/>
      <c r="R6" s="533"/>
      <c r="S6" s="51"/>
      <c r="T6" s="51"/>
      <c r="U6" s="51"/>
      <c r="V6" s="51"/>
      <c r="W6" s="51"/>
      <c r="X6" s="51"/>
      <c r="Y6" s="51"/>
    </row>
    <row r="7" spans="1:26" s="55" customFormat="1" ht="29" hidden="1" thickBot="1">
      <c r="A7" s="51"/>
      <c r="B7" s="63"/>
      <c r="C7" s="66" t="s">
        <v>42</v>
      </c>
      <c r="D7" s="67" t="s">
        <v>126</v>
      </c>
      <c r="E7" s="58"/>
      <c r="F7" s="59"/>
      <c r="G7" s="57"/>
      <c r="H7" s="802"/>
      <c r="I7" s="60"/>
      <c r="J7" s="60"/>
      <c r="K7" s="51"/>
      <c r="L7" s="52"/>
      <c r="M7" s="54"/>
      <c r="N7" s="54"/>
      <c r="O7" s="533"/>
      <c r="P7" s="533"/>
      <c r="Q7" s="533"/>
      <c r="R7" s="533"/>
      <c r="S7" s="51"/>
      <c r="T7" s="51"/>
      <c r="U7" s="51"/>
      <c r="V7" s="51"/>
      <c r="W7" s="51"/>
      <c r="X7" s="51"/>
      <c r="Y7" s="51"/>
    </row>
    <row r="8" spans="1:26" s="55" customFormat="1" hidden="1" thickBot="1">
      <c r="A8" s="51"/>
      <c r="B8" s="63"/>
      <c r="C8" s="66" t="s">
        <v>45</v>
      </c>
      <c r="D8" s="67" t="s">
        <v>35</v>
      </c>
      <c r="E8" s="58"/>
      <c r="F8" s="59"/>
      <c r="G8" s="57"/>
      <c r="H8" s="802"/>
      <c r="I8" s="56"/>
      <c r="J8" s="56"/>
      <c r="K8" s="51"/>
      <c r="L8" s="52"/>
      <c r="M8" s="54"/>
      <c r="N8" s="54"/>
      <c r="O8" s="533"/>
      <c r="P8" s="533"/>
      <c r="Q8" s="533"/>
      <c r="R8" s="533"/>
      <c r="S8" s="51"/>
      <c r="T8" s="51"/>
      <c r="U8" s="51"/>
      <c r="V8" s="51"/>
      <c r="W8" s="51"/>
      <c r="X8" s="51"/>
      <c r="Y8" s="51"/>
    </row>
    <row r="9" spans="1:26" s="55" customFormat="1" ht="57" hidden="1" thickBot="1">
      <c r="A9" s="51"/>
      <c r="B9" s="63"/>
      <c r="C9" s="66" t="s">
        <v>120</v>
      </c>
      <c r="D9" s="67" t="s">
        <v>39</v>
      </c>
      <c r="E9" s="58"/>
      <c r="F9" s="57"/>
      <c r="G9" s="57"/>
      <c r="H9" s="802"/>
      <c r="I9" s="56"/>
      <c r="J9" s="56"/>
      <c r="K9" s="51"/>
      <c r="L9" s="52"/>
      <c r="M9" s="54"/>
      <c r="N9" s="54"/>
      <c r="O9" s="533"/>
      <c r="P9" s="533"/>
      <c r="Q9" s="533"/>
      <c r="R9" s="533"/>
      <c r="S9" s="51"/>
      <c r="T9" s="51"/>
      <c r="U9" s="51"/>
      <c r="V9" s="51"/>
      <c r="W9" s="51"/>
      <c r="X9" s="51"/>
      <c r="Y9" s="51"/>
    </row>
    <row r="10" spans="1:26" s="55" customFormat="1" ht="29" hidden="1" thickBot="1">
      <c r="A10" s="51"/>
      <c r="B10" s="63"/>
      <c r="C10" s="66" t="s">
        <v>50</v>
      </c>
      <c r="D10" s="67" t="s">
        <v>43</v>
      </c>
      <c r="E10" s="58"/>
      <c r="F10" s="57"/>
      <c r="G10" s="57"/>
      <c r="H10" s="802"/>
      <c r="I10" s="56"/>
      <c r="J10" s="56"/>
      <c r="K10" s="51"/>
      <c r="L10" s="52"/>
      <c r="M10" s="54"/>
      <c r="N10" s="54"/>
      <c r="O10" s="533"/>
      <c r="P10" s="533"/>
      <c r="Q10" s="533"/>
      <c r="R10" s="533"/>
      <c r="S10" s="51"/>
      <c r="T10" s="51"/>
      <c r="U10" s="51"/>
      <c r="V10" s="51"/>
      <c r="W10" s="51"/>
      <c r="X10" s="51"/>
      <c r="Y10" s="51"/>
    </row>
    <row r="11" spans="1:26" s="55" customFormat="1" ht="29" hidden="1" thickBot="1">
      <c r="A11" s="51"/>
      <c r="B11" s="63"/>
      <c r="C11" s="66" t="s">
        <v>52</v>
      </c>
      <c r="D11" s="67" t="s">
        <v>132</v>
      </c>
      <c r="E11" s="58"/>
      <c r="F11" s="57"/>
      <c r="G11" s="57"/>
      <c r="H11" s="802"/>
      <c r="I11" s="56"/>
      <c r="J11" s="56"/>
      <c r="K11" s="51"/>
      <c r="L11" s="52"/>
      <c r="M11" s="54"/>
      <c r="N11" s="54"/>
      <c r="O11" s="533"/>
      <c r="P11" s="533"/>
      <c r="Q11" s="533"/>
      <c r="R11" s="533"/>
      <c r="S11" s="51"/>
      <c r="T11" s="51"/>
      <c r="U11" s="51"/>
      <c r="V11" s="51"/>
      <c r="W11" s="51"/>
      <c r="X11" s="51"/>
      <c r="Y11" s="51"/>
    </row>
    <row r="12" spans="1:26" s="55" customFormat="1" ht="29" hidden="1" thickBot="1">
      <c r="A12" s="51"/>
      <c r="B12" s="63"/>
      <c r="C12" s="66" t="s">
        <v>54</v>
      </c>
      <c r="D12" s="67" t="s">
        <v>127</v>
      </c>
      <c r="E12" s="58"/>
      <c r="F12" s="61"/>
      <c r="G12" s="61"/>
      <c r="H12" s="803"/>
      <c r="I12" s="62"/>
      <c r="J12" s="54"/>
      <c r="K12" s="54"/>
      <c r="L12" s="51"/>
      <c r="M12" s="52"/>
      <c r="N12" s="54"/>
      <c r="O12" s="533"/>
      <c r="P12" s="533"/>
      <c r="Q12" s="533"/>
      <c r="R12" s="533"/>
      <c r="S12" s="54"/>
      <c r="T12" s="51"/>
      <c r="U12" s="51"/>
      <c r="V12" s="51"/>
      <c r="W12" s="51"/>
      <c r="X12" s="51"/>
      <c r="Y12" s="51"/>
      <c r="Z12" s="51"/>
    </row>
    <row r="13" spans="1:26" s="55" customFormat="1" ht="43" hidden="1" thickBot="1">
      <c r="A13" s="51"/>
      <c r="B13" s="63"/>
      <c r="C13" s="66" t="s">
        <v>55</v>
      </c>
      <c r="D13" s="67" t="s">
        <v>53</v>
      </c>
      <c r="E13" s="58"/>
      <c r="F13" s="61"/>
      <c r="G13" s="61"/>
      <c r="H13" s="803"/>
      <c r="I13" s="62"/>
      <c r="J13" s="54"/>
      <c r="K13" s="54"/>
      <c r="L13" s="51"/>
      <c r="M13" s="52"/>
      <c r="N13" s="54"/>
      <c r="O13" s="533"/>
      <c r="P13" s="533"/>
      <c r="Q13" s="533"/>
      <c r="R13" s="533"/>
      <c r="S13" s="54"/>
      <c r="T13" s="51"/>
      <c r="U13" s="51"/>
      <c r="V13" s="51"/>
      <c r="W13" s="51"/>
      <c r="X13" s="51"/>
      <c r="Y13" s="51"/>
      <c r="Z13" s="51"/>
    </row>
    <row r="14" spans="1:26" s="55" customFormat="1" ht="29" hidden="1" thickBot="1">
      <c r="A14" s="51"/>
      <c r="B14" s="63"/>
      <c r="C14" s="67" t="s">
        <v>121</v>
      </c>
      <c r="D14" s="68"/>
      <c r="E14" s="58"/>
      <c r="F14" s="61"/>
      <c r="G14" s="61"/>
      <c r="H14" s="803"/>
      <c r="I14" s="62"/>
      <c r="J14" s="54"/>
      <c r="K14" s="54"/>
      <c r="L14" s="51"/>
      <c r="M14" s="52"/>
      <c r="N14" s="54"/>
      <c r="O14" s="533"/>
      <c r="P14" s="533"/>
      <c r="Q14" s="533"/>
      <c r="R14" s="533"/>
      <c r="S14" s="54"/>
      <c r="T14" s="51"/>
      <c r="U14" s="51"/>
      <c r="V14" s="51"/>
      <c r="W14" s="51"/>
      <c r="X14" s="51"/>
      <c r="Y14" s="51"/>
      <c r="Z14" s="51"/>
    </row>
    <row r="15" spans="1:26" s="55" customFormat="1" ht="43" hidden="1" thickBot="1">
      <c r="A15" s="51"/>
      <c r="B15" s="63"/>
      <c r="C15" s="69" t="s">
        <v>21</v>
      </c>
      <c r="D15" s="67"/>
      <c r="E15" s="58"/>
      <c r="F15" s="61"/>
      <c r="G15" s="61"/>
      <c r="H15" s="803"/>
      <c r="I15" s="62"/>
      <c r="J15" s="54"/>
      <c r="K15" s="54"/>
      <c r="L15" s="51"/>
      <c r="M15" s="52"/>
      <c r="N15" s="54"/>
      <c r="O15" s="533"/>
      <c r="P15" s="533"/>
      <c r="Q15" s="533"/>
      <c r="R15" s="533"/>
      <c r="S15" s="54"/>
      <c r="T15" s="51"/>
      <c r="U15" s="51"/>
      <c r="V15" s="51"/>
      <c r="W15" s="51"/>
      <c r="X15" s="51"/>
      <c r="Y15" s="51"/>
      <c r="Z15" s="51"/>
    </row>
    <row r="16" spans="1:26" ht="25" hidden="1" thickBot="1">
      <c r="A16" s="2"/>
      <c r="B16" s="1"/>
      <c r="C16" s="1"/>
      <c r="D16" s="1"/>
      <c r="E16" s="14"/>
      <c r="F16" s="1"/>
      <c r="G16" s="14"/>
      <c r="H16" s="804"/>
      <c r="I16" s="7"/>
      <c r="J16" s="7"/>
      <c r="K16" s="7"/>
      <c r="L16" s="7"/>
      <c r="M16" s="8"/>
      <c r="N16" s="7"/>
      <c r="O16" s="532"/>
      <c r="P16" s="532"/>
      <c r="Q16" s="532"/>
      <c r="R16" s="532"/>
      <c r="S16" s="7"/>
      <c r="T16" s="15"/>
      <c r="U16" s="15"/>
      <c r="V16" s="15"/>
      <c r="W16" s="1"/>
      <c r="X16" s="16"/>
      <c r="Y16" s="16"/>
      <c r="Z16" s="1"/>
    </row>
    <row r="17" spans="1:27" ht="2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141" t="s">
        <v>1001</v>
      </c>
      <c r="Z18" s="1"/>
    </row>
    <row r="19" spans="1:27" ht="20">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142" t="s">
        <v>1002</v>
      </c>
      <c r="Z19" s="1"/>
    </row>
    <row r="20" spans="1:27" ht="22"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ht="24" thickBot="1">
      <c r="A21" s="17"/>
      <c r="B21" s="18"/>
      <c r="C21" s="18"/>
      <c r="D21" s="18"/>
      <c r="E21" s="19"/>
      <c r="F21" s="20"/>
      <c r="G21" s="21"/>
      <c r="H21" s="21"/>
      <c r="I21" s="20"/>
      <c r="J21" s="20"/>
      <c r="K21" s="20"/>
      <c r="L21" s="20"/>
      <c r="M21" s="20"/>
      <c r="N21" s="20"/>
      <c r="O21" s="534"/>
      <c r="P21" s="534"/>
      <c r="Q21" s="534"/>
      <c r="R21" s="534"/>
      <c r="S21" s="223"/>
      <c r="T21" s="22"/>
      <c r="U21" s="22"/>
      <c r="V21" s="20"/>
      <c r="W21" s="20"/>
      <c r="X21" s="21"/>
    </row>
    <row r="22" spans="1:27" ht="21" thickBot="1">
      <c r="A22" s="1068" t="s">
        <v>59</v>
      </c>
      <c r="B22" s="1069"/>
      <c r="C22" s="1070"/>
      <c r="D22" s="23"/>
      <c r="E22" s="1082" t="str">
        <f>CONCATENATE("INFORME DE SEGUIMIENTO DEL PROCESO ",A23)</f>
        <v>INFORME DE SEGUIMIENTO DEL PROCESO GESTIÓN FINANCIERA</v>
      </c>
      <c r="F22" s="1083"/>
      <c r="G22" s="21"/>
      <c r="H22" s="1074" t="s">
        <v>60</v>
      </c>
      <c r="I22" s="1075"/>
      <c r="J22" s="1076"/>
      <c r="K22" s="83"/>
      <c r="L22" s="84"/>
      <c r="M22" s="84"/>
      <c r="N22" s="84"/>
      <c r="O22" s="84"/>
      <c r="P22" s="84"/>
      <c r="Q22" s="87"/>
      <c r="R22" s="87"/>
      <c r="S22" s="87"/>
      <c r="T22" s="87"/>
      <c r="U22" s="87"/>
      <c r="V22" s="174"/>
      <c r="W22" s="87"/>
      <c r="X22" s="86"/>
    </row>
    <row r="23" spans="1:27" ht="39" thickBot="1">
      <c r="A23" s="1093" t="s">
        <v>54</v>
      </c>
      <c r="B23" s="1094"/>
      <c r="C23" s="1095"/>
      <c r="D23" s="23"/>
      <c r="E23" s="93" t="s">
        <v>144</v>
      </c>
      <c r="F23" s="94">
        <f>COUNTA(E31:E50)</f>
        <v>14</v>
      </c>
      <c r="G23" s="21"/>
      <c r="H23" s="1077" t="s">
        <v>66</v>
      </c>
      <c r="I23" s="1078"/>
      <c r="J23" s="94">
        <f>COUNTIF(I31:I53,"Acción correctiva")</f>
        <v>7</v>
      </c>
      <c r="K23" s="88"/>
      <c r="L23" s="84"/>
      <c r="M23" s="84"/>
      <c r="N23" s="84"/>
      <c r="O23" s="84"/>
      <c r="P23" s="84"/>
      <c r="Q23" s="87"/>
      <c r="R23" s="87"/>
      <c r="S23" s="87"/>
      <c r="T23" s="87"/>
      <c r="U23" s="86"/>
      <c r="V23" s="175"/>
      <c r="W23" s="23"/>
      <c r="X23" s="86"/>
    </row>
    <row r="24" spans="1:27" ht="39.75" customHeight="1" thickBot="1">
      <c r="A24" s="27"/>
      <c r="B24" s="23"/>
      <c r="C24" s="23"/>
      <c r="D24" s="28"/>
      <c r="E24" s="95" t="s">
        <v>61</v>
      </c>
      <c r="F24" s="96">
        <f>COUNTA(H31:H50)</f>
        <v>14</v>
      </c>
      <c r="G24" s="24"/>
      <c r="H24" s="1079" t="s">
        <v>149</v>
      </c>
      <c r="I24" s="1080"/>
      <c r="J24" s="99">
        <f>COUNTIF(I31:I53,"Acción Preventiva y/o de mejora")</f>
        <v>7</v>
      </c>
      <c r="K24" s="88"/>
      <c r="L24" s="84"/>
      <c r="M24" s="84"/>
      <c r="N24" s="84"/>
      <c r="O24" s="84"/>
      <c r="P24" s="84"/>
      <c r="Q24" s="87"/>
      <c r="R24" s="88"/>
      <c r="S24" s="88"/>
      <c r="T24" s="88"/>
      <c r="U24" s="86"/>
      <c r="V24" s="175"/>
      <c r="W24" s="23"/>
      <c r="X24" s="86"/>
    </row>
    <row r="25" spans="1:27" ht="39.75" customHeight="1">
      <c r="A25" s="27"/>
      <c r="B25" s="23"/>
      <c r="C25" s="23"/>
      <c r="D25" s="33"/>
      <c r="E25" s="97" t="s">
        <v>145</v>
      </c>
      <c r="F25" s="96">
        <f>COUNTIF(W31:W50, "Vencida")</f>
        <v>0</v>
      </c>
      <c r="G25" s="24"/>
      <c r="H25" s="1081"/>
      <c r="I25" s="1081"/>
      <c r="J25" s="89"/>
      <c r="K25" s="88"/>
      <c r="L25" s="84"/>
      <c r="M25" s="84"/>
      <c r="N25" s="84"/>
      <c r="O25" s="84"/>
      <c r="P25" s="84"/>
      <c r="Q25" s="87"/>
      <c r="R25" s="88"/>
      <c r="S25" s="88"/>
      <c r="T25" s="88"/>
      <c r="U25" s="86"/>
      <c r="V25" s="175"/>
      <c r="W25" s="23"/>
      <c r="X25" s="47"/>
    </row>
    <row r="26" spans="1:27" ht="39.75" customHeight="1">
      <c r="A26" s="27"/>
      <c r="B26" s="23"/>
      <c r="C26" s="23"/>
      <c r="D26" s="28"/>
      <c r="E26" s="97" t="s">
        <v>146</v>
      </c>
      <c r="F26" s="269">
        <f>COUNTIF(W31:W50, "En ejecución")</f>
        <v>2</v>
      </c>
      <c r="G26" s="24"/>
      <c r="H26" s="1081"/>
      <c r="I26" s="1081"/>
      <c r="J26" s="250"/>
      <c r="K26" s="89"/>
      <c r="L26" s="84"/>
      <c r="M26" s="84"/>
      <c r="N26" s="84"/>
      <c r="O26" s="84"/>
      <c r="P26" s="84"/>
      <c r="Q26" s="87"/>
      <c r="R26" s="88"/>
      <c r="S26" s="88"/>
      <c r="T26" s="88"/>
      <c r="U26" s="86"/>
      <c r="V26" s="175"/>
      <c r="W26" s="23"/>
      <c r="X26" s="47"/>
    </row>
    <row r="27" spans="1:27" ht="30.75" customHeight="1" thickBot="1">
      <c r="A27" s="27"/>
      <c r="B27" s="23"/>
      <c r="C27" s="23"/>
      <c r="D27" s="33"/>
      <c r="E27" s="98" t="s">
        <v>148</v>
      </c>
      <c r="F27" s="99">
        <f>COUNTIF(W31:W50, "Cerrada")</f>
        <v>0</v>
      </c>
      <c r="G27" s="24"/>
      <c r="H27" s="805"/>
      <c r="I27" s="85"/>
      <c r="J27" s="84"/>
      <c r="K27" s="84"/>
      <c r="L27" s="84"/>
      <c r="M27" s="84"/>
      <c r="N27" s="84"/>
      <c r="O27" s="84"/>
      <c r="P27" s="84"/>
      <c r="Q27" s="87"/>
      <c r="R27" s="88"/>
      <c r="S27" s="88"/>
      <c r="T27" s="88"/>
      <c r="U27" s="86"/>
      <c r="V27" s="175"/>
      <c r="W27" s="23"/>
      <c r="X27" s="47"/>
    </row>
    <row r="28" spans="1:27" ht="25" thickBot="1">
      <c r="A28" s="27"/>
      <c r="B28" s="23"/>
      <c r="C28" s="23"/>
      <c r="D28" s="23"/>
      <c r="E28" s="79"/>
      <c r="F28" s="80"/>
      <c r="G28" s="24"/>
      <c r="H28" s="805"/>
      <c r="I28" s="81"/>
      <c r="J28" s="82"/>
      <c r="K28" s="81"/>
      <c r="L28" s="82"/>
      <c r="M28" s="92"/>
      <c r="N28" s="26"/>
      <c r="O28" s="535"/>
      <c r="P28" s="535"/>
      <c r="Q28" s="535"/>
      <c r="R28" s="534"/>
      <c r="S28" s="223"/>
      <c r="T28" s="20"/>
      <c r="U28" s="20"/>
      <c r="V28" s="20"/>
      <c r="W28" s="20"/>
      <c r="X28" s="20"/>
    </row>
    <row r="29" spans="1:27" s="73" customFormat="1" ht="24"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71" thickBot="1">
      <c r="A30" s="153" t="s">
        <v>147</v>
      </c>
      <c r="B30" s="154" t="s">
        <v>3</v>
      </c>
      <c r="C30" s="154" t="s">
        <v>77</v>
      </c>
      <c r="D30" s="154" t="s">
        <v>133</v>
      </c>
      <c r="E30" s="154" t="s">
        <v>134</v>
      </c>
      <c r="F30" s="154" t="s">
        <v>135</v>
      </c>
      <c r="G30" s="155" t="s">
        <v>136</v>
      </c>
      <c r="H30" s="159" t="s">
        <v>139</v>
      </c>
      <c r="I30" s="154" t="s">
        <v>5</v>
      </c>
      <c r="J30" s="154" t="s">
        <v>78</v>
      </c>
      <c r="K30" s="157" t="s">
        <v>79</v>
      </c>
      <c r="L30" s="157" t="s">
        <v>81</v>
      </c>
      <c r="M30" s="597" t="s">
        <v>82</v>
      </c>
      <c r="N30" s="539" t="s">
        <v>83</v>
      </c>
      <c r="O30" s="1194" t="s">
        <v>84</v>
      </c>
      <c r="P30" s="885"/>
      <c r="Q30" s="885"/>
      <c r="R30" s="1195"/>
      <c r="S30" s="797" t="s">
        <v>85</v>
      </c>
      <c r="T30" s="159" t="s">
        <v>84</v>
      </c>
      <c r="U30" s="157" t="s">
        <v>85</v>
      </c>
      <c r="V30" s="157" t="s">
        <v>158</v>
      </c>
      <c r="W30" s="157" t="s">
        <v>86</v>
      </c>
      <c r="X30" s="158" t="s">
        <v>155</v>
      </c>
      <c r="Y30" s="74"/>
      <c r="Z30" s="78"/>
      <c r="AA30" s="78"/>
    </row>
    <row r="31" spans="1:27" s="55" customFormat="1" ht="409.6">
      <c r="A31" s="565">
        <v>1</v>
      </c>
      <c r="B31" s="224" t="s">
        <v>10</v>
      </c>
      <c r="C31" s="560" t="s">
        <v>948</v>
      </c>
      <c r="D31" s="561">
        <v>43665</v>
      </c>
      <c r="E31" s="562" t="s">
        <v>953</v>
      </c>
      <c r="F31" s="566" t="s">
        <v>154</v>
      </c>
      <c r="G31" s="562" t="s">
        <v>993</v>
      </c>
      <c r="H31" s="562" t="s">
        <v>994</v>
      </c>
      <c r="I31" s="224" t="s">
        <v>24</v>
      </c>
      <c r="J31" s="224" t="s">
        <v>952</v>
      </c>
      <c r="K31" s="224" t="s">
        <v>951</v>
      </c>
      <c r="L31" s="790">
        <v>43678</v>
      </c>
      <c r="M31" s="228">
        <v>43678</v>
      </c>
      <c r="N31" s="228">
        <v>43830</v>
      </c>
      <c r="O31" s="814" t="s">
        <v>1603</v>
      </c>
      <c r="P31" s="814"/>
      <c r="Q31" s="814"/>
      <c r="R31" s="814"/>
      <c r="S31" s="758" t="s">
        <v>1152</v>
      </c>
      <c r="T31" s="795" t="s">
        <v>1115</v>
      </c>
      <c r="U31" s="657" t="s">
        <v>970</v>
      </c>
      <c r="V31" s="69" t="s">
        <v>156</v>
      </c>
      <c r="W31" s="549" t="s">
        <v>143</v>
      </c>
      <c r="X31" s="564" t="s">
        <v>1101</v>
      </c>
    </row>
    <row r="32" spans="1:27" s="55" customFormat="1" ht="329.25" customHeight="1">
      <c r="A32" s="565">
        <v>2</v>
      </c>
      <c r="B32" s="189" t="s">
        <v>129</v>
      </c>
      <c r="C32" s="501" t="s">
        <v>39</v>
      </c>
      <c r="D32" s="194">
        <v>43920</v>
      </c>
      <c r="E32" s="549" t="s">
        <v>995</v>
      </c>
      <c r="F32" s="549" t="s">
        <v>138</v>
      </c>
      <c r="G32" s="551" t="s">
        <v>975</v>
      </c>
      <c r="H32" s="200" t="s">
        <v>976</v>
      </c>
      <c r="I32" s="549" t="s">
        <v>140</v>
      </c>
      <c r="J32" s="549" t="s">
        <v>996</v>
      </c>
      <c r="K32" s="251" t="s">
        <v>977</v>
      </c>
      <c r="L32" s="791">
        <v>43921</v>
      </c>
      <c r="M32" s="228">
        <v>43922</v>
      </c>
      <c r="N32" s="228">
        <v>44134</v>
      </c>
      <c r="O32" s="1192" t="s">
        <v>1612</v>
      </c>
      <c r="P32" s="1192"/>
      <c r="Q32" s="1192"/>
      <c r="R32" s="1192"/>
      <c r="S32" s="758" t="s">
        <v>1611</v>
      </c>
      <c r="T32" s="755" t="s">
        <v>1102</v>
      </c>
      <c r="U32" s="659"/>
      <c r="V32" s="623" t="s">
        <v>156</v>
      </c>
      <c r="W32" s="622" t="s">
        <v>143</v>
      </c>
      <c r="X32" s="564" t="s">
        <v>1101</v>
      </c>
    </row>
    <row r="33" spans="1:26" ht="331.5" customHeight="1">
      <c r="A33" s="1196">
        <v>3</v>
      </c>
      <c r="B33" s="825" t="s">
        <v>130</v>
      </c>
      <c r="C33" s="825" t="s">
        <v>35</v>
      </c>
      <c r="D33" s="829">
        <v>44022</v>
      </c>
      <c r="E33" s="825" t="s">
        <v>1116</v>
      </c>
      <c r="F33" s="825" t="s">
        <v>11</v>
      </c>
      <c r="G33" s="825" t="s">
        <v>1117</v>
      </c>
      <c r="H33" s="168" t="s">
        <v>1156</v>
      </c>
      <c r="I33" s="629" t="s">
        <v>24</v>
      </c>
      <c r="J33" s="168" t="s">
        <v>1124</v>
      </c>
      <c r="K33" s="629" t="s">
        <v>1118</v>
      </c>
      <c r="L33" s="792">
        <v>44022</v>
      </c>
      <c r="M33" s="228">
        <v>44022</v>
      </c>
      <c r="N33" s="228">
        <v>44025</v>
      </c>
      <c r="O33" s="1192" t="s">
        <v>1604</v>
      </c>
      <c r="P33" s="1192"/>
      <c r="Q33" s="1192"/>
      <c r="R33" s="1192"/>
      <c r="S33" s="799" t="s">
        <v>1605</v>
      </c>
      <c r="T33" s="796"/>
      <c r="U33" s="659"/>
      <c r="V33" s="628"/>
      <c r="W33" s="630"/>
      <c r="X33" s="630"/>
      <c r="Y33" s="73"/>
    </row>
    <row r="34" spans="1:26" ht="127.5" customHeight="1">
      <c r="A34" s="1197"/>
      <c r="B34" s="826"/>
      <c r="C34" s="826"/>
      <c r="D34" s="830"/>
      <c r="E34" s="826"/>
      <c r="F34" s="826"/>
      <c r="G34" s="826"/>
      <c r="H34" s="167" t="s">
        <v>1119</v>
      </c>
      <c r="I34" s="629" t="s">
        <v>140</v>
      </c>
      <c r="J34" s="629" t="s">
        <v>1120</v>
      </c>
      <c r="K34" s="629" t="s">
        <v>1118</v>
      </c>
      <c r="L34" s="792">
        <v>44022</v>
      </c>
      <c r="M34" s="228">
        <v>44034</v>
      </c>
      <c r="N34" s="774">
        <v>44377</v>
      </c>
      <c r="O34" s="814" t="s">
        <v>1628</v>
      </c>
      <c r="P34" s="814"/>
      <c r="Q34" s="814"/>
      <c r="R34" s="814"/>
      <c r="S34" s="758" t="s">
        <v>1627</v>
      </c>
      <c r="T34" s="796"/>
      <c r="U34" s="659"/>
      <c r="V34" s="628"/>
      <c r="W34" s="630"/>
      <c r="X34" s="630"/>
      <c r="Y34" s="73"/>
    </row>
    <row r="35" spans="1:26" s="726" customFormat="1" ht="127.5" customHeight="1">
      <c r="A35" s="1198">
        <v>4</v>
      </c>
      <c r="B35" s="1198" t="s">
        <v>10</v>
      </c>
      <c r="C35" s="1198" t="s">
        <v>35</v>
      </c>
      <c r="D35" s="1199">
        <v>44140</v>
      </c>
      <c r="E35" s="1198" t="s">
        <v>1252</v>
      </c>
      <c r="F35" s="1198" t="s">
        <v>11</v>
      </c>
      <c r="G35" s="1198" t="s">
        <v>1253</v>
      </c>
      <c r="H35" s="806" t="s">
        <v>1254</v>
      </c>
      <c r="I35" s="730" t="s">
        <v>140</v>
      </c>
      <c r="J35" s="728" t="s">
        <v>1255</v>
      </c>
      <c r="K35" s="729" t="s">
        <v>1256</v>
      </c>
      <c r="L35" s="793">
        <v>44140</v>
      </c>
      <c r="M35" s="774">
        <v>44211</v>
      </c>
      <c r="N35" s="774">
        <v>44377</v>
      </c>
      <c r="O35" s="1193" t="s">
        <v>1606</v>
      </c>
      <c r="P35" s="1193"/>
      <c r="Q35" s="1193"/>
      <c r="R35" s="1193"/>
      <c r="S35" s="800"/>
      <c r="T35" s="796"/>
      <c r="U35" s="659"/>
      <c r="V35" s="727"/>
      <c r="W35" s="630"/>
      <c r="X35" s="630"/>
      <c r="Y35" s="73"/>
    </row>
    <row r="36" spans="1:26" ht="178.5" customHeight="1">
      <c r="A36" s="1198"/>
      <c r="B36" s="1198"/>
      <c r="C36" s="1198"/>
      <c r="D36" s="1199"/>
      <c r="E36" s="1198"/>
      <c r="F36" s="1198"/>
      <c r="G36" s="1198"/>
      <c r="H36" s="167" t="s">
        <v>1251</v>
      </c>
      <c r="I36" s="635" t="s">
        <v>140</v>
      </c>
      <c r="J36" s="629" t="s">
        <v>1153</v>
      </c>
      <c r="K36" s="629" t="s">
        <v>1118</v>
      </c>
      <c r="L36" s="792">
        <v>44022</v>
      </c>
      <c r="M36" s="774">
        <v>44034</v>
      </c>
      <c r="N36" s="774">
        <v>44377</v>
      </c>
      <c r="O36" s="1193" t="s">
        <v>1629</v>
      </c>
      <c r="P36" s="1193"/>
      <c r="Q36" s="1193"/>
      <c r="R36" s="1193"/>
      <c r="S36" s="270" t="s">
        <v>1630</v>
      </c>
      <c r="T36" s="796"/>
      <c r="U36" s="659"/>
      <c r="V36" s="628"/>
      <c r="W36" s="630"/>
      <c r="X36" s="630"/>
      <c r="Y36" s="73"/>
    </row>
    <row r="37" spans="1:26" ht="255" customHeight="1" thickBot="1">
      <c r="A37" s="1198"/>
      <c r="B37" s="1198"/>
      <c r="C37" s="1198"/>
      <c r="D37" s="1199"/>
      <c r="E37" s="1198"/>
      <c r="F37" s="1198"/>
      <c r="G37" s="1198"/>
      <c r="H37" s="807" t="s">
        <v>1154</v>
      </c>
      <c r="I37" s="635" t="s">
        <v>140</v>
      </c>
      <c r="J37" s="629" t="s">
        <v>1155</v>
      </c>
      <c r="K37" s="629" t="s">
        <v>1118</v>
      </c>
      <c r="L37" s="792">
        <v>44022</v>
      </c>
      <c r="M37" s="774">
        <v>44399</v>
      </c>
      <c r="N37" s="774">
        <v>44377</v>
      </c>
      <c r="O37" s="1193" t="s">
        <v>1607</v>
      </c>
      <c r="P37" s="1193"/>
      <c r="Q37" s="1193"/>
      <c r="R37" s="1193"/>
      <c r="S37" s="270"/>
      <c r="T37" s="796"/>
      <c r="U37" s="659"/>
      <c r="V37" s="628"/>
      <c r="W37" s="630"/>
      <c r="X37" s="630"/>
      <c r="Y37" s="73"/>
    </row>
    <row r="38" spans="1:26" ht="64">
      <c r="A38" s="355">
        <v>5</v>
      </c>
      <c r="B38" s="355" t="s">
        <v>10</v>
      </c>
      <c r="C38" s="355" t="s">
        <v>35</v>
      </c>
      <c r="D38" s="734">
        <v>44140</v>
      </c>
      <c r="E38" s="733" t="s">
        <v>1257</v>
      </c>
      <c r="F38" s="355" t="s">
        <v>11</v>
      </c>
      <c r="G38" s="355" t="s">
        <v>1258</v>
      </c>
      <c r="H38" s="1182" t="s">
        <v>1259</v>
      </c>
      <c r="I38" s="1183" t="s">
        <v>24</v>
      </c>
      <c r="J38" s="1186" t="s">
        <v>1260</v>
      </c>
      <c r="K38" s="1186" t="s">
        <v>1261</v>
      </c>
      <c r="L38" s="1189">
        <v>44140</v>
      </c>
      <c r="M38" s="1181">
        <v>44150</v>
      </c>
      <c r="N38" s="1181">
        <v>44196</v>
      </c>
      <c r="O38" s="1200" t="s">
        <v>1608</v>
      </c>
      <c r="P38" s="1200"/>
      <c r="Q38" s="1200"/>
      <c r="R38" s="1200"/>
      <c r="S38" s="1201" t="s">
        <v>275</v>
      </c>
    </row>
    <row r="39" spans="1:26" ht="39">
      <c r="A39" s="731">
        <v>6</v>
      </c>
      <c r="B39" s="355" t="s">
        <v>10</v>
      </c>
      <c r="C39" s="731" t="s">
        <v>35</v>
      </c>
      <c r="D39" s="732">
        <v>44140</v>
      </c>
      <c r="E39" s="733" t="s">
        <v>1262</v>
      </c>
      <c r="F39" s="355" t="s">
        <v>138</v>
      </c>
      <c r="G39" s="731" t="s">
        <v>1258</v>
      </c>
      <c r="H39" s="1182"/>
      <c r="I39" s="1184"/>
      <c r="J39" s="1187"/>
      <c r="K39" s="1187"/>
      <c r="L39" s="1190"/>
      <c r="M39" s="1181"/>
      <c r="N39" s="1181"/>
      <c r="O39" s="1200"/>
      <c r="P39" s="1200"/>
      <c r="Q39" s="1200"/>
      <c r="R39" s="1200"/>
      <c r="S39" s="1201"/>
    </row>
    <row r="40" spans="1:26" ht="39">
      <c r="A40" s="731">
        <v>7</v>
      </c>
      <c r="B40" s="355" t="s">
        <v>10</v>
      </c>
      <c r="C40" s="731" t="s">
        <v>35</v>
      </c>
      <c r="D40" s="732">
        <v>44140</v>
      </c>
      <c r="E40" s="733" t="s">
        <v>1263</v>
      </c>
      <c r="F40" s="355" t="s">
        <v>138</v>
      </c>
      <c r="G40" s="355" t="s">
        <v>1258</v>
      </c>
      <c r="H40" s="1182"/>
      <c r="I40" s="1184"/>
      <c r="J40" s="1187"/>
      <c r="K40" s="1187"/>
      <c r="L40" s="1190"/>
      <c r="M40" s="1181"/>
      <c r="N40" s="1181"/>
      <c r="O40" s="1200"/>
      <c r="P40" s="1200"/>
      <c r="Q40" s="1200"/>
      <c r="R40" s="1200"/>
      <c r="S40" s="1201"/>
      <c r="T40" s="15"/>
      <c r="U40" s="15"/>
      <c r="W40" s="13"/>
      <c r="X40" s="16"/>
      <c r="Y40" s="1"/>
      <c r="Z40" s="1"/>
    </row>
    <row r="41" spans="1:26" ht="39">
      <c r="A41" s="731">
        <v>8</v>
      </c>
      <c r="B41" s="355" t="s">
        <v>10</v>
      </c>
      <c r="C41" s="731" t="s">
        <v>35</v>
      </c>
      <c r="D41" s="732">
        <v>44140</v>
      </c>
      <c r="E41" s="733" t="s">
        <v>1264</v>
      </c>
      <c r="F41" s="355" t="s">
        <v>138</v>
      </c>
      <c r="G41" s="731" t="s">
        <v>1258</v>
      </c>
      <c r="H41" s="1182"/>
      <c r="I41" s="1185"/>
      <c r="J41" s="1188"/>
      <c r="K41" s="1188"/>
      <c r="L41" s="1191"/>
      <c r="M41" s="1181"/>
      <c r="N41" s="1181"/>
      <c r="O41" s="1200"/>
      <c r="P41" s="1200"/>
      <c r="Q41" s="1200"/>
      <c r="R41" s="1200"/>
      <c r="S41" s="1201"/>
      <c r="T41" s="15"/>
      <c r="U41" s="15"/>
      <c r="W41" s="13"/>
      <c r="X41" s="16"/>
      <c r="Y41" s="1"/>
      <c r="Z41" s="1"/>
    </row>
    <row r="42" spans="1:26" ht="52">
      <c r="A42" s="735">
        <v>9</v>
      </c>
      <c r="B42" s="736" t="s">
        <v>10</v>
      </c>
      <c r="C42" s="736" t="s">
        <v>35</v>
      </c>
      <c r="D42" s="737">
        <v>44140</v>
      </c>
      <c r="E42" s="728" t="s">
        <v>1265</v>
      </c>
      <c r="F42" s="736" t="s">
        <v>11</v>
      </c>
      <c r="G42" s="728" t="s">
        <v>1266</v>
      </c>
      <c r="H42" s="808" t="s">
        <v>1267</v>
      </c>
      <c r="I42" s="728" t="s">
        <v>24</v>
      </c>
      <c r="J42" s="728" t="s">
        <v>1268</v>
      </c>
      <c r="K42" s="735" t="s">
        <v>1261</v>
      </c>
      <c r="L42" s="794">
        <v>44140</v>
      </c>
      <c r="M42" s="798">
        <v>44207</v>
      </c>
      <c r="N42" s="798">
        <v>44286</v>
      </c>
      <c r="O42" s="1193" t="s">
        <v>1609</v>
      </c>
      <c r="P42" s="1193"/>
      <c r="Q42" s="1193"/>
      <c r="R42" s="1193"/>
      <c r="S42" s="270"/>
      <c r="T42" s="15"/>
      <c r="U42" s="15"/>
      <c r="W42" s="13"/>
      <c r="X42" s="16"/>
      <c r="Y42" s="1"/>
      <c r="Z42" s="1"/>
    </row>
    <row r="43" spans="1:26" ht="132" customHeight="1">
      <c r="A43" s="735">
        <v>10</v>
      </c>
      <c r="B43" s="736" t="s">
        <v>10</v>
      </c>
      <c r="C43" s="736" t="s">
        <v>35</v>
      </c>
      <c r="D43" s="737">
        <v>44140</v>
      </c>
      <c r="E43" s="738" t="s">
        <v>1269</v>
      </c>
      <c r="F43" s="736" t="s">
        <v>11</v>
      </c>
      <c r="G43" s="728" t="s">
        <v>1270</v>
      </c>
      <c r="H43" s="809" t="s">
        <v>1271</v>
      </c>
      <c r="I43" s="728" t="s">
        <v>24</v>
      </c>
      <c r="J43" s="728" t="s">
        <v>1272</v>
      </c>
      <c r="K43" s="735" t="s">
        <v>1273</v>
      </c>
      <c r="L43" s="794">
        <v>44140</v>
      </c>
      <c r="M43" s="798">
        <v>44207</v>
      </c>
      <c r="N43" s="798">
        <v>44377</v>
      </c>
      <c r="O43" s="1193" t="s">
        <v>1609</v>
      </c>
      <c r="P43" s="1193"/>
      <c r="Q43" s="1193"/>
      <c r="R43" s="1193"/>
      <c r="S43" s="270"/>
      <c r="T43" s="15"/>
      <c r="U43" s="15"/>
      <c r="W43" s="13"/>
      <c r="X43" s="16"/>
      <c r="Y43" s="1"/>
      <c r="Z43" s="1"/>
    </row>
    <row r="44" spans="1:26" ht="130">
      <c r="A44" s="735">
        <v>11</v>
      </c>
      <c r="B44" s="736" t="s">
        <v>10</v>
      </c>
      <c r="C44" s="736" t="s">
        <v>43</v>
      </c>
      <c r="D44" s="737">
        <v>44140</v>
      </c>
      <c r="E44" s="728" t="s">
        <v>1274</v>
      </c>
      <c r="F44" s="736" t="s">
        <v>11</v>
      </c>
      <c r="G44" s="728" t="s">
        <v>1275</v>
      </c>
      <c r="H44" s="808" t="s">
        <v>1276</v>
      </c>
      <c r="I44" s="728" t="s">
        <v>24</v>
      </c>
      <c r="J44" s="728" t="s">
        <v>1277</v>
      </c>
      <c r="K44" s="735" t="s">
        <v>1278</v>
      </c>
      <c r="L44" s="794">
        <v>44146</v>
      </c>
      <c r="M44" s="798">
        <v>44207</v>
      </c>
      <c r="N44" s="798">
        <v>44377</v>
      </c>
      <c r="O44" s="1193" t="s">
        <v>1609</v>
      </c>
      <c r="P44" s="1193"/>
      <c r="Q44" s="1193"/>
      <c r="R44" s="1193"/>
      <c r="S44" s="270"/>
      <c r="T44" s="15"/>
      <c r="U44" s="15"/>
      <c r="W44" s="13"/>
      <c r="X44" s="16"/>
      <c r="Y44" s="1"/>
      <c r="Z44" s="1"/>
    </row>
    <row r="45" spans="1:26" ht="132" customHeight="1">
      <c r="A45" s="735">
        <v>12</v>
      </c>
      <c r="B45" s="736" t="s">
        <v>10</v>
      </c>
      <c r="C45" s="736" t="s">
        <v>43</v>
      </c>
      <c r="D45" s="737">
        <v>44140</v>
      </c>
      <c r="E45" s="738" t="s">
        <v>1279</v>
      </c>
      <c r="F45" s="736" t="s">
        <v>11</v>
      </c>
      <c r="G45" s="728" t="s">
        <v>1280</v>
      </c>
      <c r="H45" s="808" t="s">
        <v>1613</v>
      </c>
      <c r="I45" s="728" t="s">
        <v>24</v>
      </c>
      <c r="J45" s="728" t="s">
        <v>1281</v>
      </c>
      <c r="K45" s="735" t="s">
        <v>1282</v>
      </c>
      <c r="L45" s="794">
        <v>44146</v>
      </c>
      <c r="M45" s="798">
        <v>44207</v>
      </c>
      <c r="N45" s="798">
        <v>44377</v>
      </c>
      <c r="O45" s="1193" t="s">
        <v>1609</v>
      </c>
      <c r="P45" s="1193"/>
      <c r="Q45" s="1193"/>
      <c r="R45" s="1193"/>
      <c r="S45" s="270"/>
      <c r="T45" s="15"/>
      <c r="U45" s="15"/>
      <c r="W45" s="13"/>
      <c r="X45" s="16"/>
      <c r="Y45" s="1"/>
      <c r="Z45" s="1"/>
    </row>
    <row r="46" spans="1:26" ht="91">
      <c r="A46" s="735">
        <v>13</v>
      </c>
      <c r="B46" s="736" t="s">
        <v>10</v>
      </c>
      <c r="C46" s="736" t="s">
        <v>39</v>
      </c>
      <c r="D46" s="737">
        <v>44140</v>
      </c>
      <c r="E46" s="728" t="s">
        <v>1283</v>
      </c>
      <c r="F46" s="736" t="s">
        <v>138</v>
      </c>
      <c r="G46" s="728" t="s">
        <v>1284</v>
      </c>
      <c r="H46" s="808" t="s">
        <v>1285</v>
      </c>
      <c r="I46" s="728" t="s">
        <v>140</v>
      </c>
      <c r="J46" s="728" t="s">
        <v>1286</v>
      </c>
      <c r="K46" s="735" t="s">
        <v>1287</v>
      </c>
      <c r="L46" s="794">
        <v>44146</v>
      </c>
      <c r="M46" s="798">
        <v>44207</v>
      </c>
      <c r="N46" s="798">
        <v>44286</v>
      </c>
      <c r="O46" s="1193" t="s">
        <v>1610</v>
      </c>
      <c r="P46" s="1193"/>
      <c r="Q46" s="1193"/>
      <c r="R46" s="1193"/>
      <c r="S46" s="270"/>
      <c r="T46" s="15"/>
      <c r="U46" s="15"/>
      <c r="W46" s="13"/>
      <c r="X46" s="16"/>
      <c r="Y46" s="1"/>
      <c r="Z46" s="1"/>
    </row>
    <row r="47" spans="1:26" ht="65">
      <c r="A47" s="735">
        <v>14</v>
      </c>
      <c r="B47" s="736" t="s">
        <v>10</v>
      </c>
      <c r="C47" s="736" t="s">
        <v>43</v>
      </c>
      <c r="D47" s="737">
        <v>44140</v>
      </c>
      <c r="E47" s="728" t="s">
        <v>1288</v>
      </c>
      <c r="F47" s="736" t="s">
        <v>138</v>
      </c>
      <c r="G47" s="728" t="s">
        <v>1289</v>
      </c>
      <c r="H47" s="808" t="s">
        <v>1290</v>
      </c>
      <c r="I47" s="728" t="s">
        <v>140</v>
      </c>
      <c r="J47" s="728" t="s">
        <v>1291</v>
      </c>
      <c r="K47" s="735" t="s">
        <v>1292</v>
      </c>
      <c r="L47" s="794">
        <v>44146</v>
      </c>
      <c r="M47" s="798">
        <v>44207</v>
      </c>
      <c r="N47" s="798">
        <v>44286</v>
      </c>
      <c r="O47" s="1193" t="s">
        <v>1610</v>
      </c>
      <c r="P47" s="1193"/>
      <c r="Q47" s="1193"/>
      <c r="R47" s="1193"/>
      <c r="S47" s="270"/>
      <c r="T47" s="15"/>
      <c r="U47" s="15"/>
      <c r="W47" s="13"/>
      <c r="X47" s="16"/>
      <c r="Y47" s="1"/>
      <c r="Z47" s="1"/>
    </row>
    <row r="48" spans="1:26">
      <c r="A48" s="1"/>
      <c r="B48" s="1"/>
      <c r="C48" s="1"/>
      <c r="D48" s="1"/>
      <c r="E48" s="16"/>
      <c r="F48" s="1"/>
      <c r="G48" s="16"/>
      <c r="H48" s="204"/>
      <c r="I48" s="1"/>
      <c r="J48" s="1"/>
      <c r="K48" s="1"/>
      <c r="L48" s="1"/>
      <c r="M48" s="1"/>
      <c r="N48" s="1"/>
      <c r="S48" s="1"/>
      <c r="T48" s="15"/>
      <c r="U48" s="15"/>
      <c r="W48" s="13"/>
      <c r="X48" s="16"/>
      <c r="Y48" s="1"/>
      <c r="Z48" s="1"/>
    </row>
    <row r="49" spans="1:26">
      <c r="A49" s="1"/>
      <c r="B49" s="1"/>
      <c r="C49" s="1"/>
      <c r="D49" s="1"/>
      <c r="E49" s="16"/>
      <c r="F49" s="1"/>
      <c r="G49" s="16"/>
      <c r="H49" s="204"/>
      <c r="I49" s="1"/>
      <c r="J49" s="1"/>
      <c r="K49" s="1"/>
      <c r="L49" s="1"/>
      <c r="M49" s="1"/>
      <c r="N49" s="1"/>
      <c r="S49" s="1"/>
      <c r="T49" s="15"/>
      <c r="U49" s="15"/>
      <c r="W49" s="13"/>
      <c r="X49" s="16"/>
      <c r="Y49" s="1"/>
      <c r="Z49" s="1"/>
    </row>
    <row r="50" spans="1:26">
      <c r="A50" s="1"/>
      <c r="B50" s="1"/>
      <c r="C50" s="1"/>
      <c r="D50" s="1"/>
      <c r="E50" s="16"/>
      <c r="F50" s="1"/>
      <c r="G50" s="16"/>
      <c r="H50" s="204"/>
      <c r="I50" s="1"/>
      <c r="J50" s="1"/>
      <c r="K50" s="1"/>
      <c r="L50" s="1"/>
      <c r="M50" s="1"/>
      <c r="N50" s="1"/>
      <c r="S50" s="1"/>
      <c r="T50" s="15"/>
      <c r="U50" s="15"/>
      <c r="W50" s="13"/>
      <c r="X50" s="16"/>
      <c r="Y50" s="1"/>
      <c r="Z50" s="1"/>
    </row>
    <row r="51" spans="1:26">
      <c r="A51" s="1"/>
      <c r="B51" s="1"/>
      <c r="C51" s="1"/>
      <c r="D51" s="1"/>
      <c r="E51" s="16"/>
      <c r="F51" s="1"/>
      <c r="G51" s="16"/>
      <c r="H51" s="204"/>
      <c r="I51" s="1"/>
      <c r="J51" s="1"/>
      <c r="K51" s="1"/>
      <c r="L51" s="1"/>
      <c r="M51" s="1"/>
      <c r="N51" s="1"/>
      <c r="S51" s="1"/>
      <c r="T51" s="15"/>
      <c r="U51" s="15"/>
      <c r="W51" s="13"/>
      <c r="X51" s="16"/>
      <c r="Y51" s="1"/>
      <c r="Z51" s="1"/>
    </row>
    <row r="52" spans="1:26">
      <c r="A52" s="1"/>
      <c r="B52" s="1"/>
      <c r="C52" s="1"/>
      <c r="D52" s="1"/>
      <c r="E52" s="16"/>
      <c r="F52" s="1"/>
      <c r="G52" s="16"/>
      <c r="H52" s="204"/>
      <c r="I52" s="1"/>
      <c r="J52" s="1"/>
      <c r="K52" s="1"/>
      <c r="L52" s="1"/>
      <c r="M52" s="1"/>
      <c r="N52" s="1"/>
      <c r="S52" s="1"/>
      <c r="T52" s="15"/>
      <c r="U52" s="15"/>
      <c r="W52" s="13"/>
      <c r="X52" s="16"/>
      <c r="Y52" s="1"/>
      <c r="Z52" s="1"/>
    </row>
    <row r="53" spans="1:26">
      <c r="A53" s="1"/>
      <c r="B53" s="1"/>
      <c r="C53" s="1"/>
      <c r="D53" s="1"/>
      <c r="E53" s="16"/>
      <c r="F53" s="1"/>
      <c r="G53" s="16"/>
      <c r="H53" s="204"/>
      <c r="I53" s="1"/>
      <c r="J53" s="1"/>
      <c r="K53" s="1"/>
      <c r="L53" s="1"/>
      <c r="M53" s="1"/>
      <c r="N53" s="1"/>
      <c r="S53" s="1"/>
      <c r="T53" s="15"/>
      <c r="U53" s="15"/>
      <c r="W53" s="13"/>
      <c r="X53" s="16"/>
      <c r="Y53" s="1"/>
      <c r="Z53" s="1"/>
    </row>
    <row r="54" spans="1:26">
      <c r="A54" s="1"/>
      <c r="B54" s="1"/>
      <c r="C54" s="1"/>
      <c r="D54" s="1"/>
      <c r="E54" s="16"/>
      <c r="F54" s="1"/>
      <c r="G54" s="16"/>
      <c r="H54" s="204"/>
      <c r="I54" s="1"/>
      <c r="J54" s="1"/>
      <c r="K54" s="1"/>
      <c r="L54" s="1"/>
      <c r="M54" s="1"/>
      <c r="N54" s="1"/>
      <c r="S54" s="1"/>
      <c r="T54" s="15"/>
      <c r="U54" s="15"/>
      <c r="W54" s="13"/>
      <c r="X54" s="16"/>
      <c r="Y54" s="1"/>
      <c r="Z54" s="1"/>
    </row>
    <row r="55" spans="1:26">
      <c r="A55" s="1"/>
      <c r="B55" s="1"/>
      <c r="C55" s="1"/>
      <c r="D55" s="1"/>
      <c r="E55" s="16"/>
      <c r="F55" s="1"/>
      <c r="G55" s="16"/>
      <c r="H55" s="204"/>
      <c r="I55" s="1"/>
      <c r="J55" s="1"/>
      <c r="K55" s="1"/>
      <c r="L55" s="1"/>
      <c r="M55" s="1"/>
      <c r="N55" s="1"/>
      <c r="S55" s="1"/>
      <c r="T55" s="15"/>
      <c r="U55" s="15"/>
      <c r="W55" s="13"/>
      <c r="X55" s="16"/>
      <c r="Y55" s="1"/>
      <c r="Z55" s="1"/>
    </row>
    <row r="56" spans="1:26">
      <c r="A56" s="1"/>
      <c r="B56" s="1"/>
      <c r="C56" s="1"/>
      <c r="D56" s="1"/>
      <c r="E56" s="16"/>
      <c r="F56" s="1"/>
      <c r="G56" s="16"/>
      <c r="H56" s="204"/>
      <c r="I56" s="1"/>
      <c r="J56" s="1"/>
      <c r="K56" s="1"/>
      <c r="L56" s="1"/>
      <c r="M56" s="1"/>
      <c r="N56" s="1"/>
      <c r="S56" s="1"/>
      <c r="T56" s="15"/>
      <c r="U56" s="15"/>
      <c r="W56" s="13"/>
      <c r="X56" s="16"/>
      <c r="Y56" s="1"/>
      <c r="Z56" s="1"/>
    </row>
    <row r="57" spans="1:26">
      <c r="A57" s="1"/>
      <c r="B57" s="1"/>
      <c r="C57" s="1"/>
      <c r="D57" s="1"/>
      <c r="E57" s="16"/>
      <c r="F57" s="1"/>
      <c r="G57" s="16"/>
      <c r="H57" s="204"/>
      <c r="I57" s="1"/>
      <c r="J57" s="1"/>
      <c r="K57" s="1"/>
      <c r="L57" s="1"/>
      <c r="M57" s="1"/>
      <c r="N57" s="1"/>
      <c r="S57" s="1"/>
      <c r="T57" s="15"/>
      <c r="U57" s="15"/>
      <c r="W57" s="13"/>
      <c r="X57" s="16"/>
      <c r="Y57" s="1"/>
      <c r="Z57" s="1"/>
    </row>
    <row r="58" spans="1:26">
      <c r="A58" s="1"/>
      <c r="B58" s="1"/>
      <c r="C58" s="1"/>
      <c r="D58" s="1"/>
      <c r="E58" s="16"/>
      <c r="F58" s="1"/>
      <c r="G58" s="16"/>
      <c r="H58" s="204"/>
      <c r="I58" s="1"/>
      <c r="J58" s="1"/>
      <c r="K58" s="1"/>
      <c r="L58" s="1"/>
      <c r="M58" s="1"/>
      <c r="N58" s="1"/>
      <c r="S58" s="1"/>
      <c r="T58" s="15"/>
      <c r="U58" s="15"/>
      <c r="W58" s="13"/>
      <c r="X58" s="16"/>
      <c r="Y58" s="1"/>
      <c r="Z58" s="1"/>
    </row>
    <row r="59" spans="1:26">
      <c r="A59" s="1"/>
      <c r="B59" s="1"/>
      <c r="C59" s="1"/>
      <c r="D59" s="1"/>
      <c r="E59" s="16"/>
      <c r="F59" s="1"/>
      <c r="G59" s="16"/>
      <c r="H59" s="204"/>
      <c r="I59" s="1"/>
      <c r="J59" s="1"/>
      <c r="K59" s="1"/>
      <c r="L59" s="1"/>
      <c r="M59" s="1"/>
      <c r="N59" s="1"/>
      <c r="S59" s="1"/>
      <c r="T59" s="15"/>
      <c r="U59" s="15"/>
      <c r="W59" s="13"/>
      <c r="X59" s="16"/>
      <c r="Y59" s="1"/>
      <c r="Z59" s="1"/>
    </row>
    <row r="60" spans="1:26">
      <c r="A60" s="1"/>
      <c r="B60" s="1"/>
      <c r="C60" s="1"/>
      <c r="D60" s="1"/>
      <c r="E60" s="16"/>
      <c r="F60" s="1"/>
      <c r="G60" s="16"/>
      <c r="H60" s="204"/>
      <c r="I60" s="1"/>
      <c r="J60" s="1"/>
      <c r="K60" s="1"/>
      <c r="L60" s="1"/>
      <c r="M60" s="1"/>
      <c r="N60" s="1"/>
      <c r="S60" s="1"/>
      <c r="T60" s="15"/>
      <c r="U60" s="15"/>
      <c r="W60" s="13"/>
      <c r="X60" s="16"/>
      <c r="Y60" s="1"/>
      <c r="Z60" s="1"/>
    </row>
    <row r="61" spans="1:26">
      <c r="A61" s="1"/>
      <c r="B61" s="1"/>
      <c r="C61" s="1"/>
      <c r="D61" s="1"/>
      <c r="E61" s="16"/>
      <c r="F61" s="1"/>
      <c r="G61" s="16"/>
      <c r="H61" s="204"/>
      <c r="I61" s="1"/>
      <c r="J61" s="1"/>
      <c r="K61" s="1"/>
      <c r="L61" s="1"/>
      <c r="M61" s="1"/>
      <c r="N61" s="1"/>
      <c r="S61" s="1"/>
      <c r="T61" s="15"/>
      <c r="U61" s="15"/>
      <c r="W61" s="13"/>
      <c r="X61" s="16"/>
      <c r="Y61" s="1"/>
      <c r="Z61" s="1"/>
    </row>
    <row r="62" spans="1:26">
      <c r="A62" s="1"/>
      <c r="B62" s="1"/>
      <c r="C62" s="1"/>
      <c r="D62" s="1"/>
      <c r="E62" s="16"/>
      <c r="F62" s="1"/>
      <c r="G62" s="16"/>
      <c r="H62" s="204"/>
      <c r="I62" s="1"/>
      <c r="J62" s="1"/>
      <c r="K62" s="1"/>
      <c r="L62" s="1"/>
      <c r="M62" s="1"/>
      <c r="N62" s="1"/>
      <c r="S62" s="1"/>
      <c r="T62" s="15"/>
      <c r="U62" s="15"/>
      <c r="W62" s="13"/>
      <c r="X62" s="16"/>
      <c r="Y62" s="1"/>
      <c r="Z62" s="1"/>
    </row>
    <row r="63" spans="1:26">
      <c r="A63" s="1"/>
      <c r="B63" s="1"/>
      <c r="C63" s="1"/>
      <c r="D63" s="1"/>
      <c r="E63" s="16"/>
      <c r="F63" s="1"/>
      <c r="G63" s="16"/>
      <c r="H63" s="204"/>
      <c r="I63" s="1"/>
      <c r="J63" s="1"/>
      <c r="K63" s="1"/>
      <c r="L63" s="1"/>
      <c r="M63" s="1"/>
      <c r="N63" s="1"/>
      <c r="S63" s="1"/>
      <c r="T63" s="15"/>
      <c r="U63" s="15"/>
      <c r="W63" s="13"/>
      <c r="X63" s="16"/>
      <c r="Y63" s="1"/>
      <c r="Z63" s="1"/>
    </row>
    <row r="64" spans="1:26">
      <c r="A64" s="1"/>
      <c r="B64" s="1"/>
      <c r="C64" s="1"/>
      <c r="D64" s="1"/>
      <c r="E64" s="16"/>
      <c r="F64" s="1"/>
      <c r="G64" s="16"/>
      <c r="H64" s="204"/>
      <c r="I64" s="1"/>
      <c r="J64" s="1"/>
      <c r="K64" s="1"/>
      <c r="L64" s="1"/>
      <c r="M64" s="1"/>
      <c r="N64" s="1"/>
      <c r="S64" s="1"/>
      <c r="T64" s="15"/>
      <c r="U64" s="15"/>
      <c r="W64" s="13"/>
      <c r="X64" s="16"/>
      <c r="Y64" s="1"/>
      <c r="Z64" s="1"/>
    </row>
    <row r="65" spans="1:26">
      <c r="A65" s="1"/>
      <c r="B65" s="1"/>
      <c r="C65" s="1"/>
      <c r="D65" s="1"/>
      <c r="E65" s="16"/>
      <c r="F65" s="1"/>
      <c r="G65" s="16"/>
      <c r="H65" s="204"/>
      <c r="I65" s="1"/>
      <c r="J65" s="1"/>
      <c r="K65" s="1"/>
      <c r="L65" s="1"/>
      <c r="M65" s="1"/>
      <c r="N65" s="1"/>
      <c r="S65" s="1"/>
      <c r="T65" s="15"/>
      <c r="U65" s="15"/>
      <c r="W65" s="13"/>
      <c r="X65" s="16"/>
      <c r="Y65" s="1"/>
      <c r="Z65" s="1"/>
    </row>
    <row r="66" spans="1:26">
      <c r="A66" s="1"/>
      <c r="B66" s="1"/>
      <c r="C66" s="1"/>
      <c r="D66" s="1"/>
      <c r="E66" s="16"/>
      <c r="F66" s="1"/>
      <c r="G66" s="16"/>
      <c r="H66" s="204"/>
      <c r="I66" s="1"/>
      <c r="J66" s="1"/>
      <c r="K66" s="1"/>
      <c r="L66" s="1"/>
      <c r="M66" s="1"/>
      <c r="N66" s="1"/>
      <c r="S66" s="1"/>
      <c r="T66" s="15"/>
      <c r="U66" s="15"/>
      <c r="W66" s="13"/>
      <c r="X66" s="16"/>
      <c r="Y66" s="1"/>
      <c r="Z66" s="1"/>
    </row>
    <row r="67" spans="1:26">
      <c r="A67" s="1"/>
      <c r="B67" s="1"/>
      <c r="C67" s="1"/>
      <c r="D67" s="1"/>
      <c r="E67" s="16"/>
      <c r="F67" s="1"/>
      <c r="G67" s="16"/>
      <c r="H67" s="204"/>
      <c r="I67" s="1"/>
      <c r="J67" s="1"/>
      <c r="K67" s="1"/>
      <c r="L67" s="1"/>
      <c r="M67" s="1"/>
      <c r="N67" s="1"/>
      <c r="S67" s="1"/>
      <c r="T67" s="15"/>
      <c r="U67" s="15"/>
      <c r="W67" s="13"/>
      <c r="X67" s="16"/>
      <c r="Y67" s="1"/>
      <c r="Z67" s="1"/>
    </row>
    <row r="68" spans="1:26">
      <c r="A68" s="1"/>
      <c r="B68" s="1"/>
      <c r="C68" s="1"/>
      <c r="D68" s="1"/>
      <c r="E68" s="1"/>
      <c r="F68" s="1"/>
      <c r="G68" s="1"/>
      <c r="H68" s="205"/>
      <c r="I68" s="1"/>
      <c r="J68" s="1"/>
      <c r="K68" s="1"/>
      <c r="L68" s="1"/>
      <c r="M68" s="1"/>
      <c r="N68" s="1"/>
      <c r="S68" s="1"/>
      <c r="T68" s="1"/>
      <c r="U68" s="1"/>
      <c r="W68" s="13"/>
      <c r="X68" s="1"/>
      <c r="Y68" s="1"/>
      <c r="Z68" s="1"/>
    </row>
    <row r="69" spans="1:26">
      <c r="W69" s="13"/>
    </row>
    <row r="70" spans="1:26">
      <c r="W70" s="13"/>
    </row>
    <row r="71" spans="1:26">
      <c r="W71" s="13"/>
    </row>
    <row r="72" spans="1:26">
      <c r="W72" s="13"/>
    </row>
    <row r="73" spans="1:26">
      <c r="W73" s="13"/>
    </row>
    <row r="74" spans="1:26">
      <c r="W74" s="13"/>
    </row>
    <row r="75" spans="1:26">
      <c r="W75" s="13"/>
    </row>
    <row r="76" spans="1:26">
      <c r="W76" s="13"/>
    </row>
    <row r="77" spans="1:26">
      <c r="W77" s="13"/>
    </row>
    <row r="78" spans="1:26">
      <c r="W78" s="13"/>
    </row>
    <row r="79" spans="1:26">
      <c r="W79" s="13"/>
    </row>
    <row r="80" spans="1:26">
      <c r="W80" s="13"/>
    </row>
    <row r="81" spans="23:23">
      <c r="W81" s="13"/>
    </row>
    <row r="82" spans="23:23">
      <c r="W82" s="13"/>
    </row>
    <row r="83" spans="23:23">
      <c r="W83" s="13"/>
    </row>
    <row r="84" spans="23:23">
      <c r="W84" s="13"/>
    </row>
    <row r="85" spans="23:23">
      <c r="W85" s="13"/>
    </row>
    <row r="86" spans="23:23">
      <c r="W86" s="13"/>
    </row>
    <row r="87" spans="23:23">
      <c r="W87" s="13"/>
    </row>
    <row r="88" spans="23:23">
      <c r="W88" s="13"/>
    </row>
    <row r="89" spans="23:23">
      <c r="W89" s="13"/>
    </row>
    <row r="90" spans="23:23">
      <c r="W90" s="13"/>
    </row>
    <row r="91" spans="23:23">
      <c r="W91" s="13"/>
    </row>
    <row r="92" spans="23:23">
      <c r="W92" s="13"/>
    </row>
    <row r="93" spans="23:23">
      <c r="W93" s="13"/>
    </row>
    <row r="94" spans="23:23">
      <c r="W94" s="13"/>
    </row>
    <row r="95" spans="23:23">
      <c r="W95" s="13"/>
    </row>
    <row r="96" spans="23:23">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sheetData>
  <mergeCells count="51">
    <mergeCell ref="O45:R45"/>
    <mergeCell ref="O46:R46"/>
    <mergeCell ref="O47:R47"/>
    <mergeCell ref="O38:R41"/>
    <mergeCell ref="S38:S41"/>
    <mergeCell ref="O42:R42"/>
    <mergeCell ref="O43:R43"/>
    <mergeCell ref="O44:R44"/>
    <mergeCell ref="B33:B34"/>
    <mergeCell ref="A33:A34"/>
    <mergeCell ref="G35:G37"/>
    <mergeCell ref="F35:F37"/>
    <mergeCell ref="E35:E37"/>
    <mergeCell ref="D35:D37"/>
    <mergeCell ref="C35:C37"/>
    <mergeCell ref="B35:B37"/>
    <mergeCell ref="A35:A37"/>
    <mergeCell ref="F33:F34"/>
    <mergeCell ref="E33:E34"/>
    <mergeCell ref="D33:D34"/>
    <mergeCell ref="C33:C34"/>
    <mergeCell ref="O32:R32"/>
    <mergeCell ref="T29:X29"/>
    <mergeCell ref="A23:C23"/>
    <mergeCell ref="H23:I23"/>
    <mergeCell ref="H24:I24"/>
    <mergeCell ref="H25:I25"/>
    <mergeCell ref="H26:I26"/>
    <mergeCell ref="O30:R30"/>
    <mergeCell ref="A29:G29"/>
    <mergeCell ref="H29:N29"/>
    <mergeCell ref="O31:R31"/>
    <mergeCell ref="O29:S29"/>
    <mergeCell ref="A17:C20"/>
    <mergeCell ref="D17:W20"/>
    <mergeCell ref="A22:C22"/>
    <mergeCell ref="E22:F22"/>
    <mergeCell ref="H22:J22"/>
    <mergeCell ref="O33:R33"/>
    <mergeCell ref="O34:R34"/>
    <mergeCell ref="O36:R36"/>
    <mergeCell ref="O37:R37"/>
    <mergeCell ref="G33:G34"/>
    <mergeCell ref="O35:R35"/>
    <mergeCell ref="M38:M41"/>
    <mergeCell ref="N38:N41"/>
    <mergeCell ref="H38:H41"/>
    <mergeCell ref="I38:I41"/>
    <mergeCell ref="J38:J41"/>
    <mergeCell ref="K38:K41"/>
    <mergeCell ref="L38:L41"/>
  </mergeCells>
  <conditionalFormatting sqref="W31">
    <cfRule type="containsText" dxfId="17" priority="49" stopIfTrue="1" operator="containsText" text="Cerrada">
      <formula>NOT(ISERROR(SEARCH("Cerrada",W31)))</formula>
    </cfRule>
    <cfRule type="containsText" dxfId="16" priority="50" stopIfTrue="1" operator="containsText" text="En ejecución">
      <formula>NOT(ISERROR(SEARCH("En ejecución",W31)))</formula>
    </cfRule>
    <cfRule type="containsText" dxfId="15" priority="51" stopIfTrue="1" operator="containsText" text="Vencida">
      <formula>NOT(ISERROR(SEARCH("Vencida",W31)))</formula>
    </cfRule>
  </conditionalFormatting>
  <conditionalFormatting sqref="W31">
    <cfRule type="containsText" dxfId="14" priority="46" stopIfTrue="1" operator="containsText" text="Cerrada">
      <formula>NOT(ISERROR(SEARCH("Cerrada",W31)))</formula>
    </cfRule>
    <cfRule type="containsText" dxfId="13" priority="47" stopIfTrue="1" operator="containsText" text="En ejecución">
      <formula>NOT(ISERROR(SEARCH("En ejecución",W31)))</formula>
    </cfRule>
    <cfRule type="containsText" dxfId="12" priority="48" stopIfTrue="1" operator="containsText" text="Vencida">
      <formula>NOT(ISERROR(SEARCH("Vencida",W31)))</formula>
    </cfRule>
  </conditionalFormatting>
  <conditionalFormatting sqref="W32">
    <cfRule type="containsText" dxfId="11" priority="4" stopIfTrue="1" operator="containsText" text="Cerrada">
      <formula>NOT(ISERROR(SEARCH("Cerrada",W32)))</formula>
    </cfRule>
    <cfRule type="containsText" dxfId="10" priority="5" stopIfTrue="1" operator="containsText" text="En ejecución">
      <formula>NOT(ISERROR(SEARCH("En ejecución",W32)))</formula>
    </cfRule>
    <cfRule type="containsText" dxfId="9" priority="6" stopIfTrue="1" operator="containsText" text="Vencida">
      <formula>NOT(ISERROR(SEARCH("Vencida",W32)))</formula>
    </cfRule>
  </conditionalFormatting>
  <conditionalFormatting sqref="W32">
    <cfRule type="containsText" dxfId="8" priority="1" stopIfTrue="1" operator="containsText" text="Cerrada">
      <formula>NOT(ISERROR(SEARCH("Cerrada",W32)))</formula>
    </cfRule>
    <cfRule type="containsText" dxfId="7" priority="2" stopIfTrue="1" operator="containsText" text="En ejecución">
      <formula>NOT(ISERROR(SEARCH("En ejecución",W32)))</formula>
    </cfRule>
    <cfRule type="containsText" dxfId="6" priority="3" stopIfTrue="1" operator="containsText" text="Vencida">
      <formula>NOT(ISERROR(SEARCH("Vencida",W32)))</formula>
    </cfRule>
  </conditionalFormatting>
  <dataValidations count="11">
    <dataValidation type="list" allowBlank="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xr:uid="{00000000-0002-0000-0E00-000000000000}">
      <formula1>PROCESOS</formula1>
    </dataValidation>
    <dataValidation type="list" allowBlank="1" showInputMessage="1" showErrorMessage="1" sqref="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B32:B33" xr:uid="{00000000-0002-0000-0E00-000001000000}">
      <formula1>$F$2:$F$6</formula1>
    </dataValidation>
    <dataValidation type="list" allowBlank="1" showInputMessage="1" showErrorMessage="1" sqref="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C32:C33" xr:uid="{00000000-0002-0000-0E00-000002000000}">
      <formula1>$D$2:$D$13</formula1>
    </dataValidation>
    <dataValidation type="list" allowBlank="1" showInputMessage="1" showErrorMessage="1" sqref="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32:F33" xr:uid="{00000000-0002-0000-0E00-000003000000}">
      <formula1>$G$2:$G$5</formula1>
    </dataValidation>
    <dataValidation type="list" allowBlank="1" showInputMessage="1" showErrorMessage="1" sqref="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I32:I34 I36:I37" xr:uid="{00000000-0002-0000-0E00-000004000000}">
      <formula1>$H$2:$H$3</formula1>
    </dataValidation>
    <dataValidation type="list" allowBlank="1" showInputMessage="1" showErrorMessage="1" sqref="V65542:V65573 JR65542:JR65573 TN65542:TN65573 ADJ65542:ADJ65573 ANF65542:ANF65573 AXB65542:AXB65573 BGX65542:BGX65573 BQT65542:BQT65573 CAP65542:CAP65573 CKL65542:CKL65573 CUH65542:CUH65573 DED65542:DED65573 DNZ65542:DNZ65573 DXV65542:DXV65573 EHR65542:EHR65573 ERN65542:ERN65573 FBJ65542:FBJ65573 FLF65542:FLF65573 FVB65542:FVB65573 GEX65542:GEX65573 GOT65542:GOT65573 GYP65542:GYP65573 HIL65542:HIL65573 HSH65542:HSH65573 ICD65542:ICD65573 ILZ65542:ILZ65573 IVV65542:IVV65573 JFR65542:JFR65573 JPN65542:JPN65573 JZJ65542:JZJ65573 KJF65542:KJF65573 KTB65542:KTB65573 LCX65542:LCX65573 LMT65542:LMT65573 LWP65542:LWP65573 MGL65542:MGL65573 MQH65542:MQH65573 NAD65542:NAD65573 NJZ65542:NJZ65573 NTV65542:NTV65573 ODR65542:ODR65573 ONN65542:ONN65573 OXJ65542:OXJ65573 PHF65542:PHF65573 PRB65542:PRB65573 QAX65542:QAX65573 QKT65542:QKT65573 QUP65542:QUP65573 REL65542:REL65573 ROH65542:ROH65573 RYD65542:RYD65573 SHZ65542:SHZ65573 SRV65542:SRV65573 TBR65542:TBR65573 TLN65542:TLN65573 TVJ65542:TVJ65573 UFF65542:UFF65573 UPB65542:UPB65573 UYX65542:UYX65573 VIT65542:VIT65573 VSP65542:VSP65573 WCL65542:WCL65573 WMH65542:WMH65573 WWD65542:WWD65573 V131078:V131109 JR131078:JR131109 TN131078:TN131109 ADJ131078:ADJ131109 ANF131078:ANF131109 AXB131078:AXB131109 BGX131078:BGX131109 BQT131078:BQT131109 CAP131078:CAP131109 CKL131078:CKL131109 CUH131078:CUH131109 DED131078:DED131109 DNZ131078:DNZ131109 DXV131078:DXV131109 EHR131078:EHR131109 ERN131078:ERN131109 FBJ131078:FBJ131109 FLF131078:FLF131109 FVB131078:FVB131109 GEX131078:GEX131109 GOT131078:GOT131109 GYP131078:GYP131109 HIL131078:HIL131109 HSH131078:HSH131109 ICD131078:ICD131109 ILZ131078:ILZ131109 IVV131078:IVV131109 JFR131078:JFR131109 JPN131078:JPN131109 JZJ131078:JZJ131109 KJF131078:KJF131109 KTB131078:KTB131109 LCX131078:LCX131109 LMT131078:LMT131109 LWP131078:LWP131109 MGL131078:MGL131109 MQH131078:MQH131109 NAD131078:NAD131109 NJZ131078:NJZ131109 NTV131078:NTV131109 ODR131078:ODR131109 ONN131078:ONN131109 OXJ131078:OXJ131109 PHF131078:PHF131109 PRB131078:PRB131109 QAX131078:QAX131109 QKT131078:QKT131109 QUP131078:QUP131109 REL131078:REL131109 ROH131078:ROH131109 RYD131078:RYD131109 SHZ131078:SHZ131109 SRV131078:SRV131109 TBR131078:TBR131109 TLN131078:TLN131109 TVJ131078:TVJ131109 UFF131078:UFF131109 UPB131078:UPB131109 UYX131078:UYX131109 VIT131078:VIT131109 VSP131078:VSP131109 WCL131078:WCL131109 WMH131078:WMH131109 WWD131078:WWD131109 V196614:V196645 JR196614:JR196645 TN196614:TN196645 ADJ196614:ADJ196645 ANF196614:ANF196645 AXB196614:AXB196645 BGX196614:BGX196645 BQT196614:BQT196645 CAP196614:CAP196645 CKL196614:CKL196645 CUH196614:CUH196645 DED196614:DED196645 DNZ196614:DNZ196645 DXV196614:DXV196645 EHR196614:EHR196645 ERN196614:ERN196645 FBJ196614:FBJ196645 FLF196614:FLF196645 FVB196614:FVB196645 GEX196614:GEX196645 GOT196614:GOT196645 GYP196614:GYP196645 HIL196614:HIL196645 HSH196614:HSH196645 ICD196614:ICD196645 ILZ196614:ILZ196645 IVV196614:IVV196645 JFR196614:JFR196645 JPN196614:JPN196645 JZJ196614:JZJ196645 KJF196614:KJF196645 KTB196614:KTB196645 LCX196614:LCX196645 LMT196614:LMT196645 LWP196614:LWP196645 MGL196614:MGL196645 MQH196614:MQH196645 NAD196614:NAD196645 NJZ196614:NJZ196645 NTV196614:NTV196645 ODR196614:ODR196645 ONN196614:ONN196645 OXJ196614:OXJ196645 PHF196614:PHF196645 PRB196614:PRB196645 QAX196614:QAX196645 QKT196614:QKT196645 QUP196614:QUP196645 REL196614:REL196645 ROH196614:ROH196645 RYD196614:RYD196645 SHZ196614:SHZ196645 SRV196614:SRV196645 TBR196614:TBR196645 TLN196614:TLN196645 TVJ196614:TVJ196645 UFF196614:UFF196645 UPB196614:UPB196645 UYX196614:UYX196645 VIT196614:VIT196645 VSP196614:VSP196645 WCL196614:WCL196645 WMH196614:WMH196645 WWD196614:WWD196645 V262150:V262181 JR262150:JR262181 TN262150:TN262181 ADJ262150:ADJ262181 ANF262150:ANF262181 AXB262150:AXB262181 BGX262150:BGX262181 BQT262150:BQT262181 CAP262150:CAP262181 CKL262150:CKL262181 CUH262150:CUH262181 DED262150:DED262181 DNZ262150:DNZ262181 DXV262150:DXV262181 EHR262150:EHR262181 ERN262150:ERN262181 FBJ262150:FBJ262181 FLF262150:FLF262181 FVB262150:FVB262181 GEX262150:GEX262181 GOT262150:GOT262181 GYP262150:GYP262181 HIL262150:HIL262181 HSH262150:HSH262181 ICD262150:ICD262181 ILZ262150:ILZ262181 IVV262150:IVV262181 JFR262150:JFR262181 JPN262150:JPN262181 JZJ262150:JZJ262181 KJF262150:KJF262181 KTB262150:KTB262181 LCX262150:LCX262181 LMT262150:LMT262181 LWP262150:LWP262181 MGL262150:MGL262181 MQH262150:MQH262181 NAD262150:NAD262181 NJZ262150:NJZ262181 NTV262150:NTV262181 ODR262150:ODR262181 ONN262150:ONN262181 OXJ262150:OXJ262181 PHF262150:PHF262181 PRB262150:PRB262181 QAX262150:QAX262181 QKT262150:QKT262181 QUP262150:QUP262181 REL262150:REL262181 ROH262150:ROH262181 RYD262150:RYD262181 SHZ262150:SHZ262181 SRV262150:SRV262181 TBR262150:TBR262181 TLN262150:TLN262181 TVJ262150:TVJ262181 UFF262150:UFF262181 UPB262150:UPB262181 UYX262150:UYX262181 VIT262150:VIT262181 VSP262150:VSP262181 WCL262150:WCL262181 WMH262150:WMH262181 WWD262150:WWD262181 V327686:V327717 JR327686:JR327717 TN327686:TN327717 ADJ327686:ADJ327717 ANF327686:ANF327717 AXB327686:AXB327717 BGX327686:BGX327717 BQT327686:BQT327717 CAP327686:CAP327717 CKL327686:CKL327717 CUH327686:CUH327717 DED327686:DED327717 DNZ327686:DNZ327717 DXV327686:DXV327717 EHR327686:EHR327717 ERN327686:ERN327717 FBJ327686:FBJ327717 FLF327686:FLF327717 FVB327686:FVB327717 GEX327686:GEX327717 GOT327686:GOT327717 GYP327686:GYP327717 HIL327686:HIL327717 HSH327686:HSH327717 ICD327686:ICD327717 ILZ327686:ILZ327717 IVV327686:IVV327717 JFR327686:JFR327717 JPN327686:JPN327717 JZJ327686:JZJ327717 KJF327686:KJF327717 KTB327686:KTB327717 LCX327686:LCX327717 LMT327686:LMT327717 LWP327686:LWP327717 MGL327686:MGL327717 MQH327686:MQH327717 NAD327686:NAD327717 NJZ327686:NJZ327717 NTV327686:NTV327717 ODR327686:ODR327717 ONN327686:ONN327717 OXJ327686:OXJ327717 PHF327686:PHF327717 PRB327686:PRB327717 QAX327686:QAX327717 QKT327686:QKT327717 QUP327686:QUP327717 REL327686:REL327717 ROH327686:ROH327717 RYD327686:RYD327717 SHZ327686:SHZ327717 SRV327686:SRV327717 TBR327686:TBR327717 TLN327686:TLN327717 TVJ327686:TVJ327717 UFF327686:UFF327717 UPB327686:UPB327717 UYX327686:UYX327717 VIT327686:VIT327717 VSP327686:VSP327717 WCL327686:WCL327717 WMH327686:WMH327717 WWD327686:WWD327717 V393222:V393253 JR393222:JR393253 TN393222:TN393253 ADJ393222:ADJ393253 ANF393222:ANF393253 AXB393222:AXB393253 BGX393222:BGX393253 BQT393222:BQT393253 CAP393222:CAP393253 CKL393222:CKL393253 CUH393222:CUH393253 DED393222:DED393253 DNZ393222:DNZ393253 DXV393222:DXV393253 EHR393222:EHR393253 ERN393222:ERN393253 FBJ393222:FBJ393253 FLF393222:FLF393253 FVB393222:FVB393253 GEX393222:GEX393253 GOT393222:GOT393253 GYP393222:GYP393253 HIL393222:HIL393253 HSH393222:HSH393253 ICD393222:ICD393253 ILZ393222:ILZ393253 IVV393222:IVV393253 JFR393222:JFR393253 JPN393222:JPN393253 JZJ393222:JZJ393253 KJF393222:KJF393253 KTB393222:KTB393253 LCX393222:LCX393253 LMT393222:LMT393253 LWP393222:LWP393253 MGL393222:MGL393253 MQH393222:MQH393253 NAD393222:NAD393253 NJZ393222:NJZ393253 NTV393222:NTV393253 ODR393222:ODR393253 ONN393222:ONN393253 OXJ393222:OXJ393253 PHF393222:PHF393253 PRB393222:PRB393253 QAX393222:QAX393253 QKT393222:QKT393253 QUP393222:QUP393253 REL393222:REL393253 ROH393222:ROH393253 RYD393222:RYD393253 SHZ393222:SHZ393253 SRV393222:SRV393253 TBR393222:TBR393253 TLN393222:TLN393253 TVJ393222:TVJ393253 UFF393222:UFF393253 UPB393222:UPB393253 UYX393222:UYX393253 VIT393222:VIT393253 VSP393222:VSP393253 WCL393222:WCL393253 WMH393222:WMH393253 WWD393222:WWD393253 V458758:V458789 JR458758:JR458789 TN458758:TN458789 ADJ458758:ADJ458789 ANF458758:ANF458789 AXB458758:AXB458789 BGX458758:BGX458789 BQT458758:BQT458789 CAP458758:CAP458789 CKL458758:CKL458789 CUH458758:CUH458789 DED458758:DED458789 DNZ458758:DNZ458789 DXV458758:DXV458789 EHR458758:EHR458789 ERN458758:ERN458789 FBJ458758:FBJ458789 FLF458758:FLF458789 FVB458758:FVB458789 GEX458758:GEX458789 GOT458758:GOT458789 GYP458758:GYP458789 HIL458758:HIL458789 HSH458758:HSH458789 ICD458758:ICD458789 ILZ458758:ILZ458789 IVV458758:IVV458789 JFR458758:JFR458789 JPN458758:JPN458789 JZJ458758:JZJ458789 KJF458758:KJF458789 KTB458758:KTB458789 LCX458758:LCX458789 LMT458758:LMT458789 LWP458758:LWP458789 MGL458758:MGL458789 MQH458758:MQH458789 NAD458758:NAD458789 NJZ458758:NJZ458789 NTV458758:NTV458789 ODR458758:ODR458789 ONN458758:ONN458789 OXJ458758:OXJ458789 PHF458758:PHF458789 PRB458758:PRB458789 QAX458758:QAX458789 QKT458758:QKT458789 QUP458758:QUP458789 REL458758:REL458789 ROH458758:ROH458789 RYD458758:RYD458789 SHZ458758:SHZ458789 SRV458758:SRV458789 TBR458758:TBR458789 TLN458758:TLN458789 TVJ458758:TVJ458789 UFF458758:UFF458789 UPB458758:UPB458789 UYX458758:UYX458789 VIT458758:VIT458789 VSP458758:VSP458789 WCL458758:WCL458789 WMH458758:WMH458789 WWD458758:WWD458789 V524294:V524325 JR524294:JR524325 TN524294:TN524325 ADJ524294:ADJ524325 ANF524294:ANF524325 AXB524294:AXB524325 BGX524294:BGX524325 BQT524294:BQT524325 CAP524294:CAP524325 CKL524294:CKL524325 CUH524294:CUH524325 DED524294:DED524325 DNZ524294:DNZ524325 DXV524294:DXV524325 EHR524294:EHR524325 ERN524294:ERN524325 FBJ524294:FBJ524325 FLF524294:FLF524325 FVB524294:FVB524325 GEX524294:GEX524325 GOT524294:GOT524325 GYP524294:GYP524325 HIL524294:HIL524325 HSH524294:HSH524325 ICD524294:ICD524325 ILZ524294:ILZ524325 IVV524294:IVV524325 JFR524294:JFR524325 JPN524294:JPN524325 JZJ524294:JZJ524325 KJF524294:KJF524325 KTB524294:KTB524325 LCX524294:LCX524325 LMT524294:LMT524325 LWP524294:LWP524325 MGL524294:MGL524325 MQH524294:MQH524325 NAD524294:NAD524325 NJZ524294:NJZ524325 NTV524294:NTV524325 ODR524294:ODR524325 ONN524294:ONN524325 OXJ524294:OXJ524325 PHF524294:PHF524325 PRB524294:PRB524325 QAX524294:QAX524325 QKT524294:QKT524325 QUP524294:QUP524325 REL524294:REL524325 ROH524294:ROH524325 RYD524294:RYD524325 SHZ524294:SHZ524325 SRV524294:SRV524325 TBR524294:TBR524325 TLN524294:TLN524325 TVJ524294:TVJ524325 UFF524294:UFF524325 UPB524294:UPB524325 UYX524294:UYX524325 VIT524294:VIT524325 VSP524294:VSP524325 WCL524294:WCL524325 WMH524294:WMH524325 WWD524294:WWD524325 V589830:V589861 JR589830:JR589861 TN589830:TN589861 ADJ589830:ADJ589861 ANF589830:ANF589861 AXB589830:AXB589861 BGX589830:BGX589861 BQT589830:BQT589861 CAP589830:CAP589861 CKL589830:CKL589861 CUH589830:CUH589861 DED589830:DED589861 DNZ589830:DNZ589861 DXV589830:DXV589861 EHR589830:EHR589861 ERN589830:ERN589861 FBJ589830:FBJ589861 FLF589830:FLF589861 FVB589830:FVB589861 GEX589830:GEX589861 GOT589830:GOT589861 GYP589830:GYP589861 HIL589830:HIL589861 HSH589830:HSH589861 ICD589830:ICD589861 ILZ589830:ILZ589861 IVV589830:IVV589861 JFR589830:JFR589861 JPN589830:JPN589861 JZJ589830:JZJ589861 KJF589830:KJF589861 KTB589830:KTB589861 LCX589830:LCX589861 LMT589830:LMT589861 LWP589830:LWP589861 MGL589830:MGL589861 MQH589830:MQH589861 NAD589830:NAD589861 NJZ589830:NJZ589861 NTV589830:NTV589861 ODR589830:ODR589861 ONN589830:ONN589861 OXJ589830:OXJ589861 PHF589830:PHF589861 PRB589830:PRB589861 QAX589830:QAX589861 QKT589830:QKT589861 QUP589830:QUP589861 REL589830:REL589861 ROH589830:ROH589861 RYD589830:RYD589861 SHZ589830:SHZ589861 SRV589830:SRV589861 TBR589830:TBR589861 TLN589830:TLN589861 TVJ589830:TVJ589861 UFF589830:UFF589861 UPB589830:UPB589861 UYX589830:UYX589861 VIT589830:VIT589861 VSP589830:VSP589861 WCL589830:WCL589861 WMH589830:WMH589861 WWD589830:WWD589861 V655366:V655397 JR655366:JR655397 TN655366:TN655397 ADJ655366:ADJ655397 ANF655366:ANF655397 AXB655366:AXB655397 BGX655366:BGX655397 BQT655366:BQT655397 CAP655366:CAP655397 CKL655366:CKL655397 CUH655366:CUH655397 DED655366:DED655397 DNZ655366:DNZ655397 DXV655366:DXV655397 EHR655366:EHR655397 ERN655366:ERN655397 FBJ655366:FBJ655397 FLF655366:FLF655397 FVB655366:FVB655397 GEX655366:GEX655397 GOT655366:GOT655397 GYP655366:GYP655397 HIL655366:HIL655397 HSH655366:HSH655397 ICD655366:ICD655397 ILZ655366:ILZ655397 IVV655366:IVV655397 JFR655366:JFR655397 JPN655366:JPN655397 JZJ655366:JZJ655397 KJF655366:KJF655397 KTB655366:KTB655397 LCX655366:LCX655397 LMT655366:LMT655397 LWP655366:LWP655397 MGL655366:MGL655397 MQH655366:MQH655397 NAD655366:NAD655397 NJZ655366:NJZ655397 NTV655366:NTV655397 ODR655366:ODR655397 ONN655366:ONN655397 OXJ655366:OXJ655397 PHF655366:PHF655397 PRB655366:PRB655397 QAX655366:QAX655397 QKT655366:QKT655397 QUP655366:QUP655397 REL655366:REL655397 ROH655366:ROH655397 RYD655366:RYD655397 SHZ655366:SHZ655397 SRV655366:SRV655397 TBR655366:TBR655397 TLN655366:TLN655397 TVJ655366:TVJ655397 UFF655366:UFF655397 UPB655366:UPB655397 UYX655366:UYX655397 VIT655366:VIT655397 VSP655366:VSP655397 WCL655366:WCL655397 WMH655366:WMH655397 WWD655366:WWD655397 V720902:V720933 JR720902:JR720933 TN720902:TN720933 ADJ720902:ADJ720933 ANF720902:ANF720933 AXB720902:AXB720933 BGX720902:BGX720933 BQT720902:BQT720933 CAP720902:CAP720933 CKL720902:CKL720933 CUH720902:CUH720933 DED720902:DED720933 DNZ720902:DNZ720933 DXV720902:DXV720933 EHR720902:EHR720933 ERN720902:ERN720933 FBJ720902:FBJ720933 FLF720902:FLF720933 FVB720902:FVB720933 GEX720902:GEX720933 GOT720902:GOT720933 GYP720902:GYP720933 HIL720902:HIL720933 HSH720902:HSH720933 ICD720902:ICD720933 ILZ720902:ILZ720933 IVV720902:IVV720933 JFR720902:JFR720933 JPN720902:JPN720933 JZJ720902:JZJ720933 KJF720902:KJF720933 KTB720902:KTB720933 LCX720902:LCX720933 LMT720902:LMT720933 LWP720902:LWP720933 MGL720902:MGL720933 MQH720902:MQH720933 NAD720902:NAD720933 NJZ720902:NJZ720933 NTV720902:NTV720933 ODR720902:ODR720933 ONN720902:ONN720933 OXJ720902:OXJ720933 PHF720902:PHF720933 PRB720902:PRB720933 QAX720902:QAX720933 QKT720902:QKT720933 QUP720902:QUP720933 REL720902:REL720933 ROH720902:ROH720933 RYD720902:RYD720933 SHZ720902:SHZ720933 SRV720902:SRV720933 TBR720902:TBR720933 TLN720902:TLN720933 TVJ720902:TVJ720933 UFF720902:UFF720933 UPB720902:UPB720933 UYX720902:UYX720933 VIT720902:VIT720933 VSP720902:VSP720933 WCL720902:WCL720933 WMH720902:WMH720933 WWD720902:WWD720933 V786438:V786469 JR786438:JR786469 TN786438:TN786469 ADJ786438:ADJ786469 ANF786438:ANF786469 AXB786438:AXB786469 BGX786438:BGX786469 BQT786438:BQT786469 CAP786438:CAP786469 CKL786438:CKL786469 CUH786438:CUH786469 DED786438:DED786469 DNZ786438:DNZ786469 DXV786438:DXV786469 EHR786438:EHR786469 ERN786438:ERN786469 FBJ786438:FBJ786469 FLF786438:FLF786469 FVB786438:FVB786469 GEX786438:GEX786469 GOT786438:GOT786469 GYP786438:GYP786469 HIL786438:HIL786469 HSH786438:HSH786469 ICD786438:ICD786469 ILZ786438:ILZ786469 IVV786438:IVV786469 JFR786438:JFR786469 JPN786438:JPN786469 JZJ786438:JZJ786469 KJF786438:KJF786469 KTB786438:KTB786469 LCX786438:LCX786469 LMT786438:LMT786469 LWP786438:LWP786469 MGL786438:MGL786469 MQH786438:MQH786469 NAD786438:NAD786469 NJZ786438:NJZ786469 NTV786438:NTV786469 ODR786438:ODR786469 ONN786438:ONN786469 OXJ786438:OXJ786469 PHF786438:PHF786469 PRB786438:PRB786469 QAX786438:QAX786469 QKT786438:QKT786469 QUP786438:QUP786469 REL786438:REL786469 ROH786438:ROH786469 RYD786438:RYD786469 SHZ786438:SHZ786469 SRV786438:SRV786469 TBR786438:TBR786469 TLN786438:TLN786469 TVJ786438:TVJ786469 UFF786438:UFF786469 UPB786438:UPB786469 UYX786438:UYX786469 VIT786438:VIT786469 VSP786438:VSP786469 WCL786438:WCL786469 WMH786438:WMH786469 WWD786438:WWD786469 V851974:V852005 JR851974:JR852005 TN851974:TN852005 ADJ851974:ADJ852005 ANF851974:ANF852005 AXB851974:AXB852005 BGX851974:BGX852005 BQT851974:BQT852005 CAP851974:CAP852005 CKL851974:CKL852005 CUH851974:CUH852005 DED851974:DED852005 DNZ851974:DNZ852005 DXV851974:DXV852005 EHR851974:EHR852005 ERN851974:ERN852005 FBJ851974:FBJ852005 FLF851974:FLF852005 FVB851974:FVB852005 GEX851974:GEX852005 GOT851974:GOT852005 GYP851974:GYP852005 HIL851974:HIL852005 HSH851974:HSH852005 ICD851974:ICD852005 ILZ851974:ILZ852005 IVV851974:IVV852005 JFR851974:JFR852005 JPN851974:JPN852005 JZJ851974:JZJ852005 KJF851974:KJF852005 KTB851974:KTB852005 LCX851974:LCX852005 LMT851974:LMT852005 LWP851974:LWP852005 MGL851974:MGL852005 MQH851974:MQH852005 NAD851974:NAD852005 NJZ851974:NJZ852005 NTV851974:NTV852005 ODR851974:ODR852005 ONN851974:ONN852005 OXJ851974:OXJ852005 PHF851974:PHF852005 PRB851974:PRB852005 QAX851974:QAX852005 QKT851974:QKT852005 QUP851974:QUP852005 REL851974:REL852005 ROH851974:ROH852005 RYD851974:RYD852005 SHZ851974:SHZ852005 SRV851974:SRV852005 TBR851974:TBR852005 TLN851974:TLN852005 TVJ851974:TVJ852005 UFF851974:UFF852005 UPB851974:UPB852005 UYX851974:UYX852005 VIT851974:VIT852005 VSP851974:VSP852005 WCL851974:WCL852005 WMH851974:WMH852005 WWD851974:WWD852005 V917510:V917541 JR917510:JR917541 TN917510:TN917541 ADJ917510:ADJ917541 ANF917510:ANF917541 AXB917510:AXB917541 BGX917510:BGX917541 BQT917510:BQT917541 CAP917510:CAP917541 CKL917510:CKL917541 CUH917510:CUH917541 DED917510:DED917541 DNZ917510:DNZ917541 DXV917510:DXV917541 EHR917510:EHR917541 ERN917510:ERN917541 FBJ917510:FBJ917541 FLF917510:FLF917541 FVB917510:FVB917541 GEX917510:GEX917541 GOT917510:GOT917541 GYP917510:GYP917541 HIL917510:HIL917541 HSH917510:HSH917541 ICD917510:ICD917541 ILZ917510:ILZ917541 IVV917510:IVV917541 JFR917510:JFR917541 JPN917510:JPN917541 JZJ917510:JZJ917541 KJF917510:KJF917541 KTB917510:KTB917541 LCX917510:LCX917541 LMT917510:LMT917541 LWP917510:LWP917541 MGL917510:MGL917541 MQH917510:MQH917541 NAD917510:NAD917541 NJZ917510:NJZ917541 NTV917510:NTV917541 ODR917510:ODR917541 ONN917510:ONN917541 OXJ917510:OXJ917541 PHF917510:PHF917541 PRB917510:PRB917541 QAX917510:QAX917541 QKT917510:QKT917541 QUP917510:QUP917541 REL917510:REL917541 ROH917510:ROH917541 RYD917510:RYD917541 SHZ917510:SHZ917541 SRV917510:SRV917541 TBR917510:TBR917541 TLN917510:TLN917541 TVJ917510:TVJ917541 UFF917510:UFF917541 UPB917510:UPB917541 UYX917510:UYX917541 VIT917510:VIT917541 VSP917510:VSP917541 WCL917510:WCL917541 WMH917510:WMH917541 WWD917510:WWD917541 V983046:V983077 JR983046:JR983077 TN983046:TN983077 ADJ983046:ADJ983077 ANF983046:ANF983077 AXB983046:AXB983077 BGX983046:BGX983077 BQT983046:BQT983077 CAP983046:CAP983077 CKL983046:CKL983077 CUH983046:CUH983077 DED983046:DED983077 DNZ983046:DNZ983077 DXV983046:DXV983077 EHR983046:EHR983077 ERN983046:ERN983077 FBJ983046:FBJ983077 FLF983046:FLF983077 FVB983046:FVB983077 GEX983046:GEX983077 GOT983046:GOT983077 GYP983046:GYP983077 HIL983046:HIL983077 HSH983046:HSH983077 ICD983046:ICD983077 ILZ983046:ILZ983077 IVV983046:IVV983077 JFR983046:JFR983077 JPN983046:JPN983077 JZJ983046:JZJ983077 KJF983046:KJF983077 KTB983046:KTB983077 LCX983046:LCX983077 LMT983046:LMT983077 LWP983046:LWP983077 MGL983046:MGL983077 MQH983046:MQH983077 NAD983046:NAD983077 NJZ983046:NJZ983077 NTV983046:NTV983077 ODR983046:ODR983077 ONN983046:ONN983077 OXJ983046:OXJ983077 PHF983046:PHF983077 PRB983046:PRB983077 QAX983046:QAX983077 QKT983046:QKT983077 QUP983046:QUP983077 REL983046:REL983077 ROH983046:ROH983077 RYD983046:RYD983077 SHZ983046:SHZ983077 SRV983046:SRV983077 TBR983046:TBR983077 TLN983046:TLN983077 TVJ983046:TVJ983077 UFF983046:UFF983077 UPB983046:UPB983077 UYX983046:UYX983077 VIT983046:VIT983077 VSP983046:VSP983077 WCL983046:WCL983077 WMH983046:WMH983077 WWD983046:WWD983077 V31:V32" xr:uid="{00000000-0002-0000-0E00-000005000000}">
      <formula1>$J$2:$J$4</formula1>
    </dataValidation>
    <dataValidation type="list" allowBlank="1" showInputMessage="1" showErrorMessage="1" sqref="W65542:W65573 JS65542:JS65573 TO65542:TO65573 ADK65542:ADK65573 ANG65542:ANG65573 AXC65542:AXC65573 BGY65542:BGY65573 BQU65542:BQU65573 CAQ65542:CAQ65573 CKM65542:CKM65573 CUI65542:CUI65573 DEE65542:DEE65573 DOA65542:DOA65573 DXW65542:DXW65573 EHS65542:EHS65573 ERO65542:ERO65573 FBK65542:FBK65573 FLG65542:FLG65573 FVC65542:FVC65573 GEY65542:GEY65573 GOU65542:GOU65573 GYQ65542:GYQ65573 HIM65542:HIM65573 HSI65542:HSI65573 ICE65542:ICE65573 IMA65542:IMA65573 IVW65542:IVW65573 JFS65542:JFS65573 JPO65542:JPO65573 JZK65542:JZK65573 KJG65542:KJG65573 KTC65542:KTC65573 LCY65542:LCY65573 LMU65542:LMU65573 LWQ65542:LWQ65573 MGM65542:MGM65573 MQI65542:MQI65573 NAE65542:NAE65573 NKA65542:NKA65573 NTW65542:NTW65573 ODS65542:ODS65573 ONO65542:ONO65573 OXK65542:OXK65573 PHG65542:PHG65573 PRC65542:PRC65573 QAY65542:QAY65573 QKU65542:QKU65573 QUQ65542:QUQ65573 REM65542:REM65573 ROI65542:ROI65573 RYE65542:RYE65573 SIA65542:SIA65573 SRW65542:SRW65573 TBS65542:TBS65573 TLO65542:TLO65573 TVK65542:TVK65573 UFG65542:UFG65573 UPC65542:UPC65573 UYY65542:UYY65573 VIU65542:VIU65573 VSQ65542:VSQ65573 WCM65542:WCM65573 WMI65542:WMI65573 WWE65542:WWE65573 W131078:W131109 JS131078:JS131109 TO131078:TO131109 ADK131078:ADK131109 ANG131078:ANG131109 AXC131078:AXC131109 BGY131078:BGY131109 BQU131078:BQU131109 CAQ131078:CAQ131109 CKM131078:CKM131109 CUI131078:CUI131109 DEE131078:DEE131109 DOA131078:DOA131109 DXW131078:DXW131109 EHS131078:EHS131109 ERO131078:ERO131109 FBK131078:FBK131109 FLG131078:FLG131109 FVC131078:FVC131109 GEY131078:GEY131109 GOU131078:GOU131109 GYQ131078:GYQ131109 HIM131078:HIM131109 HSI131078:HSI131109 ICE131078:ICE131109 IMA131078:IMA131109 IVW131078:IVW131109 JFS131078:JFS131109 JPO131078:JPO131109 JZK131078:JZK131109 KJG131078:KJG131109 KTC131078:KTC131109 LCY131078:LCY131109 LMU131078:LMU131109 LWQ131078:LWQ131109 MGM131078:MGM131109 MQI131078:MQI131109 NAE131078:NAE131109 NKA131078:NKA131109 NTW131078:NTW131109 ODS131078:ODS131109 ONO131078:ONO131109 OXK131078:OXK131109 PHG131078:PHG131109 PRC131078:PRC131109 QAY131078:QAY131109 QKU131078:QKU131109 QUQ131078:QUQ131109 REM131078:REM131109 ROI131078:ROI131109 RYE131078:RYE131109 SIA131078:SIA131109 SRW131078:SRW131109 TBS131078:TBS131109 TLO131078:TLO131109 TVK131078:TVK131109 UFG131078:UFG131109 UPC131078:UPC131109 UYY131078:UYY131109 VIU131078:VIU131109 VSQ131078:VSQ131109 WCM131078:WCM131109 WMI131078:WMI131109 WWE131078:WWE131109 W196614:W196645 JS196614:JS196645 TO196614:TO196645 ADK196614:ADK196645 ANG196614:ANG196645 AXC196614:AXC196645 BGY196614:BGY196645 BQU196614:BQU196645 CAQ196614:CAQ196645 CKM196614:CKM196645 CUI196614:CUI196645 DEE196614:DEE196645 DOA196614:DOA196645 DXW196614:DXW196645 EHS196614:EHS196645 ERO196614:ERO196645 FBK196614:FBK196645 FLG196614:FLG196645 FVC196614:FVC196645 GEY196614:GEY196645 GOU196614:GOU196645 GYQ196614:GYQ196645 HIM196614:HIM196645 HSI196614:HSI196645 ICE196614:ICE196645 IMA196614:IMA196645 IVW196614:IVW196645 JFS196614:JFS196645 JPO196614:JPO196645 JZK196614:JZK196645 KJG196614:KJG196645 KTC196614:KTC196645 LCY196614:LCY196645 LMU196614:LMU196645 LWQ196614:LWQ196645 MGM196614:MGM196645 MQI196614:MQI196645 NAE196614:NAE196645 NKA196614:NKA196645 NTW196614:NTW196645 ODS196614:ODS196645 ONO196614:ONO196645 OXK196614:OXK196645 PHG196614:PHG196645 PRC196614:PRC196645 QAY196614:QAY196645 QKU196614:QKU196645 QUQ196614:QUQ196645 REM196614:REM196645 ROI196614:ROI196645 RYE196614:RYE196645 SIA196614:SIA196645 SRW196614:SRW196645 TBS196614:TBS196645 TLO196614:TLO196645 TVK196614:TVK196645 UFG196614:UFG196645 UPC196614:UPC196645 UYY196614:UYY196645 VIU196614:VIU196645 VSQ196614:VSQ196645 WCM196614:WCM196645 WMI196614:WMI196645 WWE196614:WWE196645 W262150:W262181 JS262150:JS262181 TO262150:TO262181 ADK262150:ADK262181 ANG262150:ANG262181 AXC262150:AXC262181 BGY262150:BGY262181 BQU262150:BQU262181 CAQ262150:CAQ262181 CKM262150:CKM262181 CUI262150:CUI262181 DEE262150:DEE262181 DOA262150:DOA262181 DXW262150:DXW262181 EHS262150:EHS262181 ERO262150:ERO262181 FBK262150:FBK262181 FLG262150:FLG262181 FVC262150:FVC262181 GEY262150:GEY262181 GOU262150:GOU262181 GYQ262150:GYQ262181 HIM262150:HIM262181 HSI262150:HSI262181 ICE262150:ICE262181 IMA262150:IMA262181 IVW262150:IVW262181 JFS262150:JFS262181 JPO262150:JPO262181 JZK262150:JZK262181 KJG262150:KJG262181 KTC262150:KTC262181 LCY262150:LCY262181 LMU262150:LMU262181 LWQ262150:LWQ262181 MGM262150:MGM262181 MQI262150:MQI262181 NAE262150:NAE262181 NKA262150:NKA262181 NTW262150:NTW262181 ODS262150:ODS262181 ONO262150:ONO262181 OXK262150:OXK262181 PHG262150:PHG262181 PRC262150:PRC262181 QAY262150:QAY262181 QKU262150:QKU262181 QUQ262150:QUQ262181 REM262150:REM262181 ROI262150:ROI262181 RYE262150:RYE262181 SIA262150:SIA262181 SRW262150:SRW262181 TBS262150:TBS262181 TLO262150:TLO262181 TVK262150:TVK262181 UFG262150:UFG262181 UPC262150:UPC262181 UYY262150:UYY262181 VIU262150:VIU262181 VSQ262150:VSQ262181 WCM262150:WCM262181 WMI262150:WMI262181 WWE262150:WWE262181 W327686:W327717 JS327686:JS327717 TO327686:TO327717 ADK327686:ADK327717 ANG327686:ANG327717 AXC327686:AXC327717 BGY327686:BGY327717 BQU327686:BQU327717 CAQ327686:CAQ327717 CKM327686:CKM327717 CUI327686:CUI327717 DEE327686:DEE327717 DOA327686:DOA327717 DXW327686:DXW327717 EHS327686:EHS327717 ERO327686:ERO327717 FBK327686:FBK327717 FLG327686:FLG327717 FVC327686:FVC327717 GEY327686:GEY327717 GOU327686:GOU327717 GYQ327686:GYQ327717 HIM327686:HIM327717 HSI327686:HSI327717 ICE327686:ICE327717 IMA327686:IMA327717 IVW327686:IVW327717 JFS327686:JFS327717 JPO327686:JPO327717 JZK327686:JZK327717 KJG327686:KJG327717 KTC327686:KTC327717 LCY327686:LCY327717 LMU327686:LMU327717 LWQ327686:LWQ327717 MGM327686:MGM327717 MQI327686:MQI327717 NAE327686:NAE327717 NKA327686:NKA327717 NTW327686:NTW327717 ODS327686:ODS327717 ONO327686:ONO327717 OXK327686:OXK327717 PHG327686:PHG327717 PRC327686:PRC327717 QAY327686:QAY327717 QKU327686:QKU327717 QUQ327686:QUQ327717 REM327686:REM327717 ROI327686:ROI327717 RYE327686:RYE327717 SIA327686:SIA327717 SRW327686:SRW327717 TBS327686:TBS327717 TLO327686:TLO327717 TVK327686:TVK327717 UFG327686:UFG327717 UPC327686:UPC327717 UYY327686:UYY327717 VIU327686:VIU327717 VSQ327686:VSQ327717 WCM327686:WCM327717 WMI327686:WMI327717 WWE327686:WWE327717 W393222:W393253 JS393222:JS393253 TO393222:TO393253 ADK393222:ADK393253 ANG393222:ANG393253 AXC393222:AXC393253 BGY393222:BGY393253 BQU393222:BQU393253 CAQ393222:CAQ393253 CKM393222:CKM393253 CUI393222:CUI393253 DEE393222:DEE393253 DOA393222:DOA393253 DXW393222:DXW393253 EHS393222:EHS393253 ERO393222:ERO393253 FBK393222:FBK393253 FLG393222:FLG393253 FVC393222:FVC393253 GEY393222:GEY393253 GOU393222:GOU393253 GYQ393222:GYQ393253 HIM393222:HIM393253 HSI393222:HSI393253 ICE393222:ICE393253 IMA393222:IMA393253 IVW393222:IVW393253 JFS393222:JFS393253 JPO393222:JPO393253 JZK393222:JZK393253 KJG393222:KJG393253 KTC393222:KTC393253 LCY393222:LCY393253 LMU393222:LMU393253 LWQ393222:LWQ393253 MGM393222:MGM393253 MQI393222:MQI393253 NAE393222:NAE393253 NKA393222:NKA393253 NTW393222:NTW393253 ODS393222:ODS393253 ONO393222:ONO393253 OXK393222:OXK393253 PHG393222:PHG393253 PRC393222:PRC393253 QAY393222:QAY393253 QKU393222:QKU393253 QUQ393222:QUQ393253 REM393222:REM393253 ROI393222:ROI393253 RYE393222:RYE393253 SIA393222:SIA393253 SRW393222:SRW393253 TBS393222:TBS393253 TLO393222:TLO393253 TVK393222:TVK393253 UFG393222:UFG393253 UPC393222:UPC393253 UYY393222:UYY393253 VIU393222:VIU393253 VSQ393222:VSQ393253 WCM393222:WCM393253 WMI393222:WMI393253 WWE393222:WWE393253 W458758:W458789 JS458758:JS458789 TO458758:TO458789 ADK458758:ADK458789 ANG458758:ANG458789 AXC458758:AXC458789 BGY458758:BGY458789 BQU458758:BQU458789 CAQ458758:CAQ458789 CKM458758:CKM458789 CUI458758:CUI458789 DEE458758:DEE458789 DOA458758:DOA458789 DXW458758:DXW458789 EHS458758:EHS458789 ERO458758:ERO458789 FBK458758:FBK458789 FLG458758:FLG458789 FVC458758:FVC458789 GEY458758:GEY458789 GOU458758:GOU458789 GYQ458758:GYQ458789 HIM458758:HIM458789 HSI458758:HSI458789 ICE458758:ICE458789 IMA458758:IMA458789 IVW458758:IVW458789 JFS458758:JFS458789 JPO458758:JPO458789 JZK458758:JZK458789 KJG458758:KJG458789 KTC458758:KTC458789 LCY458758:LCY458789 LMU458758:LMU458789 LWQ458758:LWQ458789 MGM458758:MGM458789 MQI458758:MQI458789 NAE458758:NAE458789 NKA458758:NKA458789 NTW458758:NTW458789 ODS458758:ODS458789 ONO458758:ONO458789 OXK458758:OXK458789 PHG458758:PHG458789 PRC458758:PRC458789 QAY458758:QAY458789 QKU458758:QKU458789 QUQ458758:QUQ458789 REM458758:REM458789 ROI458758:ROI458789 RYE458758:RYE458789 SIA458758:SIA458789 SRW458758:SRW458789 TBS458758:TBS458789 TLO458758:TLO458789 TVK458758:TVK458789 UFG458758:UFG458789 UPC458758:UPC458789 UYY458758:UYY458789 VIU458758:VIU458789 VSQ458758:VSQ458789 WCM458758:WCM458789 WMI458758:WMI458789 WWE458758:WWE458789 W524294:W524325 JS524294:JS524325 TO524294:TO524325 ADK524294:ADK524325 ANG524294:ANG524325 AXC524294:AXC524325 BGY524294:BGY524325 BQU524294:BQU524325 CAQ524294:CAQ524325 CKM524294:CKM524325 CUI524294:CUI524325 DEE524294:DEE524325 DOA524294:DOA524325 DXW524294:DXW524325 EHS524294:EHS524325 ERO524294:ERO524325 FBK524294:FBK524325 FLG524294:FLG524325 FVC524294:FVC524325 GEY524294:GEY524325 GOU524294:GOU524325 GYQ524294:GYQ524325 HIM524294:HIM524325 HSI524294:HSI524325 ICE524294:ICE524325 IMA524294:IMA524325 IVW524294:IVW524325 JFS524294:JFS524325 JPO524294:JPO524325 JZK524294:JZK524325 KJG524294:KJG524325 KTC524294:KTC524325 LCY524294:LCY524325 LMU524294:LMU524325 LWQ524294:LWQ524325 MGM524294:MGM524325 MQI524294:MQI524325 NAE524294:NAE524325 NKA524294:NKA524325 NTW524294:NTW524325 ODS524294:ODS524325 ONO524294:ONO524325 OXK524294:OXK524325 PHG524294:PHG524325 PRC524294:PRC524325 QAY524294:QAY524325 QKU524294:QKU524325 QUQ524294:QUQ524325 REM524294:REM524325 ROI524294:ROI524325 RYE524294:RYE524325 SIA524294:SIA524325 SRW524294:SRW524325 TBS524294:TBS524325 TLO524294:TLO524325 TVK524294:TVK524325 UFG524294:UFG524325 UPC524294:UPC524325 UYY524294:UYY524325 VIU524294:VIU524325 VSQ524294:VSQ524325 WCM524294:WCM524325 WMI524294:WMI524325 WWE524294:WWE524325 W589830:W589861 JS589830:JS589861 TO589830:TO589861 ADK589830:ADK589861 ANG589830:ANG589861 AXC589830:AXC589861 BGY589830:BGY589861 BQU589830:BQU589861 CAQ589830:CAQ589861 CKM589830:CKM589861 CUI589830:CUI589861 DEE589830:DEE589861 DOA589830:DOA589861 DXW589830:DXW589861 EHS589830:EHS589861 ERO589830:ERO589861 FBK589830:FBK589861 FLG589830:FLG589861 FVC589830:FVC589861 GEY589830:GEY589861 GOU589830:GOU589861 GYQ589830:GYQ589861 HIM589830:HIM589861 HSI589830:HSI589861 ICE589830:ICE589861 IMA589830:IMA589861 IVW589830:IVW589861 JFS589830:JFS589861 JPO589830:JPO589861 JZK589830:JZK589861 KJG589830:KJG589861 KTC589830:KTC589861 LCY589830:LCY589861 LMU589830:LMU589861 LWQ589830:LWQ589861 MGM589830:MGM589861 MQI589830:MQI589861 NAE589830:NAE589861 NKA589830:NKA589861 NTW589830:NTW589861 ODS589830:ODS589861 ONO589830:ONO589861 OXK589830:OXK589861 PHG589830:PHG589861 PRC589830:PRC589861 QAY589830:QAY589861 QKU589830:QKU589861 QUQ589830:QUQ589861 REM589830:REM589861 ROI589830:ROI589861 RYE589830:RYE589861 SIA589830:SIA589861 SRW589830:SRW589861 TBS589830:TBS589861 TLO589830:TLO589861 TVK589830:TVK589861 UFG589830:UFG589861 UPC589830:UPC589861 UYY589830:UYY589861 VIU589830:VIU589861 VSQ589830:VSQ589861 WCM589830:WCM589861 WMI589830:WMI589861 WWE589830:WWE589861 W655366:W655397 JS655366:JS655397 TO655366:TO655397 ADK655366:ADK655397 ANG655366:ANG655397 AXC655366:AXC655397 BGY655366:BGY655397 BQU655366:BQU655397 CAQ655366:CAQ655397 CKM655366:CKM655397 CUI655366:CUI655397 DEE655366:DEE655397 DOA655366:DOA655397 DXW655366:DXW655397 EHS655366:EHS655397 ERO655366:ERO655397 FBK655366:FBK655397 FLG655366:FLG655397 FVC655366:FVC655397 GEY655366:GEY655397 GOU655366:GOU655397 GYQ655366:GYQ655397 HIM655366:HIM655397 HSI655366:HSI655397 ICE655366:ICE655397 IMA655366:IMA655397 IVW655366:IVW655397 JFS655366:JFS655397 JPO655366:JPO655397 JZK655366:JZK655397 KJG655366:KJG655397 KTC655366:KTC655397 LCY655366:LCY655397 LMU655366:LMU655397 LWQ655366:LWQ655397 MGM655366:MGM655397 MQI655366:MQI655397 NAE655366:NAE655397 NKA655366:NKA655397 NTW655366:NTW655397 ODS655366:ODS655397 ONO655366:ONO655397 OXK655366:OXK655397 PHG655366:PHG655397 PRC655366:PRC655397 QAY655366:QAY655397 QKU655366:QKU655397 QUQ655366:QUQ655397 REM655366:REM655397 ROI655366:ROI655397 RYE655366:RYE655397 SIA655366:SIA655397 SRW655366:SRW655397 TBS655366:TBS655397 TLO655366:TLO655397 TVK655366:TVK655397 UFG655366:UFG655397 UPC655366:UPC655397 UYY655366:UYY655397 VIU655366:VIU655397 VSQ655366:VSQ655397 WCM655366:WCM655397 WMI655366:WMI655397 WWE655366:WWE655397 W720902:W720933 JS720902:JS720933 TO720902:TO720933 ADK720902:ADK720933 ANG720902:ANG720933 AXC720902:AXC720933 BGY720902:BGY720933 BQU720902:BQU720933 CAQ720902:CAQ720933 CKM720902:CKM720933 CUI720902:CUI720933 DEE720902:DEE720933 DOA720902:DOA720933 DXW720902:DXW720933 EHS720902:EHS720933 ERO720902:ERO720933 FBK720902:FBK720933 FLG720902:FLG720933 FVC720902:FVC720933 GEY720902:GEY720933 GOU720902:GOU720933 GYQ720902:GYQ720933 HIM720902:HIM720933 HSI720902:HSI720933 ICE720902:ICE720933 IMA720902:IMA720933 IVW720902:IVW720933 JFS720902:JFS720933 JPO720902:JPO720933 JZK720902:JZK720933 KJG720902:KJG720933 KTC720902:KTC720933 LCY720902:LCY720933 LMU720902:LMU720933 LWQ720902:LWQ720933 MGM720902:MGM720933 MQI720902:MQI720933 NAE720902:NAE720933 NKA720902:NKA720933 NTW720902:NTW720933 ODS720902:ODS720933 ONO720902:ONO720933 OXK720902:OXK720933 PHG720902:PHG720933 PRC720902:PRC720933 QAY720902:QAY720933 QKU720902:QKU720933 QUQ720902:QUQ720933 REM720902:REM720933 ROI720902:ROI720933 RYE720902:RYE720933 SIA720902:SIA720933 SRW720902:SRW720933 TBS720902:TBS720933 TLO720902:TLO720933 TVK720902:TVK720933 UFG720902:UFG720933 UPC720902:UPC720933 UYY720902:UYY720933 VIU720902:VIU720933 VSQ720902:VSQ720933 WCM720902:WCM720933 WMI720902:WMI720933 WWE720902:WWE720933 W786438:W786469 JS786438:JS786469 TO786438:TO786469 ADK786438:ADK786469 ANG786438:ANG786469 AXC786438:AXC786469 BGY786438:BGY786469 BQU786438:BQU786469 CAQ786438:CAQ786469 CKM786438:CKM786469 CUI786438:CUI786469 DEE786438:DEE786469 DOA786438:DOA786469 DXW786438:DXW786469 EHS786438:EHS786469 ERO786438:ERO786469 FBK786438:FBK786469 FLG786438:FLG786469 FVC786438:FVC786469 GEY786438:GEY786469 GOU786438:GOU786469 GYQ786438:GYQ786469 HIM786438:HIM786469 HSI786438:HSI786469 ICE786438:ICE786469 IMA786438:IMA786469 IVW786438:IVW786469 JFS786438:JFS786469 JPO786438:JPO786469 JZK786438:JZK786469 KJG786438:KJG786469 KTC786438:KTC786469 LCY786438:LCY786469 LMU786438:LMU786469 LWQ786438:LWQ786469 MGM786438:MGM786469 MQI786438:MQI786469 NAE786438:NAE786469 NKA786438:NKA786469 NTW786438:NTW786469 ODS786438:ODS786469 ONO786438:ONO786469 OXK786438:OXK786469 PHG786438:PHG786469 PRC786438:PRC786469 QAY786438:QAY786469 QKU786438:QKU786469 QUQ786438:QUQ786469 REM786438:REM786469 ROI786438:ROI786469 RYE786438:RYE786469 SIA786438:SIA786469 SRW786438:SRW786469 TBS786438:TBS786469 TLO786438:TLO786469 TVK786438:TVK786469 UFG786438:UFG786469 UPC786438:UPC786469 UYY786438:UYY786469 VIU786438:VIU786469 VSQ786438:VSQ786469 WCM786438:WCM786469 WMI786438:WMI786469 WWE786438:WWE786469 W851974:W852005 JS851974:JS852005 TO851974:TO852005 ADK851974:ADK852005 ANG851974:ANG852005 AXC851974:AXC852005 BGY851974:BGY852005 BQU851974:BQU852005 CAQ851974:CAQ852005 CKM851974:CKM852005 CUI851974:CUI852005 DEE851974:DEE852005 DOA851974:DOA852005 DXW851974:DXW852005 EHS851974:EHS852005 ERO851974:ERO852005 FBK851974:FBK852005 FLG851974:FLG852005 FVC851974:FVC852005 GEY851974:GEY852005 GOU851974:GOU852005 GYQ851974:GYQ852005 HIM851974:HIM852005 HSI851974:HSI852005 ICE851974:ICE852005 IMA851974:IMA852005 IVW851974:IVW852005 JFS851974:JFS852005 JPO851974:JPO852005 JZK851974:JZK852005 KJG851974:KJG852005 KTC851974:KTC852005 LCY851974:LCY852005 LMU851974:LMU852005 LWQ851974:LWQ852005 MGM851974:MGM852005 MQI851974:MQI852005 NAE851974:NAE852005 NKA851974:NKA852005 NTW851974:NTW852005 ODS851974:ODS852005 ONO851974:ONO852005 OXK851974:OXK852005 PHG851974:PHG852005 PRC851974:PRC852005 QAY851974:QAY852005 QKU851974:QKU852005 QUQ851974:QUQ852005 REM851974:REM852005 ROI851974:ROI852005 RYE851974:RYE852005 SIA851974:SIA852005 SRW851974:SRW852005 TBS851974:TBS852005 TLO851974:TLO852005 TVK851974:TVK852005 UFG851974:UFG852005 UPC851974:UPC852005 UYY851974:UYY852005 VIU851974:VIU852005 VSQ851974:VSQ852005 WCM851974:WCM852005 WMI851974:WMI852005 WWE851974:WWE852005 W917510:W917541 JS917510:JS917541 TO917510:TO917541 ADK917510:ADK917541 ANG917510:ANG917541 AXC917510:AXC917541 BGY917510:BGY917541 BQU917510:BQU917541 CAQ917510:CAQ917541 CKM917510:CKM917541 CUI917510:CUI917541 DEE917510:DEE917541 DOA917510:DOA917541 DXW917510:DXW917541 EHS917510:EHS917541 ERO917510:ERO917541 FBK917510:FBK917541 FLG917510:FLG917541 FVC917510:FVC917541 GEY917510:GEY917541 GOU917510:GOU917541 GYQ917510:GYQ917541 HIM917510:HIM917541 HSI917510:HSI917541 ICE917510:ICE917541 IMA917510:IMA917541 IVW917510:IVW917541 JFS917510:JFS917541 JPO917510:JPO917541 JZK917510:JZK917541 KJG917510:KJG917541 KTC917510:KTC917541 LCY917510:LCY917541 LMU917510:LMU917541 LWQ917510:LWQ917541 MGM917510:MGM917541 MQI917510:MQI917541 NAE917510:NAE917541 NKA917510:NKA917541 NTW917510:NTW917541 ODS917510:ODS917541 ONO917510:ONO917541 OXK917510:OXK917541 PHG917510:PHG917541 PRC917510:PRC917541 QAY917510:QAY917541 QKU917510:QKU917541 QUQ917510:QUQ917541 REM917510:REM917541 ROI917510:ROI917541 RYE917510:RYE917541 SIA917510:SIA917541 SRW917510:SRW917541 TBS917510:TBS917541 TLO917510:TLO917541 TVK917510:TVK917541 UFG917510:UFG917541 UPC917510:UPC917541 UYY917510:UYY917541 VIU917510:VIU917541 VSQ917510:VSQ917541 WCM917510:WCM917541 WMI917510:WMI917541 WWE917510:WWE917541 W983046:W983077 JS983046:JS983077 TO983046:TO983077 ADK983046:ADK983077 ANG983046:ANG983077 AXC983046:AXC983077 BGY983046:BGY983077 BQU983046:BQU983077 CAQ983046:CAQ983077 CKM983046:CKM983077 CUI983046:CUI983077 DEE983046:DEE983077 DOA983046:DOA983077 DXW983046:DXW983077 EHS983046:EHS983077 ERO983046:ERO983077 FBK983046:FBK983077 FLG983046:FLG983077 FVC983046:FVC983077 GEY983046:GEY983077 GOU983046:GOU983077 GYQ983046:GYQ983077 HIM983046:HIM983077 HSI983046:HSI983077 ICE983046:ICE983077 IMA983046:IMA983077 IVW983046:IVW983077 JFS983046:JFS983077 JPO983046:JPO983077 JZK983046:JZK983077 KJG983046:KJG983077 KTC983046:KTC983077 LCY983046:LCY983077 LMU983046:LMU983077 LWQ983046:LWQ983077 MGM983046:MGM983077 MQI983046:MQI983077 NAE983046:NAE983077 NKA983046:NKA983077 NTW983046:NTW983077 ODS983046:ODS983077 ONO983046:ONO983077 OXK983046:OXK983077 PHG983046:PHG983077 PRC983046:PRC983077 QAY983046:QAY983077 QKU983046:QKU983077 QUQ983046:QUQ983077 REM983046:REM983077 ROI983046:ROI983077 RYE983046:RYE983077 SIA983046:SIA983077 SRW983046:SRW983077 TBS983046:TBS983077 TLO983046:TLO983077 TVK983046:TVK983077 UFG983046:UFG983077 UPC983046:UPC983077 UYY983046:UYY983077 VIU983046:VIU983077 VSQ983046:VSQ983077 WCM983046:WCM983077 WMI983046:WMI983077 WWE983046:WWE983077 W31:W32" xr:uid="{00000000-0002-0000-0E00-000006000000}">
      <formula1>$I$2:$I$4</formula1>
    </dataValidation>
    <dataValidation type="list" allowBlank="1" showErrorMessage="1" sqref="B35 B38:B47" xr:uid="{C28E3C54-DC78-4D92-9611-6A101C777B5B}">
      <formula1>$F$2:$F$6</formula1>
    </dataValidation>
    <dataValidation type="list" allowBlank="1" showErrorMessage="1" sqref="C35 C38:C47" xr:uid="{4643761C-3562-412D-A834-775BFDD9AC03}">
      <formula1>$D$2:$D$13</formula1>
    </dataValidation>
    <dataValidation type="list" allowBlank="1" showErrorMessage="1" sqref="F35 F38:F47" xr:uid="{C661C5DE-71B9-4CAF-848C-721820508FA1}">
      <formula1>$G$2:$G$5</formula1>
    </dataValidation>
    <dataValidation type="list" allowBlank="1" showErrorMessage="1" sqref="I35 I38 I42:I47" xr:uid="{39088E1A-8965-4381-8209-A71767C07180}">
      <formula1>$H$2:$H$3</formula1>
    </dataValidation>
  </dataValidations>
  <hyperlinks>
    <hyperlink ref="U31" r:id="rId1" xr:uid="{00000000-0004-0000-0E00-000000000000}"/>
    <hyperlink ref="S38" r:id="rId2" location="overlay-context=" display="http://www.idep.edu.co/?q=content/gf-14-proceso-de-gesti%C3%B3n-financiera - overlay-context=" xr:uid="{E5C9655A-4044-446A-BF7C-2C0042F6A63E}"/>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AA919"/>
  <sheetViews>
    <sheetView showGridLines="0" topLeftCell="A27" zoomScale="80" zoomScaleNormal="80" workbookViewId="0">
      <selection activeCell="C34" sqref="C34"/>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29"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141"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142"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CONTROL INTERNO DISCIPLINARIO</v>
      </c>
      <c r="F22" s="1083"/>
      <c r="G22" s="21"/>
      <c r="H22" s="1074" t="s">
        <v>60</v>
      </c>
      <c r="I22" s="1075"/>
      <c r="J22" s="1076"/>
      <c r="K22" s="83"/>
      <c r="L22" s="89"/>
      <c r="M22" s="89"/>
      <c r="N22" s="89"/>
      <c r="O22" s="89"/>
      <c r="P22" s="89"/>
      <c r="Q22" s="87"/>
      <c r="R22" s="87"/>
      <c r="S22" s="87"/>
      <c r="T22" s="87"/>
      <c r="U22" s="87"/>
      <c r="V22" s="87"/>
      <c r="W22" s="87"/>
      <c r="X22" s="86"/>
    </row>
    <row r="23" spans="1:27" ht="53.25" customHeight="1" thickBot="1">
      <c r="A23" s="1093" t="s">
        <v>55</v>
      </c>
      <c r="B23" s="1094"/>
      <c r="C23" s="1095"/>
      <c r="D23" s="23"/>
      <c r="E23" s="93" t="s">
        <v>144</v>
      </c>
      <c r="F23" s="94">
        <f>COUNTA(E31:E40)</f>
        <v>0</v>
      </c>
      <c r="G23" s="21"/>
      <c r="H23" s="1077" t="s">
        <v>66</v>
      </c>
      <c r="I23" s="1078"/>
      <c r="J23" s="94">
        <f>COUNTIF(I31:I40,"Acción correctiva")</f>
        <v>0</v>
      </c>
      <c r="K23" s="88"/>
      <c r="L23" s="89"/>
      <c r="M23" s="89"/>
      <c r="N23" s="89"/>
      <c r="O23" s="89"/>
      <c r="P23" s="89"/>
      <c r="Q23" s="87"/>
      <c r="R23" s="87"/>
      <c r="S23" s="87"/>
      <c r="T23" s="87"/>
      <c r="U23" s="86"/>
      <c r="V23" s="86"/>
      <c r="W23" s="23"/>
      <c r="X23" s="86"/>
    </row>
    <row r="24" spans="1:27" ht="48.75" customHeight="1" thickBot="1">
      <c r="A24" s="27"/>
      <c r="B24" s="23"/>
      <c r="C24" s="23"/>
      <c r="D24" s="28"/>
      <c r="E24" s="95" t="s">
        <v>61</v>
      </c>
      <c r="F24" s="96">
        <f>COUNTA(H31:H40)</f>
        <v>0</v>
      </c>
      <c r="G24" s="24"/>
      <c r="H24" s="1079" t="s">
        <v>149</v>
      </c>
      <c r="I24" s="1080"/>
      <c r="J24" s="99">
        <f>COUNTIF(I31:I40,"Acción Preventiva y/o de mejora")</f>
        <v>0</v>
      </c>
      <c r="K24" s="88"/>
      <c r="L24" s="89"/>
      <c r="M24" s="89"/>
      <c r="N24" s="89"/>
      <c r="O24" s="89"/>
      <c r="P24" s="89"/>
      <c r="Q24" s="87"/>
      <c r="R24" s="88"/>
      <c r="S24" s="88"/>
      <c r="T24" s="88"/>
      <c r="U24" s="86"/>
      <c r="V24" s="86"/>
      <c r="W24" s="23"/>
      <c r="X24" s="86"/>
    </row>
    <row r="25" spans="1:27" ht="53.25" customHeight="1">
      <c r="A25" s="27"/>
      <c r="B25" s="23"/>
      <c r="C25" s="23"/>
      <c r="D25" s="33"/>
      <c r="E25" s="97" t="s">
        <v>145</v>
      </c>
      <c r="F25" s="96">
        <f>COUNTIF(W31:W40, "Vencida")</f>
        <v>0</v>
      </c>
      <c r="G25" s="24"/>
      <c r="H25" s="1081"/>
      <c r="I25" s="1081"/>
      <c r="J25" s="89"/>
      <c r="K25" s="88"/>
      <c r="L25" s="89"/>
      <c r="M25" s="89"/>
      <c r="N25" s="89"/>
      <c r="O25" s="89"/>
      <c r="P25" s="89"/>
      <c r="Q25" s="87"/>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9"/>
      <c r="M26" s="89"/>
      <c r="N26" s="89"/>
      <c r="O26" s="89"/>
      <c r="P26" s="89"/>
      <c r="Q26" s="87"/>
      <c r="R26" s="88"/>
      <c r="S26" s="88"/>
      <c r="T26" s="88"/>
      <c r="U26" s="86"/>
      <c r="V26" s="86"/>
      <c r="W26" s="23"/>
      <c r="X26" s="47"/>
    </row>
    <row r="27" spans="1:27" ht="51" customHeight="1" thickBot="1">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1" spans="1:27" ht="37.5" customHeight="1">
      <c r="A31" s="144"/>
      <c r="B31" s="144"/>
      <c r="C31" s="144"/>
      <c r="D31" s="144"/>
      <c r="E31" s="145"/>
      <c r="F31" s="144"/>
      <c r="G31" s="160"/>
      <c r="H31" s="160"/>
      <c r="I31" s="145"/>
      <c r="J31" s="145"/>
      <c r="K31" s="145"/>
      <c r="L31" s="145"/>
      <c r="M31" s="149"/>
      <c r="N31" s="145"/>
      <c r="O31" s="1104"/>
      <c r="P31" s="1105"/>
      <c r="Q31" s="1105"/>
      <c r="R31" s="1106"/>
      <c r="S31" s="145"/>
      <c r="T31" s="147"/>
      <c r="U31" s="147"/>
      <c r="V31" s="147"/>
      <c r="W31" s="143"/>
      <c r="X31" s="161"/>
      <c r="Y31" s="53"/>
      <c r="Z31" s="1"/>
    </row>
    <row r="32" spans="1:27" ht="37.5" customHeight="1">
      <c r="A32" s="131"/>
      <c r="B32" s="128"/>
      <c r="C32" s="128"/>
      <c r="D32" s="131"/>
      <c r="E32" s="132"/>
      <c r="F32" s="128"/>
      <c r="G32" s="133"/>
      <c r="H32" s="133"/>
      <c r="I32" s="129"/>
      <c r="J32" s="132"/>
      <c r="K32" s="132"/>
      <c r="L32" s="132"/>
      <c r="M32" s="134"/>
      <c r="N32" s="132"/>
      <c r="O32" s="1107"/>
      <c r="P32" s="1108"/>
      <c r="Q32" s="1108"/>
      <c r="R32" s="1109"/>
      <c r="S32" s="132"/>
      <c r="T32" s="135"/>
      <c r="U32" s="135"/>
      <c r="V32" s="130"/>
      <c r="W32" s="137"/>
      <c r="X32" s="136"/>
      <c r="Y32" s="16"/>
      <c r="Z32" s="1"/>
    </row>
    <row r="33" spans="1:26" ht="37.5" customHeight="1">
      <c r="A33" s="131"/>
      <c r="B33" s="128"/>
      <c r="C33" s="128"/>
      <c r="D33" s="131"/>
      <c r="E33" s="132"/>
      <c r="F33" s="128"/>
      <c r="G33" s="133"/>
      <c r="H33" s="133"/>
      <c r="I33" s="129"/>
      <c r="J33" s="131"/>
      <c r="K33" s="131"/>
      <c r="L33" s="132"/>
      <c r="M33" s="131"/>
      <c r="N33" s="131"/>
      <c r="O33" s="1110"/>
      <c r="P33" s="1111"/>
      <c r="Q33" s="1111"/>
      <c r="R33" s="1112"/>
      <c r="S33" s="131"/>
      <c r="T33" s="135"/>
      <c r="U33" s="135"/>
      <c r="V33" s="130"/>
      <c r="W33" s="137"/>
      <c r="X33" s="136"/>
      <c r="Y33" s="16"/>
      <c r="Z33" s="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xr:uid="{00000000-0002-0000-0F00-000000000000}">
      <formula1>$I$2:$I$4</formula1>
    </dataValidation>
    <dataValidation type="list" allowBlank="1" showInputMessage="1" showErrorMessage="1" sqref="V31:V33" xr:uid="{00000000-0002-0000-0F00-000001000000}">
      <formula1>$J$2:$J$4</formula1>
    </dataValidation>
    <dataValidation type="list" allowBlank="1" showInputMessage="1" showErrorMessage="1" sqref="I31:I33" xr:uid="{00000000-0002-0000-0F00-000002000000}">
      <formula1>$H$2:$H$3</formula1>
    </dataValidation>
    <dataValidation type="list" allowBlank="1" showInputMessage="1" showErrorMessage="1" sqref="F31:F33" xr:uid="{00000000-0002-0000-0F00-000003000000}">
      <formula1>$G$2:$G$5</formula1>
    </dataValidation>
    <dataValidation type="list" allowBlank="1" showInputMessage="1" showErrorMessage="1" sqref="C31:C33" xr:uid="{00000000-0002-0000-0F00-000004000000}">
      <formula1>$D$2:$D$13</formula1>
    </dataValidation>
    <dataValidation type="list" allowBlank="1" showInputMessage="1" showErrorMessage="1" sqref="B31:B33" xr:uid="{00000000-0002-0000-0F00-000005000000}">
      <formula1>$F$2:$F$6</formula1>
    </dataValidation>
    <dataValidation type="list" allowBlank="1" showErrorMessage="1" sqref="A23" xr:uid="{00000000-0002-0000-0F00-000006000000}">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A919"/>
  <sheetViews>
    <sheetView showGridLines="0" topLeftCell="A28" zoomScale="80" zoomScaleNormal="80" workbookViewId="0">
      <selection activeCell="G39" sqref="G39"/>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29"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141"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142"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EVALUACIÓN Y CONTROL</v>
      </c>
      <c r="F22" s="1083"/>
      <c r="G22" s="21"/>
      <c r="H22" s="1074" t="s">
        <v>60</v>
      </c>
      <c r="I22" s="1075"/>
      <c r="J22" s="1076"/>
      <c r="K22" s="83"/>
      <c r="L22" s="84"/>
      <c r="M22" s="84"/>
      <c r="N22" s="84"/>
      <c r="O22" s="84"/>
      <c r="P22" s="84"/>
      <c r="Q22" s="87"/>
      <c r="R22" s="87"/>
      <c r="S22" s="87"/>
      <c r="T22" s="87"/>
      <c r="U22" s="87"/>
      <c r="V22" s="87"/>
      <c r="W22" s="87"/>
      <c r="X22" s="86"/>
    </row>
    <row r="23" spans="1:27" ht="53.25" customHeight="1" thickBot="1">
      <c r="A23" s="1093" t="s">
        <v>121</v>
      </c>
      <c r="B23" s="1094"/>
      <c r="C23" s="1095"/>
      <c r="D23" s="23"/>
      <c r="E23" s="93" t="s">
        <v>144</v>
      </c>
      <c r="F23" s="94">
        <f>COUNTA(E31:E40)</f>
        <v>0</v>
      </c>
      <c r="G23" s="21"/>
      <c r="H23" s="1077" t="s">
        <v>66</v>
      </c>
      <c r="I23" s="1078"/>
      <c r="J23" s="94">
        <f>COUNTIF(I31:I40,"Acción correctiva")</f>
        <v>0</v>
      </c>
      <c r="K23" s="88"/>
      <c r="L23" s="84"/>
      <c r="M23" s="84"/>
      <c r="N23" s="84"/>
      <c r="O23" s="84"/>
      <c r="P23" s="84"/>
      <c r="Q23" s="87"/>
      <c r="R23" s="87"/>
      <c r="S23" s="87"/>
      <c r="T23" s="87"/>
      <c r="U23" s="86"/>
      <c r="V23" s="86"/>
      <c r="W23" s="23"/>
      <c r="X23" s="86"/>
    </row>
    <row r="24" spans="1:27" ht="48.75" customHeight="1" thickBot="1">
      <c r="A24" s="27"/>
      <c r="B24" s="23"/>
      <c r="C24" s="23"/>
      <c r="D24" s="28"/>
      <c r="E24" s="95" t="s">
        <v>61</v>
      </c>
      <c r="F24" s="96">
        <f>COUNTA(H31:H40)</f>
        <v>0</v>
      </c>
      <c r="G24" s="24"/>
      <c r="H24" s="1079" t="s">
        <v>149</v>
      </c>
      <c r="I24" s="1080"/>
      <c r="J24" s="99">
        <f>COUNTIF(I31:I40,"Acción Preventiva y/o de mejora")</f>
        <v>0</v>
      </c>
      <c r="K24" s="88"/>
      <c r="L24" s="84"/>
      <c r="M24" s="84"/>
      <c r="N24" s="84"/>
      <c r="O24" s="84"/>
      <c r="P24" s="84"/>
      <c r="Q24" s="87"/>
      <c r="R24" s="88"/>
      <c r="S24" s="88"/>
      <c r="T24" s="88"/>
      <c r="U24" s="86"/>
      <c r="V24" s="86"/>
      <c r="W24" s="23"/>
      <c r="X24" s="86"/>
    </row>
    <row r="25" spans="1:27" ht="53.25" customHeight="1">
      <c r="A25" s="27"/>
      <c r="B25" s="23"/>
      <c r="C25" s="23"/>
      <c r="D25" s="33"/>
      <c r="E25" s="97" t="s">
        <v>145</v>
      </c>
      <c r="F25" s="96">
        <f>COUNTIF(W31:W40, "Vencida")</f>
        <v>0</v>
      </c>
      <c r="G25" s="24"/>
      <c r="H25" s="1081"/>
      <c r="I25" s="1081"/>
      <c r="J25" s="89"/>
      <c r="K25" s="88"/>
      <c r="L25" s="84"/>
      <c r="M25" s="84"/>
      <c r="N25" s="84"/>
      <c r="O25" s="84"/>
      <c r="P25" s="84"/>
      <c r="Q25" s="87"/>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4"/>
      <c r="M26" s="84"/>
      <c r="N26" s="84"/>
      <c r="O26" s="84"/>
      <c r="P26" s="84"/>
      <c r="Q26" s="87"/>
      <c r="R26" s="88"/>
      <c r="S26" s="88"/>
      <c r="T26" s="88"/>
      <c r="U26" s="86"/>
      <c r="V26" s="86"/>
      <c r="W26" s="23"/>
      <c r="X26" s="47"/>
    </row>
    <row r="27" spans="1:27" ht="51" customHeight="1" thickBot="1">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1" spans="1:27" ht="37.5" customHeight="1">
      <c r="A31" s="144"/>
      <c r="B31" s="144"/>
      <c r="C31" s="144"/>
      <c r="D31" s="144"/>
      <c r="E31" s="145"/>
      <c r="F31" s="144"/>
      <c r="G31" s="160"/>
      <c r="H31" s="160"/>
      <c r="I31" s="145"/>
      <c r="J31" s="145"/>
      <c r="K31" s="145"/>
      <c r="L31" s="145"/>
      <c r="M31" s="149"/>
      <c r="N31" s="145"/>
      <c r="O31" s="1104"/>
      <c r="P31" s="1105"/>
      <c r="Q31" s="1105"/>
      <c r="R31" s="1106"/>
      <c r="S31" s="145"/>
      <c r="T31" s="147"/>
      <c r="U31" s="147"/>
      <c r="V31" s="147"/>
      <c r="W31" s="143"/>
      <c r="X31" s="161"/>
      <c r="Y31" s="53"/>
      <c r="Z31" s="1"/>
    </row>
    <row r="32" spans="1:27" ht="37.5" customHeight="1">
      <c r="A32" s="131"/>
      <c r="B32" s="128"/>
      <c r="C32" s="128"/>
      <c r="D32" s="131"/>
      <c r="E32" s="132"/>
      <c r="F32" s="128"/>
      <c r="G32" s="133"/>
      <c r="H32" s="133"/>
      <c r="I32" s="129"/>
      <c r="J32" s="132"/>
      <c r="K32" s="132"/>
      <c r="L32" s="132"/>
      <c r="M32" s="134"/>
      <c r="N32" s="132"/>
      <c r="O32" s="1107"/>
      <c r="P32" s="1108"/>
      <c r="Q32" s="1108"/>
      <c r="R32" s="1109"/>
      <c r="S32" s="132"/>
      <c r="T32" s="135"/>
      <c r="U32" s="135"/>
      <c r="V32" s="130"/>
      <c r="W32" s="137"/>
      <c r="X32" s="136"/>
      <c r="Y32" s="16"/>
      <c r="Z32" s="1"/>
    </row>
    <row r="33" spans="1:26" ht="37.5" customHeight="1">
      <c r="A33" s="131"/>
      <c r="B33" s="128"/>
      <c r="C33" s="128"/>
      <c r="D33" s="131"/>
      <c r="E33" s="132"/>
      <c r="F33" s="128"/>
      <c r="G33" s="133"/>
      <c r="H33" s="133"/>
      <c r="I33" s="129"/>
      <c r="J33" s="131"/>
      <c r="K33" s="131"/>
      <c r="L33" s="132"/>
      <c r="M33" s="131"/>
      <c r="N33" s="131"/>
      <c r="O33" s="1110"/>
      <c r="P33" s="1111"/>
      <c r="Q33" s="1111"/>
      <c r="R33" s="1112"/>
      <c r="S33" s="131"/>
      <c r="T33" s="135"/>
      <c r="U33" s="135"/>
      <c r="V33" s="130"/>
      <c r="W33" s="137"/>
      <c r="X33" s="136"/>
      <c r="Y33" s="16"/>
      <c r="Z33" s="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xr:uid="{00000000-0002-0000-1000-000000000000}">
      <formula1>PROCESOS</formula1>
    </dataValidation>
    <dataValidation type="list" allowBlank="1" showInputMessage="1" showErrorMessage="1" sqref="B31:B33" xr:uid="{00000000-0002-0000-1000-000001000000}">
      <formula1>$F$2:$F$6</formula1>
    </dataValidation>
    <dataValidation type="list" allowBlank="1" showInputMessage="1" showErrorMessage="1" sqref="C31:C33" xr:uid="{00000000-0002-0000-1000-000002000000}">
      <formula1>$D$2:$D$13</formula1>
    </dataValidation>
    <dataValidation type="list" allowBlank="1" showInputMessage="1" showErrorMessage="1" sqref="F31:F33" xr:uid="{00000000-0002-0000-1000-000003000000}">
      <formula1>$G$2:$G$5</formula1>
    </dataValidation>
    <dataValidation type="list" allowBlank="1" showInputMessage="1" showErrorMessage="1" sqref="I31:I33" xr:uid="{00000000-0002-0000-1000-000004000000}">
      <formula1>$H$2:$H$3</formula1>
    </dataValidation>
    <dataValidation type="list" allowBlank="1" showInputMessage="1" showErrorMessage="1" sqref="V31:V33" xr:uid="{00000000-0002-0000-1000-000005000000}">
      <formula1>$J$2:$J$4</formula1>
    </dataValidation>
    <dataValidation type="list" allowBlank="1" showInputMessage="1" showErrorMessage="1" sqref="W31:W33" xr:uid="{00000000-0002-0000-1000-000006000000}">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A918"/>
  <sheetViews>
    <sheetView showGridLines="0" topLeftCell="A28" zoomScale="80" zoomScaleNormal="80" workbookViewId="0">
      <selection activeCell="I40" sqref="I40"/>
    </sheetView>
  </sheetViews>
  <sheetFormatPr baseColWidth="10" defaultColWidth="14.5" defaultRowHeight="15" customHeight="1"/>
  <cols>
    <col min="1" max="1" width="6.5" style="138" customWidth="1"/>
    <col min="2" max="2" width="15.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36.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29"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141"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142" t="s">
        <v>1004</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MEJORAMIENTO INTEGRAL Y CONTINUO</v>
      </c>
      <c r="F22" s="1083"/>
      <c r="G22" s="21"/>
      <c r="H22" s="1074" t="s">
        <v>60</v>
      </c>
      <c r="I22" s="1075"/>
      <c r="J22" s="1076"/>
      <c r="K22" s="83"/>
      <c r="L22" s="87"/>
      <c r="M22" s="87"/>
      <c r="N22" s="87"/>
      <c r="O22" s="87"/>
      <c r="P22" s="87"/>
      <c r="Q22" s="87"/>
      <c r="R22" s="87"/>
      <c r="S22" s="87"/>
      <c r="T22" s="87"/>
      <c r="U22" s="87"/>
      <c r="V22" s="87"/>
      <c r="W22" s="87"/>
      <c r="X22" s="86"/>
    </row>
    <row r="23" spans="1:27" ht="53.25" customHeight="1" thickBot="1">
      <c r="A23" s="1093" t="s">
        <v>21</v>
      </c>
      <c r="B23" s="1094"/>
      <c r="C23" s="1095"/>
      <c r="D23" s="23"/>
      <c r="E23" s="93" t="s">
        <v>144</v>
      </c>
      <c r="F23" s="94">
        <f>COUNTA(E31:E40)</f>
        <v>0</v>
      </c>
      <c r="G23" s="21"/>
      <c r="H23" s="1077" t="s">
        <v>66</v>
      </c>
      <c r="I23" s="1078"/>
      <c r="J23" s="94">
        <f>COUNTIF(I32:I39,"Acción correctiva")</f>
        <v>0</v>
      </c>
      <c r="K23" s="88"/>
      <c r="L23" s="87"/>
      <c r="M23" s="87"/>
      <c r="N23" s="87"/>
      <c r="O23" s="87"/>
      <c r="P23" s="87"/>
      <c r="Q23" s="87"/>
      <c r="R23" s="87"/>
      <c r="S23" s="87"/>
      <c r="T23" s="87"/>
      <c r="U23" s="86"/>
      <c r="V23" s="86"/>
      <c r="W23" s="23"/>
      <c r="X23" s="86"/>
    </row>
    <row r="24" spans="1:27" ht="48.75" customHeight="1" thickBot="1">
      <c r="A24" s="27"/>
      <c r="B24" s="23"/>
      <c r="C24" s="23"/>
      <c r="D24" s="28"/>
      <c r="E24" s="95" t="s">
        <v>61</v>
      </c>
      <c r="F24" s="96">
        <f>COUNTA(H31:H40)</f>
        <v>0</v>
      </c>
      <c r="G24" s="24"/>
      <c r="H24" s="1079" t="s">
        <v>149</v>
      </c>
      <c r="I24" s="1080"/>
      <c r="J24" s="99">
        <f>COUNTIF(I32:I39,"Acción Preventiva y/o de mejora")</f>
        <v>0</v>
      </c>
      <c r="K24" s="88"/>
      <c r="L24" s="87"/>
      <c r="M24" s="87"/>
      <c r="N24" s="87"/>
      <c r="O24" s="87"/>
      <c r="P24" s="87"/>
      <c r="Q24" s="87"/>
      <c r="R24" s="88"/>
      <c r="S24" s="88"/>
      <c r="T24" s="88"/>
      <c r="U24" s="86"/>
      <c r="V24" s="86"/>
      <c r="W24" s="23"/>
      <c r="X24" s="86"/>
    </row>
    <row r="25" spans="1:27" ht="53.25" customHeight="1">
      <c r="A25" s="27"/>
      <c r="B25" s="23"/>
      <c r="C25" s="23"/>
      <c r="D25" s="33"/>
      <c r="E25" s="97" t="s">
        <v>145</v>
      </c>
      <c r="F25" s="96">
        <f>COUNTIF(W31:W40, "Vencida")</f>
        <v>0</v>
      </c>
      <c r="G25" s="24"/>
      <c r="H25" s="1081"/>
      <c r="I25" s="1081"/>
      <c r="J25" s="89"/>
      <c r="K25" s="88"/>
      <c r="L25" s="87"/>
      <c r="M25" s="87"/>
      <c r="N25" s="87"/>
      <c r="O25" s="87"/>
      <c r="P25" s="87"/>
      <c r="Q25" s="87"/>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7"/>
      <c r="M26" s="87"/>
      <c r="N26" s="87"/>
      <c r="O26" s="87"/>
      <c r="P26" s="87"/>
      <c r="Q26" s="87"/>
      <c r="R26" s="88"/>
      <c r="S26" s="88"/>
      <c r="T26" s="88"/>
      <c r="U26" s="86"/>
      <c r="V26" s="86"/>
      <c r="W26" s="23"/>
      <c r="X26" s="47"/>
    </row>
    <row r="27" spans="1:27" ht="51" customHeight="1" thickBot="1">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3" spans="1:26">
      <c r="A33" s="51"/>
      <c r="B33" s="51"/>
      <c r="C33" s="51"/>
      <c r="D33" s="51"/>
      <c r="E33" s="53"/>
      <c r="F33" s="51"/>
      <c r="G33" s="53"/>
      <c r="H33" s="53"/>
      <c r="I33" s="51"/>
      <c r="J33" s="51"/>
      <c r="K33" s="51"/>
      <c r="L33" s="51"/>
      <c r="M33" s="51"/>
      <c r="N33" s="51"/>
      <c r="O33" s="51"/>
      <c r="P33" s="51"/>
      <c r="Q33" s="51"/>
      <c r="R33" s="51"/>
      <c r="S33" s="51"/>
      <c r="T33" s="274"/>
      <c r="U33" s="274"/>
      <c r="V33" s="15"/>
      <c r="W33" s="13"/>
      <c r="X33" s="16"/>
      <c r="Y33" s="1"/>
      <c r="Z33" s="1"/>
    </row>
    <row r="34" spans="1:26">
      <c r="A34" s="51"/>
      <c r="B34" s="51"/>
      <c r="C34" s="51"/>
      <c r="D34" s="51"/>
      <c r="E34" s="53"/>
      <c r="F34" s="51"/>
      <c r="G34" s="53"/>
      <c r="H34" s="53"/>
      <c r="I34" s="51"/>
      <c r="J34" s="51"/>
      <c r="K34" s="51"/>
      <c r="L34" s="51"/>
      <c r="M34" s="51"/>
      <c r="N34" s="51"/>
      <c r="O34" s="51"/>
      <c r="P34" s="51"/>
      <c r="Q34" s="51"/>
      <c r="R34" s="51"/>
      <c r="S34" s="51"/>
      <c r="T34" s="274"/>
      <c r="U34" s="274"/>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c r="W93" s="13"/>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xr:uid="{00000000-0002-0000-1100-000000000000}">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showGridLines="0" workbookViewId="0"/>
  </sheetViews>
  <sheetFormatPr baseColWidth="10" defaultColWidth="14.5" defaultRowHeight="15" customHeight="1"/>
  <cols>
    <col min="1" max="1" width="11.5" customWidth="1"/>
    <col min="2" max="2" width="45.1640625" customWidth="1"/>
    <col min="3" max="3" width="33" customWidth="1"/>
    <col min="4" max="4" width="24.5" customWidth="1"/>
    <col min="5" max="5" width="13.83203125" customWidth="1"/>
    <col min="6" max="6" width="10" customWidth="1"/>
    <col min="7" max="7" width="22.5" customWidth="1"/>
    <col min="8" max="8" width="49.33203125" customWidth="1"/>
    <col min="9" max="18" width="9.5" customWidth="1"/>
    <col min="19" max="26" width="12.5" customWidth="1"/>
  </cols>
  <sheetData>
    <row r="1" spans="1:8" ht="15" customHeight="1">
      <c r="A1" s="3" t="s">
        <v>0</v>
      </c>
      <c r="B1" s="4" t="s">
        <v>1</v>
      </c>
      <c r="C1" s="4" t="s">
        <v>2</v>
      </c>
      <c r="D1" s="6" t="s">
        <v>7</v>
      </c>
      <c r="E1" s="6" t="s">
        <v>4</v>
      </c>
      <c r="F1" s="6" t="s">
        <v>6</v>
      </c>
      <c r="G1" s="6" t="s">
        <v>5</v>
      </c>
      <c r="H1" s="6" t="s">
        <v>3</v>
      </c>
    </row>
    <row r="2" spans="1:8" ht="15" customHeight="1">
      <c r="A2" s="9" t="s">
        <v>87</v>
      </c>
      <c r="B2" s="10" t="s">
        <v>8</v>
      </c>
      <c r="C2" s="10" t="s">
        <v>9</v>
      </c>
      <c r="D2" s="10" t="s">
        <v>20</v>
      </c>
      <c r="E2" s="10" t="s">
        <v>11</v>
      </c>
      <c r="F2" s="9" t="s">
        <v>13</v>
      </c>
      <c r="G2" s="10" t="s">
        <v>12</v>
      </c>
      <c r="H2" s="10" t="s">
        <v>10</v>
      </c>
    </row>
    <row r="3" spans="1:8" ht="15" customHeight="1">
      <c r="A3" s="9" t="s">
        <v>89</v>
      </c>
      <c r="B3" s="10" t="s">
        <v>14</v>
      </c>
      <c r="C3" s="10" t="s">
        <v>15</v>
      </c>
      <c r="D3" s="10" t="s">
        <v>26</v>
      </c>
      <c r="E3" s="10" t="s">
        <v>17</v>
      </c>
      <c r="F3" s="9" t="s">
        <v>19</v>
      </c>
      <c r="G3" s="10" t="s">
        <v>18</v>
      </c>
      <c r="H3" s="10" t="s">
        <v>16</v>
      </c>
    </row>
    <row r="4" spans="1:8" ht="15" customHeight="1">
      <c r="A4" s="9" t="s">
        <v>91</v>
      </c>
      <c r="B4" s="10" t="s">
        <v>119</v>
      </c>
      <c r="C4" s="10" t="s">
        <v>22</v>
      </c>
      <c r="D4" s="10" t="s">
        <v>30</v>
      </c>
      <c r="E4" s="10"/>
      <c r="F4" s="9" t="s">
        <v>25</v>
      </c>
      <c r="G4" s="10" t="s">
        <v>24</v>
      </c>
      <c r="H4" s="10" t="s">
        <v>23</v>
      </c>
    </row>
    <row r="5" spans="1:8" ht="15" customHeight="1">
      <c r="A5" s="9" t="s">
        <v>93</v>
      </c>
      <c r="B5" s="10" t="s">
        <v>117</v>
      </c>
      <c r="C5" s="10" t="s">
        <v>27</v>
      </c>
      <c r="D5" s="10" t="s">
        <v>34</v>
      </c>
      <c r="E5" s="10"/>
      <c r="F5" s="9" t="s">
        <v>72</v>
      </c>
      <c r="G5" s="10" t="s">
        <v>29</v>
      </c>
      <c r="H5" s="10" t="s">
        <v>28</v>
      </c>
    </row>
    <row r="6" spans="1:8" ht="15" customHeight="1">
      <c r="A6" s="9" t="s">
        <v>95</v>
      </c>
      <c r="B6" s="10" t="s">
        <v>38</v>
      </c>
      <c r="C6" s="10" t="s">
        <v>31</v>
      </c>
      <c r="D6" s="10"/>
      <c r="E6" s="10"/>
      <c r="F6" s="9" t="s">
        <v>33</v>
      </c>
      <c r="H6" s="10" t="s">
        <v>32</v>
      </c>
    </row>
    <row r="7" spans="1:8" ht="15" customHeight="1">
      <c r="A7" s="9" t="s">
        <v>97</v>
      </c>
      <c r="B7" s="10" t="s">
        <v>42</v>
      </c>
      <c r="C7" s="10" t="s">
        <v>35</v>
      </c>
      <c r="D7" s="10"/>
      <c r="E7" s="10"/>
      <c r="F7" s="9" t="s">
        <v>37</v>
      </c>
      <c r="H7" s="10" t="s">
        <v>36</v>
      </c>
    </row>
    <row r="8" spans="1:8" ht="15" customHeight="1">
      <c r="A8" s="9" t="s">
        <v>99</v>
      </c>
      <c r="B8" s="10" t="s">
        <v>45</v>
      </c>
      <c r="C8" s="10" t="s">
        <v>39</v>
      </c>
      <c r="D8" s="10"/>
      <c r="E8" s="10"/>
      <c r="F8" s="9" t="s">
        <v>41</v>
      </c>
      <c r="H8" s="10" t="s">
        <v>40</v>
      </c>
    </row>
    <row r="9" spans="1:8" ht="15" customHeight="1">
      <c r="A9" s="9" t="s">
        <v>101</v>
      </c>
      <c r="B9" s="10" t="s">
        <v>120</v>
      </c>
      <c r="C9" s="10" t="s">
        <v>43</v>
      </c>
      <c r="D9" s="10"/>
      <c r="E9" s="10"/>
      <c r="F9" s="9"/>
      <c r="H9" s="10" t="s">
        <v>44</v>
      </c>
    </row>
    <row r="10" spans="1:8" ht="15" customHeight="1">
      <c r="A10" s="9" t="s">
        <v>103</v>
      </c>
      <c r="B10" s="10" t="s">
        <v>50</v>
      </c>
      <c r="C10" s="10" t="s">
        <v>46</v>
      </c>
      <c r="D10" s="10"/>
      <c r="E10" s="10"/>
      <c r="F10" s="9"/>
      <c r="H10" s="10" t="s">
        <v>122</v>
      </c>
    </row>
    <row r="11" spans="1:8" ht="15" customHeight="1">
      <c r="A11" s="9" t="s">
        <v>105</v>
      </c>
      <c r="B11" s="10" t="s">
        <v>52</v>
      </c>
      <c r="C11" s="10" t="s">
        <v>48</v>
      </c>
      <c r="D11" s="11"/>
      <c r="E11" s="11"/>
      <c r="F11" s="12"/>
      <c r="H11" s="10" t="s">
        <v>47</v>
      </c>
    </row>
    <row r="12" spans="1:8" ht="15" customHeight="1">
      <c r="A12" s="9" t="s">
        <v>107</v>
      </c>
      <c r="B12" s="10" t="s">
        <v>54</v>
      </c>
      <c r="C12" s="10" t="s">
        <v>118</v>
      </c>
      <c r="D12" s="11"/>
      <c r="E12" s="11"/>
      <c r="F12" s="12"/>
    </row>
    <row r="13" spans="1:8" ht="15" customHeight="1">
      <c r="A13" s="9" t="s">
        <v>109</v>
      </c>
      <c r="B13" s="10" t="s">
        <v>55</v>
      </c>
      <c r="C13" s="10" t="s">
        <v>49</v>
      </c>
      <c r="D13" s="11"/>
      <c r="E13" s="11"/>
      <c r="F13" s="12"/>
    </row>
    <row r="14" spans="1:8" ht="15" customHeight="1">
      <c r="A14" s="9" t="s">
        <v>111</v>
      </c>
      <c r="B14" s="10" t="s">
        <v>121</v>
      </c>
      <c r="C14" s="10" t="s">
        <v>51</v>
      </c>
      <c r="D14" s="11"/>
      <c r="E14" s="11"/>
      <c r="F14" s="12"/>
    </row>
    <row r="15" spans="1:8" ht="15" customHeight="1">
      <c r="A15" s="9" t="s">
        <v>113</v>
      </c>
      <c r="B15" s="10" t="s">
        <v>21</v>
      </c>
      <c r="C15" s="10" t="s">
        <v>53</v>
      </c>
      <c r="D15" s="1"/>
      <c r="E15" s="11"/>
      <c r="F15" s="12"/>
    </row>
    <row r="16" spans="1:8" ht="15" customHeight="1">
      <c r="A16" s="1"/>
      <c r="B16" s="1"/>
      <c r="C16" s="1"/>
      <c r="D16" s="1"/>
      <c r="E16" s="11"/>
      <c r="F16" s="12"/>
    </row>
    <row r="17" spans="1:6" ht="15" customHeight="1">
      <c r="A17" s="1"/>
      <c r="B17" s="1"/>
      <c r="C17" s="1"/>
      <c r="D17" s="1"/>
      <c r="E17" s="11"/>
      <c r="F17" s="12"/>
    </row>
    <row r="18" spans="1:6" ht="15" customHeight="1">
      <c r="A18" s="1"/>
      <c r="B18" s="1"/>
      <c r="C18" s="1"/>
      <c r="D18" s="1"/>
      <c r="E18" s="1"/>
      <c r="F18" s="1"/>
    </row>
    <row r="19" spans="1:6" ht="15" customHeight="1">
      <c r="A19" s="1"/>
      <c r="B19" s="1"/>
      <c r="C19" s="1"/>
      <c r="D19" s="1"/>
      <c r="E19" s="1"/>
      <c r="F19" s="1"/>
    </row>
    <row r="20" spans="1:6" ht="15" customHeight="1">
      <c r="A20" s="1"/>
      <c r="B20" s="1"/>
      <c r="C20" s="1"/>
      <c r="D20" s="1"/>
      <c r="E20" s="1"/>
      <c r="F20" s="1"/>
    </row>
    <row r="21" spans="1:6" ht="15" customHeight="1">
      <c r="A21" s="1"/>
      <c r="B21" s="1"/>
      <c r="C21" s="1"/>
      <c r="D21" s="1"/>
      <c r="E21" s="1"/>
      <c r="F21" s="1"/>
    </row>
    <row r="22" spans="1:6" ht="15" customHeight="1">
      <c r="A22" s="1"/>
      <c r="B22" s="1"/>
      <c r="C22" s="1"/>
      <c r="D22" s="1"/>
      <c r="E22" s="1"/>
      <c r="F22" s="1"/>
    </row>
    <row r="23" spans="1:6" ht="15" customHeight="1">
      <c r="A23" s="1"/>
      <c r="B23" s="1"/>
      <c r="C23" s="1"/>
      <c r="D23" s="1"/>
      <c r="E23" s="1"/>
      <c r="F23" s="1"/>
    </row>
    <row r="24" spans="1:6" ht="15" customHeight="1">
      <c r="A24" s="1"/>
      <c r="B24" s="1"/>
      <c r="C24" s="1"/>
      <c r="D24" s="1"/>
      <c r="E24" s="1"/>
      <c r="F24" s="1"/>
    </row>
    <row r="25" spans="1:6" ht="15" customHeight="1">
      <c r="A25" s="1"/>
      <c r="B25" s="1"/>
      <c r="C25" s="1"/>
      <c r="D25" s="1"/>
      <c r="E25" s="1"/>
      <c r="F25" s="1"/>
    </row>
    <row r="26" spans="1:6" ht="15" customHeight="1">
      <c r="A26" s="1"/>
      <c r="B26" s="1"/>
      <c r="C26" s="1"/>
      <c r="D26" s="1"/>
      <c r="E26" s="1"/>
      <c r="F26" s="1"/>
    </row>
    <row r="27" spans="1:6" ht="15" customHeight="1">
      <c r="A27" s="1"/>
      <c r="B27" s="1"/>
      <c r="C27" s="1"/>
      <c r="D27" s="1"/>
      <c r="E27" s="1"/>
      <c r="F27" s="1"/>
    </row>
    <row r="28" spans="1:6" ht="15" customHeight="1">
      <c r="A28" s="1"/>
      <c r="B28" s="1"/>
      <c r="C28" s="1"/>
      <c r="D28" s="1"/>
      <c r="E28" s="1"/>
      <c r="F28" s="1"/>
    </row>
    <row r="29" spans="1:6" ht="15" customHeight="1">
      <c r="A29" s="1"/>
      <c r="B29" s="1"/>
      <c r="C29" s="1"/>
      <c r="D29" s="1"/>
      <c r="E29" s="1"/>
      <c r="F29" s="1"/>
    </row>
    <row r="30" spans="1:6">
      <c r="A30" s="1"/>
      <c r="B30" s="1"/>
      <c r="C30" s="1"/>
      <c r="D30" s="1"/>
      <c r="E30" s="1"/>
      <c r="F30" s="1"/>
    </row>
    <row r="31" spans="1:6">
      <c r="A31" s="1"/>
      <c r="B31" s="1"/>
      <c r="C31" s="1"/>
      <c r="D31" s="1"/>
      <c r="E31" s="1"/>
      <c r="F31" s="1"/>
    </row>
    <row r="32" spans="1:6">
      <c r="A32" s="1"/>
      <c r="B32" s="1"/>
      <c r="C32" s="1"/>
      <c r="D32" s="1"/>
      <c r="E32" s="1"/>
      <c r="F32" s="1"/>
    </row>
    <row r="33" spans="1:6">
      <c r="A33" s="1"/>
      <c r="B33" s="1"/>
      <c r="C33" s="1"/>
      <c r="D33" s="1"/>
      <c r="E33" s="1"/>
      <c r="F33" s="1"/>
    </row>
    <row r="34" spans="1:6">
      <c r="A34" s="1"/>
      <c r="B34" s="1"/>
      <c r="C34" s="1"/>
      <c r="D34" s="1"/>
      <c r="E34" s="1"/>
      <c r="F34" s="1"/>
    </row>
    <row r="35" spans="1:6">
      <c r="A35" s="1"/>
      <c r="B35" s="1"/>
      <c r="C35" s="1"/>
      <c r="D35" s="1"/>
      <c r="E35" s="1"/>
      <c r="F35" s="1"/>
    </row>
    <row r="36" spans="1:6">
      <c r="A36" s="1"/>
      <c r="B36" s="1"/>
      <c r="C36" s="1"/>
      <c r="D36" s="1"/>
      <c r="E36" s="1"/>
      <c r="F36" s="1"/>
    </row>
    <row r="37" spans="1:6">
      <c r="A37" s="1"/>
      <c r="B37" s="1"/>
      <c r="C37" s="1"/>
      <c r="D37" s="1"/>
      <c r="E37" s="1"/>
      <c r="F37" s="1"/>
    </row>
    <row r="38" spans="1:6">
      <c r="A38" s="1"/>
      <c r="B38" s="1"/>
      <c r="C38" s="1"/>
      <c r="D38" s="1"/>
      <c r="E38" s="1"/>
      <c r="F38" s="1"/>
    </row>
    <row r="39" spans="1:6">
      <c r="A39" s="1"/>
      <c r="B39" s="1"/>
      <c r="C39" s="1"/>
      <c r="D39" s="1"/>
      <c r="E39" s="1"/>
      <c r="F39" s="1"/>
    </row>
    <row r="40" spans="1:6">
      <c r="A40" s="1"/>
      <c r="B40" s="1"/>
      <c r="C40" s="1"/>
      <c r="D40" s="1"/>
      <c r="E40" s="1"/>
      <c r="F40" s="1"/>
    </row>
    <row r="41" spans="1:6">
      <c r="A41" s="1"/>
      <c r="B41" s="1"/>
      <c r="C41" s="1"/>
      <c r="D41" s="1"/>
      <c r="E41" s="1"/>
      <c r="F41" s="1"/>
    </row>
    <row r="42" spans="1:6">
      <c r="A42" s="1"/>
      <c r="B42" s="1"/>
      <c r="C42" s="1"/>
      <c r="D42" s="1"/>
      <c r="E42" s="1"/>
      <c r="F42" s="1"/>
    </row>
    <row r="43" spans="1:6">
      <c r="A43" s="1"/>
      <c r="B43" s="1"/>
      <c r="C43" s="1"/>
      <c r="D43" s="1"/>
      <c r="E43" s="1"/>
      <c r="F43" s="1"/>
    </row>
    <row r="44" spans="1:6">
      <c r="A44" s="1"/>
      <c r="B44" s="1"/>
      <c r="C44" s="1"/>
      <c r="D44" s="1"/>
      <c r="E44" s="1"/>
      <c r="F44" s="1"/>
    </row>
    <row r="45" spans="1:6">
      <c r="A45" s="1"/>
      <c r="B45" s="1"/>
      <c r="C45" s="1"/>
      <c r="D45" s="1"/>
      <c r="E45" s="1"/>
      <c r="F45" s="1"/>
    </row>
    <row r="46" spans="1:6">
      <c r="A46" s="1"/>
      <c r="B46" s="1"/>
      <c r="C46" s="1"/>
      <c r="D46" s="1"/>
      <c r="E46" s="1"/>
      <c r="F46" s="1"/>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51" spans="1:6">
      <c r="A51" s="1"/>
      <c r="B51" s="1"/>
      <c r="C51" s="1"/>
      <c r="D51" s="1"/>
      <c r="E51" s="1"/>
      <c r="F51" s="1"/>
    </row>
    <row r="52" spans="1:6">
      <c r="A52" s="1"/>
      <c r="B52" s="1"/>
      <c r="C52" s="1"/>
      <c r="D52" s="1"/>
      <c r="E52" s="1"/>
      <c r="F52" s="1"/>
    </row>
    <row r="53" spans="1:6">
      <c r="A53" s="1"/>
      <c r="B53" s="1"/>
      <c r="C53" s="1"/>
      <c r="D53" s="1"/>
      <c r="E53" s="1"/>
      <c r="F53" s="1"/>
    </row>
    <row r="54" spans="1:6">
      <c r="A54" s="1"/>
      <c r="B54" s="1"/>
      <c r="C54" s="1"/>
      <c r="D54" s="1"/>
      <c r="E54" s="1"/>
      <c r="F54" s="1"/>
    </row>
    <row r="55" spans="1:6">
      <c r="A55" s="1"/>
      <c r="B55" s="1"/>
      <c r="C55" s="1"/>
      <c r="D55" s="1"/>
      <c r="E55" s="1"/>
      <c r="F55" s="1"/>
    </row>
    <row r="56" spans="1:6">
      <c r="A56" s="1"/>
      <c r="B56" s="1"/>
      <c r="C56" s="1"/>
      <c r="D56" s="1"/>
      <c r="E56" s="1"/>
      <c r="F56" s="1"/>
    </row>
    <row r="57" spans="1:6">
      <c r="A57" s="1"/>
      <c r="B57" s="1"/>
      <c r="C57" s="1"/>
      <c r="D57" s="1"/>
      <c r="E57" s="1"/>
      <c r="F57" s="1"/>
    </row>
    <row r="58" spans="1:6">
      <c r="A58" s="1"/>
      <c r="B58" s="1"/>
      <c r="C58" s="1"/>
      <c r="D58" s="1"/>
      <c r="E58" s="1"/>
      <c r="F58" s="1"/>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1"/>
      <c r="C75" s="1"/>
      <c r="D75" s="1"/>
      <c r="E75" s="1"/>
      <c r="F75" s="1"/>
    </row>
    <row r="76" spans="1:6">
      <c r="A76" s="1"/>
      <c r="B76" s="1"/>
      <c r="C76" s="1"/>
      <c r="D76" s="1"/>
      <c r="E76" s="1"/>
      <c r="F76" s="1"/>
    </row>
    <row r="77" spans="1:6">
      <c r="A77" s="1"/>
      <c r="B77" s="1"/>
      <c r="C77" s="1"/>
      <c r="D77" s="1"/>
      <c r="E77" s="1"/>
      <c r="F77" s="1"/>
    </row>
    <row r="78" spans="1:6">
      <c r="A78" s="1"/>
      <c r="B78" s="1"/>
      <c r="C78" s="1"/>
      <c r="D78" s="1"/>
      <c r="E78" s="1"/>
      <c r="F78" s="1"/>
    </row>
    <row r="79" spans="1:6">
      <c r="A79" s="1"/>
      <c r="B79" s="1"/>
      <c r="C79" s="1"/>
      <c r="D79" s="1"/>
      <c r="E79" s="1"/>
      <c r="F79" s="1"/>
    </row>
    <row r="80" spans="1:6">
      <c r="A80" s="1"/>
      <c r="B80" s="1"/>
      <c r="C80" s="1"/>
      <c r="D80" s="1"/>
      <c r="E80" s="1"/>
      <c r="F80" s="1"/>
    </row>
    <row r="81" spans="1:6">
      <c r="A81" s="1"/>
      <c r="B81" s="1"/>
      <c r="C81" s="1"/>
      <c r="D81" s="1"/>
      <c r="E81" s="1"/>
      <c r="F81" s="1"/>
    </row>
    <row r="82" spans="1:6">
      <c r="A82" s="1"/>
      <c r="B82" s="1"/>
      <c r="C82" s="1"/>
      <c r="D82" s="1"/>
      <c r="E82" s="1"/>
      <c r="F82" s="1"/>
    </row>
    <row r="83" spans="1:6">
      <c r="A83" s="1"/>
      <c r="B83" s="1"/>
      <c r="C83" s="1"/>
      <c r="D83" s="1"/>
      <c r="E83" s="1"/>
      <c r="F83" s="1"/>
    </row>
    <row r="84" spans="1:6">
      <c r="A84" s="1"/>
      <c r="B84" s="1"/>
      <c r="C84" s="1"/>
      <c r="D84" s="1"/>
      <c r="E84" s="1"/>
      <c r="F84" s="1"/>
    </row>
    <row r="85" spans="1:6">
      <c r="A85" s="1"/>
      <c r="B85" s="1"/>
      <c r="C85" s="1"/>
      <c r="D85" s="1"/>
      <c r="E85" s="1"/>
      <c r="F85" s="1"/>
    </row>
    <row r="86" spans="1:6">
      <c r="A86" s="1"/>
      <c r="B86" s="1"/>
      <c r="C86" s="1"/>
      <c r="D86" s="1"/>
      <c r="E86" s="1"/>
      <c r="F86" s="1"/>
    </row>
    <row r="87" spans="1:6">
      <c r="A87" s="1"/>
      <c r="B87" s="1"/>
      <c r="C87" s="1"/>
      <c r="D87" s="1"/>
      <c r="E87" s="1"/>
      <c r="F87" s="1"/>
    </row>
    <row r="88" spans="1:6">
      <c r="A88" s="1"/>
      <c r="B88" s="1"/>
      <c r="C88" s="1"/>
      <c r="D88" s="1"/>
      <c r="E88" s="1"/>
      <c r="F88" s="1"/>
    </row>
    <row r="89" spans="1:6">
      <c r="A89" s="1"/>
      <c r="B89" s="1"/>
      <c r="C89" s="1"/>
      <c r="D89" s="1"/>
      <c r="E89" s="1"/>
      <c r="F89" s="1"/>
    </row>
    <row r="90" spans="1:6">
      <c r="A90" s="1"/>
      <c r="B90" s="1"/>
      <c r="C90" s="1"/>
      <c r="D90" s="1"/>
      <c r="E90" s="1"/>
      <c r="F90" s="1"/>
    </row>
    <row r="91" spans="1:6">
      <c r="A91" s="1"/>
      <c r="B91" s="1"/>
      <c r="C91" s="1"/>
      <c r="D91" s="1"/>
      <c r="E91" s="1"/>
      <c r="F91" s="1"/>
    </row>
    <row r="92" spans="1:6">
      <c r="A92" s="1"/>
      <c r="B92" s="1"/>
      <c r="C92" s="1"/>
      <c r="D92" s="1"/>
      <c r="E92" s="1"/>
      <c r="F92" s="1"/>
    </row>
    <row r="93" spans="1:6">
      <c r="A93" s="1"/>
      <c r="B93" s="1"/>
      <c r="C93" s="1"/>
      <c r="D93" s="1"/>
      <c r="E93" s="1"/>
      <c r="F93" s="1"/>
    </row>
    <row r="94" spans="1:6">
      <c r="A94" s="1"/>
      <c r="B94" s="1"/>
      <c r="C94" s="1"/>
      <c r="D94" s="1"/>
      <c r="E94" s="1"/>
      <c r="F94" s="1"/>
    </row>
    <row r="95" spans="1:6">
      <c r="A95" s="1"/>
      <c r="B95" s="1"/>
      <c r="C95" s="1"/>
      <c r="D95" s="1"/>
      <c r="E95" s="1"/>
      <c r="F95" s="1"/>
    </row>
    <row r="96" spans="1:6">
      <c r="A96" s="1"/>
      <c r="B96" s="1"/>
      <c r="C96" s="1"/>
      <c r="D96" s="1"/>
      <c r="E96" s="1"/>
      <c r="F96" s="1"/>
    </row>
    <row r="97" spans="1:6">
      <c r="A97" s="1"/>
      <c r="B97" s="1"/>
      <c r="C97" s="1"/>
      <c r="D97" s="1"/>
      <c r="E97" s="1"/>
      <c r="F97" s="1"/>
    </row>
    <row r="98" spans="1:6">
      <c r="A98" s="1"/>
      <c r="B98" s="1"/>
      <c r="C98" s="1"/>
      <c r="D98" s="1"/>
      <c r="E98" s="1"/>
      <c r="F98" s="1"/>
    </row>
    <row r="99" spans="1:6">
      <c r="A99" s="1"/>
      <c r="B99" s="1"/>
      <c r="C99" s="1"/>
      <c r="D99" s="1"/>
      <c r="E99" s="1"/>
      <c r="F99" s="1"/>
    </row>
    <row r="100" spans="1:6">
      <c r="A100" s="1"/>
      <c r="B100" s="1"/>
      <c r="C100" s="1"/>
      <c r="D100" s="1"/>
      <c r="E100" s="1"/>
      <c r="F100" s="1"/>
    </row>
    <row r="101" spans="1:6">
      <c r="A101" s="1"/>
      <c r="B101" s="1"/>
      <c r="C101" s="1"/>
      <c r="D101" s="1"/>
      <c r="E101" s="1"/>
      <c r="F101" s="1"/>
    </row>
    <row r="102" spans="1:6">
      <c r="A102" s="1"/>
      <c r="B102" s="1"/>
      <c r="C102" s="1"/>
      <c r="D102" s="1"/>
      <c r="E102" s="1"/>
      <c r="F102" s="1"/>
    </row>
    <row r="103" spans="1:6">
      <c r="A103" s="1"/>
      <c r="B103" s="1"/>
      <c r="C103" s="1"/>
      <c r="D103" s="1"/>
      <c r="E103" s="1"/>
      <c r="F103" s="1"/>
    </row>
    <row r="104" spans="1:6">
      <c r="A104" s="1"/>
      <c r="B104" s="1"/>
      <c r="C104" s="1"/>
      <c r="D104" s="1"/>
      <c r="E104" s="1"/>
      <c r="F104" s="1"/>
    </row>
    <row r="105" spans="1:6">
      <c r="A105" s="1"/>
      <c r="B105" s="1"/>
      <c r="C105" s="1"/>
      <c r="D105" s="1"/>
      <c r="E105" s="1"/>
      <c r="F105" s="1"/>
    </row>
    <row r="106" spans="1:6">
      <c r="A106" s="1"/>
      <c r="B106" s="1"/>
      <c r="C106" s="1"/>
      <c r="D106" s="1"/>
      <c r="E106" s="1"/>
      <c r="F106" s="1"/>
    </row>
    <row r="107" spans="1:6">
      <c r="A107" s="1"/>
      <c r="B107" s="1"/>
      <c r="C107" s="1"/>
      <c r="D107" s="1"/>
      <c r="E107" s="1"/>
      <c r="F107" s="1"/>
    </row>
    <row r="108" spans="1:6">
      <c r="A108" s="1"/>
      <c r="B108" s="1"/>
      <c r="C108" s="1"/>
      <c r="D108" s="1"/>
      <c r="E108" s="1"/>
      <c r="F108" s="1"/>
    </row>
    <row r="109" spans="1:6">
      <c r="A109" s="1"/>
      <c r="B109" s="1"/>
      <c r="C109" s="1"/>
      <c r="D109" s="1"/>
      <c r="E109" s="1"/>
      <c r="F109" s="1"/>
    </row>
    <row r="110" spans="1:6">
      <c r="A110" s="1"/>
      <c r="B110" s="1"/>
      <c r="C110" s="1"/>
      <c r="D110" s="1"/>
      <c r="E110" s="1"/>
      <c r="F110" s="1"/>
    </row>
    <row r="111" spans="1:6">
      <c r="A111" s="1"/>
      <c r="B111" s="1"/>
      <c r="C111" s="1"/>
      <c r="D111" s="1"/>
      <c r="E111" s="1"/>
      <c r="F111" s="1"/>
    </row>
    <row r="112" spans="1:6">
      <c r="A112" s="1"/>
      <c r="B112" s="1"/>
      <c r="C112" s="1"/>
      <c r="D112" s="1"/>
      <c r="E112" s="1"/>
      <c r="F112" s="1"/>
    </row>
    <row r="113" spans="1:6">
      <c r="A113" s="1"/>
      <c r="B113" s="1"/>
      <c r="C113" s="1"/>
      <c r="D113" s="1"/>
      <c r="E113" s="1"/>
      <c r="F113" s="1"/>
    </row>
    <row r="114" spans="1:6">
      <c r="A114" s="1"/>
      <c r="B114" s="1"/>
      <c r="C114" s="1"/>
      <c r="D114" s="1"/>
      <c r="E114" s="1"/>
      <c r="F114" s="1"/>
    </row>
    <row r="115" spans="1:6">
      <c r="A115" s="1"/>
      <c r="B115" s="1"/>
      <c r="C115" s="1"/>
      <c r="D115" s="1"/>
      <c r="E115" s="1"/>
      <c r="F115" s="1"/>
    </row>
    <row r="116" spans="1:6">
      <c r="A116" s="1"/>
      <c r="B116" s="1"/>
      <c r="C116" s="1"/>
      <c r="D116" s="1"/>
      <c r="E116" s="1"/>
      <c r="F116" s="1"/>
    </row>
    <row r="117" spans="1:6">
      <c r="A117" s="1"/>
      <c r="B117" s="1"/>
      <c r="C117" s="1"/>
      <c r="D117" s="1"/>
      <c r="E117" s="1"/>
      <c r="F117" s="1"/>
    </row>
    <row r="118" spans="1:6">
      <c r="A118" s="1"/>
      <c r="B118" s="1"/>
      <c r="C118" s="1"/>
      <c r="D118" s="1"/>
      <c r="E118" s="1"/>
      <c r="F118" s="1"/>
    </row>
    <row r="119" spans="1:6">
      <c r="A119" s="1"/>
      <c r="B119" s="1"/>
      <c r="C119" s="1"/>
      <c r="D119" s="1"/>
      <c r="E119" s="1"/>
      <c r="F119" s="1"/>
    </row>
    <row r="120" spans="1:6">
      <c r="A120" s="1"/>
      <c r="B120" s="1"/>
      <c r="C120" s="1"/>
      <c r="D120" s="1"/>
      <c r="E120" s="1"/>
      <c r="F120" s="1"/>
    </row>
    <row r="121" spans="1:6">
      <c r="D121" s="1"/>
    </row>
    <row r="122" spans="1:6">
      <c r="D122" s="1"/>
    </row>
    <row r="123" spans="1:6">
      <c r="D123" s="1"/>
    </row>
    <row r="124" spans="1:6">
      <c r="D124" s="1"/>
    </row>
    <row r="125" spans="1:6">
      <c r="D125" s="1"/>
    </row>
    <row r="126" spans="1:6">
      <c r="D126" s="1"/>
    </row>
    <row r="127" spans="1:6">
      <c r="D127" s="1"/>
    </row>
    <row r="128" spans="1:6">
      <c r="D128" s="1"/>
    </row>
    <row r="129" spans="4:4">
      <c r="D129" s="1"/>
    </row>
    <row r="130" spans="4:4">
      <c r="D130" s="1"/>
    </row>
    <row r="131" spans="4:4">
      <c r="D131" s="1"/>
    </row>
    <row r="132" spans="4:4">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c r="D152" s="1"/>
    </row>
    <row r="153" spans="4:4">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row r="163" spans="4:4">
      <c r="D163" s="1"/>
    </row>
    <row r="164" spans="4:4">
      <c r="D164" s="1"/>
    </row>
    <row r="165" spans="4:4">
      <c r="D165" s="1"/>
    </row>
    <row r="166" spans="4:4">
      <c r="D166" s="1"/>
    </row>
    <row r="167" spans="4:4">
      <c r="D167" s="1"/>
    </row>
    <row r="168" spans="4:4">
      <c r="D168" s="1"/>
    </row>
    <row r="169" spans="4:4">
      <c r="D169" s="1"/>
    </row>
    <row r="170" spans="4:4">
      <c r="D170" s="1"/>
    </row>
    <row r="171" spans="4:4">
      <c r="D171" s="1"/>
    </row>
    <row r="172" spans="4:4">
      <c r="D172" s="1"/>
    </row>
    <row r="173" spans="4:4">
      <c r="D173" s="1"/>
    </row>
    <row r="174" spans="4:4">
      <c r="D174" s="1"/>
    </row>
    <row r="175" spans="4:4">
      <c r="D175" s="1"/>
    </row>
    <row r="176" spans="4:4">
      <c r="D176" s="1"/>
    </row>
    <row r="177" spans="4:4">
      <c r="D177" s="1"/>
    </row>
    <row r="178" spans="4:4">
      <c r="D178" s="1"/>
    </row>
    <row r="179" spans="4:4">
      <c r="D179" s="1"/>
    </row>
    <row r="180" spans="4:4">
      <c r="D180" s="1"/>
    </row>
    <row r="181" spans="4:4">
      <c r="D181" s="1"/>
    </row>
    <row r="182" spans="4:4">
      <c r="D182" s="1"/>
    </row>
    <row r="183" spans="4:4">
      <c r="D183" s="1"/>
    </row>
    <row r="184" spans="4:4">
      <c r="D184" s="1"/>
    </row>
    <row r="185" spans="4:4">
      <c r="D185" s="1"/>
    </row>
    <row r="186" spans="4:4">
      <c r="D186" s="1"/>
    </row>
    <row r="187" spans="4:4">
      <c r="D187" s="1"/>
    </row>
    <row r="188" spans="4:4">
      <c r="D188" s="1"/>
    </row>
    <row r="189" spans="4:4">
      <c r="D189" s="1"/>
    </row>
    <row r="190" spans="4:4">
      <c r="D190" s="1"/>
    </row>
    <row r="191" spans="4:4">
      <c r="D191" s="1"/>
    </row>
    <row r="192" spans="4:4">
      <c r="D192" s="1"/>
    </row>
    <row r="193" spans="4:4">
      <c r="D193" s="1"/>
    </row>
    <row r="194" spans="4:4">
      <c r="D194" s="1"/>
    </row>
    <row r="195" spans="4:4">
      <c r="D195" s="1"/>
    </row>
    <row r="196" spans="4:4">
      <c r="D196" s="1"/>
    </row>
    <row r="197" spans="4:4">
      <c r="D197" s="1"/>
    </row>
    <row r="198" spans="4:4">
      <c r="D198" s="1"/>
    </row>
    <row r="199" spans="4:4">
      <c r="D199" s="1"/>
    </row>
    <row r="200" spans="4:4">
      <c r="D200" s="1"/>
    </row>
    <row r="201" spans="4:4">
      <c r="D201" s="1"/>
    </row>
    <row r="202" spans="4:4">
      <c r="D202" s="1"/>
    </row>
    <row r="203" spans="4:4">
      <c r="D203" s="1"/>
    </row>
    <row r="204" spans="4:4">
      <c r="D204" s="1"/>
    </row>
    <row r="205" spans="4:4">
      <c r="D205" s="1"/>
    </row>
    <row r="206" spans="4:4">
      <c r="D206" s="1"/>
    </row>
    <row r="207" spans="4:4">
      <c r="D207" s="1"/>
    </row>
    <row r="208" spans="4:4">
      <c r="D208" s="1"/>
    </row>
    <row r="209" spans="4:4">
      <c r="D209" s="1"/>
    </row>
    <row r="210" spans="4:4">
      <c r="D210" s="1"/>
    </row>
    <row r="211" spans="4:4">
      <c r="D211" s="1"/>
    </row>
    <row r="212" spans="4:4">
      <c r="D212" s="1"/>
    </row>
    <row r="213" spans="4:4">
      <c r="D213" s="1"/>
    </row>
    <row r="214" spans="4:4">
      <c r="D214" s="1"/>
    </row>
    <row r="215" spans="4:4">
      <c r="D215" s="1"/>
    </row>
    <row r="216" spans="4:4">
      <c r="D216" s="1"/>
    </row>
    <row r="217" spans="4:4">
      <c r="D217" s="1"/>
    </row>
    <row r="218" spans="4:4">
      <c r="D218" s="1"/>
    </row>
    <row r="219" spans="4:4">
      <c r="D219" s="1"/>
    </row>
    <row r="220" spans="4:4">
      <c r="D220" s="1"/>
    </row>
    <row r="221" spans="4:4">
      <c r="D221" s="1"/>
    </row>
    <row r="222" spans="4:4">
      <c r="D222" s="1"/>
    </row>
    <row r="223" spans="4:4">
      <c r="D223" s="1"/>
    </row>
    <row r="224" spans="4:4">
      <c r="D224" s="1"/>
    </row>
    <row r="225" spans="4:4">
      <c r="D225" s="1"/>
    </row>
    <row r="226" spans="4:4">
      <c r="D226" s="1"/>
    </row>
    <row r="227" spans="4:4">
      <c r="D227" s="1"/>
    </row>
    <row r="228" spans="4:4">
      <c r="D228" s="1"/>
    </row>
    <row r="229" spans="4:4">
      <c r="D229" s="1"/>
    </row>
    <row r="230" spans="4:4">
      <c r="D230" s="1"/>
    </row>
    <row r="231" spans="4:4">
      <c r="D231" s="1"/>
    </row>
    <row r="232" spans="4:4">
      <c r="D232" s="1"/>
    </row>
    <row r="233" spans="4:4">
      <c r="D233" s="1"/>
    </row>
    <row r="234" spans="4:4">
      <c r="D234" s="1"/>
    </row>
    <row r="235" spans="4:4">
      <c r="D235" s="1"/>
    </row>
    <row r="236" spans="4:4">
      <c r="D236" s="1"/>
    </row>
    <row r="237" spans="4:4">
      <c r="D237" s="1"/>
    </row>
    <row r="238" spans="4:4">
      <c r="D238" s="1"/>
    </row>
    <row r="239" spans="4:4">
      <c r="D239" s="1"/>
    </row>
    <row r="240" spans="4:4">
      <c r="D240" s="1"/>
    </row>
    <row r="241" spans="4:4">
      <c r="D241" s="1"/>
    </row>
    <row r="242" spans="4:4">
      <c r="D242" s="1"/>
    </row>
    <row r="243" spans="4:4">
      <c r="D243" s="1"/>
    </row>
    <row r="244" spans="4:4">
      <c r="D244" s="1"/>
    </row>
    <row r="245" spans="4:4">
      <c r="D245" s="1"/>
    </row>
    <row r="246" spans="4:4">
      <c r="D246" s="1"/>
    </row>
    <row r="247" spans="4:4">
      <c r="D247" s="1"/>
    </row>
    <row r="248" spans="4:4">
      <c r="D248" s="1"/>
    </row>
    <row r="249" spans="4:4">
      <c r="D249" s="1"/>
    </row>
    <row r="250" spans="4:4">
      <c r="D250" s="1"/>
    </row>
    <row r="251" spans="4:4">
      <c r="D251" s="1"/>
    </row>
    <row r="252" spans="4:4">
      <c r="D252" s="1"/>
    </row>
    <row r="253" spans="4:4">
      <c r="D253" s="1"/>
    </row>
    <row r="254" spans="4:4">
      <c r="D254" s="1"/>
    </row>
    <row r="255" spans="4:4">
      <c r="D255" s="1"/>
    </row>
    <row r="256" spans="4:4">
      <c r="D256" s="1"/>
    </row>
    <row r="257" spans="4:4">
      <c r="D257" s="1"/>
    </row>
    <row r="258" spans="4:4">
      <c r="D258" s="1"/>
    </row>
    <row r="259" spans="4:4">
      <c r="D259" s="1"/>
    </row>
    <row r="260" spans="4:4">
      <c r="D260" s="1"/>
    </row>
    <row r="261" spans="4:4">
      <c r="D261" s="1"/>
    </row>
    <row r="262" spans="4:4">
      <c r="D262" s="1"/>
    </row>
    <row r="263" spans="4:4">
      <c r="D263" s="1"/>
    </row>
    <row r="264" spans="4:4">
      <c r="D264" s="1"/>
    </row>
    <row r="265" spans="4:4">
      <c r="D265" s="1"/>
    </row>
    <row r="266" spans="4:4">
      <c r="D266" s="1"/>
    </row>
    <row r="267" spans="4:4">
      <c r="D267" s="1"/>
    </row>
    <row r="268" spans="4:4">
      <c r="D268" s="1"/>
    </row>
    <row r="269" spans="4:4">
      <c r="D269" s="1"/>
    </row>
    <row r="270" spans="4:4">
      <c r="D270" s="1"/>
    </row>
    <row r="271" spans="4:4">
      <c r="D271" s="1"/>
    </row>
    <row r="272" spans="4:4">
      <c r="D272" s="1"/>
    </row>
    <row r="273" spans="4:4">
      <c r="D273" s="1"/>
    </row>
    <row r="274" spans="4:4">
      <c r="D274" s="1"/>
    </row>
    <row r="275" spans="4:4">
      <c r="D275" s="1"/>
    </row>
    <row r="276" spans="4:4">
      <c r="D276" s="1"/>
    </row>
    <row r="277" spans="4:4">
      <c r="D277" s="1"/>
    </row>
    <row r="278" spans="4:4">
      <c r="D278" s="1"/>
    </row>
    <row r="279" spans="4:4">
      <c r="D279" s="1"/>
    </row>
    <row r="280" spans="4:4">
      <c r="D280" s="1"/>
    </row>
    <row r="281" spans="4:4">
      <c r="D281" s="1"/>
    </row>
    <row r="282" spans="4:4">
      <c r="D282" s="1"/>
    </row>
    <row r="283" spans="4:4">
      <c r="D283" s="1"/>
    </row>
    <row r="284" spans="4:4">
      <c r="D284" s="1"/>
    </row>
    <row r="285" spans="4:4">
      <c r="D285" s="1"/>
    </row>
    <row r="286" spans="4:4">
      <c r="D286" s="1"/>
    </row>
    <row r="287" spans="4:4">
      <c r="D287" s="1"/>
    </row>
    <row r="288" spans="4:4">
      <c r="D288" s="1"/>
    </row>
    <row r="289" spans="4:4">
      <c r="D289" s="1"/>
    </row>
    <row r="290" spans="4:4">
      <c r="D290" s="1"/>
    </row>
    <row r="291" spans="4:4">
      <c r="D291" s="1"/>
    </row>
    <row r="292" spans="4:4">
      <c r="D292" s="1"/>
    </row>
    <row r="293" spans="4:4">
      <c r="D293" s="1"/>
    </row>
    <row r="294" spans="4:4">
      <c r="D294" s="1"/>
    </row>
    <row r="295" spans="4:4">
      <c r="D295" s="1"/>
    </row>
    <row r="296" spans="4:4">
      <c r="D296" s="1"/>
    </row>
    <row r="297" spans="4:4">
      <c r="D297" s="1"/>
    </row>
    <row r="298" spans="4:4">
      <c r="D298" s="1"/>
    </row>
    <row r="299" spans="4:4">
      <c r="D299" s="1"/>
    </row>
    <row r="300" spans="4:4">
      <c r="D300" s="1"/>
    </row>
    <row r="301" spans="4:4">
      <c r="D301" s="1"/>
    </row>
    <row r="302" spans="4:4">
      <c r="D302" s="1"/>
    </row>
    <row r="303" spans="4:4">
      <c r="D303" s="1"/>
    </row>
    <row r="304" spans="4:4">
      <c r="D304" s="1"/>
    </row>
    <row r="305" spans="4:4">
      <c r="D305" s="1"/>
    </row>
    <row r="306" spans="4:4">
      <c r="D306" s="1"/>
    </row>
    <row r="307" spans="4:4">
      <c r="D307" s="1"/>
    </row>
    <row r="308" spans="4:4">
      <c r="D308" s="1"/>
    </row>
    <row r="309" spans="4:4">
      <c r="D309" s="1"/>
    </row>
    <row r="310" spans="4:4">
      <c r="D310" s="1"/>
    </row>
    <row r="311" spans="4:4">
      <c r="D311" s="1"/>
    </row>
    <row r="312" spans="4:4">
      <c r="D312" s="1"/>
    </row>
    <row r="313" spans="4:4">
      <c r="D313" s="1"/>
    </row>
    <row r="314" spans="4:4">
      <c r="D314" s="1"/>
    </row>
    <row r="315" spans="4:4">
      <c r="D315" s="1"/>
    </row>
    <row r="316" spans="4:4">
      <c r="D316" s="1"/>
    </row>
    <row r="317" spans="4:4">
      <c r="D317" s="1"/>
    </row>
    <row r="318" spans="4:4">
      <c r="D318" s="1"/>
    </row>
    <row r="319" spans="4:4">
      <c r="D319" s="1"/>
    </row>
    <row r="320" spans="4:4">
      <c r="D320" s="1"/>
    </row>
    <row r="321" spans="4:4">
      <c r="D321" s="1"/>
    </row>
    <row r="322" spans="4:4">
      <c r="D322" s="1"/>
    </row>
    <row r="323" spans="4:4">
      <c r="D323" s="1"/>
    </row>
    <row r="324" spans="4:4">
      <c r="D324" s="1"/>
    </row>
    <row r="325" spans="4:4">
      <c r="D325" s="1"/>
    </row>
    <row r="326" spans="4:4">
      <c r="D326" s="1"/>
    </row>
    <row r="327" spans="4:4">
      <c r="D327" s="1"/>
    </row>
    <row r="328" spans="4:4">
      <c r="D328" s="1"/>
    </row>
    <row r="329" spans="4:4">
      <c r="D329" s="1"/>
    </row>
    <row r="330" spans="4:4">
      <c r="D330" s="1"/>
    </row>
    <row r="331" spans="4:4">
      <c r="D331" s="1"/>
    </row>
    <row r="332" spans="4:4">
      <c r="D332" s="1"/>
    </row>
    <row r="333" spans="4:4">
      <c r="D333" s="1"/>
    </row>
    <row r="334" spans="4:4">
      <c r="D334" s="1"/>
    </row>
    <row r="335" spans="4:4">
      <c r="D335" s="1"/>
    </row>
    <row r="336" spans="4:4">
      <c r="D336" s="1"/>
    </row>
    <row r="337" spans="4:4">
      <c r="D337" s="1"/>
    </row>
    <row r="338" spans="4:4">
      <c r="D338" s="1"/>
    </row>
    <row r="339" spans="4:4">
      <c r="D339" s="1"/>
    </row>
    <row r="340" spans="4:4">
      <c r="D340" s="1"/>
    </row>
    <row r="341" spans="4:4">
      <c r="D341" s="1"/>
    </row>
    <row r="342" spans="4:4">
      <c r="D342" s="1"/>
    </row>
    <row r="343" spans="4:4">
      <c r="D343" s="1"/>
    </row>
    <row r="344" spans="4:4">
      <c r="D344" s="1"/>
    </row>
    <row r="345" spans="4:4">
      <c r="D345" s="1"/>
    </row>
    <row r="346" spans="4:4">
      <c r="D346" s="1"/>
    </row>
    <row r="347" spans="4:4">
      <c r="D347" s="1"/>
    </row>
    <row r="348" spans="4:4">
      <c r="D348" s="1"/>
    </row>
    <row r="349" spans="4:4">
      <c r="D349" s="1"/>
    </row>
    <row r="350" spans="4:4">
      <c r="D350" s="1"/>
    </row>
    <row r="351" spans="4:4">
      <c r="D351" s="1"/>
    </row>
    <row r="352" spans="4:4">
      <c r="D352" s="1"/>
    </row>
    <row r="353" spans="4:4">
      <c r="D353" s="1"/>
    </row>
    <row r="354" spans="4:4">
      <c r="D354" s="1"/>
    </row>
    <row r="355" spans="4:4">
      <c r="D355" s="1"/>
    </row>
    <row r="356" spans="4:4">
      <c r="D356" s="1"/>
    </row>
    <row r="357" spans="4:4">
      <c r="D357" s="1"/>
    </row>
    <row r="358" spans="4:4">
      <c r="D358" s="1"/>
    </row>
    <row r="359" spans="4:4">
      <c r="D359" s="1"/>
    </row>
    <row r="360" spans="4:4">
      <c r="D360" s="1"/>
    </row>
    <row r="361" spans="4:4">
      <c r="D361" s="1"/>
    </row>
    <row r="362" spans="4:4">
      <c r="D362" s="1"/>
    </row>
    <row r="363" spans="4:4">
      <c r="D363" s="1"/>
    </row>
    <row r="364" spans="4:4">
      <c r="D364" s="1"/>
    </row>
    <row r="365" spans="4:4">
      <c r="D365" s="1"/>
    </row>
    <row r="366" spans="4:4">
      <c r="D366" s="1"/>
    </row>
    <row r="367" spans="4:4">
      <c r="D367" s="1"/>
    </row>
    <row r="368" spans="4:4">
      <c r="D368" s="1"/>
    </row>
    <row r="369" spans="4:4">
      <c r="D369" s="1"/>
    </row>
    <row r="370" spans="4:4">
      <c r="D370" s="1"/>
    </row>
    <row r="371" spans="4:4">
      <c r="D371" s="1"/>
    </row>
    <row r="372" spans="4:4">
      <c r="D372" s="1"/>
    </row>
    <row r="373" spans="4:4">
      <c r="D373" s="1"/>
    </row>
    <row r="374" spans="4:4">
      <c r="D374" s="1"/>
    </row>
    <row r="375" spans="4:4">
      <c r="D375" s="1"/>
    </row>
    <row r="376" spans="4:4">
      <c r="D376" s="1"/>
    </row>
    <row r="377" spans="4:4">
      <c r="D377" s="1"/>
    </row>
    <row r="378" spans="4:4">
      <c r="D378" s="1"/>
    </row>
    <row r="379" spans="4:4">
      <c r="D379" s="1"/>
    </row>
    <row r="380" spans="4:4">
      <c r="D380" s="1"/>
    </row>
    <row r="381" spans="4:4">
      <c r="D381" s="1"/>
    </row>
    <row r="382" spans="4:4">
      <c r="D382" s="1"/>
    </row>
    <row r="383" spans="4:4">
      <c r="D383" s="1"/>
    </row>
    <row r="384" spans="4:4">
      <c r="D384" s="1"/>
    </row>
    <row r="385" spans="4:4">
      <c r="D385" s="1"/>
    </row>
    <row r="386" spans="4:4">
      <c r="D386" s="1"/>
    </row>
    <row r="387" spans="4:4">
      <c r="D387" s="1"/>
    </row>
    <row r="388" spans="4:4">
      <c r="D388" s="1"/>
    </row>
    <row r="389" spans="4:4">
      <c r="D389" s="1"/>
    </row>
    <row r="390" spans="4:4">
      <c r="D390" s="1"/>
    </row>
    <row r="391" spans="4:4">
      <c r="D391" s="1"/>
    </row>
    <row r="392" spans="4:4">
      <c r="D392" s="1"/>
    </row>
    <row r="393" spans="4:4">
      <c r="D393" s="1"/>
    </row>
    <row r="394" spans="4:4">
      <c r="D394" s="1"/>
    </row>
    <row r="395" spans="4:4">
      <c r="D395" s="1"/>
    </row>
    <row r="396" spans="4:4">
      <c r="D396" s="1"/>
    </row>
    <row r="397" spans="4:4">
      <c r="D397" s="1"/>
    </row>
    <row r="398" spans="4:4">
      <c r="D398" s="1"/>
    </row>
    <row r="399" spans="4:4">
      <c r="D399" s="1"/>
    </row>
    <row r="400" spans="4:4">
      <c r="D400" s="1"/>
    </row>
    <row r="401" spans="4:4">
      <c r="D401" s="1"/>
    </row>
    <row r="402" spans="4:4">
      <c r="D402" s="1"/>
    </row>
    <row r="403" spans="4:4">
      <c r="D403" s="1"/>
    </row>
    <row r="404" spans="4:4">
      <c r="D404" s="1"/>
    </row>
    <row r="405" spans="4:4">
      <c r="D405" s="1"/>
    </row>
    <row r="406" spans="4:4">
      <c r="D406" s="1"/>
    </row>
    <row r="407" spans="4:4">
      <c r="D407" s="1"/>
    </row>
    <row r="408" spans="4:4">
      <c r="D408" s="1"/>
    </row>
    <row r="409" spans="4:4">
      <c r="D409" s="1"/>
    </row>
    <row r="410" spans="4:4">
      <c r="D410" s="1"/>
    </row>
    <row r="411" spans="4:4">
      <c r="D411" s="1"/>
    </row>
    <row r="412" spans="4:4">
      <c r="D412" s="1"/>
    </row>
    <row r="413" spans="4:4">
      <c r="D413" s="1"/>
    </row>
    <row r="414" spans="4:4">
      <c r="D414" s="1"/>
    </row>
    <row r="415" spans="4:4">
      <c r="D415" s="1"/>
    </row>
    <row r="416" spans="4:4">
      <c r="D416" s="1"/>
    </row>
    <row r="417" spans="4:4">
      <c r="D417" s="1"/>
    </row>
    <row r="418" spans="4:4">
      <c r="D418" s="1"/>
    </row>
    <row r="419" spans="4:4">
      <c r="D419" s="1"/>
    </row>
    <row r="420" spans="4:4">
      <c r="D420" s="1"/>
    </row>
    <row r="421" spans="4:4">
      <c r="D421" s="1"/>
    </row>
    <row r="422" spans="4:4">
      <c r="D422" s="1"/>
    </row>
    <row r="423" spans="4:4">
      <c r="D423" s="1"/>
    </row>
    <row r="424" spans="4:4">
      <c r="D424" s="1"/>
    </row>
    <row r="425" spans="4:4">
      <c r="D425" s="1"/>
    </row>
    <row r="426" spans="4:4">
      <c r="D426" s="1"/>
    </row>
    <row r="427" spans="4:4">
      <c r="D427" s="1"/>
    </row>
    <row r="428" spans="4:4">
      <c r="D428" s="1"/>
    </row>
    <row r="429" spans="4:4">
      <c r="D429" s="1"/>
    </row>
    <row r="430" spans="4:4">
      <c r="D430" s="1"/>
    </row>
    <row r="431" spans="4:4">
      <c r="D431" s="1"/>
    </row>
    <row r="432" spans="4:4">
      <c r="D432" s="1"/>
    </row>
    <row r="433" spans="4:4">
      <c r="D433" s="1"/>
    </row>
    <row r="434" spans="4:4">
      <c r="D434" s="1"/>
    </row>
    <row r="435" spans="4:4">
      <c r="D435" s="1"/>
    </row>
    <row r="436" spans="4:4">
      <c r="D436" s="1"/>
    </row>
    <row r="437" spans="4:4">
      <c r="D437" s="1"/>
    </row>
    <row r="438" spans="4:4">
      <c r="D438" s="1"/>
    </row>
    <row r="439" spans="4:4">
      <c r="D439" s="1"/>
    </row>
    <row r="440" spans="4:4">
      <c r="D440" s="1"/>
    </row>
    <row r="441" spans="4:4">
      <c r="D441" s="1"/>
    </row>
    <row r="442" spans="4:4">
      <c r="D442" s="1"/>
    </row>
    <row r="443" spans="4:4">
      <c r="D443" s="1"/>
    </row>
    <row r="444" spans="4:4">
      <c r="D444" s="1"/>
    </row>
    <row r="445" spans="4:4">
      <c r="D445" s="1"/>
    </row>
    <row r="446" spans="4:4">
      <c r="D446" s="1"/>
    </row>
    <row r="447" spans="4:4">
      <c r="D447" s="1"/>
    </row>
    <row r="448" spans="4:4">
      <c r="D448" s="1"/>
    </row>
    <row r="449" spans="4:4">
      <c r="D449" s="1"/>
    </row>
    <row r="450" spans="4:4">
      <c r="D450" s="1"/>
    </row>
    <row r="451" spans="4:4">
      <c r="D451" s="1"/>
    </row>
    <row r="452" spans="4:4">
      <c r="D452" s="1"/>
    </row>
    <row r="453" spans="4:4">
      <c r="D453" s="1"/>
    </row>
    <row r="454" spans="4:4">
      <c r="D454" s="1"/>
    </row>
    <row r="455" spans="4:4">
      <c r="D455" s="1"/>
    </row>
    <row r="456" spans="4:4">
      <c r="D456" s="1"/>
    </row>
    <row r="457" spans="4:4">
      <c r="D457" s="1"/>
    </row>
    <row r="458" spans="4:4">
      <c r="D458" s="1"/>
    </row>
    <row r="459" spans="4:4">
      <c r="D459" s="1"/>
    </row>
    <row r="460" spans="4:4">
      <c r="D460" s="1"/>
    </row>
    <row r="461" spans="4:4">
      <c r="D461" s="1"/>
    </row>
    <row r="462" spans="4:4">
      <c r="D462" s="1"/>
    </row>
    <row r="463" spans="4:4">
      <c r="D463" s="1"/>
    </row>
    <row r="464" spans="4:4">
      <c r="D464" s="1"/>
    </row>
    <row r="465" spans="4:4">
      <c r="D465" s="1"/>
    </row>
    <row r="466" spans="4:4">
      <c r="D466" s="1"/>
    </row>
    <row r="467" spans="4:4">
      <c r="D467" s="1"/>
    </row>
    <row r="468" spans="4:4">
      <c r="D468" s="1"/>
    </row>
    <row r="469" spans="4:4">
      <c r="D469" s="1"/>
    </row>
    <row r="470" spans="4:4">
      <c r="D470" s="1"/>
    </row>
    <row r="471" spans="4:4">
      <c r="D471" s="1"/>
    </row>
    <row r="472" spans="4:4">
      <c r="D472" s="1"/>
    </row>
    <row r="473" spans="4:4">
      <c r="D473" s="1"/>
    </row>
    <row r="474" spans="4:4">
      <c r="D474" s="1"/>
    </row>
    <row r="475" spans="4:4">
      <c r="D475" s="1"/>
    </row>
    <row r="476" spans="4:4">
      <c r="D476" s="1"/>
    </row>
    <row r="477" spans="4:4">
      <c r="D477" s="1"/>
    </row>
    <row r="478" spans="4:4">
      <c r="D478" s="1"/>
    </row>
    <row r="479" spans="4:4">
      <c r="D479" s="1"/>
    </row>
    <row r="480" spans="4:4">
      <c r="D480" s="1"/>
    </row>
    <row r="481" spans="4:4">
      <c r="D481" s="1"/>
    </row>
    <row r="482" spans="4:4">
      <c r="D482" s="1"/>
    </row>
    <row r="483" spans="4:4">
      <c r="D483" s="1"/>
    </row>
    <row r="484" spans="4:4">
      <c r="D484" s="1"/>
    </row>
    <row r="485" spans="4:4">
      <c r="D485" s="1"/>
    </row>
    <row r="486" spans="4:4">
      <c r="D486" s="1"/>
    </row>
    <row r="487" spans="4:4">
      <c r="D487" s="1"/>
    </row>
    <row r="488" spans="4:4">
      <c r="D488" s="1"/>
    </row>
    <row r="489" spans="4:4">
      <c r="D489" s="1"/>
    </row>
    <row r="490" spans="4:4">
      <c r="D490" s="1"/>
    </row>
    <row r="491" spans="4:4">
      <c r="D491" s="1"/>
    </row>
    <row r="492" spans="4:4">
      <c r="D492" s="1"/>
    </row>
    <row r="493" spans="4:4">
      <c r="D493" s="1"/>
    </row>
    <row r="494" spans="4:4">
      <c r="D494" s="1"/>
    </row>
    <row r="495" spans="4:4">
      <c r="D495" s="1"/>
    </row>
    <row r="496" spans="4:4">
      <c r="D496" s="1"/>
    </row>
    <row r="497" spans="4:4">
      <c r="D497" s="1"/>
    </row>
    <row r="498" spans="4:4">
      <c r="D498" s="1"/>
    </row>
    <row r="499" spans="4:4">
      <c r="D499" s="1"/>
    </row>
    <row r="500" spans="4:4">
      <c r="D500" s="1"/>
    </row>
    <row r="501" spans="4:4">
      <c r="D501" s="1"/>
    </row>
    <row r="502" spans="4:4">
      <c r="D502" s="1"/>
    </row>
    <row r="503" spans="4:4">
      <c r="D503" s="1"/>
    </row>
    <row r="504" spans="4:4">
      <c r="D504" s="1"/>
    </row>
    <row r="505" spans="4:4">
      <c r="D505" s="1"/>
    </row>
    <row r="506" spans="4:4">
      <c r="D506" s="1"/>
    </row>
    <row r="507" spans="4:4">
      <c r="D507" s="1"/>
    </row>
    <row r="508" spans="4:4">
      <c r="D508" s="1"/>
    </row>
    <row r="509" spans="4:4">
      <c r="D509" s="1"/>
    </row>
    <row r="510" spans="4:4">
      <c r="D510" s="1"/>
    </row>
    <row r="511" spans="4:4">
      <c r="D511" s="1"/>
    </row>
    <row r="512" spans="4:4">
      <c r="D512" s="1"/>
    </row>
    <row r="513" spans="4:4">
      <c r="D513" s="1"/>
    </row>
    <row r="514" spans="4:4">
      <c r="D514" s="1"/>
    </row>
    <row r="515" spans="4:4">
      <c r="D515" s="1"/>
    </row>
    <row r="516" spans="4:4">
      <c r="D516" s="1"/>
    </row>
    <row r="517" spans="4:4">
      <c r="D517" s="1"/>
    </row>
    <row r="518" spans="4:4">
      <c r="D518" s="1"/>
    </row>
    <row r="519" spans="4:4">
      <c r="D519" s="1"/>
    </row>
    <row r="520" spans="4:4">
      <c r="D520" s="1"/>
    </row>
    <row r="521" spans="4:4">
      <c r="D521" s="1"/>
    </row>
    <row r="522" spans="4:4">
      <c r="D522" s="1"/>
    </row>
    <row r="523" spans="4:4">
      <c r="D523" s="1"/>
    </row>
    <row r="524" spans="4:4">
      <c r="D524" s="1"/>
    </row>
    <row r="525" spans="4:4">
      <c r="D525" s="1"/>
    </row>
    <row r="526" spans="4:4">
      <c r="D526" s="1"/>
    </row>
    <row r="527" spans="4:4">
      <c r="D527" s="1"/>
    </row>
    <row r="528" spans="4:4">
      <c r="D528" s="1"/>
    </row>
    <row r="529" spans="4:4">
      <c r="D529" s="1"/>
    </row>
    <row r="530" spans="4:4">
      <c r="D530" s="1"/>
    </row>
    <row r="531" spans="4:4">
      <c r="D531" s="1"/>
    </row>
    <row r="532" spans="4:4">
      <c r="D532" s="1"/>
    </row>
    <row r="533" spans="4:4">
      <c r="D533" s="1"/>
    </row>
    <row r="534" spans="4:4">
      <c r="D534" s="1"/>
    </row>
    <row r="535" spans="4:4">
      <c r="D535" s="1"/>
    </row>
    <row r="536" spans="4:4">
      <c r="D536" s="1"/>
    </row>
    <row r="537" spans="4:4">
      <c r="D537" s="1"/>
    </row>
    <row r="538" spans="4:4">
      <c r="D538" s="1"/>
    </row>
    <row r="539" spans="4:4">
      <c r="D539" s="1"/>
    </row>
    <row r="540" spans="4:4">
      <c r="D540" s="1"/>
    </row>
    <row r="541" spans="4:4">
      <c r="D541" s="1"/>
    </row>
    <row r="542" spans="4:4">
      <c r="D542" s="1"/>
    </row>
    <row r="543" spans="4:4">
      <c r="D543" s="1"/>
    </row>
    <row r="544" spans="4:4">
      <c r="D544" s="1"/>
    </row>
    <row r="545" spans="4:4">
      <c r="D545" s="1"/>
    </row>
    <row r="546" spans="4:4">
      <c r="D546" s="1"/>
    </row>
    <row r="547" spans="4:4">
      <c r="D547" s="1"/>
    </row>
    <row r="548" spans="4:4">
      <c r="D548" s="1"/>
    </row>
    <row r="549" spans="4:4">
      <c r="D549" s="1"/>
    </row>
    <row r="550" spans="4:4">
      <c r="D550" s="1"/>
    </row>
    <row r="551" spans="4:4">
      <c r="D551" s="1"/>
    </row>
    <row r="552" spans="4:4">
      <c r="D552" s="1"/>
    </row>
    <row r="553" spans="4:4">
      <c r="D553" s="1"/>
    </row>
    <row r="554" spans="4:4">
      <c r="D554" s="1"/>
    </row>
    <row r="555" spans="4:4">
      <c r="D555" s="1"/>
    </row>
    <row r="556" spans="4:4">
      <c r="D556" s="1"/>
    </row>
    <row r="557" spans="4:4">
      <c r="D557" s="1"/>
    </row>
    <row r="558" spans="4:4">
      <c r="D558" s="1"/>
    </row>
    <row r="559" spans="4:4">
      <c r="D559" s="1"/>
    </row>
    <row r="560" spans="4:4">
      <c r="D560" s="1"/>
    </row>
    <row r="561" spans="4:4">
      <c r="D561" s="1"/>
    </row>
    <row r="562" spans="4:4">
      <c r="D562" s="1"/>
    </row>
    <row r="563" spans="4:4">
      <c r="D563" s="1"/>
    </row>
    <row r="564" spans="4:4">
      <c r="D564" s="1"/>
    </row>
    <row r="565" spans="4:4">
      <c r="D565" s="1"/>
    </row>
    <row r="566" spans="4:4">
      <c r="D566" s="1"/>
    </row>
    <row r="567" spans="4:4">
      <c r="D567" s="1"/>
    </row>
    <row r="568" spans="4:4">
      <c r="D568" s="1"/>
    </row>
    <row r="569" spans="4:4">
      <c r="D569" s="1"/>
    </row>
    <row r="570" spans="4:4">
      <c r="D570" s="1"/>
    </row>
    <row r="571" spans="4:4">
      <c r="D571" s="1"/>
    </row>
    <row r="572" spans="4:4">
      <c r="D572" s="1"/>
    </row>
    <row r="573" spans="4:4">
      <c r="D573" s="1"/>
    </row>
    <row r="574" spans="4:4">
      <c r="D574" s="1"/>
    </row>
    <row r="575" spans="4:4">
      <c r="D575" s="1"/>
    </row>
    <row r="576" spans="4:4">
      <c r="D576" s="1"/>
    </row>
    <row r="577" spans="4:4">
      <c r="D577" s="1"/>
    </row>
    <row r="578" spans="4:4">
      <c r="D578" s="1"/>
    </row>
    <row r="579" spans="4:4">
      <c r="D579" s="1"/>
    </row>
    <row r="580" spans="4:4">
      <c r="D580" s="1"/>
    </row>
    <row r="581" spans="4:4">
      <c r="D581" s="1"/>
    </row>
    <row r="582" spans="4:4">
      <c r="D582" s="1"/>
    </row>
    <row r="583" spans="4:4">
      <c r="D583" s="1"/>
    </row>
    <row r="584" spans="4:4">
      <c r="D584" s="1"/>
    </row>
    <row r="585" spans="4:4">
      <c r="D585" s="1"/>
    </row>
    <row r="586" spans="4:4">
      <c r="D586" s="1"/>
    </row>
    <row r="587" spans="4:4">
      <c r="D587" s="1"/>
    </row>
    <row r="588" spans="4:4">
      <c r="D588" s="1"/>
    </row>
    <row r="589" spans="4:4">
      <c r="D589" s="1"/>
    </row>
    <row r="590" spans="4:4">
      <c r="D590" s="1"/>
    </row>
    <row r="591" spans="4:4">
      <c r="D591" s="1"/>
    </row>
    <row r="592" spans="4:4">
      <c r="D592" s="1"/>
    </row>
    <row r="593" spans="4:4">
      <c r="D593" s="1"/>
    </row>
    <row r="594" spans="4:4">
      <c r="D594" s="1"/>
    </row>
    <row r="595" spans="4:4">
      <c r="D595" s="1"/>
    </row>
    <row r="596" spans="4:4">
      <c r="D596" s="1"/>
    </row>
    <row r="597" spans="4:4">
      <c r="D597" s="1"/>
    </row>
    <row r="598" spans="4:4">
      <c r="D598" s="1"/>
    </row>
    <row r="599" spans="4:4">
      <c r="D599" s="1"/>
    </row>
    <row r="600" spans="4:4">
      <c r="D600" s="1"/>
    </row>
    <row r="601" spans="4:4">
      <c r="D601" s="1"/>
    </row>
    <row r="602" spans="4:4">
      <c r="D602" s="1"/>
    </row>
    <row r="603" spans="4:4">
      <c r="D603" s="1"/>
    </row>
    <row r="604" spans="4:4">
      <c r="D604" s="1"/>
    </row>
    <row r="605" spans="4:4">
      <c r="D605" s="1"/>
    </row>
    <row r="606" spans="4:4">
      <c r="D606" s="1"/>
    </row>
    <row r="607" spans="4:4">
      <c r="D607" s="1"/>
    </row>
    <row r="608" spans="4:4">
      <c r="D608" s="1"/>
    </row>
    <row r="609" spans="4:4">
      <c r="D609" s="1"/>
    </row>
    <row r="610" spans="4:4">
      <c r="D610" s="1"/>
    </row>
    <row r="611" spans="4:4">
      <c r="D611" s="1"/>
    </row>
    <row r="612" spans="4:4">
      <c r="D612" s="1"/>
    </row>
    <row r="613" spans="4:4">
      <c r="D613" s="1"/>
    </row>
    <row r="614" spans="4:4">
      <c r="D614" s="1"/>
    </row>
    <row r="615" spans="4:4">
      <c r="D615" s="1"/>
    </row>
    <row r="616" spans="4:4">
      <c r="D616" s="1"/>
    </row>
    <row r="617" spans="4:4">
      <c r="D617" s="1"/>
    </row>
    <row r="618" spans="4:4">
      <c r="D618" s="1"/>
    </row>
    <row r="619" spans="4:4">
      <c r="D619" s="1"/>
    </row>
    <row r="620" spans="4:4">
      <c r="D620" s="1"/>
    </row>
    <row r="621" spans="4:4">
      <c r="D621" s="1"/>
    </row>
    <row r="622" spans="4:4">
      <c r="D622" s="1"/>
    </row>
    <row r="623" spans="4:4">
      <c r="D623" s="1"/>
    </row>
    <row r="624" spans="4:4">
      <c r="D624" s="1"/>
    </row>
    <row r="625" spans="4:4">
      <c r="D625" s="1"/>
    </row>
    <row r="626" spans="4:4">
      <c r="D626" s="1"/>
    </row>
    <row r="627" spans="4:4">
      <c r="D627" s="1"/>
    </row>
    <row r="628" spans="4:4">
      <c r="D628" s="1"/>
    </row>
    <row r="629" spans="4:4">
      <c r="D629" s="1"/>
    </row>
    <row r="630" spans="4:4">
      <c r="D630" s="1"/>
    </row>
    <row r="631" spans="4:4">
      <c r="D631" s="1"/>
    </row>
    <row r="632" spans="4:4">
      <c r="D632" s="1"/>
    </row>
    <row r="633" spans="4:4">
      <c r="D633" s="1"/>
    </row>
    <row r="634" spans="4:4">
      <c r="D634" s="1"/>
    </row>
    <row r="635" spans="4:4">
      <c r="D635" s="1"/>
    </row>
    <row r="636" spans="4:4">
      <c r="D636" s="1"/>
    </row>
    <row r="637" spans="4:4">
      <c r="D637" s="1"/>
    </row>
    <row r="638" spans="4:4">
      <c r="D638" s="1"/>
    </row>
    <row r="639" spans="4:4">
      <c r="D639" s="1"/>
    </row>
    <row r="640" spans="4:4">
      <c r="D640" s="1"/>
    </row>
    <row r="641" spans="4:4">
      <c r="D641" s="1"/>
    </row>
    <row r="642" spans="4:4">
      <c r="D642" s="1"/>
    </row>
    <row r="643" spans="4:4">
      <c r="D643" s="1"/>
    </row>
    <row r="644" spans="4:4">
      <c r="D644" s="1"/>
    </row>
    <row r="645" spans="4:4">
      <c r="D645" s="1"/>
    </row>
    <row r="646" spans="4:4">
      <c r="D646" s="1"/>
    </row>
    <row r="647" spans="4:4">
      <c r="D647" s="1"/>
    </row>
    <row r="648" spans="4:4">
      <c r="D648" s="1"/>
    </row>
    <row r="649" spans="4:4">
      <c r="D649" s="1"/>
    </row>
    <row r="650" spans="4:4">
      <c r="D650" s="1"/>
    </row>
    <row r="651" spans="4:4">
      <c r="D651" s="1"/>
    </row>
    <row r="652" spans="4:4">
      <c r="D652" s="1"/>
    </row>
    <row r="653" spans="4:4">
      <c r="D653" s="1"/>
    </row>
    <row r="654" spans="4:4">
      <c r="D654" s="1"/>
    </row>
    <row r="655" spans="4:4">
      <c r="D655" s="1"/>
    </row>
    <row r="656" spans="4:4">
      <c r="D656" s="1"/>
    </row>
    <row r="657" spans="4:4">
      <c r="D657" s="1"/>
    </row>
    <row r="658" spans="4:4">
      <c r="D658" s="1"/>
    </row>
    <row r="659" spans="4:4">
      <c r="D659" s="1"/>
    </row>
    <row r="660" spans="4:4">
      <c r="D660" s="1"/>
    </row>
    <row r="661" spans="4:4">
      <c r="D661" s="1"/>
    </row>
    <row r="662" spans="4:4">
      <c r="D662" s="1"/>
    </row>
    <row r="663" spans="4:4">
      <c r="D663" s="1"/>
    </row>
    <row r="664" spans="4:4">
      <c r="D664" s="1"/>
    </row>
    <row r="665" spans="4:4">
      <c r="D665" s="1"/>
    </row>
    <row r="666" spans="4:4">
      <c r="D666" s="1"/>
    </row>
    <row r="667" spans="4:4">
      <c r="D667" s="1"/>
    </row>
    <row r="668" spans="4:4">
      <c r="D668" s="1"/>
    </row>
    <row r="669" spans="4:4">
      <c r="D669" s="1"/>
    </row>
    <row r="670" spans="4:4">
      <c r="D670" s="1"/>
    </row>
    <row r="671" spans="4:4">
      <c r="D671" s="1"/>
    </row>
    <row r="672" spans="4:4">
      <c r="D672" s="1"/>
    </row>
    <row r="673" spans="4:4">
      <c r="D673" s="1"/>
    </row>
    <row r="674" spans="4:4">
      <c r="D674" s="1"/>
    </row>
    <row r="675" spans="4:4">
      <c r="D675" s="1"/>
    </row>
    <row r="676" spans="4:4">
      <c r="D676" s="1"/>
    </row>
    <row r="677" spans="4:4">
      <c r="D677" s="1"/>
    </row>
    <row r="678" spans="4:4">
      <c r="D678" s="1"/>
    </row>
    <row r="679" spans="4:4">
      <c r="D679" s="1"/>
    </row>
    <row r="680" spans="4:4">
      <c r="D680" s="1"/>
    </row>
    <row r="681" spans="4:4">
      <c r="D681" s="1"/>
    </row>
    <row r="682" spans="4:4">
      <c r="D682" s="1"/>
    </row>
    <row r="683" spans="4:4">
      <c r="D683" s="1"/>
    </row>
    <row r="684" spans="4:4">
      <c r="D684" s="1"/>
    </row>
    <row r="685" spans="4:4">
      <c r="D685" s="1"/>
    </row>
    <row r="686" spans="4:4">
      <c r="D686" s="1"/>
    </row>
    <row r="687" spans="4:4">
      <c r="D687" s="1"/>
    </row>
    <row r="688" spans="4:4">
      <c r="D688" s="1"/>
    </row>
    <row r="689" spans="4:4">
      <c r="D689" s="1"/>
    </row>
    <row r="690" spans="4:4">
      <c r="D690" s="1"/>
    </row>
    <row r="691" spans="4:4">
      <c r="D691" s="1"/>
    </row>
    <row r="692" spans="4:4">
      <c r="D692" s="1"/>
    </row>
    <row r="693" spans="4:4">
      <c r="D693" s="1"/>
    </row>
    <row r="694" spans="4:4">
      <c r="D694" s="1"/>
    </row>
    <row r="695" spans="4:4">
      <c r="D695" s="1"/>
    </row>
    <row r="696" spans="4:4">
      <c r="D696" s="1"/>
    </row>
    <row r="697" spans="4:4">
      <c r="D697" s="1"/>
    </row>
    <row r="698" spans="4:4">
      <c r="D698" s="1"/>
    </row>
    <row r="699" spans="4:4">
      <c r="D699" s="1"/>
    </row>
    <row r="700" spans="4:4">
      <c r="D700" s="1"/>
    </row>
    <row r="701" spans="4:4">
      <c r="D701" s="1"/>
    </row>
    <row r="702" spans="4:4">
      <c r="D702" s="1"/>
    </row>
    <row r="703" spans="4:4">
      <c r="D703" s="1"/>
    </row>
    <row r="704" spans="4:4">
      <c r="D704" s="1"/>
    </row>
    <row r="705" spans="4:4">
      <c r="D705" s="1"/>
    </row>
    <row r="706" spans="4:4">
      <c r="D706" s="1"/>
    </row>
    <row r="707" spans="4:4">
      <c r="D707" s="1"/>
    </row>
    <row r="708" spans="4:4">
      <c r="D708" s="1"/>
    </row>
    <row r="709" spans="4:4">
      <c r="D709" s="1"/>
    </row>
    <row r="710" spans="4:4">
      <c r="D710" s="1"/>
    </row>
    <row r="711" spans="4:4">
      <c r="D711" s="1"/>
    </row>
    <row r="712" spans="4:4">
      <c r="D712" s="1"/>
    </row>
    <row r="713" spans="4:4">
      <c r="D713" s="1"/>
    </row>
    <row r="714" spans="4:4">
      <c r="D714" s="1"/>
    </row>
    <row r="715" spans="4:4">
      <c r="D715" s="1"/>
    </row>
    <row r="716" spans="4:4">
      <c r="D716" s="1"/>
    </row>
    <row r="717" spans="4:4">
      <c r="D717" s="1"/>
    </row>
    <row r="718" spans="4:4">
      <c r="D718" s="1"/>
    </row>
    <row r="719" spans="4:4">
      <c r="D719" s="1"/>
    </row>
    <row r="720" spans="4:4">
      <c r="D720" s="1"/>
    </row>
    <row r="721" spans="4:4">
      <c r="D721" s="1"/>
    </row>
    <row r="722" spans="4:4">
      <c r="D722" s="1"/>
    </row>
    <row r="723" spans="4:4">
      <c r="D723" s="1"/>
    </row>
    <row r="724" spans="4:4">
      <c r="D724" s="1"/>
    </row>
    <row r="725" spans="4:4">
      <c r="D725" s="1"/>
    </row>
    <row r="726" spans="4:4">
      <c r="D726" s="1"/>
    </row>
    <row r="727" spans="4:4">
      <c r="D727" s="1"/>
    </row>
    <row r="728" spans="4:4">
      <c r="D728" s="1"/>
    </row>
    <row r="729" spans="4:4">
      <c r="D729" s="1"/>
    </row>
    <row r="730" spans="4:4">
      <c r="D730" s="1"/>
    </row>
    <row r="731" spans="4:4">
      <c r="D731" s="1"/>
    </row>
    <row r="732" spans="4:4">
      <c r="D732" s="1"/>
    </row>
    <row r="733" spans="4:4">
      <c r="D733" s="1"/>
    </row>
    <row r="734" spans="4:4">
      <c r="D734" s="1"/>
    </row>
    <row r="735" spans="4:4">
      <c r="D735" s="1"/>
    </row>
    <row r="736" spans="4:4">
      <c r="D736" s="1"/>
    </row>
    <row r="737" spans="4:4">
      <c r="D737" s="1"/>
    </row>
    <row r="738" spans="4:4">
      <c r="D738" s="1"/>
    </row>
    <row r="739" spans="4:4">
      <c r="D739" s="1"/>
    </row>
    <row r="740" spans="4:4">
      <c r="D740" s="1"/>
    </row>
    <row r="741" spans="4:4">
      <c r="D741" s="1"/>
    </row>
    <row r="742" spans="4:4">
      <c r="D742" s="1"/>
    </row>
    <row r="743" spans="4:4">
      <c r="D743" s="1"/>
    </row>
    <row r="744" spans="4:4">
      <c r="D744" s="1"/>
    </row>
    <row r="745" spans="4:4">
      <c r="D745" s="1"/>
    </row>
    <row r="746" spans="4:4">
      <c r="D746" s="1"/>
    </row>
    <row r="747" spans="4:4">
      <c r="D747" s="1"/>
    </row>
    <row r="748" spans="4:4">
      <c r="D748" s="1"/>
    </row>
    <row r="749" spans="4:4">
      <c r="D749" s="1"/>
    </row>
    <row r="750" spans="4:4">
      <c r="D750" s="1"/>
    </row>
    <row r="751" spans="4:4">
      <c r="D751" s="1"/>
    </row>
    <row r="752" spans="4:4">
      <c r="D752" s="1"/>
    </row>
    <row r="753" spans="4:4">
      <c r="D753" s="1"/>
    </row>
    <row r="754" spans="4:4">
      <c r="D754" s="1"/>
    </row>
    <row r="755" spans="4:4">
      <c r="D755" s="1"/>
    </row>
    <row r="756" spans="4:4">
      <c r="D756" s="1"/>
    </row>
    <row r="757" spans="4:4">
      <c r="D757" s="1"/>
    </row>
    <row r="758" spans="4:4">
      <c r="D758" s="1"/>
    </row>
    <row r="759" spans="4:4">
      <c r="D759" s="1"/>
    </row>
    <row r="760" spans="4:4">
      <c r="D760" s="1"/>
    </row>
    <row r="761" spans="4:4">
      <c r="D761" s="1"/>
    </row>
    <row r="762" spans="4:4">
      <c r="D762" s="1"/>
    </row>
    <row r="763" spans="4:4">
      <c r="D763" s="1"/>
    </row>
    <row r="764" spans="4:4">
      <c r="D764" s="1"/>
    </row>
    <row r="765" spans="4:4">
      <c r="D765" s="1"/>
    </row>
    <row r="766" spans="4:4">
      <c r="D766" s="1"/>
    </row>
    <row r="767" spans="4:4">
      <c r="D767" s="1"/>
    </row>
    <row r="768" spans="4:4">
      <c r="D768" s="1"/>
    </row>
    <row r="769" spans="4:4">
      <c r="D769" s="1"/>
    </row>
    <row r="770" spans="4:4">
      <c r="D770" s="1"/>
    </row>
    <row r="771" spans="4:4">
      <c r="D771" s="1"/>
    </row>
    <row r="772" spans="4:4">
      <c r="D772" s="1"/>
    </row>
    <row r="773" spans="4:4">
      <c r="D773" s="1"/>
    </row>
    <row r="774" spans="4:4">
      <c r="D774" s="1"/>
    </row>
    <row r="775" spans="4:4">
      <c r="D775" s="1"/>
    </row>
    <row r="776" spans="4:4">
      <c r="D776" s="1"/>
    </row>
    <row r="777" spans="4:4">
      <c r="D777" s="1"/>
    </row>
    <row r="778" spans="4:4">
      <c r="D778" s="1"/>
    </row>
    <row r="779" spans="4:4">
      <c r="D779" s="1"/>
    </row>
    <row r="780" spans="4:4">
      <c r="D780" s="1"/>
    </row>
    <row r="781" spans="4:4">
      <c r="D781" s="1"/>
    </row>
    <row r="782" spans="4:4">
      <c r="D782" s="1"/>
    </row>
    <row r="783" spans="4:4">
      <c r="D783" s="1"/>
    </row>
    <row r="784" spans="4:4">
      <c r="D784" s="1"/>
    </row>
    <row r="785" spans="4:4">
      <c r="D785" s="1"/>
    </row>
    <row r="786" spans="4:4">
      <c r="D786" s="1"/>
    </row>
    <row r="787" spans="4:4">
      <c r="D787" s="1"/>
    </row>
    <row r="788" spans="4:4">
      <c r="D788" s="1"/>
    </row>
    <row r="789" spans="4:4">
      <c r="D789" s="1"/>
    </row>
    <row r="790" spans="4:4">
      <c r="D790" s="1"/>
    </row>
    <row r="791" spans="4:4">
      <c r="D791" s="1"/>
    </row>
    <row r="792" spans="4:4">
      <c r="D792" s="1"/>
    </row>
    <row r="793" spans="4:4">
      <c r="D793" s="1"/>
    </row>
    <row r="794" spans="4:4">
      <c r="D794" s="1"/>
    </row>
    <row r="795" spans="4:4">
      <c r="D795" s="1"/>
    </row>
    <row r="796" spans="4:4">
      <c r="D796" s="1"/>
    </row>
    <row r="797" spans="4:4">
      <c r="D797" s="1"/>
    </row>
    <row r="798" spans="4:4">
      <c r="D798" s="1"/>
    </row>
    <row r="799" spans="4:4">
      <c r="D799" s="1"/>
    </row>
    <row r="800" spans="4:4">
      <c r="D800" s="1"/>
    </row>
    <row r="801" spans="4:4">
      <c r="D801" s="1"/>
    </row>
    <row r="802" spans="4:4">
      <c r="D802" s="1"/>
    </row>
    <row r="803" spans="4:4">
      <c r="D803" s="1"/>
    </row>
    <row r="804" spans="4:4">
      <c r="D804" s="1"/>
    </row>
    <row r="805" spans="4:4">
      <c r="D805" s="1"/>
    </row>
    <row r="806" spans="4:4">
      <c r="D806" s="1"/>
    </row>
    <row r="807" spans="4:4">
      <c r="D807" s="1"/>
    </row>
    <row r="808" spans="4:4">
      <c r="D808" s="1"/>
    </row>
    <row r="809" spans="4:4">
      <c r="D809" s="1"/>
    </row>
    <row r="810" spans="4:4">
      <c r="D810" s="1"/>
    </row>
    <row r="811" spans="4:4">
      <c r="D811" s="1"/>
    </row>
    <row r="812" spans="4:4">
      <c r="D812" s="1"/>
    </row>
    <row r="813" spans="4:4">
      <c r="D813" s="1"/>
    </row>
    <row r="814" spans="4:4">
      <c r="D814" s="1"/>
    </row>
    <row r="815" spans="4:4">
      <c r="D815" s="1"/>
    </row>
    <row r="816" spans="4:4">
      <c r="D816" s="1"/>
    </row>
    <row r="817" spans="4:4">
      <c r="D817" s="1"/>
    </row>
    <row r="818" spans="4:4">
      <c r="D818" s="1"/>
    </row>
    <row r="819" spans="4:4">
      <c r="D819" s="1"/>
    </row>
    <row r="820" spans="4:4">
      <c r="D820" s="1"/>
    </row>
    <row r="821" spans="4:4">
      <c r="D821" s="1"/>
    </row>
    <row r="822" spans="4:4">
      <c r="D822" s="1"/>
    </row>
    <row r="823" spans="4:4">
      <c r="D823" s="1"/>
    </row>
    <row r="824" spans="4:4">
      <c r="D824" s="1"/>
    </row>
    <row r="825" spans="4:4">
      <c r="D825" s="1"/>
    </row>
    <row r="826" spans="4:4">
      <c r="D826" s="1"/>
    </row>
    <row r="827" spans="4:4">
      <c r="D827" s="1"/>
    </row>
    <row r="828" spans="4:4">
      <c r="D828" s="1"/>
    </row>
    <row r="829" spans="4:4">
      <c r="D829" s="1"/>
    </row>
    <row r="830" spans="4:4">
      <c r="D830" s="1"/>
    </row>
    <row r="831" spans="4:4">
      <c r="D831" s="1"/>
    </row>
    <row r="832" spans="4:4">
      <c r="D832" s="1"/>
    </row>
    <row r="833" spans="4:4">
      <c r="D833" s="1"/>
    </row>
    <row r="834" spans="4:4">
      <c r="D834" s="1"/>
    </row>
    <row r="835" spans="4:4">
      <c r="D835" s="1"/>
    </row>
    <row r="836" spans="4:4">
      <c r="D836" s="1"/>
    </row>
    <row r="837" spans="4:4">
      <c r="D837" s="1"/>
    </row>
    <row r="838" spans="4:4">
      <c r="D838" s="1"/>
    </row>
    <row r="839" spans="4:4">
      <c r="D839" s="1"/>
    </row>
    <row r="840" spans="4:4">
      <c r="D840" s="1"/>
    </row>
    <row r="841" spans="4:4">
      <c r="D841" s="1"/>
    </row>
    <row r="842" spans="4:4">
      <c r="D842" s="1"/>
    </row>
    <row r="843" spans="4:4">
      <c r="D843" s="1"/>
    </row>
    <row r="844" spans="4:4">
      <c r="D844" s="1"/>
    </row>
    <row r="845" spans="4:4">
      <c r="D845" s="1"/>
    </row>
    <row r="846" spans="4:4">
      <c r="D846" s="1"/>
    </row>
    <row r="847" spans="4:4">
      <c r="D847" s="1"/>
    </row>
    <row r="848" spans="4:4">
      <c r="D848" s="1"/>
    </row>
    <row r="849" spans="4:4">
      <c r="D849" s="1"/>
    </row>
    <row r="850" spans="4:4">
      <c r="D850" s="1"/>
    </row>
    <row r="851" spans="4:4">
      <c r="D851" s="1"/>
    </row>
    <row r="852" spans="4:4">
      <c r="D852" s="1"/>
    </row>
    <row r="853" spans="4:4">
      <c r="D853" s="1"/>
    </row>
    <row r="854" spans="4:4">
      <c r="D854" s="1"/>
    </row>
    <row r="855" spans="4:4">
      <c r="D855" s="1"/>
    </row>
    <row r="856" spans="4:4">
      <c r="D856" s="1"/>
    </row>
    <row r="857" spans="4:4">
      <c r="D857" s="1"/>
    </row>
    <row r="858" spans="4:4">
      <c r="D858" s="1"/>
    </row>
    <row r="859" spans="4:4">
      <c r="D859" s="1"/>
    </row>
    <row r="860" spans="4:4">
      <c r="D860" s="1"/>
    </row>
    <row r="861" spans="4:4">
      <c r="D861" s="1"/>
    </row>
    <row r="862" spans="4:4">
      <c r="D862" s="1"/>
    </row>
    <row r="863" spans="4:4">
      <c r="D863" s="1"/>
    </row>
    <row r="864" spans="4:4">
      <c r="D864" s="1"/>
    </row>
    <row r="865" spans="4:4">
      <c r="D865" s="1"/>
    </row>
    <row r="866" spans="4:4">
      <c r="D866" s="1"/>
    </row>
    <row r="867" spans="4:4">
      <c r="D867" s="1"/>
    </row>
    <row r="868" spans="4:4">
      <c r="D868" s="1"/>
    </row>
    <row r="869" spans="4:4">
      <c r="D869" s="1"/>
    </row>
    <row r="870" spans="4:4">
      <c r="D870" s="1"/>
    </row>
    <row r="871" spans="4:4">
      <c r="D871" s="1"/>
    </row>
    <row r="872" spans="4:4">
      <c r="D872" s="1"/>
    </row>
    <row r="873" spans="4:4">
      <c r="D873" s="1"/>
    </row>
    <row r="874" spans="4:4">
      <c r="D874" s="1"/>
    </row>
    <row r="875" spans="4:4">
      <c r="D875" s="1"/>
    </row>
    <row r="876" spans="4:4">
      <c r="D876" s="1"/>
    </row>
    <row r="877" spans="4:4">
      <c r="D877" s="1"/>
    </row>
    <row r="878" spans="4:4">
      <c r="D878" s="1"/>
    </row>
    <row r="879" spans="4:4">
      <c r="D879" s="1"/>
    </row>
    <row r="880" spans="4:4">
      <c r="D880" s="1"/>
    </row>
    <row r="881" spans="4:4">
      <c r="D881" s="1"/>
    </row>
    <row r="882" spans="4:4">
      <c r="D882" s="1"/>
    </row>
    <row r="883" spans="4:4">
      <c r="D883" s="1"/>
    </row>
    <row r="884" spans="4:4">
      <c r="D884" s="1"/>
    </row>
    <row r="885" spans="4:4">
      <c r="D885" s="1"/>
    </row>
    <row r="886" spans="4:4">
      <c r="D886" s="1"/>
    </row>
    <row r="887" spans="4:4">
      <c r="D887" s="1"/>
    </row>
    <row r="888" spans="4:4">
      <c r="D888" s="1"/>
    </row>
    <row r="889" spans="4:4">
      <c r="D889" s="1"/>
    </row>
    <row r="890" spans="4:4">
      <c r="D890" s="1"/>
    </row>
    <row r="891" spans="4:4">
      <c r="D891" s="1"/>
    </row>
    <row r="892" spans="4:4">
      <c r="D892" s="1"/>
    </row>
    <row r="893" spans="4:4">
      <c r="D893" s="1"/>
    </row>
    <row r="894" spans="4:4">
      <c r="D894" s="1"/>
    </row>
    <row r="895" spans="4:4">
      <c r="D895" s="1"/>
    </row>
    <row r="896" spans="4:4">
      <c r="D896" s="1"/>
    </row>
    <row r="897" spans="4:4">
      <c r="D897" s="1"/>
    </row>
    <row r="898" spans="4:4">
      <c r="D898" s="1"/>
    </row>
    <row r="899" spans="4:4">
      <c r="D899" s="1"/>
    </row>
    <row r="900" spans="4:4">
      <c r="D900" s="1"/>
    </row>
    <row r="901" spans="4:4">
      <c r="D901" s="1"/>
    </row>
    <row r="902" spans="4:4">
      <c r="D902" s="1"/>
    </row>
    <row r="903" spans="4:4">
      <c r="D903" s="1"/>
    </row>
    <row r="904" spans="4:4">
      <c r="D904" s="1"/>
    </row>
    <row r="905" spans="4:4">
      <c r="D905" s="1"/>
    </row>
    <row r="906" spans="4:4">
      <c r="D906" s="1"/>
    </row>
    <row r="907" spans="4:4">
      <c r="D907" s="1"/>
    </row>
    <row r="908" spans="4:4">
      <c r="D908" s="1"/>
    </row>
    <row r="909" spans="4:4">
      <c r="D909" s="1"/>
    </row>
    <row r="910" spans="4:4">
      <c r="D910" s="1"/>
    </row>
    <row r="911" spans="4:4">
      <c r="D911" s="1"/>
    </row>
    <row r="912" spans="4:4">
      <c r="D912" s="1"/>
    </row>
    <row r="913" spans="4:4">
      <c r="D913" s="1"/>
    </row>
    <row r="914" spans="4:4">
      <c r="D914" s="1"/>
    </row>
    <row r="915" spans="4:4">
      <c r="D915" s="1"/>
    </row>
    <row r="916" spans="4:4">
      <c r="D916" s="1"/>
    </row>
    <row r="917" spans="4:4">
      <c r="D917" s="1"/>
    </row>
    <row r="918" spans="4:4">
      <c r="D918" s="1"/>
    </row>
    <row r="919" spans="4:4">
      <c r="D919" s="1"/>
    </row>
    <row r="920" spans="4:4">
      <c r="D920" s="1"/>
    </row>
    <row r="921" spans="4:4">
      <c r="D921" s="1"/>
    </row>
    <row r="922" spans="4:4">
      <c r="D922" s="1"/>
    </row>
    <row r="923" spans="4:4">
      <c r="D923" s="1"/>
    </row>
    <row r="924" spans="4:4">
      <c r="D924" s="1"/>
    </row>
    <row r="925" spans="4:4">
      <c r="D925" s="1"/>
    </row>
    <row r="926" spans="4:4">
      <c r="D926" s="1"/>
    </row>
    <row r="927" spans="4:4">
      <c r="D927" s="1"/>
    </row>
    <row r="928" spans="4:4">
      <c r="D928" s="1"/>
    </row>
    <row r="929" spans="4:4">
      <c r="D929" s="1"/>
    </row>
    <row r="930" spans="4:4">
      <c r="D930" s="1"/>
    </row>
    <row r="931" spans="4:4">
      <c r="D931" s="1"/>
    </row>
    <row r="932" spans="4:4">
      <c r="D932" s="1"/>
    </row>
    <row r="933" spans="4:4">
      <c r="D933" s="1"/>
    </row>
    <row r="934" spans="4:4">
      <c r="D934" s="1"/>
    </row>
    <row r="935" spans="4:4">
      <c r="D935" s="1"/>
    </row>
    <row r="936" spans="4:4">
      <c r="D936" s="1"/>
    </row>
    <row r="937" spans="4:4">
      <c r="D937" s="1"/>
    </row>
    <row r="938" spans="4:4">
      <c r="D938" s="1"/>
    </row>
    <row r="939" spans="4:4">
      <c r="D939" s="1"/>
    </row>
    <row r="940" spans="4:4">
      <c r="D940" s="1"/>
    </row>
    <row r="941" spans="4:4">
      <c r="D941" s="1"/>
    </row>
    <row r="942" spans="4:4">
      <c r="D942" s="1"/>
    </row>
    <row r="943" spans="4:4">
      <c r="D943" s="1"/>
    </row>
    <row r="944" spans="4:4">
      <c r="D944" s="1"/>
    </row>
    <row r="945" spans="4:4">
      <c r="D945" s="1"/>
    </row>
    <row r="946" spans="4:4">
      <c r="D946" s="1"/>
    </row>
    <row r="947" spans="4:4">
      <c r="D947" s="1"/>
    </row>
    <row r="948" spans="4:4">
      <c r="D948" s="1"/>
    </row>
    <row r="949" spans="4:4">
      <c r="D949" s="1"/>
    </row>
    <row r="950" spans="4:4">
      <c r="D950" s="1"/>
    </row>
    <row r="951" spans="4:4">
      <c r="D951" s="1"/>
    </row>
    <row r="952" spans="4:4">
      <c r="D952" s="1"/>
    </row>
    <row r="953" spans="4:4">
      <c r="D953" s="1"/>
    </row>
    <row r="954" spans="4:4">
      <c r="D954" s="1"/>
    </row>
    <row r="955" spans="4:4">
      <c r="D955" s="1"/>
    </row>
    <row r="956" spans="4:4">
      <c r="D956" s="1"/>
    </row>
    <row r="957" spans="4:4">
      <c r="D957" s="1"/>
    </row>
    <row r="958" spans="4:4">
      <c r="D958" s="1"/>
    </row>
    <row r="959" spans="4:4">
      <c r="D959" s="1"/>
    </row>
    <row r="960" spans="4:4">
      <c r="D960" s="1"/>
    </row>
    <row r="961" spans="4:4">
      <c r="D961" s="1"/>
    </row>
    <row r="962" spans="4:4">
      <c r="D962" s="1"/>
    </row>
    <row r="963" spans="4:4">
      <c r="D963" s="1"/>
    </row>
    <row r="964" spans="4:4">
      <c r="D964" s="1"/>
    </row>
    <row r="965" spans="4:4">
      <c r="D965" s="1"/>
    </row>
    <row r="966" spans="4:4">
      <c r="D966" s="1"/>
    </row>
    <row r="967" spans="4:4">
      <c r="D967" s="1"/>
    </row>
    <row r="968" spans="4:4">
      <c r="D968" s="1"/>
    </row>
    <row r="969" spans="4:4">
      <c r="D969" s="1"/>
    </row>
    <row r="970" spans="4:4">
      <c r="D970" s="1"/>
    </row>
    <row r="971" spans="4:4">
      <c r="D971" s="1"/>
    </row>
    <row r="972" spans="4:4">
      <c r="D972" s="1"/>
    </row>
    <row r="973" spans="4:4">
      <c r="D973" s="1"/>
    </row>
    <row r="974" spans="4:4">
      <c r="D974" s="1"/>
    </row>
    <row r="975" spans="4:4">
      <c r="D975" s="1"/>
    </row>
    <row r="976" spans="4:4">
      <c r="D976" s="1"/>
    </row>
    <row r="977" spans="4:4">
      <c r="D977" s="1"/>
    </row>
    <row r="978" spans="4:4">
      <c r="D978" s="1"/>
    </row>
    <row r="979" spans="4:4">
      <c r="D979" s="1"/>
    </row>
    <row r="980" spans="4:4">
      <c r="D980" s="1"/>
    </row>
    <row r="981" spans="4:4">
      <c r="D981" s="1"/>
    </row>
    <row r="982" spans="4:4">
      <c r="D982" s="1"/>
    </row>
    <row r="983" spans="4:4">
      <c r="D983" s="1"/>
    </row>
    <row r="984" spans="4:4">
      <c r="D984" s="1"/>
    </row>
    <row r="985" spans="4:4">
      <c r="D985" s="1"/>
    </row>
    <row r="986" spans="4:4">
      <c r="D986" s="1"/>
    </row>
    <row r="987" spans="4:4">
      <c r="D987" s="1"/>
    </row>
    <row r="988" spans="4:4">
      <c r="D988" s="1"/>
    </row>
    <row r="989" spans="4:4">
      <c r="D989" s="1"/>
    </row>
    <row r="990" spans="4:4">
      <c r="D990" s="1"/>
    </row>
    <row r="991" spans="4:4">
      <c r="D991" s="1"/>
    </row>
    <row r="992" spans="4:4">
      <c r="D992" s="1"/>
    </row>
    <row r="993" spans="4:4">
      <c r="D993" s="1"/>
    </row>
    <row r="994" spans="4:4">
      <c r="D994" s="1"/>
    </row>
    <row r="995" spans="4:4">
      <c r="D995" s="1"/>
    </row>
    <row r="996" spans="4:4">
      <c r="D996" s="1"/>
    </row>
    <row r="997" spans="4:4">
      <c r="D997" s="1"/>
    </row>
    <row r="998" spans="4:4">
      <c r="D998" s="1"/>
    </row>
    <row r="999" spans="4:4">
      <c r="D999" s="1"/>
    </row>
    <row r="1000" spans="4:4">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A951"/>
  <sheetViews>
    <sheetView showGridLines="0" topLeftCell="A22" zoomScale="85" zoomScaleNormal="85" workbookViewId="0">
      <selection activeCell="E36" sqref="E36"/>
    </sheetView>
  </sheetViews>
  <sheetFormatPr baseColWidth="10" defaultColWidth="14.5" defaultRowHeight="15" customHeight="1"/>
  <cols>
    <col min="1" max="1" width="6.5" style="450" customWidth="1"/>
    <col min="2" max="2" width="14.83203125" style="450" customWidth="1"/>
    <col min="3" max="3" width="17.5" style="450" customWidth="1"/>
    <col min="4" max="4" width="21.5" style="450" customWidth="1"/>
    <col min="5" max="5" width="52.33203125" style="450" customWidth="1"/>
    <col min="6" max="6" width="24.1640625" style="450" customWidth="1"/>
    <col min="7" max="7" width="26.5" style="450" customWidth="1"/>
    <col min="8" max="8" width="25.83203125" style="450" customWidth="1"/>
    <col min="9" max="9" width="14" style="450" customWidth="1"/>
    <col min="10" max="10" width="23" style="450" customWidth="1"/>
    <col min="11" max="11" width="18.5" style="450" customWidth="1"/>
    <col min="12" max="12" width="20" style="450" customWidth="1"/>
    <col min="13" max="13" width="18.33203125" style="450" customWidth="1"/>
    <col min="14" max="15" width="18" style="450" customWidth="1"/>
    <col min="16" max="16" width="26.33203125" style="450" customWidth="1"/>
    <col min="17" max="17" width="24.83203125" style="450" customWidth="1"/>
    <col min="18" max="18" width="19.5" style="450" customWidth="1"/>
    <col min="19" max="19" width="36" style="450" customWidth="1"/>
    <col min="20" max="20" width="76" style="450" customWidth="1"/>
    <col min="21" max="21" width="40.1640625" style="450" customWidth="1"/>
    <col min="22" max="22" width="18.5" style="450" customWidth="1"/>
    <col min="23" max="23" width="19.5" style="450" customWidth="1"/>
    <col min="24" max="24" width="33.6640625" style="450" customWidth="1"/>
    <col min="25" max="25" width="31.1640625" style="443" customWidth="1"/>
    <col min="26" max="26" width="14.5" style="443" customWidth="1"/>
    <col min="27" max="28" width="11" style="443" customWidth="1"/>
    <col min="29" max="16384" width="14.5" style="443"/>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975"/>
      <c r="C17" s="97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977"/>
      <c r="B18" s="978"/>
      <c r="C18" s="979"/>
      <c r="D18" s="896"/>
      <c r="E18" s="897"/>
      <c r="F18" s="897"/>
      <c r="G18" s="897"/>
      <c r="H18" s="897"/>
      <c r="I18" s="897"/>
      <c r="J18" s="897"/>
      <c r="K18" s="897"/>
      <c r="L18" s="897"/>
      <c r="M18" s="897"/>
      <c r="N18" s="897"/>
      <c r="O18" s="897"/>
      <c r="P18" s="897"/>
      <c r="Q18" s="897"/>
      <c r="R18" s="897"/>
      <c r="S18" s="897"/>
      <c r="T18" s="897"/>
      <c r="U18" s="897"/>
      <c r="V18" s="897"/>
      <c r="W18" s="898"/>
      <c r="X18" s="141" t="s">
        <v>160</v>
      </c>
      <c r="Z18" s="1"/>
    </row>
    <row r="19" spans="1:27" ht="27.75" customHeight="1">
      <c r="A19" s="977"/>
      <c r="B19" s="978"/>
      <c r="C19" s="979"/>
      <c r="D19" s="896"/>
      <c r="E19" s="897"/>
      <c r="F19" s="897"/>
      <c r="G19" s="897"/>
      <c r="H19" s="897"/>
      <c r="I19" s="897"/>
      <c r="J19" s="897"/>
      <c r="K19" s="897"/>
      <c r="L19" s="897"/>
      <c r="M19" s="897"/>
      <c r="N19" s="897"/>
      <c r="O19" s="897"/>
      <c r="P19" s="897"/>
      <c r="Q19" s="897"/>
      <c r="R19" s="897"/>
      <c r="S19" s="897"/>
      <c r="T19" s="897"/>
      <c r="U19" s="897"/>
      <c r="V19" s="897"/>
      <c r="W19" s="898"/>
      <c r="X19" s="142" t="s">
        <v>161</v>
      </c>
      <c r="Z19" s="1"/>
    </row>
    <row r="20" spans="1:27" ht="27.75" customHeight="1" thickBot="1">
      <c r="A20" s="980"/>
      <c r="B20" s="981"/>
      <c r="C20" s="98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s="515" customFormat="1" ht="45" customHeight="1" thickBot="1">
      <c r="A21" s="524" t="s">
        <v>932</v>
      </c>
      <c r="B21" s="517"/>
      <c r="C21" s="517"/>
      <c r="D21" s="516"/>
      <c r="E21" s="516"/>
      <c r="F21" s="516"/>
      <c r="G21" s="516"/>
      <c r="H21" s="516"/>
      <c r="I21" s="516"/>
      <c r="J21" s="516"/>
      <c r="K21" s="516"/>
      <c r="L21" s="516"/>
      <c r="M21" s="516"/>
      <c r="N21" s="516"/>
      <c r="O21" s="516"/>
      <c r="P21" s="516"/>
      <c r="Q21" s="516"/>
      <c r="R21" s="516"/>
      <c r="S21" s="516"/>
      <c r="T21" s="516"/>
      <c r="U21" s="516"/>
      <c r="V21" s="516"/>
      <c r="W21" s="516"/>
      <c r="X21" s="525"/>
      <c r="Z21" s="1"/>
    </row>
    <row r="22" spans="1:27" s="73" customFormat="1" ht="45" customHeight="1" thickBot="1">
      <c r="A22" s="966" t="s">
        <v>73</v>
      </c>
      <c r="B22" s="967"/>
      <c r="C22" s="967"/>
      <c r="D22" s="967"/>
      <c r="E22" s="967"/>
      <c r="F22" s="967"/>
      <c r="G22" s="968"/>
      <c r="H22" s="969" t="s">
        <v>74</v>
      </c>
      <c r="I22" s="970"/>
      <c r="J22" s="970"/>
      <c r="K22" s="970"/>
      <c r="L22" s="970"/>
      <c r="M22" s="970"/>
      <c r="N22" s="971"/>
      <c r="O22" s="972" t="s">
        <v>75</v>
      </c>
      <c r="P22" s="973"/>
      <c r="Q22" s="973"/>
      <c r="R22" s="973"/>
      <c r="S22" s="974"/>
      <c r="T22" s="983" t="s">
        <v>141</v>
      </c>
      <c r="U22" s="984"/>
      <c r="V22" s="984"/>
      <c r="W22" s="984"/>
      <c r="X22" s="985"/>
      <c r="Y22" s="75"/>
      <c r="Z22" s="76"/>
      <c r="AA22" s="77"/>
    </row>
    <row r="23" spans="1:27" ht="63" customHeight="1" thickBot="1">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963" t="s">
        <v>84</v>
      </c>
      <c r="P23" s="964"/>
      <c r="Q23" s="964"/>
      <c r="R23" s="965"/>
      <c r="S23" s="158" t="s">
        <v>85</v>
      </c>
      <c r="T23" s="159" t="s">
        <v>84</v>
      </c>
      <c r="U23" s="157" t="s">
        <v>85</v>
      </c>
      <c r="V23" s="157" t="s">
        <v>158</v>
      </c>
      <c r="W23" s="157" t="s">
        <v>86</v>
      </c>
      <c r="X23" s="158" t="s">
        <v>155</v>
      </c>
      <c r="Y23" s="74"/>
      <c r="Z23" s="78"/>
      <c r="AA23" s="78"/>
    </row>
    <row r="70" spans="1:26" ht="63.75" customHeight="1">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c r="W126" s="13"/>
    </row>
    <row r="127" spans="1:26">
      <c r="W127" s="13"/>
    </row>
    <row r="128" spans="1:26">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row r="920" spans="23:23">
      <c r="W920" s="13"/>
    </row>
    <row r="921" spans="23:23">
      <c r="W921" s="13"/>
    </row>
    <row r="922" spans="23:23">
      <c r="W922" s="13"/>
    </row>
    <row r="923" spans="23:23">
      <c r="W923" s="13"/>
    </row>
    <row r="924" spans="23:23">
      <c r="W924" s="13"/>
    </row>
    <row r="925" spans="23:23">
      <c r="W925" s="13"/>
    </row>
    <row r="926" spans="23:23">
      <c r="W926" s="13"/>
    </row>
    <row r="927" spans="23:23">
      <c r="W927" s="13"/>
    </row>
    <row r="928" spans="23:23">
      <c r="W928" s="13"/>
    </row>
    <row r="929" spans="23:23">
      <c r="W929" s="13"/>
    </row>
    <row r="930" spans="23:23">
      <c r="W930" s="13"/>
    </row>
    <row r="931" spans="23:23">
      <c r="W931" s="13"/>
    </row>
    <row r="932" spans="23:23">
      <c r="W932" s="13"/>
    </row>
    <row r="933" spans="23:23">
      <c r="W933" s="13"/>
    </row>
    <row r="934" spans="23:23">
      <c r="W934" s="13"/>
    </row>
    <row r="935" spans="23:23">
      <c r="W935" s="13"/>
    </row>
    <row r="936" spans="23:23">
      <c r="W936" s="13"/>
    </row>
    <row r="937" spans="23:23">
      <c r="W937" s="13"/>
    </row>
    <row r="938" spans="23:23">
      <c r="W938" s="13"/>
    </row>
    <row r="939" spans="23:23">
      <c r="W939" s="13"/>
    </row>
    <row r="940" spans="23:23">
      <c r="W940" s="13"/>
    </row>
    <row r="941" spans="23:23">
      <c r="W941" s="13"/>
    </row>
    <row r="942" spans="23:23">
      <c r="W942" s="13"/>
    </row>
    <row r="943" spans="23:23">
      <c r="W943" s="13"/>
    </row>
    <row r="944" spans="23:23">
      <c r="W944" s="13"/>
    </row>
    <row r="945" spans="23:23">
      <c r="W945" s="13"/>
    </row>
    <row r="946" spans="23:23">
      <c r="W946" s="13"/>
    </row>
    <row r="947" spans="23:23">
      <c r="W947" s="13"/>
    </row>
    <row r="948" spans="23:23">
      <c r="W948" s="13"/>
    </row>
    <row r="949" spans="23:23">
      <c r="W949" s="13"/>
    </row>
    <row r="950" spans="23:23">
      <c r="W950" s="13"/>
    </row>
    <row r="951" spans="23:23">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8"/>
  <sheetViews>
    <sheetView topLeftCell="E32" workbookViewId="0">
      <selection activeCell="P48" sqref="P48"/>
    </sheetView>
  </sheetViews>
  <sheetFormatPr baseColWidth="10" defaultColWidth="11.5" defaultRowHeight="15"/>
  <cols>
    <col min="1" max="1" width="11.5" style="328"/>
    <col min="2" max="3" width="26.6640625" style="328" customWidth="1"/>
    <col min="4" max="4" width="15" style="328" customWidth="1"/>
    <col min="5" max="6" width="11.5" style="328" customWidth="1"/>
    <col min="7" max="7" width="9.6640625" style="328" customWidth="1"/>
    <col min="8" max="8" width="7.33203125" style="329" customWidth="1"/>
    <col min="9" max="10" width="16.5" style="328" customWidth="1"/>
    <col min="11" max="11" width="13" style="328" customWidth="1"/>
    <col min="12" max="15" width="11.5" style="328"/>
    <col min="16" max="16" width="14.5" style="328" customWidth="1"/>
    <col min="17" max="17" width="14.6640625" style="328" customWidth="1"/>
    <col min="18" max="18" width="16.5" style="328" customWidth="1"/>
    <col min="19" max="19" width="11.5" style="328"/>
    <col min="20" max="20" width="14.5" style="328" customWidth="1"/>
    <col min="21" max="16384" width="11.5" style="328"/>
  </cols>
  <sheetData>
    <row r="1" spans="2:21">
      <c r="I1" s="328" t="s">
        <v>657</v>
      </c>
    </row>
    <row r="2" spans="2:21" ht="16" thickBot="1">
      <c r="I2" s="328" t="s">
        <v>658</v>
      </c>
      <c r="J2" s="328">
        <v>25</v>
      </c>
    </row>
    <row r="3" spans="2:21" ht="32">
      <c r="B3" s="330" t="s">
        <v>61</v>
      </c>
      <c r="C3" s="362"/>
      <c r="D3" s="331">
        <v>31</v>
      </c>
      <c r="E3" s="332">
        <v>1</v>
      </c>
      <c r="I3" s="328" t="s">
        <v>659</v>
      </c>
      <c r="J3" s="328">
        <v>26</v>
      </c>
    </row>
    <row r="4" spans="2:21" ht="16">
      <c r="B4" s="333" t="s">
        <v>145</v>
      </c>
      <c r="C4" s="363"/>
      <c r="D4" s="334">
        <v>0</v>
      </c>
      <c r="E4" s="335">
        <f>+D4/$D$3</f>
        <v>0</v>
      </c>
      <c r="I4" s="328" t="s">
        <v>151</v>
      </c>
      <c r="J4" s="328">
        <v>0</v>
      </c>
    </row>
    <row r="5" spans="2:21" ht="16">
      <c r="B5" s="333" t="s">
        <v>146</v>
      </c>
      <c r="C5" s="363"/>
      <c r="D5" s="334">
        <v>23</v>
      </c>
      <c r="E5" s="335">
        <f>+D5/$D$3</f>
        <v>0.74193548387096775</v>
      </c>
      <c r="I5" s="328" t="s">
        <v>660</v>
      </c>
      <c r="J5" s="328">
        <v>20</v>
      </c>
    </row>
    <row r="6" spans="2:21" ht="17" thickBot="1">
      <c r="B6" s="336" t="s">
        <v>153</v>
      </c>
      <c r="C6" s="364"/>
      <c r="D6" s="337">
        <v>8</v>
      </c>
      <c r="E6" s="338">
        <f>+D6/$D$3</f>
        <v>0.25806451612903225</v>
      </c>
      <c r="I6" s="328" t="s">
        <v>150</v>
      </c>
      <c r="J6" s="328">
        <v>6</v>
      </c>
    </row>
    <row r="8" spans="2:21" ht="16" thickBot="1">
      <c r="I8" s="328" t="s">
        <v>639</v>
      </c>
      <c r="P8" s="986" t="s">
        <v>640</v>
      </c>
      <c r="Q8" s="986"/>
      <c r="R8" s="986"/>
      <c r="S8" s="986"/>
      <c r="T8" s="986"/>
      <c r="U8" s="986"/>
    </row>
    <row r="9" spans="2:21" s="345" customFormat="1" ht="48" customHeight="1">
      <c r="B9" s="339" t="s">
        <v>1</v>
      </c>
      <c r="C9" s="340" t="s">
        <v>654</v>
      </c>
      <c r="D9" s="340" t="s">
        <v>80</v>
      </c>
      <c r="E9" s="340" t="s">
        <v>151</v>
      </c>
      <c r="F9" s="340" t="s">
        <v>150</v>
      </c>
      <c r="G9" s="341" t="s">
        <v>64</v>
      </c>
      <c r="H9" s="342"/>
      <c r="I9" s="343" t="s">
        <v>1</v>
      </c>
      <c r="J9" s="343" t="s">
        <v>655</v>
      </c>
      <c r="K9" s="343" t="s">
        <v>656</v>
      </c>
      <c r="L9" s="343" t="s">
        <v>641</v>
      </c>
      <c r="M9" s="343" t="s">
        <v>642</v>
      </c>
      <c r="N9" s="343" t="s">
        <v>643</v>
      </c>
      <c r="O9" s="342"/>
      <c r="P9" s="344" t="s">
        <v>644</v>
      </c>
      <c r="Q9" s="344" t="s">
        <v>645</v>
      </c>
      <c r="R9" s="344" t="s">
        <v>646</v>
      </c>
      <c r="S9" s="344" t="s">
        <v>641</v>
      </c>
      <c r="T9" s="344" t="s">
        <v>143</v>
      </c>
      <c r="U9" s="344" t="s">
        <v>653</v>
      </c>
    </row>
    <row r="10" spans="2:21" ht="16">
      <c r="B10" s="348" t="s">
        <v>88</v>
      </c>
      <c r="C10" s="334">
        <v>4</v>
      </c>
      <c r="D10" s="334">
        <v>4</v>
      </c>
      <c r="E10" s="334">
        <v>0</v>
      </c>
      <c r="F10" s="334">
        <v>4</v>
      </c>
      <c r="G10" s="346">
        <v>0</v>
      </c>
      <c r="H10" s="350"/>
      <c r="I10" s="351" t="s">
        <v>647</v>
      </c>
      <c r="J10" s="352">
        <f>+C10+C11+C12</f>
        <v>7</v>
      </c>
      <c r="K10" s="352">
        <f>+D10+D11+D12</f>
        <v>7</v>
      </c>
      <c r="L10" s="352">
        <f>+E10+E11+E12</f>
        <v>0</v>
      </c>
      <c r="M10" s="352">
        <f>+F10+F11+F12</f>
        <v>6</v>
      </c>
      <c r="N10" s="352">
        <f>+G10+G11+G12</f>
        <v>1</v>
      </c>
      <c r="O10" s="353"/>
      <c r="P10" s="354" t="s">
        <v>648</v>
      </c>
      <c r="Q10" s="355">
        <v>28</v>
      </c>
      <c r="R10" s="355">
        <v>31</v>
      </c>
      <c r="S10" s="354">
        <v>0</v>
      </c>
      <c r="T10" s="354">
        <v>23</v>
      </c>
      <c r="U10" s="354">
        <v>8</v>
      </c>
    </row>
    <row r="11" spans="2:21" ht="16">
      <c r="B11" s="348" t="s">
        <v>90</v>
      </c>
      <c r="C11" s="334">
        <v>1</v>
      </c>
      <c r="D11" s="334">
        <v>1</v>
      </c>
      <c r="E11" s="334">
        <v>0</v>
      </c>
      <c r="F11" s="334">
        <v>0</v>
      </c>
      <c r="G11" s="349">
        <v>1</v>
      </c>
      <c r="H11" s="350"/>
      <c r="I11" s="351" t="s">
        <v>649</v>
      </c>
      <c r="J11" s="352">
        <f>+C13</f>
        <v>6</v>
      </c>
      <c r="K11" s="352">
        <f>+D13</f>
        <v>6</v>
      </c>
      <c r="L11" s="352">
        <f>+E13</f>
        <v>0</v>
      </c>
      <c r="M11" s="352">
        <f>+F13</f>
        <v>6</v>
      </c>
      <c r="N11" s="352">
        <f>+G13</f>
        <v>0</v>
      </c>
      <c r="O11" s="353"/>
      <c r="P11" s="354" t="s">
        <v>650</v>
      </c>
      <c r="Q11" s="356">
        <v>25</v>
      </c>
      <c r="R11" s="356">
        <v>26</v>
      </c>
      <c r="S11" s="354"/>
      <c r="T11" s="354">
        <v>6</v>
      </c>
      <c r="U11" s="354">
        <v>20</v>
      </c>
    </row>
    <row r="12" spans="2:21" ht="16">
      <c r="B12" s="348" t="s">
        <v>92</v>
      </c>
      <c r="C12" s="334">
        <v>2</v>
      </c>
      <c r="D12" s="334">
        <v>2</v>
      </c>
      <c r="E12" s="334">
        <v>0</v>
      </c>
      <c r="F12" s="334">
        <v>2</v>
      </c>
      <c r="G12" s="349">
        <v>0</v>
      </c>
      <c r="H12" s="350"/>
      <c r="I12" s="351" t="s">
        <v>651</v>
      </c>
      <c r="J12" s="352">
        <f>+C14+C15+C17+C18+C19+C20+C21</f>
        <v>13</v>
      </c>
      <c r="K12" s="352">
        <f>+D14+D15+D17+D18+D19+D20+D21</f>
        <v>16</v>
      </c>
      <c r="L12" s="352">
        <f>+E14+E15+E17+E18+E19+E20+E21</f>
        <v>0</v>
      </c>
      <c r="M12" s="352">
        <f>+F14+F15+F17+F18+F19+F20+F21</f>
        <v>10</v>
      </c>
      <c r="N12" s="352">
        <f>+G14+G15+G17+G18+G19+G20+G21</f>
        <v>6</v>
      </c>
      <c r="O12" s="353"/>
      <c r="P12" s="347" t="s">
        <v>71</v>
      </c>
      <c r="Q12" s="347">
        <f>SUM(Q10:Q11)</f>
        <v>53</v>
      </c>
      <c r="R12" s="347">
        <f>SUM(R10:R11)</f>
        <v>57</v>
      </c>
      <c r="S12" s="347">
        <f>SUM(S10:S11)</f>
        <v>0</v>
      </c>
      <c r="T12" s="347">
        <f>SUM(T10:T11)</f>
        <v>29</v>
      </c>
      <c r="U12" s="347">
        <f>SUM(U10:U11)</f>
        <v>28</v>
      </c>
    </row>
    <row r="13" spans="2:21" ht="32">
      <c r="B13" s="357" t="s">
        <v>94</v>
      </c>
      <c r="C13" s="334">
        <v>6</v>
      </c>
      <c r="D13" s="334">
        <v>6</v>
      </c>
      <c r="E13" s="334">
        <v>0</v>
      </c>
      <c r="F13" s="334">
        <v>6</v>
      </c>
      <c r="G13" s="349">
        <v>0</v>
      </c>
      <c r="H13" s="350"/>
      <c r="I13" s="351" t="s">
        <v>652</v>
      </c>
      <c r="J13" s="352">
        <f>+C22+C23</f>
        <v>2</v>
      </c>
      <c r="K13" s="352">
        <f>+D22+D23</f>
        <v>2</v>
      </c>
      <c r="L13" s="352">
        <f>+E22+E23</f>
        <v>0</v>
      </c>
      <c r="M13" s="352">
        <f>+F22+F23</f>
        <v>1</v>
      </c>
      <c r="N13" s="352">
        <f>+G22+G23</f>
        <v>1</v>
      </c>
      <c r="O13" s="353"/>
    </row>
    <row r="14" spans="2:21">
      <c r="B14" s="348" t="s">
        <v>96</v>
      </c>
      <c r="C14" s="334">
        <v>2</v>
      </c>
      <c r="D14" s="334">
        <v>3</v>
      </c>
      <c r="E14" s="334">
        <v>0</v>
      </c>
      <c r="F14" s="334">
        <v>2</v>
      </c>
      <c r="G14" s="349">
        <v>1</v>
      </c>
      <c r="H14" s="350"/>
      <c r="I14" s="347" t="s">
        <v>71</v>
      </c>
      <c r="J14" s="352">
        <f>SUM(J10:J13)</f>
        <v>28</v>
      </c>
      <c r="K14" s="352">
        <f>SUM(K10:K13)</f>
        <v>31</v>
      </c>
      <c r="L14" s="352">
        <f>SUM(L10:L13)</f>
        <v>0</v>
      </c>
      <c r="M14" s="352">
        <f>SUM(M10:M13)</f>
        <v>23</v>
      </c>
      <c r="N14" s="352">
        <f>SUM(N10:N13)</f>
        <v>8</v>
      </c>
      <c r="O14" s="353"/>
    </row>
    <row r="15" spans="2:21">
      <c r="B15" s="348" t="s">
        <v>98</v>
      </c>
      <c r="C15" s="334">
        <v>0</v>
      </c>
      <c r="D15" s="334">
        <v>0</v>
      </c>
      <c r="E15" s="334">
        <v>0</v>
      </c>
      <c r="F15" s="334">
        <v>0</v>
      </c>
      <c r="G15" s="349">
        <v>0</v>
      </c>
      <c r="H15" s="350"/>
      <c r="K15" s="358"/>
      <c r="L15" s="358"/>
      <c r="M15" s="358"/>
      <c r="N15" s="358"/>
      <c r="O15" s="358"/>
    </row>
    <row r="16" spans="2:21">
      <c r="B16" s="348" t="s">
        <v>100</v>
      </c>
      <c r="C16" s="334">
        <v>0</v>
      </c>
      <c r="D16" s="334">
        <v>0</v>
      </c>
      <c r="E16" s="334">
        <v>0</v>
      </c>
      <c r="F16" s="334">
        <v>0</v>
      </c>
      <c r="G16" s="349">
        <v>0</v>
      </c>
      <c r="H16" s="350"/>
    </row>
    <row r="17" spans="2:15" ht="32">
      <c r="B17" s="357" t="s">
        <v>102</v>
      </c>
      <c r="C17" s="334">
        <v>2</v>
      </c>
      <c r="D17" s="334">
        <v>3</v>
      </c>
      <c r="E17" s="334">
        <v>0</v>
      </c>
      <c r="F17" s="334">
        <v>1</v>
      </c>
      <c r="G17" s="349">
        <v>2</v>
      </c>
      <c r="H17" s="350"/>
    </row>
    <row r="18" spans="2:15">
      <c r="B18" s="348" t="s">
        <v>104</v>
      </c>
      <c r="C18" s="334">
        <v>2</v>
      </c>
      <c r="D18" s="334">
        <v>3</v>
      </c>
      <c r="E18" s="334">
        <v>0</v>
      </c>
      <c r="F18" s="334">
        <v>3</v>
      </c>
      <c r="G18" s="349">
        <v>0</v>
      </c>
      <c r="H18" s="350"/>
    </row>
    <row r="19" spans="2:15">
      <c r="B19" s="348" t="s">
        <v>106</v>
      </c>
      <c r="C19" s="334">
        <v>6</v>
      </c>
      <c r="D19" s="334">
        <v>6</v>
      </c>
      <c r="E19" s="334">
        <v>0</v>
      </c>
      <c r="F19" s="334">
        <v>4</v>
      </c>
      <c r="G19" s="349">
        <v>2</v>
      </c>
      <c r="H19" s="350"/>
    </row>
    <row r="20" spans="2:15">
      <c r="B20" s="348" t="s">
        <v>108</v>
      </c>
      <c r="C20" s="334">
        <v>1</v>
      </c>
      <c r="D20" s="334">
        <v>1</v>
      </c>
      <c r="E20" s="334">
        <v>0</v>
      </c>
      <c r="F20" s="334">
        <v>0</v>
      </c>
      <c r="G20" s="349">
        <v>1</v>
      </c>
      <c r="H20" s="350"/>
    </row>
    <row r="21" spans="2:15">
      <c r="B21" s="348" t="s">
        <v>110</v>
      </c>
      <c r="C21" s="334">
        <v>0</v>
      </c>
      <c r="D21" s="334">
        <v>0</v>
      </c>
      <c r="E21" s="334">
        <v>0</v>
      </c>
      <c r="F21" s="334">
        <v>0</v>
      </c>
      <c r="G21" s="349">
        <v>0</v>
      </c>
      <c r="H21" s="350"/>
    </row>
    <row r="22" spans="2:15">
      <c r="B22" s="348" t="s">
        <v>112</v>
      </c>
      <c r="C22" s="334">
        <v>0</v>
      </c>
      <c r="D22" s="334">
        <v>0</v>
      </c>
      <c r="E22" s="334">
        <v>0</v>
      </c>
      <c r="F22" s="334">
        <v>0</v>
      </c>
      <c r="G22" s="349">
        <v>0</v>
      </c>
      <c r="H22" s="350"/>
    </row>
    <row r="23" spans="2:15">
      <c r="B23" s="348" t="s">
        <v>114</v>
      </c>
      <c r="C23" s="334">
        <v>2</v>
      </c>
      <c r="D23" s="334">
        <v>2</v>
      </c>
      <c r="E23" s="334">
        <v>0</v>
      </c>
      <c r="F23" s="334">
        <v>1</v>
      </c>
      <c r="G23" s="349">
        <v>1</v>
      </c>
      <c r="H23" s="350"/>
    </row>
    <row r="24" spans="2:15" s="361" customFormat="1" ht="16" thickBot="1">
      <c r="B24" s="359" t="s">
        <v>71</v>
      </c>
      <c r="C24" s="365">
        <f>SUM(C10:C23)</f>
        <v>28</v>
      </c>
      <c r="D24" s="360">
        <f>SUM(D10:D23)</f>
        <v>31</v>
      </c>
      <c r="E24" s="360">
        <f>SUM(E10:E23)</f>
        <v>0</v>
      </c>
      <c r="F24" s="360">
        <f>SUM(F10:F23)</f>
        <v>23</v>
      </c>
      <c r="G24" s="360">
        <f>SUM(G10:G23)</f>
        <v>8</v>
      </c>
      <c r="H24" s="350"/>
    </row>
    <row r="31" spans="2:15" ht="16" thickBot="1"/>
    <row r="32" spans="2:15" ht="32">
      <c r="J32" s="366" t="s">
        <v>1</v>
      </c>
      <c r="K32" s="366" t="s">
        <v>661</v>
      </c>
      <c r="L32" s="366" t="s">
        <v>151</v>
      </c>
      <c r="M32" s="366" t="s">
        <v>150</v>
      </c>
      <c r="N32" s="366" t="s">
        <v>64</v>
      </c>
      <c r="O32" s="366" t="s">
        <v>542</v>
      </c>
    </row>
    <row r="33" spans="10:15" ht="16" hidden="1">
      <c r="J33" s="367" t="s">
        <v>87</v>
      </c>
      <c r="K33" s="324">
        <v>4</v>
      </c>
      <c r="L33" s="324">
        <v>0</v>
      </c>
      <c r="M33" s="324">
        <v>4</v>
      </c>
      <c r="N33" s="323">
        <v>0</v>
      </c>
      <c r="O33" s="368">
        <v>0</v>
      </c>
    </row>
    <row r="34" spans="10:15" ht="16" hidden="1">
      <c r="J34" s="369" t="s">
        <v>89</v>
      </c>
      <c r="K34" s="322">
        <v>1</v>
      </c>
      <c r="L34" s="322">
        <v>1</v>
      </c>
      <c r="M34" s="322">
        <v>0</v>
      </c>
      <c r="N34" s="325">
        <v>0</v>
      </c>
      <c r="O34" s="370">
        <v>0</v>
      </c>
    </row>
    <row r="35" spans="10:15" ht="16" hidden="1">
      <c r="J35" s="369" t="s">
        <v>91</v>
      </c>
      <c r="K35" s="321">
        <v>2</v>
      </c>
      <c r="L35" s="321">
        <v>0</v>
      </c>
      <c r="M35" s="321">
        <v>2</v>
      </c>
      <c r="N35" s="326">
        <v>0</v>
      </c>
      <c r="O35" s="371">
        <v>0</v>
      </c>
    </row>
    <row r="36" spans="10:15" ht="16" hidden="1">
      <c r="J36" s="372" t="s">
        <v>93</v>
      </c>
      <c r="K36" s="322">
        <v>6</v>
      </c>
      <c r="L36" s="322">
        <v>0</v>
      </c>
      <c r="M36" s="322">
        <v>6</v>
      </c>
      <c r="N36" s="325">
        <v>0</v>
      </c>
      <c r="O36" s="370">
        <v>0</v>
      </c>
    </row>
    <row r="37" spans="10:15" ht="16" hidden="1">
      <c r="J37" s="373" t="s">
        <v>95</v>
      </c>
      <c r="K37" s="322">
        <v>7</v>
      </c>
      <c r="L37" s="322">
        <v>1</v>
      </c>
      <c r="M37" s="322">
        <v>2</v>
      </c>
      <c r="N37" s="325">
        <v>4</v>
      </c>
      <c r="O37" s="370">
        <v>0</v>
      </c>
    </row>
    <row r="38" spans="10:15" ht="16" hidden="1">
      <c r="J38" s="373" t="s">
        <v>97</v>
      </c>
      <c r="K38" s="322">
        <v>0</v>
      </c>
      <c r="L38" s="322">
        <v>0</v>
      </c>
      <c r="M38" s="322">
        <v>0</v>
      </c>
      <c r="N38" s="325">
        <v>0</v>
      </c>
      <c r="O38" s="370">
        <v>0</v>
      </c>
    </row>
    <row r="39" spans="10:15" ht="16" hidden="1">
      <c r="J39" s="373" t="s">
        <v>99</v>
      </c>
      <c r="K39" s="321">
        <v>0</v>
      </c>
      <c r="L39" s="321">
        <v>0</v>
      </c>
      <c r="M39" s="321">
        <v>0</v>
      </c>
      <c r="N39" s="326">
        <v>0</v>
      </c>
      <c r="O39" s="371">
        <v>0</v>
      </c>
    </row>
    <row r="40" spans="10:15" ht="16" hidden="1">
      <c r="J40" s="373" t="s">
        <v>101</v>
      </c>
      <c r="K40" s="321">
        <v>3</v>
      </c>
      <c r="L40" s="321">
        <v>2</v>
      </c>
      <c r="M40" s="321">
        <v>0</v>
      </c>
      <c r="N40" s="326">
        <v>1</v>
      </c>
      <c r="O40" s="371">
        <v>0</v>
      </c>
    </row>
    <row r="41" spans="10:15" ht="16" hidden="1">
      <c r="J41" s="373" t="s">
        <v>103</v>
      </c>
      <c r="K41" s="322">
        <v>12</v>
      </c>
      <c r="L41" s="321">
        <v>0</v>
      </c>
      <c r="M41" s="327">
        <v>3</v>
      </c>
      <c r="N41" s="326">
        <v>6</v>
      </c>
      <c r="O41" s="371">
        <v>3</v>
      </c>
    </row>
    <row r="42" spans="10:15" ht="16" hidden="1">
      <c r="J42" s="373" t="s">
        <v>105</v>
      </c>
      <c r="K42" s="322">
        <v>6</v>
      </c>
      <c r="L42" s="321">
        <v>0</v>
      </c>
      <c r="M42" s="321">
        <v>6</v>
      </c>
      <c r="N42" s="326">
        <v>0</v>
      </c>
      <c r="O42" s="371"/>
    </row>
    <row r="43" spans="10:15" ht="16" hidden="1">
      <c r="J43" s="373" t="s">
        <v>107</v>
      </c>
      <c r="K43" s="321">
        <v>10</v>
      </c>
      <c r="L43" s="321">
        <v>0</v>
      </c>
      <c r="M43" s="321">
        <v>1</v>
      </c>
      <c r="N43" s="326">
        <v>9</v>
      </c>
      <c r="O43" s="371"/>
    </row>
    <row r="44" spans="10:15" ht="16" hidden="1">
      <c r="J44" s="373" t="s">
        <v>109</v>
      </c>
      <c r="K44" s="321">
        <v>0</v>
      </c>
      <c r="L44" s="321">
        <v>0</v>
      </c>
      <c r="M44" s="321">
        <v>0</v>
      </c>
      <c r="N44" s="326">
        <v>0</v>
      </c>
      <c r="O44" s="371"/>
    </row>
    <row r="45" spans="10:15" ht="16" hidden="1">
      <c r="J45" s="374" t="s">
        <v>111</v>
      </c>
      <c r="K45" s="321">
        <v>0</v>
      </c>
      <c r="L45" s="321">
        <v>0</v>
      </c>
      <c r="M45" s="321">
        <v>0</v>
      </c>
      <c r="N45" s="326">
        <v>0</v>
      </c>
      <c r="O45" s="371"/>
    </row>
    <row r="46" spans="10:15" ht="16" hidden="1">
      <c r="J46" s="375" t="s">
        <v>113</v>
      </c>
      <c r="K46" s="376">
        <v>2</v>
      </c>
      <c r="L46" s="376">
        <v>0</v>
      </c>
      <c r="M46" s="376">
        <v>2</v>
      </c>
      <c r="N46" s="377">
        <v>0</v>
      </c>
      <c r="O46" s="378"/>
    </row>
    <row r="47" spans="10:15">
      <c r="J47" s="379" t="s">
        <v>662</v>
      </c>
      <c r="K47" s="380">
        <f>SUM(K33:K46)</f>
        <v>53</v>
      </c>
      <c r="L47" s="380">
        <f>SUM(L33:L46)</f>
        <v>4</v>
      </c>
      <c r="M47" s="380">
        <f>SUM(M33:M46)</f>
        <v>26</v>
      </c>
      <c r="N47" s="380">
        <f>SUM(N33:N46)</f>
        <v>20</v>
      </c>
      <c r="O47" s="380">
        <f>SUM(O33:O46)</f>
        <v>3</v>
      </c>
    </row>
    <row r="48" spans="10:15">
      <c r="J48" s="379" t="s">
        <v>663</v>
      </c>
      <c r="K48" s="380">
        <v>31</v>
      </c>
      <c r="L48" s="380">
        <v>0</v>
      </c>
      <c r="M48" s="380">
        <v>23</v>
      </c>
      <c r="N48" s="380">
        <v>8</v>
      </c>
      <c r="O48" s="380">
        <v>0</v>
      </c>
    </row>
  </sheetData>
  <mergeCells count="1">
    <mergeCell ref="P8:U8"/>
  </mergeCells>
  <hyperlinks>
    <hyperlink ref="J33" location="'DIC-01'!A1" display="DIC-01" xr:uid="{00000000-0004-0000-0300-000000000000}"/>
    <hyperlink ref="J34" location="'DIP-02'!A1" display="DIP-02" xr:uid="{00000000-0004-0000-0300-000001000000}"/>
    <hyperlink ref="J35" location="'AC-10'!A1" display="AC-10" xr:uid="{00000000-0004-0000-0300-000002000000}"/>
    <hyperlink ref="J36" location="'IDP-04'!A1" display="IDP-04" xr:uid="{00000000-0004-0000-0300-000003000000}"/>
    <hyperlink ref="J37" location="'GD-07'!A1" display="GD-07" xr:uid="{00000000-0004-0000-0300-000004000000}"/>
    <hyperlink ref="J38" location="'GC-08'!A1" display="GC-08" xr:uid="{00000000-0004-0000-0300-000005000000}"/>
    <hyperlink ref="J39" location="'GJ-09'!A1" display="GJ-09" xr:uid="{00000000-0004-0000-0300-000006000000}"/>
    <hyperlink ref="J40" location="'GRF-11'!A1" display="GRF-11" xr:uid="{00000000-0004-0000-0300-000007000000}"/>
    <hyperlink ref="J41" location="'GT-12 '!A1" display="GT-12" xr:uid="{00000000-0004-0000-0300-000008000000}"/>
    <hyperlink ref="J42" location="'GTH-13'!A1" display="GTH-13" xr:uid="{00000000-0004-0000-0300-000009000000}"/>
    <hyperlink ref="J43" location="'GF-14'!A1" display="GF-14" xr:uid="{00000000-0004-0000-0300-00000A000000}"/>
    <hyperlink ref="J44" location="'CID-15'!A1" display="CID-15" xr:uid="{00000000-0004-0000-0300-00000B000000}"/>
    <hyperlink ref="J45" location="'EC-16'!A1" display="EC-16" xr:uid="{00000000-0004-0000-0300-00000C000000}"/>
    <hyperlink ref="J46" location="'MIC-03'!A1" display="MIC-03" xr:uid="{00000000-0004-0000-0300-00000D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42"/>
  <sheetViews>
    <sheetView showGridLines="0" topLeftCell="A25" zoomScale="70" zoomScaleNormal="70" workbookViewId="0">
      <selection activeCell="G34" sqref="G34:H34"/>
    </sheetView>
  </sheetViews>
  <sheetFormatPr baseColWidth="10" defaultColWidth="14.5" defaultRowHeight="15" customHeight="1"/>
  <cols>
    <col min="1" max="1" width="6.5" customWidth="1"/>
    <col min="2" max="2" width="12.33203125" customWidth="1"/>
    <col min="3" max="4" width="15.1640625" customWidth="1"/>
    <col min="5" max="5" width="14.1640625" customWidth="1"/>
    <col min="6" max="6" width="16.5" style="231" customWidth="1"/>
    <col min="7" max="7" width="12.6640625" customWidth="1"/>
    <col min="8" max="10" width="9.83203125" customWidth="1"/>
    <col min="11" max="11" width="10.83203125" customWidth="1"/>
    <col min="12" max="13" width="9.83203125" customWidth="1"/>
    <col min="14" max="14" width="12" customWidth="1"/>
    <col min="15" max="15" width="9.83203125" customWidth="1"/>
    <col min="16" max="18" width="9" customWidth="1"/>
    <col min="19" max="21" width="11.83203125" customWidth="1"/>
    <col min="22" max="27" width="12.5" customWidth="1"/>
  </cols>
  <sheetData>
    <row r="1" spans="1:24" ht="47">
      <c r="A1" s="1057" t="s">
        <v>62</v>
      </c>
      <c r="B1" s="1058"/>
      <c r="C1" s="1058"/>
      <c r="D1" s="1058"/>
      <c r="E1" s="1058"/>
      <c r="F1" s="1058"/>
      <c r="G1" s="1058"/>
      <c r="H1" s="1058"/>
      <c r="I1" s="1058"/>
      <c r="J1" s="1058"/>
      <c r="K1" s="1058"/>
      <c r="L1" s="1058"/>
      <c r="M1" s="1058"/>
      <c r="N1" s="1058"/>
      <c r="O1" s="1058"/>
      <c r="P1" s="1058"/>
      <c r="Q1" s="1058"/>
      <c r="R1" s="1058"/>
      <c r="S1" s="1058"/>
      <c r="T1" s="1058"/>
      <c r="U1" s="1059"/>
    </row>
    <row r="2" spans="1:24" ht="41.25" customHeight="1" thickBot="1">
      <c r="A2" s="29"/>
      <c r="B2" s="30"/>
      <c r="C2" s="31"/>
      <c r="D2" s="31"/>
      <c r="E2" s="31"/>
      <c r="F2" s="31"/>
      <c r="G2" s="31"/>
      <c r="H2" s="1039" t="s">
        <v>63</v>
      </c>
      <c r="I2" s="885"/>
      <c r="J2" s="885"/>
      <c r="K2" s="885"/>
      <c r="L2" s="885"/>
      <c r="M2" s="885"/>
      <c r="N2" s="886"/>
      <c r="O2" s="32"/>
      <c r="P2" s="1003" t="s">
        <v>65</v>
      </c>
      <c r="Q2" s="1004"/>
      <c r="R2" s="1005"/>
      <c r="S2" s="1006" t="s">
        <v>1625</v>
      </c>
      <c r="T2" s="1004"/>
      <c r="U2" s="1005"/>
    </row>
    <row r="3" spans="1:24" ht="54.75" customHeight="1" thickBot="1">
      <c r="A3" s="34"/>
      <c r="B3" s="35"/>
      <c r="C3" s="36"/>
      <c r="D3" s="36"/>
      <c r="E3" s="36"/>
      <c r="F3" s="36"/>
      <c r="G3" s="36"/>
      <c r="H3" s="1040" t="str">
        <f>+_1._RESULTADOS_GENERALES_DEL_PLAN__DE_MEJORAMIENTO_IDEP</f>
        <v>1. RESULTADOS GENERALES DEL PLAN  DE MEJORAMIENTO IDEP</v>
      </c>
      <c r="I3" s="1041"/>
      <c r="J3" s="1041"/>
      <c r="K3" s="1041"/>
      <c r="L3" s="1041"/>
      <c r="M3" s="1041"/>
      <c r="N3" s="1042"/>
      <c r="O3" s="37"/>
      <c r="P3" s="1003" t="s">
        <v>68</v>
      </c>
      <c r="Q3" s="1004"/>
      <c r="R3" s="1005"/>
      <c r="S3" s="1006" t="s">
        <v>1626</v>
      </c>
      <c r="T3" s="1004"/>
      <c r="U3" s="1005"/>
    </row>
    <row r="4" spans="1:24" ht="36.75" customHeight="1" thickBot="1">
      <c r="A4" s="34"/>
      <c r="B4" s="35"/>
      <c r="C4" s="36"/>
      <c r="D4" s="36"/>
      <c r="E4" s="36"/>
      <c r="F4" s="36"/>
      <c r="G4" s="36"/>
      <c r="H4" s="1043" t="s">
        <v>69</v>
      </c>
      <c r="I4" s="1044"/>
      <c r="J4" s="1044"/>
      <c r="K4" s="1044"/>
      <c r="L4" s="1044"/>
      <c r="M4" s="1044"/>
      <c r="N4" s="1045"/>
      <c r="O4" s="38"/>
      <c r="P4" s="38"/>
      <c r="Q4" s="38"/>
      <c r="R4" s="38"/>
      <c r="S4" s="39"/>
      <c r="T4" s="38"/>
      <c r="U4" s="40"/>
    </row>
    <row r="5" spans="1:24" ht="14.25" customHeight="1" thickBot="1">
      <c r="A5" s="34"/>
      <c r="B5" s="570"/>
      <c r="C5" s="37"/>
      <c r="D5" s="37"/>
      <c r="E5" s="37"/>
      <c r="F5" s="37"/>
      <c r="G5" s="37"/>
      <c r="H5" s="37"/>
      <c r="I5" s="37"/>
      <c r="J5" s="37"/>
      <c r="K5" s="41"/>
      <c r="L5" s="37"/>
      <c r="M5" s="37"/>
      <c r="N5" s="37"/>
      <c r="O5" s="37"/>
      <c r="P5" s="38"/>
      <c r="Q5" s="38"/>
      <c r="R5" s="38"/>
      <c r="S5" s="39"/>
      <c r="T5" s="38"/>
      <c r="U5" s="40"/>
    </row>
    <row r="6" spans="1:24" ht="32.25" customHeight="1" thickBot="1">
      <c r="A6" s="1008" t="s">
        <v>67</v>
      </c>
      <c r="B6" s="1009"/>
      <c r="C6" s="1009"/>
      <c r="D6" s="1009"/>
      <c r="E6" s="1009"/>
      <c r="F6" s="1009"/>
      <c r="G6" s="1009"/>
      <c r="H6" s="1009"/>
      <c r="I6" s="1009"/>
      <c r="J6" s="1009"/>
      <c r="K6" s="1009"/>
      <c r="L6" s="1009"/>
      <c r="M6" s="1009"/>
      <c r="N6" s="1009"/>
      <c r="O6" s="1009"/>
      <c r="P6" s="1009"/>
      <c r="Q6" s="1009"/>
      <c r="R6" s="1009"/>
      <c r="S6" s="1009"/>
      <c r="T6" s="1009"/>
      <c r="U6" s="1010"/>
    </row>
    <row r="7" spans="1:24" ht="42" customHeight="1">
      <c r="A7" s="103"/>
      <c r="B7" s="104"/>
      <c r="C7" s="105"/>
      <c r="D7" s="105"/>
      <c r="E7" s="105"/>
      <c r="F7" s="105"/>
      <c r="G7" s="105"/>
      <c r="H7" s="105"/>
      <c r="I7" s="105"/>
      <c r="J7" s="105"/>
      <c r="K7" s="106"/>
      <c r="L7" s="105"/>
      <c r="M7" s="105"/>
      <c r="N7" s="105"/>
      <c r="O7" s="105"/>
      <c r="P7" s="107"/>
      <c r="Q7" s="107"/>
      <c r="R7" s="107"/>
      <c r="S7" s="108"/>
      <c r="T7" s="107"/>
      <c r="U7" s="109"/>
    </row>
    <row r="8" spans="1:24" ht="48.75" customHeight="1">
      <c r="A8" s="110"/>
      <c r="B8" s="1007" t="s">
        <v>70</v>
      </c>
      <c r="C8" s="1007"/>
      <c r="D8" s="1007"/>
      <c r="E8" s="1007"/>
      <c r="F8" s="232"/>
      <c r="G8" s="119"/>
      <c r="H8" s="37"/>
      <c r="I8" s="38"/>
      <c r="J8" s="37"/>
      <c r="K8" s="41"/>
      <c r="L8" s="37"/>
      <c r="M8" s="37"/>
      <c r="N8" s="37"/>
      <c r="O8" s="37"/>
      <c r="P8" s="38"/>
      <c r="Q8" s="38"/>
      <c r="R8" s="38"/>
      <c r="S8" s="39"/>
      <c r="T8" s="38"/>
      <c r="U8" s="111"/>
      <c r="V8" s="101"/>
      <c r="W8" s="102"/>
      <c r="X8" s="78"/>
    </row>
    <row r="9" spans="1:24" ht="78.75" customHeight="1">
      <c r="A9" s="110"/>
      <c r="B9" s="995" t="s">
        <v>152</v>
      </c>
      <c r="C9" s="996"/>
      <c r="D9" s="996"/>
      <c r="E9" s="529">
        <f>'DIC-01'!F23+'DIP-02'!F23+'AC-10'!F23+'IDP-04'!F23+'GD-07'!F24+'GC-08'!F23+'GJ-09'!F23+'GRF-11'!F23+'GT-12'!F23+'GTH-13'!F23+'GF-14'!F23+'CID-15'!F23+'EC-16'!F23+'MIC-03'!F23</f>
        <v>153</v>
      </c>
      <c r="F9" s="233"/>
      <c r="G9" s="120"/>
      <c r="H9" s="37"/>
      <c r="I9" s="112"/>
      <c r="J9" s="35"/>
      <c r="K9" s="35"/>
      <c r="L9" s="35"/>
      <c r="M9" s="43"/>
      <c r="N9" s="35"/>
      <c r="O9" s="35"/>
      <c r="P9" s="35"/>
      <c r="Q9" s="35"/>
      <c r="R9" s="35"/>
      <c r="S9" s="43"/>
      <c r="T9" s="112"/>
      <c r="U9" s="111"/>
      <c r="V9" s="101"/>
      <c r="W9" s="102"/>
      <c r="X9" s="78"/>
    </row>
    <row r="10" spans="1:24" ht="44.25" customHeight="1">
      <c r="A10" s="110"/>
      <c r="B10" s="997" t="s">
        <v>61</v>
      </c>
      <c r="C10" s="998"/>
      <c r="D10" s="998"/>
      <c r="E10" s="529">
        <f>'DIC-01'!F24+'DIP-02'!F24+'AC-10'!F24+'IDP-04'!F24+'GD-07'!F25+'GC-08'!F24+'GJ-09'!F24+'GRF-11'!F24+'GT-12'!F24+'GTH-13'!F24+'GF-14'!F24+'CID-15'!F24+'EC-16'!F24+'MIC-03'!F24</f>
        <v>111</v>
      </c>
      <c r="F10" s="233"/>
      <c r="G10" s="121"/>
      <c r="H10" s="37"/>
      <c r="I10" s="44"/>
      <c r="J10" s="45"/>
      <c r="K10" s="46"/>
      <c r="L10" s="45"/>
      <c r="M10" s="37"/>
      <c r="N10" s="37"/>
      <c r="O10" s="38"/>
      <c r="P10" s="38"/>
      <c r="Q10" s="38"/>
      <c r="R10" s="39"/>
      <c r="S10" s="38"/>
      <c r="T10" s="38"/>
      <c r="U10" s="111"/>
      <c r="V10" s="101"/>
      <c r="W10" s="102"/>
      <c r="X10" s="78"/>
    </row>
    <row r="11" spans="1:24" ht="59.25" customHeight="1">
      <c r="A11" s="110"/>
      <c r="B11" s="997" t="s">
        <v>145</v>
      </c>
      <c r="C11" s="998"/>
      <c r="D11" s="998"/>
      <c r="E11" s="529">
        <f>'DIC-01'!F25+'DIP-02'!F25+'AC-10'!F25+'IDP-04'!F25+'GD-07'!F26+'GC-08'!F25+'GJ-09'!F25+'GRF-11'!F25+'GT-12'!F25+'GTH-13'!F25+'GF-14'!F25+'CID-15'!F25+'EC-16'!F25+'MIC-03'!F25</f>
        <v>1</v>
      </c>
      <c r="F11" s="233"/>
      <c r="G11" s="121"/>
      <c r="H11" s="37"/>
      <c r="I11" s="112"/>
      <c r="J11" s="45"/>
      <c r="K11" s="46"/>
      <c r="L11" s="45"/>
      <c r="M11" s="37"/>
      <c r="N11" s="37"/>
      <c r="O11" s="38"/>
      <c r="P11" s="38"/>
      <c r="Q11" s="38"/>
      <c r="R11" s="39"/>
      <c r="S11" s="38"/>
      <c r="T11" s="38"/>
      <c r="U11" s="111"/>
      <c r="V11" s="101"/>
      <c r="W11" s="102"/>
      <c r="X11" s="78"/>
    </row>
    <row r="12" spans="1:24" ht="42" customHeight="1">
      <c r="A12" s="110"/>
      <c r="B12" s="997" t="s">
        <v>146</v>
      </c>
      <c r="C12" s="998"/>
      <c r="D12" s="998"/>
      <c r="E12" s="529">
        <f>'DIC-01'!F26+'DIP-02'!F26+'AC-10'!F26+'IDP-04'!F26+'GD-07'!F27+'GC-08'!F26+'GJ-09'!F26+'GRF-11'!F26+'GT-12'!F26+'GTH-13'!F26+'GF-14'!F26+'CID-15'!F26+'EC-16'!F26+'MIC-03'!F26</f>
        <v>24</v>
      </c>
      <c r="F12" s="233"/>
      <c r="G12" s="121"/>
      <c r="H12" s="37"/>
      <c r="I12" s="35"/>
      <c r="J12" s="35"/>
      <c r="K12" s="35"/>
      <c r="L12" s="35"/>
      <c r="M12" s="43"/>
      <c r="N12" s="35"/>
      <c r="O12" s="35"/>
      <c r="P12" s="35"/>
      <c r="Q12" s="35"/>
      <c r="R12" s="35"/>
      <c r="S12" s="43"/>
      <c r="T12" s="38"/>
      <c r="U12" s="111"/>
      <c r="V12" s="101"/>
      <c r="W12" s="102"/>
      <c r="X12" s="78"/>
    </row>
    <row r="13" spans="1:24" ht="41.25" customHeight="1">
      <c r="A13" s="110"/>
      <c r="B13" s="997" t="s">
        <v>153</v>
      </c>
      <c r="C13" s="998"/>
      <c r="D13" s="998"/>
      <c r="E13" s="529">
        <f>'DIC-01'!F27+'DIP-02'!F27+'AC-10'!F27+'IDP-04'!F27+'GD-07'!F28+'GC-08'!F27+'GJ-09'!F27+'GRF-11'!F27+'GT-12'!F27+'GTH-13'!F27+'GF-14'!F27+'CID-15'!F27+'EC-16'!F27+'MIC-03'!F27</f>
        <v>0</v>
      </c>
      <c r="F13" s="233"/>
      <c r="G13" s="121"/>
      <c r="H13" s="37"/>
      <c r="I13" s="37"/>
      <c r="J13" s="37"/>
      <c r="K13" s="41"/>
      <c r="L13" s="37"/>
      <c r="M13" s="37"/>
      <c r="N13" s="37"/>
      <c r="O13" s="37"/>
      <c r="P13" s="38"/>
      <c r="Q13" s="38"/>
      <c r="R13" s="38"/>
      <c r="S13" s="39"/>
      <c r="T13" s="38"/>
      <c r="U13" s="111"/>
      <c r="V13" s="78"/>
      <c r="W13" s="78"/>
      <c r="X13" s="78"/>
    </row>
    <row r="14" spans="1:24" ht="42" customHeight="1">
      <c r="A14" s="110"/>
      <c r="B14" s="997" t="s">
        <v>540</v>
      </c>
      <c r="C14" s="998"/>
      <c r="D14" s="998"/>
      <c r="E14" s="529">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c r="A15" s="110"/>
      <c r="B15" s="993"/>
      <c r="C15" s="994"/>
      <c r="D15" s="994"/>
      <c r="E15" s="123"/>
      <c r="F15" s="123"/>
      <c r="G15" s="122"/>
      <c r="H15" s="37"/>
      <c r="I15" s="37"/>
      <c r="J15" s="37"/>
      <c r="K15" s="41"/>
      <c r="L15" s="37"/>
      <c r="M15" s="37"/>
      <c r="N15" s="37"/>
      <c r="O15" s="37"/>
      <c r="P15" s="38"/>
      <c r="Q15" s="38"/>
      <c r="R15" s="38"/>
      <c r="S15" s="39"/>
      <c r="T15" s="38"/>
      <c r="U15" s="111"/>
    </row>
    <row r="16" spans="1:24" ht="42" customHeight="1">
      <c r="A16" s="110"/>
      <c r="B16" s="993"/>
      <c r="C16" s="994"/>
      <c r="D16" s="994"/>
      <c r="E16" s="123"/>
      <c r="F16" s="123"/>
      <c r="G16" s="122"/>
      <c r="H16" s="37"/>
      <c r="I16" s="35"/>
      <c r="J16" s="35"/>
      <c r="K16" s="35"/>
      <c r="L16" s="35"/>
      <c r="M16" s="37"/>
      <c r="N16" s="37"/>
      <c r="O16" s="37"/>
      <c r="P16" s="38"/>
      <c r="Q16" s="38"/>
      <c r="R16" s="38"/>
      <c r="S16" s="39"/>
      <c r="T16" s="38"/>
      <c r="U16" s="111"/>
    </row>
    <row r="17" spans="1:21" ht="42" customHeight="1" thickBot="1">
      <c r="A17" s="113"/>
      <c r="B17" s="114"/>
      <c r="C17" s="115"/>
      <c r="D17" s="115"/>
      <c r="E17" s="115"/>
      <c r="F17" s="115"/>
      <c r="G17" s="115"/>
      <c r="H17" s="115"/>
      <c r="I17" s="115"/>
      <c r="J17" s="115"/>
      <c r="K17" s="116"/>
      <c r="L17" s="115"/>
      <c r="M17" s="115"/>
      <c r="N17" s="115"/>
      <c r="O17" s="115"/>
      <c r="P17" s="117"/>
      <c r="Q17" s="117"/>
      <c r="R17" s="117"/>
      <c r="S17" s="118"/>
      <c r="T17" s="1001"/>
      <c r="U17" s="1002"/>
    </row>
    <row r="18" spans="1:21" ht="42" customHeight="1" thickBot="1">
      <c r="A18" s="999" t="s">
        <v>933</v>
      </c>
      <c r="B18" s="891"/>
      <c r="C18" s="891"/>
      <c r="D18" s="891"/>
      <c r="E18" s="891"/>
      <c r="F18" s="891"/>
      <c r="G18" s="891"/>
      <c r="H18" s="891"/>
      <c r="I18" s="891"/>
      <c r="J18" s="891"/>
      <c r="K18" s="891"/>
      <c r="L18" s="891"/>
      <c r="M18" s="891"/>
      <c r="N18" s="891"/>
      <c r="O18" s="891"/>
      <c r="P18" s="891"/>
      <c r="Q18" s="891"/>
      <c r="R18" s="891"/>
      <c r="S18" s="891"/>
      <c r="T18" s="891"/>
      <c r="U18" s="1000"/>
    </row>
    <row r="19" spans="1:21" ht="32.25" customHeight="1" thickBot="1">
      <c r="A19" s="571"/>
      <c r="B19" s="48"/>
      <c r="C19" s="48"/>
      <c r="D19" s="48"/>
      <c r="E19" s="48"/>
      <c r="F19" s="48"/>
      <c r="G19" s="48"/>
      <c r="H19" s="48"/>
      <c r="I19" s="30"/>
      <c r="J19" s="30"/>
      <c r="K19" s="30"/>
      <c r="L19" s="30"/>
      <c r="M19" s="30"/>
      <c r="N19" s="30"/>
      <c r="O19" s="30"/>
      <c r="P19" s="30"/>
      <c r="Q19" s="30"/>
      <c r="R19" s="30"/>
      <c r="S19" s="30"/>
      <c r="T19" s="30"/>
      <c r="U19" s="572"/>
    </row>
    <row r="20" spans="1:21" ht="55.5" customHeight="1" thickBot="1">
      <c r="A20" s="573"/>
      <c r="B20" s="234" t="s">
        <v>76</v>
      </c>
      <c r="C20" s="1014" t="s">
        <v>1</v>
      </c>
      <c r="D20" s="1015"/>
      <c r="E20" s="1016"/>
      <c r="F20" s="235" t="s">
        <v>415</v>
      </c>
      <c r="G20" s="1017" t="s">
        <v>80</v>
      </c>
      <c r="H20" s="1018"/>
      <c r="I20" s="1052" t="s">
        <v>151</v>
      </c>
      <c r="J20" s="1053"/>
      <c r="K20" s="1046" t="s">
        <v>150</v>
      </c>
      <c r="L20" s="1047"/>
      <c r="M20" s="1064" t="s">
        <v>64</v>
      </c>
      <c r="N20" s="1065"/>
      <c r="O20" s="1060" t="s">
        <v>542</v>
      </c>
      <c r="P20" s="1061"/>
      <c r="Q20" s="49"/>
      <c r="R20" s="49"/>
      <c r="S20" s="49"/>
      <c r="T20" s="35"/>
      <c r="U20" s="574"/>
    </row>
    <row r="21" spans="1:21" ht="33.75" customHeight="1">
      <c r="A21" s="573"/>
      <c r="B21" s="275" t="s">
        <v>87</v>
      </c>
      <c r="C21" s="1011" t="s">
        <v>88</v>
      </c>
      <c r="D21" s="1012"/>
      <c r="E21" s="1013"/>
      <c r="F21" s="553">
        <f>+'DIC-01'!F23</f>
        <v>2</v>
      </c>
      <c r="G21" s="1054">
        <f>+'DIC-01'!F24</f>
        <v>3</v>
      </c>
      <c r="H21" s="1055"/>
      <c r="I21" s="1054">
        <f>+'DIC-01'!F25</f>
        <v>1</v>
      </c>
      <c r="J21" s="1055"/>
      <c r="K21" s="1054">
        <f>+'DIC-01'!F26</f>
        <v>1</v>
      </c>
      <c r="L21" s="1066"/>
      <c r="M21" s="1062">
        <f>+'DIC-01'!F27</f>
        <v>0</v>
      </c>
      <c r="N21" s="1063"/>
      <c r="O21" s="1062">
        <v>0</v>
      </c>
      <c r="P21" s="1063"/>
      <c r="Q21" s="35"/>
      <c r="R21" s="50"/>
      <c r="S21" s="35"/>
      <c r="T21" s="35"/>
      <c r="U21" s="575"/>
    </row>
    <row r="22" spans="1:21" ht="31.5" customHeight="1">
      <c r="A22" s="573"/>
      <c r="B22" s="276" t="s">
        <v>89</v>
      </c>
      <c r="C22" s="1067" t="s">
        <v>90</v>
      </c>
      <c r="D22" s="991"/>
      <c r="E22" s="992"/>
      <c r="F22" s="552">
        <f>+'DIP-02'!F23</f>
        <v>0</v>
      </c>
      <c r="G22" s="1048">
        <f>+'DIP-02'!F24</f>
        <v>0</v>
      </c>
      <c r="H22" s="1020"/>
      <c r="I22" s="1048">
        <f>+'DIP-02'!F25</f>
        <v>0</v>
      </c>
      <c r="J22" s="1020"/>
      <c r="K22" s="1048">
        <f>+'DIP-02'!F26</f>
        <v>0</v>
      </c>
      <c r="L22" s="1023"/>
      <c r="M22" s="1056">
        <f>+'DIP-02'!F27</f>
        <v>0</v>
      </c>
      <c r="N22" s="1022"/>
      <c r="O22" s="1056">
        <v>0</v>
      </c>
      <c r="P22" s="1022"/>
      <c r="Q22" s="35"/>
      <c r="R22" s="50"/>
      <c r="S22" s="35"/>
      <c r="T22" s="35"/>
      <c r="U22" s="575"/>
    </row>
    <row r="23" spans="1:21" ht="31.5" customHeight="1">
      <c r="A23" s="573"/>
      <c r="B23" s="276" t="s">
        <v>91</v>
      </c>
      <c r="C23" s="990" t="s">
        <v>92</v>
      </c>
      <c r="D23" s="991"/>
      <c r="E23" s="992"/>
      <c r="F23" s="552">
        <f>+'AC-10'!F23</f>
        <v>0</v>
      </c>
      <c r="G23" s="1019">
        <f>+'AC-10'!F24</f>
        <v>0</v>
      </c>
      <c r="H23" s="1020"/>
      <c r="I23" s="1019">
        <f>+'AC-10'!F25</f>
        <v>0</v>
      </c>
      <c r="J23" s="1020"/>
      <c r="K23" s="1019">
        <f>+'AC-10'!F26</f>
        <v>0</v>
      </c>
      <c r="L23" s="1023"/>
      <c r="M23" s="1021">
        <f>+'AC-10'!F27</f>
        <v>0</v>
      </c>
      <c r="N23" s="1022"/>
      <c r="O23" s="1021">
        <v>0</v>
      </c>
      <c r="P23" s="1022"/>
      <c r="Q23" s="35"/>
      <c r="R23" s="50"/>
      <c r="S23" s="35"/>
      <c r="T23" s="35"/>
      <c r="U23" s="575"/>
    </row>
    <row r="24" spans="1:21" ht="31.5" customHeight="1">
      <c r="A24" s="573"/>
      <c r="B24" s="277" t="s">
        <v>93</v>
      </c>
      <c r="C24" s="987" t="s">
        <v>94</v>
      </c>
      <c r="D24" s="988"/>
      <c r="E24" s="989"/>
      <c r="F24" s="552">
        <f>+'IDP-04'!F23</f>
        <v>0</v>
      </c>
      <c r="G24" s="1048">
        <f>+'IDP-04'!F24</f>
        <v>0</v>
      </c>
      <c r="H24" s="1020"/>
      <c r="I24" s="1048">
        <f>+'IDP-04'!F25</f>
        <v>0</v>
      </c>
      <c r="J24" s="1020"/>
      <c r="K24" s="1048">
        <f>+'IDP-04'!F26</f>
        <v>0</v>
      </c>
      <c r="L24" s="1023"/>
      <c r="M24" s="1056">
        <f>+'IDP-04'!F27</f>
        <v>0</v>
      </c>
      <c r="N24" s="1022"/>
      <c r="O24" s="1056">
        <v>0</v>
      </c>
      <c r="P24" s="1022"/>
      <c r="Q24" s="35"/>
      <c r="R24" s="50"/>
      <c r="S24" s="35"/>
      <c r="T24" s="35"/>
      <c r="U24" s="575"/>
    </row>
    <row r="25" spans="1:21" ht="31.5" customHeight="1">
      <c r="A25" s="573"/>
      <c r="B25" s="278" t="s">
        <v>95</v>
      </c>
      <c r="C25" s="1049" t="s">
        <v>96</v>
      </c>
      <c r="D25" s="991"/>
      <c r="E25" s="992"/>
      <c r="F25" s="552">
        <f>'GD-07'!F24</f>
        <v>7</v>
      </c>
      <c r="G25" s="1048">
        <f>'GD-07'!F25</f>
        <v>7</v>
      </c>
      <c r="H25" s="1020"/>
      <c r="I25" s="1048">
        <f>'GD-07'!F26</f>
        <v>0</v>
      </c>
      <c r="J25" s="1020"/>
      <c r="K25" s="1048">
        <f>'GD-07'!F27</f>
        <v>6</v>
      </c>
      <c r="L25" s="1023"/>
      <c r="M25" s="1056">
        <f>'GD-07'!F28</f>
        <v>0</v>
      </c>
      <c r="N25" s="1022"/>
      <c r="O25" s="1056">
        <v>0</v>
      </c>
      <c r="P25" s="1022"/>
      <c r="Q25" s="35"/>
      <c r="R25" s="50"/>
      <c r="S25" s="35"/>
      <c r="T25" s="35"/>
      <c r="U25" s="575"/>
    </row>
    <row r="26" spans="1:21" ht="31.5" customHeight="1">
      <c r="A26" s="573"/>
      <c r="B26" s="278" t="s">
        <v>97</v>
      </c>
      <c r="C26" s="1049" t="s">
        <v>98</v>
      </c>
      <c r="D26" s="991"/>
      <c r="E26" s="992"/>
      <c r="F26" s="552">
        <f>+'GC-08'!F23</f>
        <v>2</v>
      </c>
      <c r="G26" s="1048">
        <f>+'GC-08'!F24</f>
        <v>2</v>
      </c>
      <c r="H26" s="1020"/>
      <c r="I26" s="1048"/>
      <c r="J26" s="1020"/>
      <c r="K26" s="1048">
        <f>+'GC-08'!F26</f>
        <v>0</v>
      </c>
      <c r="L26" s="1023"/>
      <c r="M26" s="1056">
        <f>+'GC-08'!F27</f>
        <v>0</v>
      </c>
      <c r="N26" s="1022"/>
      <c r="O26" s="1056">
        <v>0</v>
      </c>
      <c r="P26" s="1022"/>
      <c r="Q26" s="35"/>
      <c r="R26" s="50"/>
      <c r="S26" s="35"/>
      <c r="T26" s="35"/>
      <c r="U26" s="575"/>
    </row>
    <row r="27" spans="1:21" ht="31.5" customHeight="1">
      <c r="A27" s="573"/>
      <c r="B27" s="278" t="s">
        <v>99</v>
      </c>
      <c r="C27" s="990" t="s">
        <v>100</v>
      </c>
      <c r="D27" s="991"/>
      <c r="E27" s="992"/>
      <c r="F27" s="552">
        <f>+'GJ-09'!F23</f>
        <v>0</v>
      </c>
      <c r="G27" s="1019">
        <f>+'GJ-09'!F24</f>
        <v>0</v>
      </c>
      <c r="H27" s="1020"/>
      <c r="I27" s="1019">
        <f>+'GJ-09'!F25</f>
        <v>0</v>
      </c>
      <c r="J27" s="1020"/>
      <c r="K27" s="1019">
        <f>+'GJ-09'!F26</f>
        <v>0</v>
      </c>
      <c r="L27" s="1023"/>
      <c r="M27" s="1021">
        <f>+'GJ-09'!F27</f>
        <v>0</v>
      </c>
      <c r="N27" s="1022"/>
      <c r="O27" s="1021">
        <v>0</v>
      </c>
      <c r="P27" s="1022"/>
      <c r="Q27" s="35"/>
      <c r="R27" s="50"/>
      <c r="S27" s="35"/>
      <c r="T27" s="35"/>
      <c r="U27" s="575"/>
    </row>
    <row r="28" spans="1:21" ht="31.5" customHeight="1">
      <c r="A28" s="573"/>
      <c r="B28" s="278" t="s">
        <v>101</v>
      </c>
      <c r="C28" s="987" t="s">
        <v>102</v>
      </c>
      <c r="D28" s="991"/>
      <c r="E28" s="992"/>
      <c r="F28" s="552">
        <f>'GRF-11'!F23</f>
        <v>4</v>
      </c>
      <c r="G28" s="1019">
        <f>+'GRF-11'!F24</f>
        <v>4</v>
      </c>
      <c r="H28" s="1020"/>
      <c r="I28" s="1019">
        <f>+'GRF-11'!F25</f>
        <v>0</v>
      </c>
      <c r="J28" s="1020"/>
      <c r="K28" s="1019">
        <f>+'GRF-11'!F26</f>
        <v>4</v>
      </c>
      <c r="L28" s="1023"/>
      <c r="M28" s="1021">
        <f>+'GRF-11'!F27</f>
        <v>0</v>
      </c>
      <c r="N28" s="1022"/>
      <c r="O28" s="1021">
        <v>0</v>
      </c>
      <c r="P28" s="1022"/>
      <c r="Q28" s="35"/>
      <c r="R28" s="50"/>
      <c r="S28" s="35"/>
      <c r="T28" s="35"/>
      <c r="U28" s="575"/>
    </row>
    <row r="29" spans="1:21" ht="31.5" customHeight="1">
      <c r="A29" s="573"/>
      <c r="B29" s="278" t="s">
        <v>103</v>
      </c>
      <c r="C29" s="987" t="s">
        <v>104</v>
      </c>
      <c r="D29" s="991"/>
      <c r="E29" s="992"/>
      <c r="F29" s="552">
        <f>'GT-12'!F23</f>
        <v>93</v>
      </c>
      <c r="G29" s="1048">
        <f>'GT-12'!F24</f>
        <v>55</v>
      </c>
      <c r="H29" s="1020"/>
      <c r="I29" s="1019">
        <f>'GT-12'!F25</f>
        <v>0</v>
      </c>
      <c r="J29" s="1020"/>
      <c r="K29" s="1050">
        <f>'GT-12'!F26</f>
        <v>2</v>
      </c>
      <c r="L29" s="1051"/>
      <c r="M29" s="1021">
        <f>'GT-12'!F27</f>
        <v>0</v>
      </c>
      <c r="N29" s="1022"/>
      <c r="O29" s="1021">
        <f>'GT-12'!F28</f>
        <v>0</v>
      </c>
      <c r="P29" s="1022"/>
      <c r="Q29" s="35"/>
      <c r="R29" s="50"/>
      <c r="S29" s="35"/>
      <c r="T29" s="35"/>
      <c r="U29" s="575"/>
    </row>
    <row r="30" spans="1:21" ht="31.5" customHeight="1">
      <c r="A30" s="573"/>
      <c r="B30" s="278" t="s">
        <v>105</v>
      </c>
      <c r="C30" s="987" t="s">
        <v>106</v>
      </c>
      <c r="D30" s="991"/>
      <c r="E30" s="992"/>
      <c r="F30" s="552">
        <f>+'GTH-13'!F23</f>
        <v>31</v>
      </c>
      <c r="G30" s="1048">
        <f>+'GTH-13'!F24</f>
        <v>26</v>
      </c>
      <c r="H30" s="1020"/>
      <c r="I30" s="1019">
        <f>+'GTH-13'!F25</f>
        <v>0</v>
      </c>
      <c r="J30" s="1020"/>
      <c r="K30" s="1019">
        <f>+'GTH-13'!F26</f>
        <v>9</v>
      </c>
      <c r="L30" s="1023"/>
      <c r="M30" s="1021">
        <f>+'GTH-13'!F27</f>
        <v>0</v>
      </c>
      <c r="N30" s="1022"/>
      <c r="O30" s="1021"/>
      <c r="P30" s="1022"/>
      <c r="Q30" s="35"/>
      <c r="R30" s="50"/>
      <c r="S30" s="35"/>
      <c r="T30" s="35"/>
      <c r="U30" s="575"/>
    </row>
    <row r="31" spans="1:21" ht="31.5" customHeight="1">
      <c r="A31" s="573"/>
      <c r="B31" s="278" t="s">
        <v>107</v>
      </c>
      <c r="C31" s="987" t="s">
        <v>108</v>
      </c>
      <c r="D31" s="991"/>
      <c r="E31" s="992"/>
      <c r="F31" s="552">
        <f>'GF-14'!F23</f>
        <v>14</v>
      </c>
      <c r="G31" s="1019">
        <f>'GF-14'!F24</f>
        <v>14</v>
      </c>
      <c r="H31" s="1020"/>
      <c r="I31" s="1019">
        <f>'GF-14'!F25</f>
        <v>0</v>
      </c>
      <c r="J31" s="1020"/>
      <c r="K31" s="1019">
        <f>'GF-14'!F26</f>
        <v>2</v>
      </c>
      <c r="L31" s="1023"/>
      <c r="M31" s="1021">
        <f>'GF-14'!F27</f>
        <v>0</v>
      </c>
      <c r="N31" s="1022"/>
      <c r="O31" s="1021"/>
      <c r="P31" s="1022"/>
      <c r="Q31" s="35"/>
      <c r="R31" s="50"/>
      <c r="S31" s="35"/>
      <c r="T31" s="35"/>
      <c r="U31" s="575"/>
    </row>
    <row r="32" spans="1:21" ht="31.5" customHeight="1">
      <c r="A32" s="573"/>
      <c r="B32" s="278" t="s">
        <v>109</v>
      </c>
      <c r="C32" s="987" t="s">
        <v>110</v>
      </c>
      <c r="D32" s="991"/>
      <c r="E32" s="992"/>
      <c r="F32" s="552">
        <f>+'CID-15'!F23</f>
        <v>0</v>
      </c>
      <c r="G32" s="1019">
        <f>+'CID-15'!F24</f>
        <v>0</v>
      </c>
      <c r="H32" s="1020"/>
      <c r="I32" s="1019">
        <f>+'CID-15'!F25</f>
        <v>0</v>
      </c>
      <c r="J32" s="1020"/>
      <c r="K32" s="1019">
        <f>+'CID-15'!F26</f>
        <v>0</v>
      </c>
      <c r="L32" s="1023"/>
      <c r="M32" s="1021">
        <f>+'CID-15'!F27</f>
        <v>0</v>
      </c>
      <c r="N32" s="1022"/>
      <c r="O32" s="1021"/>
      <c r="P32" s="1022"/>
      <c r="Q32" s="35"/>
      <c r="R32" s="50"/>
      <c r="S32" s="35"/>
      <c r="T32" s="35"/>
      <c r="U32" s="575"/>
    </row>
    <row r="33" spans="1:21" ht="31.5" customHeight="1">
      <c r="A33" s="573"/>
      <c r="B33" s="279" t="s">
        <v>111</v>
      </c>
      <c r="C33" s="987" t="s">
        <v>112</v>
      </c>
      <c r="D33" s="991"/>
      <c r="E33" s="992"/>
      <c r="F33" s="552">
        <f>+'EC-16'!F23</f>
        <v>0</v>
      </c>
      <c r="G33" s="1019">
        <f>+'EC-16'!F24</f>
        <v>0</v>
      </c>
      <c r="H33" s="1020"/>
      <c r="I33" s="1019">
        <f>+'EC-16'!F25</f>
        <v>0</v>
      </c>
      <c r="J33" s="1020"/>
      <c r="K33" s="1019">
        <f>+'EC-16'!F26</f>
        <v>0</v>
      </c>
      <c r="L33" s="1023"/>
      <c r="M33" s="1021">
        <f>+'EC-16'!F27</f>
        <v>0</v>
      </c>
      <c r="N33" s="1022"/>
      <c r="O33" s="1021"/>
      <c r="P33" s="1022"/>
      <c r="Q33" s="35"/>
      <c r="R33" s="50"/>
      <c r="S33" s="35"/>
      <c r="T33" s="35"/>
      <c r="U33" s="575"/>
    </row>
    <row r="34" spans="1:21" ht="33" customHeight="1" thickBot="1">
      <c r="A34" s="573"/>
      <c r="B34" s="636" t="s">
        <v>113</v>
      </c>
      <c r="C34" s="1036" t="s">
        <v>114</v>
      </c>
      <c r="D34" s="1037"/>
      <c r="E34" s="1038"/>
      <c r="F34" s="280">
        <f>+'MIC-03'!F23</f>
        <v>0</v>
      </c>
      <c r="G34" s="1028">
        <f>+'MIC-03'!F24</f>
        <v>0</v>
      </c>
      <c r="H34" s="1029"/>
      <c r="I34" s="1028">
        <f>+'MIC-03'!F25</f>
        <v>0</v>
      </c>
      <c r="J34" s="1029"/>
      <c r="K34" s="1028">
        <f>+'MIC-03'!F26</f>
        <v>0</v>
      </c>
      <c r="L34" s="1030"/>
      <c r="M34" s="1031">
        <f>+'MIC-03'!F27</f>
        <v>0</v>
      </c>
      <c r="N34" s="1032"/>
      <c r="O34" s="1031"/>
      <c r="P34" s="1032"/>
      <c r="Q34" s="35"/>
      <c r="R34" s="50"/>
      <c r="S34" s="35"/>
      <c r="T34" s="35"/>
      <c r="U34" s="575"/>
    </row>
    <row r="35" spans="1:21" ht="31.5" customHeight="1" thickBot="1">
      <c r="A35" s="573"/>
      <c r="B35" s="576"/>
      <c r="C35" s="319" t="s">
        <v>115</v>
      </c>
      <c r="D35" s="320"/>
      <c r="E35" s="320"/>
      <c r="F35" s="281">
        <f>SUM(F21:F34)</f>
        <v>153</v>
      </c>
      <c r="G35" s="1034">
        <f>SUM(G21:H34)</f>
        <v>111</v>
      </c>
      <c r="H35" s="1035"/>
      <c r="I35" s="1034">
        <f>SUM(I21:J34)</f>
        <v>1</v>
      </c>
      <c r="J35" s="1035"/>
      <c r="K35" s="1034">
        <f>SUM(K21:L34)</f>
        <v>24</v>
      </c>
      <c r="L35" s="1035"/>
      <c r="M35" s="1034">
        <f>SUM(M21:N34)</f>
        <v>0</v>
      </c>
      <c r="N35" s="1035"/>
      <c r="O35" s="1034">
        <f>SUM(O21:P34)</f>
        <v>0</v>
      </c>
      <c r="P35" s="1035"/>
      <c r="Q35" s="35"/>
      <c r="R35" s="50"/>
      <c r="S35" s="35"/>
      <c r="T35" s="35"/>
      <c r="U35" s="575"/>
    </row>
    <row r="36" spans="1:21" ht="43.5" customHeight="1" thickBot="1">
      <c r="A36" s="577"/>
      <c r="B36" s="1033" t="s">
        <v>116</v>
      </c>
      <c r="C36" s="1027"/>
      <c r="D36" s="1027"/>
      <c r="E36" s="1027"/>
      <c r="F36" s="578"/>
      <c r="G36" s="1026"/>
      <c r="H36" s="1027"/>
      <c r="I36" s="1026"/>
      <c r="J36" s="1027"/>
      <c r="K36" s="1026"/>
      <c r="L36" s="1027"/>
      <c r="M36" s="1026"/>
      <c r="N36" s="1027"/>
      <c r="O36" s="1026"/>
      <c r="P36" s="1027"/>
      <c r="Q36" s="579"/>
      <c r="R36" s="580"/>
      <c r="S36" s="580"/>
      <c r="T36" s="1024"/>
      <c r="U36" s="1025"/>
    </row>
    <row r="37" spans="1:21" ht="44.25" customHeight="1">
      <c r="A37" s="35"/>
      <c r="B37" s="35"/>
      <c r="C37" s="35"/>
      <c r="D37" s="35"/>
      <c r="E37" s="35"/>
      <c r="F37" s="35"/>
      <c r="G37" s="35"/>
      <c r="H37" s="35"/>
      <c r="I37" s="35"/>
      <c r="J37" s="35"/>
      <c r="K37" s="35"/>
      <c r="L37" s="35"/>
      <c r="M37" s="35"/>
      <c r="N37" s="35"/>
      <c r="O37" s="35"/>
      <c r="P37" s="35"/>
      <c r="Q37" s="35"/>
      <c r="R37" s="35"/>
      <c r="S37" s="35"/>
      <c r="T37" s="35"/>
      <c r="U37" s="35"/>
    </row>
    <row r="38" spans="1:21">
      <c r="A38" s="42"/>
      <c r="B38" s="42"/>
      <c r="C38" s="42"/>
      <c r="D38" s="42"/>
      <c r="E38" s="42"/>
      <c r="F38" s="42"/>
      <c r="G38" s="42"/>
      <c r="H38" s="42"/>
      <c r="I38" s="42"/>
      <c r="J38" s="42"/>
      <c r="K38" s="42"/>
      <c r="L38" s="42"/>
      <c r="M38" s="42"/>
      <c r="N38" s="42"/>
      <c r="O38" s="42"/>
      <c r="P38" s="42"/>
      <c r="Q38" s="42"/>
      <c r="R38" s="42"/>
      <c r="S38" s="42"/>
      <c r="T38" s="42"/>
      <c r="U38" s="42"/>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xr:uid="{00000000-0004-0000-0000-000000000000}"/>
    <hyperlink ref="H4:N4" location="_2._RESULTADOS_POR_TIPOLOGÍA_DE_ACCIONES" display="2. RESULTADOS POR TIPOLOGÍA DE ACCIONES" xr:uid="{00000000-0004-0000-0000-000001000000}"/>
    <hyperlink ref="B21" location="'DIC-01'!A1" display="DIC-01" xr:uid="{00000000-0004-0000-0000-000002000000}"/>
    <hyperlink ref="B22" location="'DIP-02'!A1" display="DIP-02" xr:uid="{00000000-0004-0000-0000-000003000000}"/>
    <hyperlink ref="B23" location="'AC-10'!A1" display="AC-10" xr:uid="{00000000-0004-0000-0000-000004000000}"/>
    <hyperlink ref="B24" location="'IDP-04'!A1" display="IDP-04" xr:uid="{00000000-0004-0000-0000-000005000000}"/>
    <hyperlink ref="B25" location="'GD-07'!A1" display="GD-07" xr:uid="{00000000-0004-0000-0000-000006000000}"/>
    <hyperlink ref="B26" location="'GC-08'!A1" display="GC-08" xr:uid="{00000000-0004-0000-0000-000007000000}"/>
    <hyperlink ref="B27" location="'GJ-09'!A1" display="GJ-09" xr:uid="{00000000-0004-0000-0000-000008000000}"/>
    <hyperlink ref="B28" location="'GRF-11'!A1" display="GRF-11" xr:uid="{00000000-0004-0000-0000-000009000000}"/>
    <hyperlink ref="B29" location="'GT-12 '!A1" display="GT-12" xr:uid="{00000000-0004-0000-0000-00000A000000}"/>
    <hyperlink ref="B30" location="'GTH-13'!A1" display="GTH-13" xr:uid="{00000000-0004-0000-0000-00000B000000}"/>
    <hyperlink ref="B31" location="'GF-14'!A1" display="GF-14" xr:uid="{00000000-0004-0000-0000-00000C000000}"/>
    <hyperlink ref="B32" location="'CID-15'!A1" display="CID-15" xr:uid="{00000000-0004-0000-0000-00000D000000}"/>
    <hyperlink ref="B33" location="'EC-16'!A1" display="EC-16" xr:uid="{00000000-0004-0000-0000-00000E000000}"/>
    <hyperlink ref="B34" location="'MIC-03'!A1" display="MIC-03" xr:uid="{00000000-0004-0000-0000-00000F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A913"/>
  <sheetViews>
    <sheetView showGridLines="0" tabSelected="1" topLeftCell="T32" zoomScale="77" zoomScaleNormal="70" workbookViewId="0">
      <selection activeCell="V32" sqref="V32"/>
    </sheetView>
  </sheetViews>
  <sheetFormatPr baseColWidth="10" defaultColWidth="11.5" defaultRowHeight="15" customHeight="1"/>
  <cols>
    <col min="1" max="1" width="6.5" customWidth="1"/>
    <col min="2" max="2" width="14.83203125" customWidth="1"/>
    <col min="3" max="3" width="17.5" customWidth="1"/>
    <col min="4" max="4" width="21.5" customWidth="1"/>
    <col min="5" max="5" width="52.33203125" customWidth="1"/>
    <col min="6" max="6" width="24.1640625" customWidth="1"/>
    <col min="7" max="7" width="34.33203125" customWidth="1"/>
    <col min="8" max="8" width="37.6640625" customWidth="1"/>
    <col min="9" max="9" width="14" customWidth="1"/>
    <col min="10" max="10" width="23" customWidth="1"/>
    <col min="11" max="11" width="18.5" customWidth="1"/>
    <col min="12" max="12" width="20" customWidth="1"/>
    <col min="13" max="13" width="18.33203125" customWidth="1"/>
    <col min="14" max="14" width="18" customWidth="1"/>
    <col min="15" max="15" width="18" style="72" customWidth="1"/>
    <col min="16" max="16" width="26.33203125" style="72" customWidth="1"/>
    <col min="17" max="17" width="24.83203125" style="72" customWidth="1"/>
    <col min="18" max="18" width="29.83203125" customWidth="1"/>
    <col min="19" max="19" width="76.5" customWidth="1"/>
    <col min="20" max="20" width="76" customWidth="1"/>
    <col min="21" max="21" width="40.1640625" customWidth="1"/>
    <col min="22" max="22" width="18.5" style="124" customWidth="1"/>
    <col min="23" max="23" width="19.5" customWidth="1"/>
    <col min="24" max="24" width="33.6640625" customWidth="1"/>
    <col min="25" max="25" width="31.1640625" customWidth="1"/>
    <col min="26" max="26" width="14.5" customWidth="1"/>
    <col min="27" max="28" width="11" customWidth="1"/>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43"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7"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8" t="s">
        <v>1001</v>
      </c>
      <c r="Z18" s="1"/>
    </row>
    <row r="19" spans="1:27" ht="49.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89"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6" t="s">
        <v>58</v>
      </c>
      <c r="Z20" s="1"/>
    </row>
    <row r="21" spans="1:27" ht="36.75" customHeight="1" thickBot="1">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c r="A22" s="1068" t="s">
        <v>59</v>
      </c>
      <c r="B22" s="1069"/>
      <c r="C22" s="1070"/>
      <c r="D22" s="23"/>
      <c r="E22" s="1082" t="str">
        <f>CONCATENATE("INFORME DE SEGUIMIENTO DEL PROCESO ",A23)</f>
        <v>INFORME DE SEGUIMIENTO DEL PROCESO DIVULGACIÓN Y COMUNICACIÓN</v>
      </c>
      <c r="F22" s="1083"/>
      <c r="G22" s="21"/>
      <c r="H22" s="1074" t="s">
        <v>60</v>
      </c>
      <c r="I22" s="1075"/>
      <c r="J22" s="1076"/>
      <c r="K22" s="83"/>
      <c r="L22" s="88"/>
      <c r="M22" s="88"/>
      <c r="N22" s="88"/>
      <c r="O22" s="88"/>
      <c r="P22" s="88"/>
      <c r="Q22" s="87"/>
      <c r="R22" s="87"/>
      <c r="S22" s="87"/>
      <c r="T22" s="87"/>
      <c r="U22" s="87"/>
      <c r="V22" s="87"/>
      <c r="W22" s="87"/>
      <c r="X22" s="86"/>
      <c r="Y22" s="72"/>
      <c r="Z22" s="72"/>
      <c r="AA22" s="72"/>
    </row>
    <row r="23" spans="1:27" ht="53.25" customHeight="1" thickBot="1">
      <c r="A23" s="1071" t="s">
        <v>8</v>
      </c>
      <c r="B23" s="1072"/>
      <c r="C23" s="1073"/>
      <c r="D23" s="23"/>
      <c r="E23" s="93" t="s">
        <v>144</v>
      </c>
      <c r="F23" s="94">
        <f>COUNTA(E32:E39)</f>
        <v>2</v>
      </c>
      <c r="G23" s="21"/>
      <c r="H23" s="1077" t="s">
        <v>66</v>
      </c>
      <c r="I23" s="1078"/>
      <c r="J23" s="99">
        <f>COUNTIF(I31:I34,"Acción correctiva")</f>
        <v>2</v>
      </c>
      <c r="K23" s="88"/>
      <c r="L23" s="88"/>
      <c r="M23" s="88"/>
      <c r="N23" s="88"/>
      <c r="O23" s="88"/>
      <c r="P23" s="88"/>
      <c r="Q23" s="87"/>
      <c r="R23" s="87"/>
      <c r="S23" s="87"/>
      <c r="T23" s="87"/>
      <c r="U23" s="86"/>
      <c r="V23" s="86"/>
      <c r="W23" s="23"/>
      <c r="X23" s="86"/>
    </row>
    <row r="24" spans="1:27" ht="48.75" customHeight="1" thickBot="1">
      <c r="A24" s="27"/>
      <c r="B24" s="23"/>
      <c r="C24" s="23"/>
      <c r="D24" s="28"/>
      <c r="E24" s="95" t="s">
        <v>61</v>
      </c>
      <c r="F24" s="96">
        <f>COUNTA(H32:H39)</f>
        <v>3</v>
      </c>
      <c r="G24" s="24"/>
      <c r="H24" s="1079" t="s">
        <v>149</v>
      </c>
      <c r="I24" s="1080"/>
      <c r="J24" s="99">
        <f>COUNTIF(I32:I34,"Acción Preventiva y/o de mejora")</f>
        <v>1</v>
      </c>
      <c r="K24" s="88"/>
      <c r="L24" s="88"/>
      <c r="M24" s="88"/>
      <c r="N24" s="88"/>
      <c r="O24" s="88"/>
      <c r="P24" s="88"/>
      <c r="Q24" s="87"/>
      <c r="R24" s="88"/>
      <c r="S24" s="88"/>
      <c r="T24" s="88"/>
      <c r="U24" s="86"/>
      <c r="V24" s="86"/>
      <c r="W24" s="23"/>
      <c r="X24" s="86"/>
    </row>
    <row r="25" spans="1:27" ht="53.25" customHeight="1">
      <c r="A25" s="27"/>
      <c r="B25" s="23"/>
      <c r="C25" s="23"/>
      <c r="D25" s="33"/>
      <c r="E25" s="97" t="s">
        <v>145</v>
      </c>
      <c r="F25" s="96">
        <f>COUNTIF(W32:W39, "Vencida")</f>
        <v>1</v>
      </c>
      <c r="G25" s="24"/>
      <c r="H25" s="1081"/>
      <c r="I25" s="1081"/>
      <c r="J25" s="89"/>
      <c r="K25" s="88"/>
      <c r="L25" s="88"/>
      <c r="M25" s="88"/>
      <c r="N25" s="88"/>
      <c r="O25" s="88"/>
      <c r="P25" s="88"/>
      <c r="Q25" s="87"/>
      <c r="R25" s="88"/>
      <c r="S25" s="88"/>
      <c r="T25" s="88"/>
      <c r="U25" s="86"/>
      <c r="V25" s="86"/>
      <c r="W25" s="23"/>
      <c r="X25" s="47"/>
    </row>
    <row r="26" spans="1:27" ht="48.75" customHeight="1">
      <c r="A26" s="27"/>
      <c r="B26" s="23"/>
      <c r="C26" s="23"/>
      <c r="D26" s="28"/>
      <c r="E26" s="97" t="s">
        <v>146</v>
      </c>
      <c r="F26" s="269">
        <f>COUNTIF(W32:W39, "En ejecución")</f>
        <v>1</v>
      </c>
      <c r="G26" s="24"/>
      <c r="H26" s="1081"/>
      <c r="I26" s="1081"/>
      <c r="J26" s="100"/>
      <c r="K26" s="89"/>
      <c r="L26" s="88"/>
      <c r="M26" s="88"/>
      <c r="N26" s="88"/>
      <c r="O26" s="88"/>
      <c r="P26" s="88"/>
      <c r="Q26" s="87"/>
      <c r="R26" s="88"/>
      <c r="S26" s="88"/>
      <c r="T26" s="88"/>
      <c r="U26" s="86"/>
      <c r="V26" s="86"/>
      <c r="W26" s="23"/>
      <c r="X26" s="47"/>
    </row>
    <row r="27" spans="1:27" ht="51" customHeight="1" thickBot="1">
      <c r="A27" s="27"/>
      <c r="B27" s="23"/>
      <c r="C27" s="23"/>
      <c r="D27" s="33"/>
      <c r="E27" s="98" t="s">
        <v>153</v>
      </c>
      <c r="F27" s="99">
        <f>COUNTIF(W32:W39,"Cerrada")</f>
        <v>0</v>
      </c>
      <c r="G27" s="24"/>
      <c r="H27" s="25"/>
      <c r="I27" s="85"/>
      <c r="J27" s="84"/>
      <c r="K27" s="84"/>
      <c r="L27" s="88"/>
      <c r="M27" s="88"/>
      <c r="N27" s="88"/>
      <c r="O27" s="88"/>
      <c r="P27" s="88"/>
      <c r="Q27" s="87"/>
      <c r="R27" s="88"/>
      <c r="S27" s="88"/>
      <c r="T27" s="88"/>
      <c r="U27" s="86"/>
      <c r="V27" s="86"/>
      <c r="W27" s="23"/>
      <c r="X27" s="47"/>
    </row>
    <row r="28" spans="1:27" s="554" customFormat="1" ht="51" customHeight="1">
      <c r="A28" s="27"/>
      <c r="B28" s="23"/>
      <c r="C28" s="23"/>
      <c r="D28" s="33"/>
      <c r="E28" s="101"/>
      <c r="F28" s="569"/>
      <c r="G28" s="24"/>
      <c r="H28" s="25"/>
      <c r="I28" s="85"/>
      <c r="J28" s="84"/>
      <c r="K28" s="84"/>
      <c r="L28" s="88"/>
      <c r="M28" s="88"/>
      <c r="N28" s="88"/>
      <c r="O28" s="88"/>
      <c r="P28" s="88"/>
      <c r="Q28" s="87"/>
      <c r="R28" s="88"/>
      <c r="S28" s="88"/>
      <c r="T28" s="88"/>
      <c r="U28" s="86"/>
      <c r="V28" s="86"/>
      <c r="W28" s="23"/>
      <c r="X28" s="47"/>
    </row>
    <row r="29" spans="1:27" ht="41.25" customHeight="1" thickBot="1">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c r="A30" s="911" t="s">
        <v>73</v>
      </c>
      <c r="B30" s="912"/>
      <c r="C30" s="912"/>
      <c r="D30" s="912"/>
      <c r="E30" s="912"/>
      <c r="F30" s="912"/>
      <c r="G30" s="913"/>
      <c r="H30" s="881" t="s">
        <v>74</v>
      </c>
      <c r="I30" s="882"/>
      <c r="J30" s="882"/>
      <c r="K30" s="882"/>
      <c r="L30" s="882"/>
      <c r="M30" s="882"/>
      <c r="N30" s="883"/>
      <c r="O30" s="902" t="s">
        <v>75</v>
      </c>
      <c r="P30" s="1084"/>
      <c r="Q30" s="1084"/>
      <c r="R30" s="1084"/>
      <c r="S30" s="903"/>
      <c r="T30" s="904" t="s">
        <v>141</v>
      </c>
      <c r="U30" s="905"/>
      <c r="V30" s="905"/>
      <c r="W30" s="905"/>
      <c r="X30" s="906"/>
      <c r="Y30" s="75"/>
      <c r="Z30" s="76"/>
      <c r="AA30" s="77"/>
    </row>
    <row r="31" spans="1:27" ht="63" customHeight="1" thickBot="1">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963" t="s">
        <v>84</v>
      </c>
      <c r="P31" s="964"/>
      <c r="Q31" s="964"/>
      <c r="R31" s="965"/>
      <c r="S31" s="158" t="s">
        <v>85</v>
      </c>
      <c r="T31" s="159" t="s">
        <v>84</v>
      </c>
      <c r="U31" s="157" t="s">
        <v>85</v>
      </c>
      <c r="V31" s="157" t="s">
        <v>158</v>
      </c>
      <c r="W31" s="157" t="s">
        <v>86</v>
      </c>
      <c r="X31" s="158" t="s">
        <v>155</v>
      </c>
      <c r="Y31" s="74"/>
      <c r="Z31" s="78"/>
      <c r="AA31" s="78"/>
    </row>
    <row r="32" spans="1:27" s="421" customFormat="1" ht="409.5" customHeight="1">
      <c r="A32" s="1087">
        <v>1</v>
      </c>
      <c r="B32" s="1087" t="s">
        <v>129</v>
      </c>
      <c r="C32" s="1087" t="s">
        <v>9</v>
      </c>
      <c r="D32" s="1088">
        <v>43432</v>
      </c>
      <c r="E32" s="1087" t="s">
        <v>428</v>
      </c>
      <c r="F32" s="1087" t="s">
        <v>138</v>
      </c>
      <c r="G32" s="1087" t="s">
        <v>429</v>
      </c>
      <c r="H32" s="169" t="s">
        <v>1122</v>
      </c>
      <c r="I32" s="167" t="s">
        <v>24</v>
      </c>
      <c r="J32" s="526" t="s">
        <v>934</v>
      </c>
      <c r="K32" s="227" t="s">
        <v>1123</v>
      </c>
      <c r="L32" s="228">
        <v>43712</v>
      </c>
      <c r="M32" s="228">
        <v>43712</v>
      </c>
      <c r="N32" s="228">
        <v>43830</v>
      </c>
      <c r="O32" s="937" t="s">
        <v>1079</v>
      </c>
      <c r="P32" s="938"/>
      <c r="Q32" s="938"/>
      <c r="R32" s="939"/>
      <c r="S32" s="401" t="s">
        <v>1080</v>
      </c>
      <c r="T32" s="193" t="s">
        <v>1113</v>
      </c>
      <c r="U32" s="540" t="s">
        <v>1000</v>
      </c>
      <c r="V32" s="626" t="s">
        <v>156</v>
      </c>
      <c r="W32" s="400" t="s">
        <v>142</v>
      </c>
      <c r="X32" s="305" t="s">
        <v>1110</v>
      </c>
    </row>
    <row r="33" spans="1:26" s="421" customFormat="1" ht="142.5" customHeight="1">
      <c r="A33" s="826"/>
      <c r="B33" s="826"/>
      <c r="C33" s="826"/>
      <c r="D33" s="1089"/>
      <c r="E33" s="826"/>
      <c r="F33" s="826"/>
      <c r="G33" s="826"/>
      <c r="H33" s="169" t="s">
        <v>1125</v>
      </c>
      <c r="I33" s="167" t="s">
        <v>24</v>
      </c>
      <c r="J33" s="631" t="s">
        <v>1126</v>
      </c>
      <c r="K33" s="633" t="s">
        <v>1121</v>
      </c>
      <c r="L33" s="228">
        <v>44099</v>
      </c>
      <c r="M33" s="228">
        <v>44099</v>
      </c>
      <c r="N33" s="228">
        <v>44196</v>
      </c>
      <c r="O33" s="937" t="s">
        <v>1547</v>
      </c>
      <c r="P33" s="1085"/>
      <c r="Q33" s="1085"/>
      <c r="R33" s="1086"/>
      <c r="S33" s="401" t="s">
        <v>1545</v>
      </c>
      <c r="T33" s="193"/>
      <c r="U33" s="632"/>
      <c r="V33" s="633"/>
      <c r="W33" s="400"/>
      <c r="X33" s="305"/>
    </row>
    <row r="34" spans="1:26" s="536" customFormat="1" ht="360" customHeight="1">
      <c r="A34" s="538">
        <v>2</v>
      </c>
      <c r="B34" s="401" t="s">
        <v>10</v>
      </c>
      <c r="C34" s="401" t="s">
        <v>9</v>
      </c>
      <c r="D34" s="403">
        <v>43781</v>
      </c>
      <c r="E34" s="216" t="s">
        <v>963</v>
      </c>
      <c r="F34" s="401" t="s">
        <v>17</v>
      </c>
      <c r="G34" s="216" t="s">
        <v>964</v>
      </c>
      <c r="H34" s="216" t="s">
        <v>965</v>
      </c>
      <c r="I34" s="402" t="s">
        <v>140</v>
      </c>
      <c r="J34" s="216" t="s">
        <v>966</v>
      </c>
      <c r="K34" s="400" t="s">
        <v>1123</v>
      </c>
      <c r="L34" s="403">
        <v>43810</v>
      </c>
      <c r="M34" s="403">
        <v>43845</v>
      </c>
      <c r="N34" s="403">
        <v>44180</v>
      </c>
      <c r="O34" s="937" t="s">
        <v>1548</v>
      </c>
      <c r="P34" s="938"/>
      <c r="Q34" s="938"/>
      <c r="R34" s="939"/>
      <c r="S34" s="537" t="s">
        <v>1546</v>
      </c>
      <c r="T34" s="401" t="s">
        <v>1114</v>
      </c>
      <c r="U34" s="542"/>
      <c r="V34" s="626" t="s">
        <v>156</v>
      </c>
      <c r="W34" s="400" t="s">
        <v>143</v>
      </c>
      <c r="X34" s="305" t="s">
        <v>1110</v>
      </c>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
      <c r="F87" s="1"/>
      <c r="G87" s="1"/>
      <c r="H87" s="1"/>
      <c r="I87" s="1"/>
      <c r="J87" s="1"/>
      <c r="K87" s="1"/>
      <c r="L87" s="1"/>
      <c r="M87" s="1"/>
      <c r="N87" s="1"/>
      <c r="O87" s="1"/>
      <c r="P87" s="1"/>
      <c r="Q87" s="1"/>
      <c r="R87" s="1"/>
      <c r="S87" s="1"/>
      <c r="T87" s="1"/>
      <c r="U87" s="1"/>
      <c r="V87" s="1"/>
      <c r="W87" s="13"/>
      <c r="X87" s="1"/>
      <c r="Y87" s="1"/>
      <c r="Z87" s="1"/>
    </row>
    <row r="88" spans="1:26">
      <c r="W88" s="13"/>
    </row>
    <row r="89" spans="1:26">
      <c r="W89" s="13"/>
    </row>
    <row r="90" spans="1:26">
      <c r="W90" s="13"/>
    </row>
    <row r="91" spans="1:26">
      <c r="W91" s="13"/>
    </row>
    <row r="92" spans="1:26">
      <c r="W92" s="13"/>
    </row>
    <row r="93" spans="1:26">
      <c r="W93" s="13"/>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sheetData>
  <autoFilter ref="A30:X34" xr:uid="{00000000-0009-0000-0000-000004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25">
    <mergeCell ref="A32:A33"/>
    <mergeCell ref="B32:B33"/>
    <mergeCell ref="C32:C33"/>
    <mergeCell ref="D32:D33"/>
    <mergeCell ref="E32:E33"/>
    <mergeCell ref="O34:R34"/>
    <mergeCell ref="D17:W20"/>
    <mergeCell ref="O30:S30"/>
    <mergeCell ref="T30:X30"/>
    <mergeCell ref="O31:R31"/>
    <mergeCell ref="O32:R32"/>
    <mergeCell ref="O33:R33"/>
    <mergeCell ref="F32:F33"/>
    <mergeCell ref="G32:G33"/>
    <mergeCell ref="A22:C22"/>
    <mergeCell ref="H30:N30"/>
    <mergeCell ref="A17:C20"/>
    <mergeCell ref="A30:G30"/>
    <mergeCell ref="A23:C23"/>
    <mergeCell ref="H22:J22"/>
    <mergeCell ref="H23:I23"/>
    <mergeCell ref="H24:I24"/>
    <mergeCell ref="H25:I25"/>
    <mergeCell ref="H26:I26"/>
    <mergeCell ref="E22:F22"/>
  </mergeCells>
  <conditionalFormatting sqref="W32:W33">
    <cfRule type="containsText" dxfId="95" priority="28" stopIfTrue="1" operator="containsText" text="Cerrada">
      <formula>NOT(ISERROR(SEARCH("Cerrada",W32)))</formula>
    </cfRule>
    <cfRule type="containsText" dxfId="94" priority="29" stopIfTrue="1" operator="containsText" text="En ejecución">
      <formula>NOT(ISERROR(SEARCH("En ejecución",W32)))</formula>
    </cfRule>
    <cfRule type="containsText" dxfId="93" priority="30" stopIfTrue="1" operator="containsText" text="Vencida">
      <formula>NOT(ISERROR(SEARCH("Vencida",W32)))</formula>
    </cfRule>
  </conditionalFormatting>
  <conditionalFormatting sqref="W32:W33">
    <cfRule type="containsText" dxfId="92" priority="25" stopIfTrue="1" operator="containsText" text="Cerrada">
      <formula>NOT(ISERROR(SEARCH("Cerrada",W32)))</formula>
    </cfRule>
    <cfRule type="containsText" dxfId="91" priority="26" stopIfTrue="1" operator="containsText" text="En ejecución">
      <formula>NOT(ISERROR(SEARCH("En ejecución",W32)))</formula>
    </cfRule>
    <cfRule type="containsText" dxfId="90" priority="27" stopIfTrue="1" operator="containsText" text="Vencida">
      <formula>NOT(ISERROR(SEARCH("Vencida",W32)))</formula>
    </cfRule>
  </conditionalFormatting>
  <conditionalFormatting sqref="W34">
    <cfRule type="containsText" dxfId="89" priority="4" stopIfTrue="1" operator="containsText" text="Cerrada">
      <formula>NOT(ISERROR(SEARCH("Cerrada",W34)))</formula>
    </cfRule>
    <cfRule type="containsText" dxfId="88" priority="5" stopIfTrue="1" operator="containsText" text="En ejecución">
      <formula>NOT(ISERROR(SEARCH("En ejecución",W34)))</formula>
    </cfRule>
    <cfRule type="containsText" dxfId="87" priority="6" stopIfTrue="1" operator="containsText" text="Vencida">
      <formula>NOT(ISERROR(SEARCH("Vencida",W34)))</formula>
    </cfRule>
  </conditionalFormatting>
  <conditionalFormatting sqref="W34">
    <cfRule type="containsText" dxfId="86" priority="1" stopIfTrue="1" operator="containsText" text="Cerrada">
      <formula>NOT(ISERROR(SEARCH("Cerrada",W34)))</formula>
    </cfRule>
    <cfRule type="containsText" dxfId="85" priority="2" stopIfTrue="1" operator="containsText" text="En ejecución">
      <formula>NOT(ISERROR(SEARCH("En ejecución",W34)))</formula>
    </cfRule>
    <cfRule type="containsText" dxfId="84" priority="3" stopIfTrue="1" operator="containsText" text="Vencida">
      <formula>NOT(ISERROR(SEARCH("Vencida",W34)))</formula>
    </cfRule>
  </conditionalFormatting>
  <dataValidations count="7">
    <dataValidation type="list" allowBlank="1" showErrorMessage="1" sqref="A23" xr:uid="{00000000-0002-0000-0400-000000000000}">
      <formula1>PROCESOS</formula1>
    </dataValidation>
    <dataValidation type="list" allowBlank="1" showInputMessage="1" showErrorMessage="1" sqref="B32 B34" xr:uid="{00000000-0002-0000-0400-000001000000}">
      <formula1>$F$2:$F$6</formula1>
    </dataValidation>
    <dataValidation type="list" allowBlank="1" showInputMessage="1" showErrorMessage="1" sqref="C32 C34" xr:uid="{00000000-0002-0000-0400-000002000000}">
      <formula1>$D$2:$D$13</formula1>
    </dataValidation>
    <dataValidation type="list" allowBlank="1" showInputMessage="1" showErrorMessage="1" sqref="F32 F34" xr:uid="{00000000-0002-0000-0400-000003000000}">
      <formula1>$G$2:$G$5</formula1>
    </dataValidation>
    <dataValidation type="list" allowBlank="1" showInputMessage="1" showErrorMessage="1" sqref="I32:I34" xr:uid="{00000000-0002-0000-0400-000004000000}">
      <formula1>$H$2:$H$3</formula1>
    </dataValidation>
    <dataValidation type="list" allowBlank="1" showInputMessage="1" showErrorMessage="1" sqref="V32:V34" xr:uid="{00000000-0002-0000-0400-000005000000}">
      <formula1>$J$2:$J$4</formula1>
    </dataValidation>
    <dataValidation type="list" allowBlank="1" showInputMessage="1" showErrorMessage="1" sqref="W32:W34" xr:uid="{00000000-0002-0000-0400-000006000000}">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A917"/>
  <sheetViews>
    <sheetView showGridLines="0" topLeftCell="A30" zoomScale="67" zoomScaleNormal="93" workbookViewId="0">
      <selection activeCell="E31" sqref="E31"/>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4" width="15.5" style="138" customWidth="1"/>
    <col min="15" max="15" width="18" style="138" customWidth="1"/>
    <col min="16" max="16" width="26.33203125" style="138" customWidth="1"/>
    <col min="17" max="17" width="24.83203125" style="138" customWidth="1"/>
    <col min="18" max="18" width="44.33203125" style="138" customWidth="1"/>
    <col min="19" max="19" width="28.1640625" style="138" customWidth="1"/>
    <col min="20" max="20" width="100.66406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43"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3"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4" t="s">
        <v>1003</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90"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5"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DIRECCIÓN Y PLANEACIÓN</v>
      </c>
      <c r="F22" s="1083"/>
      <c r="G22" s="21"/>
      <c r="H22" s="1074" t="s">
        <v>60</v>
      </c>
      <c r="I22" s="1075"/>
      <c r="J22" s="1076"/>
      <c r="K22" s="83"/>
      <c r="L22" s="89"/>
      <c r="M22" s="89"/>
      <c r="N22" s="89"/>
      <c r="O22" s="89"/>
      <c r="P22" s="89"/>
      <c r="Q22" s="87"/>
      <c r="R22" s="87"/>
      <c r="S22" s="87"/>
      <c r="T22" s="87"/>
      <c r="U22" s="87"/>
      <c r="V22" s="87"/>
      <c r="W22" s="87"/>
      <c r="X22" s="86"/>
    </row>
    <row r="23" spans="1:27" ht="53.25" customHeight="1" thickBot="1">
      <c r="A23" s="1071" t="s">
        <v>14</v>
      </c>
      <c r="B23" s="1072"/>
      <c r="C23" s="1073"/>
      <c r="D23" s="23"/>
      <c r="E23" s="93" t="s">
        <v>144</v>
      </c>
      <c r="F23" s="94">
        <f>COUNTA(E32:E40)</f>
        <v>0</v>
      </c>
      <c r="G23" s="21"/>
      <c r="H23" s="1077" t="s">
        <v>66</v>
      </c>
      <c r="I23" s="1078"/>
      <c r="J23" s="94">
        <f>COUNTIF(I32:I38,"Acción correctiva")</f>
        <v>0</v>
      </c>
      <c r="K23" s="88"/>
      <c r="L23" s="89"/>
      <c r="M23" s="89"/>
      <c r="N23" s="89"/>
      <c r="O23" s="89"/>
      <c r="P23" s="89"/>
      <c r="Q23" s="87"/>
      <c r="R23" s="87"/>
      <c r="S23" s="87"/>
      <c r="T23" s="87"/>
      <c r="U23" s="86"/>
      <c r="V23" s="86"/>
      <c r="W23" s="23"/>
      <c r="X23" s="86"/>
    </row>
    <row r="24" spans="1:27" ht="48.75" customHeight="1" thickBot="1">
      <c r="A24" s="27"/>
      <c r="B24" s="23"/>
      <c r="C24" s="23"/>
      <c r="D24" s="28"/>
      <c r="E24" s="95" t="s">
        <v>61</v>
      </c>
      <c r="F24" s="96">
        <f>COUNTA(H32:H40)</f>
        <v>0</v>
      </c>
      <c r="G24" s="24"/>
      <c r="H24" s="1079" t="s">
        <v>149</v>
      </c>
      <c r="I24" s="1080"/>
      <c r="J24" s="99">
        <f>COUNTIF(I32:I38,"Acción Preventiva y/o de mejora")</f>
        <v>0</v>
      </c>
      <c r="K24" s="88"/>
      <c r="L24" s="89"/>
      <c r="M24" s="89"/>
      <c r="N24" s="89"/>
      <c r="O24" s="89"/>
      <c r="P24" s="89"/>
      <c r="Q24" s="87"/>
      <c r="R24" s="88"/>
      <c r="S24" s="88"/>
      <c r="T24" s="88"/>
      <c r="U24" s="86"/>
      <c r="V24" s="86"/>
      <c r="W24" s="23"/>
      <c r="X24" s="86"/>
    </row>
    <row r="25" spans="1:27" ht="53.25" customHeight="1">
      <c r="A25" s="27"/>
      <c r="B25" s="23"/>
      <c r="C25" s="23"/>
      <c r="D25" s="33"/>
      <c r="E25" s="97" t="s">
        <v>145</v>
      </c>
      <c r="F25" s="96">
        <f>COUNTIF(W32:W35, "Vencida")</f>
        <v>0</v>
      </c>
      <c r="G25" s="24"/>
      <c r="H25" s="1081"/>
      <c r="I25" s="1081"/>
      <c r="J25" s="89"/>
      <c r="K25" s="88"/>
      <c r="L25" s="89"/>
      <c r="M25" s="89"/>
      <c r="N25" s="89"/>
      <c r="O25" s="89"/>
      <c r="P25" s="89"/>
      <c r="Q25" s="87"/>
      <c r="R25" s="88"/>
      <c r="S25" s="88"/>
      <c r="T25" s="88"/>
      <c r="U25" s="86"/>
      <c r="V25" s="86"/>
      <c r="W25" s="23"/>
      <c r="X25" s="47"/>
    </row>
    <row r="26" spans="1:27" ht="48.75" customHeight="1">
      <c r="A26" s="27"/>
      <c r="B26" s="23"/>
      <c r="C26" s="23"/>
      <c r="D26" s="28"/>
      <c r="E26" s="97" t="s">
        <v>146</v>
      </c>
      <c r="F26" s="269">
        <f>COUNTIF(W32:W40, "En ejecución")</f>
        <v>0</v>
      </c>
      <c r="G26" s="24"/>
      <c r="H26" s="1081"/>
      <c r="I26" s="1081"/>
      <c r="J26" s="139"/>
      <c r="K26" s="89"/>
      <c r="L26" s="89"/>
      <c r="M26" s="89"/>
      <c r="N26" s="89"/>
      <c r="O26" s="89"/>
      <c r="P26" s="89"/>
      <c r="Q26" s="87"/>
      <c r="R26" s="88"/>
      <c r="S26" s="88"/>
      <c r="T26" s="88"/>
      <c r="U26" s="86"/>
      <c r="V26" s="86"/>
      <c r="W26" s="23"/>
      <c r="X26" s="47"/>
    </row>
    <row r="27" spans="1:27" ht="51" customHeight="1" thickBot="1">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c r="A30" s="593" t="s">
        <v>147</v>
      </c>
      <c r="B30" s="594" t="s">
        <v>3</v>
      </c>
      <c r="C30" s="594" t="s">
        <v>77</v>
      </c>
      <c r="D30" s="594" t="s">
        <v>133</v>
      </c>
      <c r="E30" s="594" t="s">
        <v>134</v>
      </c>
      <c r="F30" s="594" t="s">
        <v>135</v>
      </c>
      <c r="G30" s="595" t="s">
        <v>136</v>
      </c>
      <c r="H30" s="596" t="s">
        <v>139</v>
      </c>
      <c r="I30" s="594" t="s">
        <v>5</v>
      </c>
      <c r="J30" s="594" t="s">
        <v>78</v>
      </c>
      <c r="K30" s="597" t="s">
        <v>79</v>
      </c>
      <c r="L30" s="597" t="s">
        <v>81</v>
      </c>
      <c r="M30" s="597" t="s">
        <v>82</v>
      </c>
      <c r="N30" s="539" t="s">
        <v>83</v>
      </c>
      <c r="O30" s="1090" t="s">
        <v>84</v>
      </c>
      <c r="P30" s="1091"/>
      <c r="Q30" s="1091"/>
      <c r="R30" s="1092"/>
      <c r="S30" s="539" t="s">
        <v>85</v>
      </c>
      <c r="T30" s="620" t="s">
        <v>84</v>
      </c>
      <c r="U30" s="597" t="s">
        <v>85</v>
      </c>
      <c r="V30" s="597" t="s">
        <v>158</v>
      </c>
      <c r="W30" s="597" t="s">
        <v>86</v>
      </c>
      <c r="X30" s="539" t="s">
        <v>155</v>
      </c>
      <c r="Y30" s="74"/>
      <c r="Z30" s="78"/>
      <c r="AA30" s="78"/>
    </row>
    <row r="31" spans="1:27" ht="283.5" customHeight="1">
      <c r="A31" s="601"/>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53"/>
      <c r="Z31" s="1"/>
    </row>
    <row r="32" spans="1:27">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c r="W92" s="13"/>
    </row>
    <row r="93" spans="1:26">
      <c r="W93" s="13"/>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sheetData>
  <mergeCells count="15">
    <mergeCell ref="T29:X29"/>
    <mergeCell ref="A17:C20"/>
    <mergeCell ref="D17:W20"/>
    <mergeCell ref="A22:C22"/>
    <mergeCell ref="E22:F22"/>
    <mergeCell ref="H22:J22"/>
    <mergeCell ref="O30:R30"/>
    <mergeCell ref="A23:C23"/>
    <mergeCell ref="H23:I23"/>
    <mergeCell ref="H24:I24"/>
    <mergeCell ref="H25:I25"/>
    <mergeCell ref="H26:I26"/>
    <mergeCell ref="A29:G29"/>
    <mergeCell ref="H29:N29"/>
    <mergeCell ref="O29:S29"/>
  </mergeCells>
  <dataValidations count="1">
    <dataValidation type="list" allowBlank="1" showErrorMessage="1" sqref="A23" xr:uid="{00000000-0002-0000-0500-000002000000}">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A916"/>
  <sheetViews>
    <sheetView showGridLines="0" topLeftCell="A23" zoomScale="55" zoomScaleNormal="55" workbookViewId="0">
      <selection activeCell="E30" sqref="E30"/>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37.3320312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64.5" style="138" customWidth="1"/>
    <col min="20" max="20" width="57.33203125" style="138" customWidth="1"/>
    <col min="21" max="21" width="40.1640625" style="138" customWidth="1"/>
    <col min="22" max="22" width="18.5" style="138"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9"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43"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90"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141" t="s">
        <v>1001</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142" t="s">
        <v>1004</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91"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ATENCIÓN AL CIUDADANO</v>
      </c>
      <c r="F22" s="1083"/>
      <c r="G22" s="21"/>
      <c r="H22" s="1074" t="s">
        <v>60</v>
      </c>
      <c r="I22" s="1075"/>
      <c r="J22" s="1076"/>
      <c r="K22" s="83"/>
      <c r="L22" s="1081"/>
      <c r="M22" s="1081"/>
      <c r="N22" s="1081"/>
      <c r="O22" s="1081"/>
      <c r="P22" s="568"/>
      <c r="Q22" s="87"/>
      <c r="R22" s="87"/>
      <c r="S22" s="87"/>
      <c r="T22" s="87"/>
      <c r="U22" s="87"/>
      <c r="V22" s="87"/>
      <c r="W22" s="87"/>
      <c r="X22" s="86"/>
    </row>
    <row r="23" spans="1:27" ht="53.25" customHeight="1" thickBot="1">
      <c r="A23" s="1071" t="s">
        <v>119</v>
      </c>
      <c r="B23" s="1072"/>
      <c r="C23" s="1073"/>
      <c r="D23" s="23"/>
      <c r="E23" s="93" t="s">
        <v>144</v>
      </c>
      <c r="F23" s="94">
        <f>COUNTA(E31:E38)</f>
        <v>0</v>
      </c>
      <c r="G23" s="21"/>
      <c r="H23" s="1077" t="s">
        <v>66</v>
      </c>
      <c r="I23" s="1078"/>
      <c r="J23" s="94">
        <f>COUNTIF(I31:I37,"Acción correctiva")</f>
        <v>0</v>
      </c>
      <c r="K23" s="88"/>
      <c r="L23" s="1081"/>
      <c r="M23" s="1081"/>
      <c r="N23" s="1081"/>
      <c r="O23" s="1081"/>
      <c r="P23" s="568"/>
      <c r="Q23" s="87"/>
      <c r="R23" s="87"/>
      <c r="S23" s="87"/>
      <c r="T23" s="87"/>
      <c r="U23" s="86"/>
      <c r="V23" s="86"/>
      <c r="W23" s="23"/>
      <c r="X23" s="86"/>
    </row>
    <row r="24" spans="1:27" ht="48.75" customHeight="1" thickBot="1">
      <c r="A24" s="27"/>
      <c r="B24" s="23"/>
      <c r="C24" s="23"/>
      <c r="D24" s="28"/>
      <c r="E24" s="95" t="s">
        <v>61</v>
      </c>
      <c r="F24" s="96">
        <f>COUNTA(H31:H38)</f>
        <v>0</v>
      </c>
      <c r="G24" s="24"/>
      <c r="H24" s="1079" t="s">
        <v>149</v>
      </c>
      <c r="I24" s="1080"/>
      <c r="J24" s="99">
        <f>COUNTIF(I31:I37,"Acción Preventiva y/o de mejora")</f>
        <v>0</v>
      </c>
      <c r="K24" s="88"/>
      <c r="L24" s="1081"/>
      <c r="M24" s="1081"/>
      <c r="N24" s="1081"/>
      <c r="O24" s="1081"/>
      <c r="P24" s="568"/>
      <c r="Q24" s="87"/>
      <c r="R24" s="88"/>
      <c r="S24" s="88"/>
      <c r="T24" s="88"/>
      <c r="U24" s="86"/>
      <c r="V24" s="86"/>
      <c r="W24" s="23"/>
      <c r="X24" s="86"/>
    </row>
    <row r="25" spans="1:27" ht="53.25" customHeight="1">
      <c r="A25" s="27"/>
      <c r="B25" s="23"/>
      <c r="C25" s="23"/>
      <c r="D25" s="33"/>
      <c r="E25" s="97" t="s">
        <v>145</v>
      </c>
      <c r="F25" s="96">
        <f>COUNTIF(W31:W33, "Vencida")</f>
        <v>0</v>
      </c>
      <c r="G25" s="24"/>
      <c r="H25" s="1081"/>
      <c r="I25" s="1081"/>
      <c r="J25" s="89"/>
      <c r="K25" s="88"/>
      <c r="L25" s="1081"/>
      <c r="M25" s="1081"/>
      <c r="N25" s="1081"/>
      <c r="O25" s="1081"/>
      <c r="P25" s="568"/>
      <c r="Q25" s="87"/>
      <c r="R25" s="88"/>
      <c r="S25" s="88"/>
      <c r="T25" s="88"/>
      <c r="U25" s="86"/>
      <c r="V25" s="86"/>
      <c r="W25" s="23"/>
      <c r="X25" s="47"/>
    </row>
    <row r="26" spans="1:27" ht="48.75" customHeight="1">
      <c r="A26" s="27"/>
      <c r="B26" s="23"/>
      <c r="C26" s="23"/>
      <c r="D26" s="28"/>
      <c r="E26" s="97" t="s">
        <v>146</v>
      </c>
      <c r="F26" s="269">
        <f>COUNTIF(W31:W38, "En ejecución")</f>
        <v>0</v>
      </c>
      <c r="G26" s="24"/>
      <c r="H26" s="1081"/>
      <c r="I26" s="1081"/>
      <c r="J26" s="139"/>
      <c r="K26" s="89"/>
      <c r="L26" s="1081"/>
      <c r="M26" s="1081"/>
      <c r="N26" s="1081"/>
      <c r="O26" s="1081"/>
      <c r="P26" s="568"/>
      <c r="Q26" s="87"/>
      <c r="R26" s="88"/>
      <c r="S26" s="88"/>
      <c r="T26" s="88"/>
      <c r="U26" s="86"/>
      <c r="V26" s="86"/>
      <c r="W26" s="23"/>
      <c r="X26" s="47"/>
    </row>
    <row r="27" spans="1:27" ht="51" customHeight="1" thickBot="1">
      <c r="A27" s="27"/>
      <c r="B27" s="23"/>
      <c r="C27" s="23"/>
      <c r="D27" s="33"/>
      <c r="E27" s="98" t="s">
        <v>148</v>
      </c>
      <c r="F27" s="99">
        <f>COUNTIF(W31:W38,"Cerrada")</f>
        <v>0</v>
      </c>
      <c r="G27" s="24"/>
      <c r="H27" s="25"/>
      <c r="I27" s="85"/>
      <c r="J27" s="84"/>
      <c r="K27" s="84"/>
      <c r="L27" s="1081"/>
      <c r="M27" s="1081"/>
      <c r="N27" s="1081"/>
      <c r="O27" s="1081"/>
      <c r="P27" s="568"/>
      <c r="Q27" s="87"/>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1" spans="1:27" s="391" customFormat="1" ht="108.75" customHeight="1">
      <c r="A31" s="227"/>
      <c r="B31" s="227"/>
      <c r="C31" s="227"/>
      <c r="D31" s="228"/>
      <c r="E31" s="227"/>
      <c r="F31" s="227"/>
      <c r="G31" s="227"/>
      <c r="H31" s="227"/>
      <c r="I31" s="227"/>
      <c r="J31" s="227"/>
      <c r="K31" s="227"/>
      <c r="L31" s="228"/>
      <c r="M31" s="228"/>
      <c r="N31" s="228"/>
      <c r="O31" s="546"/>
      <c r="P31" s="547"/>
      <c r="Q31" s="547"/>
      <c r="R31" s="548"/>
      <c r="S31" s="402"/>
      <c r="T31" s="229"/>
      <c r="U31" s="170"/>
      <c r="V31" s="227"/>
      <c r="W31" s="545"/>
      <c r="X31" s="288"/>
      <c r="Y31" s="53"/>
      <c r="Z31" s="1"/>
    </row>
    <row r="32" spans="1:27">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c r="W91" s="13"/>
    </row>
    <row r="92" spans="1:26">
      <c r="W92" s="13"/>
    </row>
    <row r="93" spans="1:26">
      <c r="W93" s="13"/>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sheetData>
  <mergeCells count="27">
    <mergeCell ref="A17:C20"/>
    <mergeCell ref="D17:W20"/>
    <mergeCell ref="A22:C22"/>
    <mergeCell ref="E22:F22"/>
    <mergeCell ref="H22:J22"/>
    <mergeCell ref="L22:M22"/>
    <mergeCell ref="N22:O22"/>
    <mergeCell ref="A23:C23"/>
    <mergeCell ref="H23:I23"/>
    <mergeCell ref="H24:I24"/>
    <mergeCell ref="H25:I25"/>
    <mergeCell ref="H26:I26"/>
    <mergeCell ref="A29:G29"/>
    <mergeCell ref="H29:N29"/>
    <mergeCell ref="O29:S29"/>
    <mergeCell ref="T29:X29"/>
    <mergeCell ref="O30:R30"/>
    <mergeCell ref="L26:M26"/>
    <mergeCell ref="N26:O26"/>
    <mergeCell ref="L27:M27"/>
    <mergeCell ref="N27:O27"/>
    <mergeCell ref="L23:M23"/>
    <mergeCell ref="N23:O23"/>
    <mergeCell ref="L24:M24"/>
    <mergeCell ref="N24:O24"/>
    <mergeCell ref="L25:M25"/>
    <mergeCell ref="N25:O25"/>
  </mergeCells>
  <conditionalFormatting sqref="W31">
    <cfRule type="containsText" dxfId="83" priority="4" stopIfTrue="1" operator="containsText" text="Cerrada">
      <formula>NOT(ISERROR(SEARCH("Cerrada",W31)))</formula>
    </cfRule>
    <cfRule type="containsText" dxfId="82" priority="5" stopIfTrue="1" operator="containsText" text="En ejecución">
      <formula>NOT(ISERROR(SEARCH("En ejecución",W31)))</formula>
    </cfRule>
    <cfRule type="containsText" dxfId="81" priority="6" stopIfTrue="1" operator="containsText" text="Vencida">
      <formula>NOT(ISERROR(SEARCH("Vencida",W31)))</formula>
    </cfRule>
  </conditionalFormatting>
  <dataValidations count="7">
    <dataValidation type="list" allowBlank="1" showErrorMessage="1" sqref="A23" xr:uid="{00000000-0002-0000-0600-000000000000}">
      <formula1>PROCESOS</formula1>
    </dataValidation>
    <dataValidation type="list" allowBlank="1" showInputMessage="1" showErrorMessage="1" sqref="B31" xr:uid="{00000000-0002-0000-0600-000001000000}">
      <formula1>$F$2:$F$6</formula1>
    </dataValidation>
    <dataValidation type="list" allowBlank="1" showInputMessage="1" showErrorMessage="1" sqref="C31" xr:uid="{00000000-0002-0000-0600-000002000000}">
      <formula1>$D$2:$D$13</formula1>
    </dataValidation>
    <dataValidation type="list" allowBlank="1" showInputMessage="1" showErrorMessage="1" sqref="F31" xr:uid="{00000000-0002-0000-0600-000003000000}">
      <formula1>$G$2:$G$5</formula1>
    </dataValidation>
    <dataValidation type="list" allowBlank="1" showInputMessage="1" showErrorMessage="1" sqref="I31" xr:uid="{00000000-0002-0000-0600-000004000000}">
      <formula1>$H$2:$H$3</formula1>
    </dataValidation>
    <dataValidation type="list" allowBlank="1" showInputMessage="1" showErrorMessage="1" sqref="V31" xr:uid="{00000000-0002-0000-0600-000005000000}">
      <formula1>$J$2:$J$4</formula1>
    </dataValidation>
    <dataValidation type="list" allowBlank="1" showInputMessage="1" showErrorMessage="1" sqref="W31" xr:uid="{00000000-0002-0000-0600-000006000000}">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A919"/>
  <sheetViews>
    <sheetView showGridLines="0" topLeftCell="A25" zoomScale="80" zoomScaleNormal="80" workbookViewId="0">
      <selection activeCell="G32" sqref="G32"/>
    </sheetView>
  </sheetViews>
  <sheetFormatPr baseColWidth="10" defaultColWidth="14.5" defaultRowHeight="15" customHeight="1"/>
  <cols>
    <col min="1" max="1" width="6.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25.8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28.1640625" style="138" customWidth="1"/>
    <col min="20" max="20" width="57.33203125" style="138" customWidth="1"/>
    <col min="21" max="21" width="40.1640625" style="138" customWidth="1"/>
    <col min="22" max="22" width="18.5" style="138" customWidth="1"/>
    <col min="23" max="23" width="19.5" style="138" customWidth="1"/>
    <col min="24" max="24" width="24.66406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9" hidden="1" thickBot="1">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9" hidden="1" thickBot="1">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9" hidden="1" thickBot="1">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43" hidden="1" thickBot="1">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9" hidden="1" thickBot="1">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9" hidden="1" thickBot="1">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idden="1" thickBot="1">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7" hidden="1" thickBot="1">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9" hidden="1" thickBot="1">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29" hidden="1" thickBot="1">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9" hidden="1" thickBot="1">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29" hidden="1" thickBot="1">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9" hidden="1" thickBot="1">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43" hidden="1" thickBot="1">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5" hidden="1" thickBot="1">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c r="A17" s="884"/>
      <c r="B17" s="885"/>
      <c r="C17" s="886"/>
      <c r="D17" s="893" t="s">
        <v>56</v>
      </c>
      <c r="E17" s="894"/>
      <c r="F17" s="894"/>
      <c r="G17" s="894"/>
      <c r="H17" s="894"/>
      <c r="I17" s="894"/>
      <c r="J17" s="894"/>
      <c r="K17" s="894"/>
      <c r="L17" s="894"/>
      <c r="M17" s="894"/>
      <c r="N17" s="894"/>
      <c r="O17" s="894"/>
      <c r="P17" s="894"/>
      <c r="Q17" s="894"/>
      <c r="R17" s="894"/>
      <c r="S17" s="894"/>
      <c r="T17" s="894"/>
      <c r="U17" s="894"/>
      <c r="V17" s="894"/>
      <c r="W17" s="895"/>
      <c r="X17" s="587" t="s">
        <v>57</v>
      </c>
      <c r="Z17" s="1"/>
    </row>
    <row r="18" spans="1:27" ht="27.75" customHeight="1">
      <c r="A18" s="887"/>
      <c r="B18" s="888"/>
      <c r="C18" s="889"/>
      <c r="D18" s="896"/>
      <c r="E18" s="897"/>
      <c r="F18" s="897"/>
      <c r="G18" s="897"/>
      <c r="H18" s="897"/>
      <c r="I18" s="897"/>
      <c r="J18" s="897"/>
      <c r="K18" s="897"/>
      <c r="L18" s="897"/>
      <c r="M18" s="897"/>
      <c r="N18" s="897"/>
      <c r="O18" s="897"/>
      <c r="P18" s="897"/>
      <c r="Q18" s="897"/>
      <c r="R18" s="897"/>
      <c r="S18" s="897"/>
      <c r="T18" s="897"/>
      <c r="U18" s="897"/>
      <c r="V18" s="897"/>
      <c r="W18" s="898"/>
      <c r="X18" s="589" t="s">
        <v>1001</v>
      </c>
      <c r="Z18" s="1"/>
    </row>
    <row r="19" spans="1:27" ht="63"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89" t="s">
        <v>1002</v>
      </c>
      <c r="Z19" s="1"/>
    </row>
    <row r="20" spans="1:27" ht="27.75" customHeight="1" thickBot="1">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86" t="s">
        <v>58</v>
      </c>
      <c r="Z20" s="1"/>
    </row>
    <row r="21" spans="1:27" ht="36.75" customHeight="1" thickBot="1">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c r="A22" s="1068" t="s">
        <v>59</v>
      </c>
      <c r="B22" s="1069"/>
      <c r="C22" s="1070"/>
      <c r="D22" s="23"/>
      <c r="E22" s="1082" t="str">
        <f>CONCATENATE("INFORME DE SEGUIMIENTO DEL PROCESO ",A23)</f>
        <v>INFORME DE SEGUIMIENTO DEL PROCESO INVESTIGACIÓN Y DESARROLLO PEDAGÓGICO</v>
      </c>
      <c r="F22" s="1083"/>
      <c r="G22" s="21"/>
      <c r="H22" s="1074" t="s">
        <v>60</v>
      </c>
      <c r="I22" s="1075"/>
      <c r="J22" s="1076"/>
      <c r="K22" s="83"/>
      <c r="L22" s="87"/>
      <c r="M22" s="87"/>
      <c r="N22" s="87"/>
      <c r="O22" s="87"/>
      <c r="P22" s="87"/>
      <c r="Q22" s="87"/>
      <c r="R22" s="87"/>
      <c r="S22" s="87"/>
      <c r="T22" s="87"/>
      <c r="U22" s="87"/>
      <c r="V22" s="87"/>
      <c r="W22" s="87"/>
      <c r="X22" s="86"/>
    </row>
    <row r="23" spans="1:27" ht="82.5" customHeight="1" thickBot="1">
      <c r="A23" s="1093" t="s">
        <v>117</v>
      </c>
      <c r="B23" s="1094"/>
      <c r="C23" s="1095"/>
      <c r="D23" s="23"/>
      <c r="E23" s="93" t="s">
        <v>144</v>
      </c>
      <c r="F23" s="94">
        <f>COUNTA(E31:E40)</f>
        <v>0</v>
      </c>
      <c r="G23" s="21"/>
      <c r="H23" s="1077" t="s">
        <v>66</v>
      </c>
      <c r="I23" s="1078"/>
      <c r="J23" s="94">
        <f>COUNTIF(I37:I40,"Acción correctiva")</f>
        <v>0</v>
      </c>
      <c r="K23" s="88"/>
      <c r="L23" s="87"/>
      <c r="M23" s="87"/>
      <c r="N23" s="87"/>
      <c r="O23" s="87"/>
      <c r="P23" s="87"/>
      <c r="Q23" s="87"/>
      <c r="R23" s="87"/>
      <c r="S23" s="87"/>
      <c r="T23" s="87"/>
      <c r="U23" s="86"/>
      <c r="V23" s="86"/>
      <c r="W23" s="23"/>
      <c r="X23" s="86"/>
    </row>
    <row r="24" spans="1:27" ht="48.75" customHeight="1" thickBot="1">
      <c r="A24" s="27"/>
      <c r="B24" s="23"/>
      <c r="C24" s="23"/>
      <c r="D24" s="28"/>
      <c r="E24" s="95" t="s">
        <v>61</v>
      </c>
      <c r="F24" s="96">
        <f>COUNTA(H31:H40)</f>
        <v>0</v>
      </c>
      <c r="G24" s="24"/>
      <c r="H24" s="1079" t="s">
        <v>149</v>
      </c>
      <c r="I24" s="1080"/>
      <c r="J24" s="99">
        <f>COUNTIF(I37:I40,"Acción Preventiva y/o de mejora")</f>
        <v>0</v>
      </c>
      <c r="K24" s="88"/>
      <c r="L24" s="87"/>
      <c r="M24" s="87"/>
      <c r="N24" s="87"/>
      <c r="O24" s="87"/>
      <c r="P24" s="87"/>
      <c r="Q24" s="87"/>
      <c r="R24" s="88"/>
      <c r="S24" s="88"/>
      <c r="T24" s="88"/>
      <c r="U24" s="86"/>
      <c r="V24" s="86"/>
      <c r="W24" s="23"/>
      <c r="X24" s="86"/>
    </row>
    <row r="25" spans="1:27" ht="53.25" customHeight="1">
      <c r="A25" s="27"/>
      <c r="B25" s="23"/>
      <c r="C25" s="23"/>
      <c r="D25" s="33"/>
      <c r="E25" s="97" t="s">
        <v>145</v>
      </c>
      <c r="F25" s="96">
        <f>COUNTIF(W31:W35, "Vencida")</f>
        <v>0</v>
      </c>
      <c r="G25" s="24"/>
      <c r="H25" s="1081"/>
      <c r="I25" s="1081"/>
      <c r="J25" s="89"/>
      <c r="K25" s="88"/>
      <c r="L25" s="87"/>
      <c r="M25" s="87"/>
      <c r="N25" s="87"/>
      <c r="O25" s="87"/>
      <c r="P25" s="87"/>
      <c r="Q25" s="87"/>
      <c r="R25" s="88"/>
      <c r="S25" s="88"/>
      <c r="T25" s="88"/>
      <c r="U25" s="86"/>
      <c r="V25" s="86"/>
      <c r="W25" s="23"/>
      <c r="X25" s="47"/>
    </row>
    <row r="26" spans="1:27" ht="48.75" customHeight="1">
      <c r="A26" s="27"/>
      <c r="B26" s="23"/>
      <c r="C26" s="23"/>
      <c r="D26" s="28"/>
      <c r="E26" s="97" t="s">
        <v>146</v>
      </c>
      <c r="F26" s="269">
        <f>COUNTIF(W31:W40, "En ejecución")</f>
        <v>0</v>
      </c>
      <c r="G26" s="24"/>
      <c r="H26" s="1081"/>
      <c r="I26" s="1081"/>
      <c r="J26" s="139"/>
      <c r="K26" s="89"/>
      <c r="L26" s="87"/>
      <c r="M26" s="87"/>
      <c r="N26" s="87"/>
      <c r="O26" s="87"/>
      <c r="P26" s="87"/>
      <c r="Q26" s="87"/>
      <c r="R26" s="88"/>
      <c r="S26" s="88"/>
      <c r="T26" s="88"/>
      <c r="U26" s="86"/>
      <c r="V26" s="86"/>
      <c r="W26" s="23"/>
      <c r="X26" s="47"/>
    </row>
    <row r="27" spans="1:27" ht="51" customHeight="1" thickBot="1">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c r="A29" s="911" t="s">
        <v>73</v>
      </c>
      <c r="B29" s="912"/>
      <c r="C29" s="912"/>
      <c r="D29" s="912"/>
      <c r="E29" s="912"/>
      <c r="F29" s="912"/>
      <c r="G29" s="913"/>
      <c r="H29" s="881" t="s">
        <v>74</v>
      </c>
      <c r="I29" s="882"/>
      <c r="J29" s="882"/>
      <c r="K29" s="882"/>
      <c r="L29" s="882"/>
      <c r="M29" s="882"/>
      <c r="N29" s="883"/>
      <c r="O29" s="902" t="s">
        <v>75</v>
      </c>
      <c r="P29" s="1084"/>
      <c r="Q29" s="1084"/>
      <c r="R29" s="1084"/>
      <c r="S29" s="903"/>
      <c r="T29" s="904" t="s">
        <v>141</v>
      </c>
      <c r="U29" s="905"/>
      <c r="V29" s="905"/>
      <c r="W29" s="905"/>
      <c r="X29" s="906"/>
      <c r="Y29" s="75"/>
      <c r="Z29" s="76"/>
      <c r="AA29" s="77"/>
    </row>
    <row r="30" spans="1:27" ht="63" customHeight="1" thickBot="1">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63" t="s">
        <v>84</v>
      </c>
      <c r="P30" s="964"/>
      <c r="Q30" s="964"/>
      <c r="R30" s="965"/>
      <c r="S30" s="158" t="s">
        <v>85</v>
      </c>
      <c r="T30" s="159" t="s">
        <v>84</v>
      </c>
      <c r="U30" s="157" t="s">
        <v>85</v>
      </c>
      <c r="V30" s="157" t="s">
        <v>158</v>
      </c>
      <c r="W30" s="157" t="s">
        <v>86</v>
      </c>
      <c r="X30" s="158" t="s">
        <v>155</v>
      </c>
      <c r="Y30" s="74"/>
      <c r="Z30" s="78"/>
      <c r="AA30" s="78"/>
    </row>
    <row r="37" spans="1:26">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c r="W94" s="13"/>
    </row>
    <row r="95" spans="1:26">
      <c r="W95" s="13"/>
    </row>
    <row r="96" spans="1:26">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row r="900" spans="23:23">
      <c r="W900" s="13"/>
    </row>
    <row r="901" spans="23:23">
      <c r="W901" s="13"/>
    </row>
    <row r="902" spans="23:23">
      <c r="W902" s="13"/>
    </row>
    <row r="903" spans="23:23">
      <c r="W903" s="13"/>
    </row>
    <row r="904" spans="23:23">
      <c r="W904" s="13"/>
    </row>
    <row r="905" spans="23:23">
      <c r="W905" s="13"/>
    </row>
    <row r="906" spans="23:23">
      <c r="W906" s="13"/>
    </row>
    <row r="907" spans="23:23">
      <c r="W907" s="13"/>
    </row>
    <row r="908" spans="23:23">
      <c r="W908" s="13"/>
    </row>
    <row r="909" spans="23:23">
      <c r="W909" s="13"/>
    </row>
    <row r="910" spans="23:23">
      <c r="W910" s="13"/>
    </row>
    <row r="911" spans="23:23">
      <c r="W911" s="13"/>
    </row>
    <row r="912" spans="23:23">
      <c r="W912" s="13"/>
    </row>
    <row r="913" spans="23:23">
      <c r="W913" s="13"/>
    </row>
    <row r="914" spans="23:23">
      <c r="W914" s="13"/>
    </row>
    <row r="915" spans="23:23">
      <c r="W915" s="13"/>
    </row>
    <row r="916" spans="23:23">
      <c r="W916" s="13"/>
    </row>
    <row r="917" spans="23:23">
      <c r="W917" s="13"/>
    </row>
    <row r="918" spans="23:23">
      <c r="W918" s="13"/>
    </row>
    <row r="919" spans="23:23">
      <c r="W919"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xr:uid="{00000000-0002-0000-0700-000000000000}">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B899"/>
  <sheetViews>
    <sheetView showGridLines="0" topLeftCell="E18" zoomScale="71" zoomScaleNormal="100" workbookViewId="0">
      <selection activeCell="L27" sqref="L27"/>
    </sheetView>
  </sheetViews>
  <sheetFormatPr baseColWidth="10" defaultColWidth="14.5" defaultRowHeight="15" customHeight="1"/>
  <cols>
    <col min="1" max="1" width="8.6640625" style="138" customWidth="1"/>
    <col min="2" max="2" width="10.6640625" style="138" customWidth="1"/>
    <col min="3" max="3" width="17.5" style="138" customWidth="1"/>
    <col min="4" max="4" width="21.5" style="138" customWidth="1"/>
    <col min="5" max="5" width="52.33203125" style="138" customWidth="1"/>
    <col min="6" max="6" width="24.1640625" style="138" customWidth="1"/>
    <col min="7" max="7" width="26.5" style="138" customWidth="1"/>
    <col min="8" max="8" width="43.33203125" style="138" customWidth="1"/>
    <col min="9" max="9" width="14" style="138" customWidth="1"/>
    <col min="10" max="10" width="18" style="138" customWidth="1"/>
    <col min="11" max="11" width="18.5" style="138" customWidth="1"/>
    <col min="12" max="12" width="20" style="138" customWidth="1"/>
    <col min="13" max="13" width="18.33203125" style="138" customWidth="1"/>
    <col min="14" max="15" width="18" style="138" customWidth="1"/>
    <col min="16" max="16" width="26.33203125" style="138" customWidth="1"/>
    <col min="17" max="17" width="24.83203125" style="138" customWidth="1"/>
    <col min="18" max="18" width="19.5" style="138" customWidth="1"/>
    <col min="19" max="19" width="34" style="138" customWidth="1"/>
    <col min="20" max="20" width="64.1640625" style="188" customWidth="1"/>
    <col min="21" max="21" width="44.5" style="138" customWidth="1"/>
    <col min="22" max="22" width="18.5" style="7" customWidth="1"/>
    <col min="23" max="23" width="19.5" style="138" customWidth="1"/>
    <col min="24" max="24" width="80.33203125" style="138" customWidth="1"/>
    <col min="25" max="25" width="31.1640625" style="138" customWidth="1"/>
    <col min="26" max="26" width="14.5" style="138" customWidth="1"/>
    <col min="27" max="28" width="11" style="138" customWidth="1"/>
    <col min="29" max="16384" width="14.5" style="138"/>
  </cols>
  <sheetData>
    <row r="1" spans="1:26" ht="44.25" hidden="1" customHeight="1">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8" hidden="1">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8" hidden="1">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8" hidden="1">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42" hidden="1">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28" hidden="1">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8" hidden="1">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14" hidden="1">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6" hidden="1">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8" hidden="1">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28" hidden="1">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8" hidden="1">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42" hidden="1">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c r="A16" s="51"/>
      <c r="B16" s="63"/>
      <c r="C16" s="66" t="s">
        <v>38</v>
      </c>
      <c r="D16" s="67" t="s">
        <v>1072</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c r="A18" s="884"/>
      <c r="B18" s="885"/>
      <c r="C18" s="886"/>
      <c r="D18" s="893" t="s">
        <v>56</v>
      </c>
      <c r="E18" s="894"/>
      <c r="F18" s="894"/>
      <c r="G18" s="894"/>
      <c r="H18" s="894"/>
      <c r="I18" s="894"/>
      <c r="J18" s="894"/>
      <c r="K18" s="894"/>
      <c r="L18" s="894"/>
      <c r="M18" s="894"/>
      <c r="N18" s="894"/>
      <c r="O18" s="894"/>
      <c r="P18" s="894"/>
      <c r="Q18" s="894"/>
      <c r="R18" s="894"/>
      <c r="S18" s="894"/>
      <c r="T18" s="894"/>
      <c r="U18" s="894"/>
      <c r="V18" s="894"/>
      <c r="W18" s="895"/>
      <c r="X18" s="587" t="s">
        <v>57</v>
      </c>
      <c r="Z18" s="1"/>
    </row>
    <row r="19" spans="1:27" ht="27.75" customHeight="1">
      <c r="A19" s="887"/>
      <c r="B19" s="888"/>
      <c r="C19" s="889"/>
      <c r="D19" s="896"/>
      <c r="E19" s="897"/>
      <c r="F19" s="897"/>
      <c r="G19" s="897"/>
      <c r="H19" s="897"/>
      <c r="I19" s="897"/>
      <c r="J19" s="897"/>
      <c r="K19" s="897"/>
      <c r="L19" s="897"/>
      <c r="M19" s="897"/>
      <c r="N19" s="897"/>
      <c r="O19" s="897"/>
      <c r="P19" s="897"/>
      <c r="Q19" s="897"/>
      <c r="R19" s="897"/>
      <c r="S19" s="897"/>
      <c r="T19" s="897"/>
      <c r="U19" s="897"/>
      <c r="V19" s="897"/>
      <c r="W19" s="898"/>
      <c r="X19" s="589" t="s">
        <v>1001</v>
      </c>
      <c r="Z19" s="1"/>
    </row>
    <row r="20" spans="1:27" ht="27.75" customHeight="1">
      <c r="A20" s="887"/>
      <c r="B20" s="888"/>
      <c r="C20" s="889"/>
      <c r="D20" s="896"/>
      <c r="E20" s="897"/>
      <c r="F20" s="897"/>
      <c r="G20" s="897"/>
      <c r="H20" s="897"/>
      <c r="I20" s="897"/>
      <c r="J20" s="897"/>
      <c r="K20" s="897"/>
      <c r="L20" s="897"/>
      <c r="M20" s="897"/>
      <c r="N20" s="897"/>
      <c r="O20" s="897"/>
      <c r="P20" s="897"/>
      <c r="Q20" s="897"/>
      <c r="R20" s="897"/>
      <c r="S20" s="897"/>
      <c r="T20" s="897"/>
      <c r="U20" s="897"/>
      <c r="V20" s="897"/>
      <c r="W20" s="898"/>
      <c r="X20" s="591" t="s">
        <v>1002</v>
      </c>
      <c r="Z20" s="1"/>
    </row>
    <row r="21" spans="1:27" ht="27.75" customHeight="1" thickBot="1">
      <c r="A21" s="890"/>
      <c r="B21" s="891"/>
      <c r="C21" s="892"/>
      <c r="D21" s="899"/>
      <c r="E21" s="900"/>
      <c r="F21" s="900"/>
      <c r="G21" s="900"/>
      <c r="H21" s="900"/>
      <c r="I21" s="900"/>
      <c r="J21" s="900"/>
      <c r="K21" s="900"/>
      <c r="L21" s="900"/>
      <c r="M21" s="900"/>
      <c r="N21" s="900"/>
      <c r="O21" s="900"/>
      <c r="P21" s="900"/>
      <c r="Q21" s="900"/>
      <c r="R21" s="900"/>
      <c r="S21" s="900"/>
      <c r="T21" s="900"/>
      <c r="U21" s="900"/>
      <c r="V21" s="900"/>
      <c r="W21" s="901"/>
      <c r="X21" s="586" t="s">
        <v>58</v>
      </c>
      <c r="Z21" s="1"/>
    </row>
    <row r="22" spans="1:27" ht="36.75" customHeight="1" thickBot="1">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c r="A23" s="1068" t="s">
        <v>59</v>
      </c>
      <c r="B23" s="1069"/>
      <c r="C23" s="1070"/>
      <c r="D23" s="23"/>
      <c r="E23" s="1082" t="str">
        <f>CONCATENATE("INFORME DE SEGUIMIENTO DEL PROCESO ",A24)</f>
        <v>INFORME DE SEGUIMIENTO DEL PROCESO GESTIÓN DOCUMENTAL</v>
      </c>
      <c r="F23" s="1083"/>
      <c r="G23" s="21"/>
      <c r="H23" s="1074" t="s">
        <v>60</v>
      </c>
      <c r="I23" s="1075"/>
      <c r="J23" s="1076"/>
      <c r="K23" s="83"/>
      <c r="L23" s="87"/>
      <c r="M23" s="87"/>
      <c r="N23" s="87"/>
      <c r="O23" s="87"/>
      <c r="P23" s="87"/>
      <c r="Q23" s="87"/>
      <c r="R23" s="87"/>
      <c r="S23" s="87"/>
      <c r="T23" s="185"/>
      <c r="U23" s="87"/>
      <c r="V23" s="179"/>
      <c r="W23" s="87"/>
      <c r="X23" s="86"/>
    </row>
    <row r="24" spans="1:27" ht="87.75" customHeight="1" thickBot="1">
      <c r="A24" s="1093" t="s">
        <v>38</v>
      </c>
      <c r="B24" s="1094"/>
      <c r="C24" s="1095"/>
      <c r="D24" s="23"/>
      <c r="E24" s="93" t="s">
        <v>144</v>
      </c>
      <c r="F24" s="94">
        <f>COUNTA(E32:E38)</f>
        <v>7</v>
      </c>
      <c r="G24" s="21"/>
      <c r="H24" s="1098" t="s">
        <v>66</v>
      </c>
      <c r="I24" s="1099"/>
      <c r="J24" s="96">
        <f>COUNTIF(I32:I38,"Acción Correctiva")</f>
        <v>5</v>
      </c>
      <c r="K24" s="88"/>
      <c r="L24" s="87"/>
      <c r="M24" s="87"/>
      <c r="N24" s="87"/>
      <c r="O24" s="87"/>
      <c r="P24" s="87"/>
      <c r="Q24" s="87"/>
      <c r="R24" s="87"/>
      <c r="S24" s="87"/>
      <c r="T24" s="185"/>
      <c r="U24" s="86"/>
      <c r="V24" s="180"/>
      <c r="W24" s="23"/>
      <c r="X24" s="86"/>
    </row>
    <row r="25" spans="1:27" ht="48.75" customHeight="1" thickBot="1">
      <c r="A25" s="27"/>
      <c r="B25" s="23"/>
      <c r="C25" s="23"/>
      <c r="D25" s="28"/>
      <c r="E25" s="95" t="s">
        <v>61</v>
      </c>
      <c r="F25" s="96">
        <f>COUNTA(H32:H38)</f>
        <v>7</v>
      </c>
      <c r="G25" s="24"/>
      <c r="H25" s="1079" t="s">
        <v>149</v>
      </c>
      <c r="I25" s="1080"/>
      <c r="J25" s="99">
        <f>COUNTIF(I32:I38,"Acción Preventiva y/o de mejora")</f>
        <v>2</v>
      </c>
      <c r="K25" s="88"/>
      <c r="L25" s="87"/>
      <c r="M25" s="87"/>
      <c r="N25" s="87"/>
      <c r="O25" s="87"/>
      <c r="P25" s="87"/>
      <c r="Q25" s="87"/>
      <c r="R25" s="88"/>
      <c r="S25" s="88"/>
      <c r="T25" s="186"/>
      <c r="U25" s="86"/>
      <c r="V25" s="180"/>
      <c r="W25" s="23"/>
      <c r="X25" s="86"/>
    </row>
    <row r="26" spans="1:27" ht="53.25" customHeight="1">
      <c r="A26" s="27"/>
      <c r="B26" s="23"/>
      <c r="C26" s="23"/>
      <c r="D26" s="33"/>
      <c r="E26" s="97" t="s">
        <v>145</v>
      </c>
      <c r="F26" s="96">
        <f>COUNTIF(W32:W38, "Vencida")</f>
        <v>0</v>
      </c>
      <c r="G26" s="24"/>
      <c r="H26" s="1081"/>
      <c r="I26" s="1081"/>
      <c r="J26" s="89"/>
      <c r="K26" s="88"/>
      <c r="L26" s="87"/>
      <c r="M26" s="87"/>
      <c r="N26" s="87"/>
      <c r="O26" s="87"/>
      <c r="P26" s="87"/>
      <c r="Q26" s="87"/>
      <c r="R26" s="88"/>
      <c r="S26" s="88"/>
      <c r="T26" s="186"/>
      <c r="U26" s="86"/>
      <c r="V26" s="180"/>
      <c r="W26" s="23"/>
      <c r="X26" s="47"/>
    </row>
    <row r="27" spans="1:27" ht="48.75" customHeight="1">
      <c r="A27" s="27"/>
      <c r="B27" s="23"/>
      <c r="C27" s="23"/>
      <c r="D27" s="28"/>
      <c r="E27" s="97" t="s">
        <v>146</v>
      </c>
      <c r="F27" s="269">
        <f>COUNTIF(W32:W38, "En ejecución")</f>
        <v>6</v>
      </c>
      <c r="G27" s="24"/>
      <c r="H27" s="1081"/>
      <c r="I27" s="1081"/>
      <c r="J27" s="139"/>
      <c r="K27" s="89"/>
      <c r="L27" s="87"/>
      <c r="M27" s="87"/>
      <c r="N27" s="87"/>
      <c r="O27" s="87"/>
      <c r="P27" s="87"/>
      <c r="Q27" s="87"/>
      <c r="R27" s="88"/>
      <c r="S27" s="88"/>
      <c r="T27" s="186"/>
      <c r="U27" s="86"/>
      <c r="V27" s="180"/>
      <c r="W27" s="23"/>
      <c r="X27" s="47"/>
    </row>
    <row r="28" spans="1:27" ht="51" customHeight="1" thickBot="1">
      <c r="A28" s="27"/>
      <c r="B28" s="23"/>
      <c r="C28" s="23"/>
      <c r="D28" s="33"/>
      <c r="E28" s="98" t="s">
        <v>153</v>
      </c>
      <c r="F28" s="99">
        <f>COUNTIF(W32:W38,"Cerrada")</f>
        <v>0</v>
      </c>
      <c r="G28" s="24"/>
      <c r="H28" s="25"/>
      <c r="I28" s="85"/>
      <c r="J28" s="84"/>
      <c r="K28" s="84"/>
      <c r="L28" s="87"/>
      <c r="M28" s="87"/>
      <c r="N28" s="87"/>
      <c r="O28" s="87"/>
      <c r="P28" s="87"/>
      <c r="Q28" s="87"/>
      <c r="R28" s="88"/>
      <c r="S28" s="88"/>
      <c r="T28" s="186"/>
      <c r="U28" s="86"/>
      <c r="V28" s="180"/>
      <c r="W28" s="23"/>
      <c r="X28" s="47"/>
    </row>
    <row r="29" spans="1:27" ht="41.25" customHeight="1" thickBot="1">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c r="A30" s="911" t="s">
        <v>73</v>
      </c>
      <c r="B30" s="912"/>
      <c r="C30" s="912"/>
      <c r="D30" s="912"/>
      <c r="E30" s="912"/>
      <c r="F30" s="912"/>
      <c r="G30" s="913"/>
      <c r="H30" s="881" t="s">
        <v>74</v>
      </c>
      <c r="I30" s="882"/>
      <c r="J30" s="882"/>
      <c r="K30" s="882"/>
      <c r="L30" s="882"/>
      <c r="M30" s="882"/>
      <c r="N30" s="883"/>
      <c r="O30" s="902" t="s">
        <v>75</v>
      </c>
      <c r="P30" s="1084"/>
      <c r="Q30" s="1084"/>
      <c r="R30" s="1084"/>
      <c r="S30" s="903"/>
      <c r="T30" s="904" t="s">
        <v>141</v>
      </c>
      <c r="U30" s="905"/>
      <c r="V30" s="905"/>
      <c r="W30" s="905"/>
      <c r="X30" s="906"/>
      <c r="Y30" s="75"/>
      <c r="Z30" s="76"/>
      <c r="AA30" s="77"/>
    </row>
    <row r="31" spans="1:27" ht="63" customHeight="1">
      <c r="A31" s="593" t="s">
        <v>147</v>
      </c>
      <c r="B31" s="594" t="s">
        <v>3</v>
      </c>
      <c r="C31" s="594" t="s">
        <v>77</v>
      </c>
      <c r="D31" s="594" t="s">
        <v>133</v>
      </c>
      <c r="E31" s="594" t="s">
        <v>134</v>
      </c>
      <c r="F31" s="594" t="s">
        <v>135</v>
      </c>
      <c r="G31" s="595" t="s">
        <v>136</v>
      </c>
      <c r="H31" s="596" t="s">
        <v>139</v>
      </c>
      <c r="I31" s="594" t="s">
        <v>5</v>
      </c>
      <c r="J31" s="594" t="s">
        <v>78</v>
      </c>
      <c r="K31" s="597" t="s">
        <v>79</v>
      </c>
      <c r="L31" s="597" t="s">
        <v>81</v>
      </c>
      <c r="M31" s="597" t="s">
        <v>82</v>
      </c>
      <c r="N31" s="539" t="s">
        <v>83</v>
      </c>
      <c r="O31" s="1090" t="s">
        <v>84</v>
      </c>
      <c r="P31" s="1091"/>
      <c r="Q31" s="1091"/>
      <c r="R31" s="1092"/>
      <c r="S31" s="539" t="s">
        <v>85</v>
      </c>
      <c r="T31" s="611" t="s">
        <v>84</v>
      </c>
      <c r="U31" s="597" t="s">
        <v>85</v>
      </c>
      <c r="V31" s="597" t="s">
        <v>158</v>
      </c>
      <c r="W31" s="597" t="s">
        <v>86</v>
      </c>
      <c r="X31" s="539" t="s">
        <v>155</v>
      </c>
      <c r="Y31" s="74"/>
      <c r="Z31" s="78"/>
      <c r="AA31" s="78"/>
    </row>
    <row r="32" spans="1:27" s="55" customFormat="1" ht="331.5" customHeight="1">
      <c r="A32" s="609">
        <v>1</v>
      </c>
      <c r="B32" s="238" t="s">
        <v>10</v>
      </c>
      <c r="C32" s="189" t="s">
        <v>126</v>
      </c>
      <c r="D32" s="612">
        <v>43665</v>
      </c>
      <c r="E32" s="238" t="s">
        <v>954</v>
      </c>
      <c r="F32" s="607" t="s">
        <v>154</v>
      </c>
      <c r="G32" s="608" t="s">
        <v>955</v>
      </c>
      <c r="H32" s="608" t="s">
        <v>956</v>
      </c>
      <c r="I32" s="606" t="s">
        <v>24</v>
      </c>
      <c r="J32" s="610" t="s">
        <v>957</v>
      </c>
      <c r="K32" s="606" t="s">
        <v>171</v>
      </c>
      <c r="L32" s="762">
        <v>43677</v>
      </c>
      <c r="M32" s="228">
        <v>43709</v>
      </c>
      <c r="N32" s="228">
        <v>44377</v>
      </c>
      <c r="O32" s="1096" t="s">
        <v>1558</v>
      </c>
      <c r="P32" s="1096"/>
      <c r="Q32" s="1096"/>
      <c r="R32" s="1096"/>
      <c r="S32" s="768" t="s">
        <v>997</v>
      </c>
      <c r="T32" s="754" t="s">
        <v>974</v>
      </c>
      <c r="U32" s="423"/>
      <c r="V32" s="543" t="s">
        <v>156</v>
      </c>
      <c r="W32" s="613" t="s">
        <v>143</v>
      </c>
      <c r="X32" s="305" t="s">
        <v>1110</v>
      </c>
    </row>
    <row r="33" spans="1:28" s="605" customFormat="1" ht="171" customHeight="1">
      <c r="A33" s="543">
        <v>2</v>
      </c>
      <c r="B33" s="401" t="s">
        <v>10</v>
      </c>
      <c r="C33" s="400" t="s">
        <v>1072</v>
      </c>
      <c r="D33" s="614">
        <v>43920</v>
      </c>
      <c r="E33" s="401" t="s">
        <v>1068</v>
      </c>
      <c r="F33" s="615" t="s">
        <v>154</v>
      </c>
      <c r="G33" s="401" t="s">
        <v>1131</v>
      </c>
      <c r="H33" s="401" t="s">
        <v>1074</v>
      </c>
      <c r="I33" s="400" t="s">
        <v>24</v>
      </c>
      <c r="J33" s="401" t="s">
        <v>1132</v>
      </c>
      <c r="K33" s="401" t="s">
        <v>1073</v>
      </c>
      <c r="L33" s="763">
        <v>43923</v>
      </c>
      <c r="M33" s="769">
        <v>43923</v>
      </c>
      <c r="N33" s="769">
        <v>44104</v>
      </c>
      <c r="O33" s="1096" t="s">
        <v>1549</v>
      </c>
      <c r="P33" s="1096"/>
      <c r="Q33" s="1096"/>
      <c r="R33" s="1096"/>
      <c r="S33" s="520" t="s">
        <v>1128</v>
      </c>
      <c r="T33" s="766" t="s">
        <v>1107</v>
      </c>
      <c r="U33" s="567"/>
      <c r="V33" s="268" t="s">
        <v>156</v>
      </c>
      <c r="W33" s="613" t="s">
        <v>143</v>
      </c>
      <c r="X33" s="305" t="s">
        <v>1110</v>
      </c>
      <c r="AA33" s="138"/>
      <c r="AB33" s="138"/>
    </row>
    <row r="34" spans="1:28" ht="204" customHeight="1">
      <c r="A34" s="543">
        <v>3</v>
      </c>
      <c r="B34" s="401" t="s">
        <v>10</v>
      </c>
      <c r="C34" s="400" t="s">
        <v>1072</v>
      </c>
      <c r="D34" s="614">
        <v>43920</v>
      </c>
      <c r="E34" s="401" t="s">
        <v>1069</v>
      </c>
      <c r="F34" s="615" t="s">
        <v>154</v>
      </c>
      <c r="G34" s="401" t="s">
        <v>1133</v>
      </c>
      <c r="H34" s="401" t="s">
        <v>1075</v>
      </c>
      <c r="I34" s="400" t="s">
        <v>24</v>
      </c>
      <c r="J34" s="401" t="s">
        <v>1134</v>
      </c>
      <c r="K34" s="401" t="s">
        <v>1073</v>
      </c>
      <c r="L34" s="764">
        <v>43923</v>
      </c>
      <c r="M34" s="769">
        <v>43923</v>
      </c>
      <c r="N34" s="769">
        <v>44104</v>
      </c>
      <c r="O34" s="1096" t="s">
        <v>1550</v>
      </c>
      <c r="P34" s="1096"/>
      <c r="Q34" s="1096"/>
      <c r="R34" s="1096"/>
      <c r="S34" s="768" t="s">
        <v>1551</v>
      </c>
      <c r="T34" s="766" t="s">
        <v>1108</v>
      </c>
      <c r="U34" s="567"/>
      <c r="V34" s="268" t="s">
        <v>156</v>
      </c>
      <c r="W34" s="613" t="s">
        <v>143</v>
      </c>
      <c r="X34" s="305" t="s">
        <v>1110</v>
      </c>
    </row>
    <row r="35" spans="1:28" ht="165.75" customHeight="1">
      <c r="A35" s="543">
        <v>4</v>
      </c>
      <c r="B35" s="400" t="s">
        <v>10</v>
      </c>
      <c r="C35" s="400" t="s">
        <v>1072</v>
      </c>
      <c r="D35" s="614">
        <v>43920</v>
      </c>
      <c r="E35" s="401" t="s">
        <v>1070</v>
      </c>
      <c r="F35" s="615" t="s">
        <v>154</v>
      </c>
      <c r="G35" s="401" t="s">
        <v>1135</v>
      </c>
      <c r="H35" s="401" t="s">
        <v>1136</v>
      </c>
      <c r="I35" s="400" t="s">
        <v>24</v>
      </c>
      <c r="J35" s="401" t="s">
        <v>1134</v>
      </c>
      <c r="K35" s="401" t="s">
        <v>1073</v>
      </c>
      <c r="L35" s="765">
        <v>43923</v>
      </c>
      <c r="M35" s="769">
        <v>43923</v>
      </c>
      <c r="N35" s="769">
        <v>44104</v>
      </c>
      <c r="O35" s="1096" t="s">
        <v>1559</v>
      </c>
      <c r="P35" s="1096"/>
      <c r="Q35" s="1096"/>
      <c r="R35" s="1096"/>
      <c r="S35" s="770" t="s">
        <v>1552</v>
      </c>
      <c r="T35" s="766" t="s">
        <v>1108</v>
      </c>
      <c r="U35" s="567"/>
      <c r="V35" s="268" t="s">
        <v>156</v>
      </c>
      <c r="W35" s="613" t="s">
        <v>143</v>
      </c>
      <c r="X35" s="305" t="s">
        <v>1110</v>
      </c>
    </row>
    <row r="36" spans="1:28" ht="153" customHeight="1">
      <c r="A36" s="543">
        <v>5</v>
      </c>
      <c r="B36" s="616" t="s">
        <v>10</v>
      </c>
      <c r="C36" s="400" t="s">
        <v>1072</v>
      </c>
      <c r="D36" s="617">
        <v>43920</v>
      </c>
      <c r="E36" s="401" t="s">
        <v>1071</v>
      </c>
      <c r="F36" s="615" t="s">
        <v>154</v>
      </c>
      <c r="G36" s="400" t="s">
        <v>1137</v>
      </c>
      <c r="H36" s="401" t="s">
        <v>1076</v>
      </c>
      <c r="I36" s="400" t="s">
        <v>24</v>
      </c>
      <c r="J36" s="400" t="s">
        <v>1138</v>
      </c>
      <c r="K36" s="401" t="s">
        <v>1073</v>
      </c>
      <c r="L36" s="764">
        <v>43923</v>
      </c>
      <c r="M36" s="769">
        <v>43923</v>
      </c>
      <c r="N36" s="769">
        <v>44104</v>
      </c>
      <c r="O36" s="1096" t="s">
        <v>1553</v>
      </c>
      <c r="P36" s="1096"/>
      <c r="Q36" s="1096"/>
      <c r="R36" s="1096"/>
      <c r="S36" s="770" t="s">
        <v>1554</v>
      </c>
      <c r="T36" s="766" t="s">
        <v>1107</v>
      </c>
      <c r="U36" s="567"/>
      <c r="V36" s="268" t="s">
        <v>156</v>
      </c>
      <c r="W36" s="613" t="s">
        <v>143</v>
      </c>
      <c r="X36" s="305" t="s">
        <v>1110</v>
      </c>
    </row>
    <row r="37" spans="1:28" ht="165.75" customHeight="1">
      <c r="A37" s="543">
        <v>6</v>
      </c>
      <c r="B37" s="401" t="s">
        <v>130</v>
      </c>
      <c r="C37" s="400" t="s">
        <v>1072</v>
      </c>
      <c r="D37" s="617">
        <v>43990</v>
      </c>
      <c r="E37" s="401" t="s">
        <v>1139</v>
      </c>
      <c r="F37" s="615" t="s">
        <v>138</v>
      </c>
      <c r="G37" s="216" t="s">
        <v>1077</v>
      </c>
      <c r="H37" s="169" t="s">
        <v>1140</v>
      </c>
      <c r="I37" s="562" t="s">
        <v>140</v>
      </c>
      <c r="J37" s="169" t="s">
        <v>1141</v>
      </c>
      <c r="K37" s="401" t="s">
        <v>1073</v>
      </c>
      <c r="L37" s="763">
        <v>43990</v>
      </c>
      <c r="M37" s="769">
        <v>43990</v>
      </c>
      <c r="N37" s="771" t="s">
        <v>1078</v>
      </c>
      <c r="O37" s="1096" t="s">
        <v>1560</v>
      </c>
      <c r="P37" s="1096"/>
      <c r="Q37" s="1096"/>
      <c r="R37" s="1096"/>
      <c r="S37" s="238" t="s">
        <v>1555</v>
      </c>
      <c r="T37" s="766" t="s">
        <v>1107</v>
      </c>
      <c r="U37" s="567"/>
      <c r="V37" s="268" t="s">
        <v>156</v>
      </c>
      <c r="W37" s="613" t="s">
        <v>143</v>
      </c>
      <c r="X37" s="305" t="s">
        <v>1110</v>
      </c>
    </row>
    <row r="38" spans="1:28" ht="140">
      <c r="A38" s="641">
        <v>7</v>
      </c>
      <c r="B38" s="642" t="s">
        <v>129</v>
      </c>
      <c r="C38" s="643" t="s">
        <v>126</v>
      </c>
      <c r="D38" s="644">
        <v>44110</v>
      </c>
      <c r="E38" s="642" t="s">
        <v>1142</v>
      </c>
      <c r="F38" s="645" t="s">
        <v>138</v>
      </c>
      <c r="G38" s="646" t="s">
        <v>1143</v>
      </c>
      <c r="H38" s="647" t="s">
        <v>1144</v>
      </c>
      <c r="I38" s="647" t="s">
        <v>140</v>
      </c>
      <c r="J38" s="647" t="s">
        <v>1127</v>
      </c>
      <c r="K38" s="648" t="s">
        <v>171</v>
      </c>
      <c r="L38" s="650">
        <v>44110</v>
      </c>
      <c r="M38" s="769">
        <v>44110</v>
      </c>
      <c r="N38" s="769">
        <v>44180</v>
      </c>
      <c r="O38" s="1097" t="s">
        <v>1556</v>
      </c>
      <c r="P38" s="1097"/>
      <c r="Q38" s="1097"/>
      <c r="R38" s="1097"/>
      <c r="S38" s="520" t="s">
        <v>1557</v>
      </c>
      <c r="T38" s="767"/>
      <c r="U38" s="649"/>
      <c r="V38" s="649"/>
      <c r="W38" s="567"/>
      <c r="X38" s="238"/>
      <c r="Y38" s="1"/>
      <c r="Z38" s="1"/>
    </row>
    <row r="39" spans="1:28">
      <c r="A39" s="1"/>
      <c r="B39" s="1"/>
      <c r="C39" s="1"/>
      <c r="D39" s="1"/>
      <c r="E39" s="16"/>
      <c r="F39" s="1"/>
      <c r="G39" s="16"/>
      <c r="H39" s="16"/>
      <c r="I39" s="1"/>
      <c r="J39" s="1"/>
      <c r="K39" s="1"/>
      <c r="L39" s="1"/>
      <c r="M39" s="1"/>
      <c r="N39" s="1"/>
      <c r="O39" s="1"/>
      <c r="P39" s="1"/>
      <c r="Q39" s="1"/>
      <c r="R39" s="1"/>
      <c r="S39" s="1"/>
      <c r="T39" s="183"/>
      <c r="U39" s="15"/>
      <c r="W39" s="13"/>
      <c r="X39" s="16"/>
      <c r="Y39" s="1"/>
      <c r="Z39" s="1"/>
    </row>
    <row r="40" spans="1:28">
      <c r="A40" s="1"/>
      <c r="B40" s="1"/>
      <c r="C40" s="1"/>
      <c r="D40" s="1"/>
      <c r="E40" s="16"/>
      <c r="F40" s="1"/>
      <c r="G40" s="16"/>
      <c r="H40" s="16"/>
      <c r="I40" s="1"/>
      <c r="J40" s="1"/>
      <c r="K40" s="1"/>
      <c r="L40" s="1"/>
      <c r="M40" s="1"/>
      <c r="N40" s="1"/>
      <c r="O40" s="1"/>
      <c r="P40" s="1"/>
      <c r="Q40" s="1"/>
      <c r="R40" s="1"/>
      <c r="S40" s="1"/>
      <c r="T40" s="183"/>
      <c r="U40" s="15"/>
      <c r="W40" s="13"/>
      <c r="X40" s="16"/>
      <c r="Y40" s="1"/>
      <c r="Z40" s="1"/>
    </row>
    <row r="41" spans="1:28">
      <c r="A41" s="1"/>
      <c r="B41" s="1"/>
      <c r="C41" s="1"/>
      <c r="D41" s="1"/>
      <c r="E41" s="16"/>
      <c r="F41" s="1"/>
      <c r="G41" s="16"/>
      <c r="H41" s="16"/>
      <c r="I41" s="1"/>
      <c r="J41" s="1"/>
      <c r="K41" s="1"/>
      <c r="L41" s="1"/>
      <c r="M41" s="1"/>
      <c r="N41" s="1"/>
      <c r="O41" s="1"/>
      <c r="P41" s="1"/>
      <c r="Q41" s="1"/>
      <c r="R41" s="1"/>
      <c r="S41" s="1"/>
      <c r="T41" s="183"/>
      <c r="U41" s="15"/>
      <c r="W41" s="13"/>
      <c r="X41" s="16"/>
      <c r="Y41" s="1"/>
      <c r="Z41" s="1"/>
    </row>
    <row r="42" spans="1:28">
      <c r="A42" s="1"/>
      <c r="B42" s="1"/>
      <c r="C42" s="1"/>
      <c r="D42" s="1"/>
      <c r="E42" s="16"/>
      <c r="F42" s="1"/>
      <c r="G42" s="16"/>
      <c r="H42" s="16"/>
      <c r="I42" s="1"/>
      <c r="J42" s="1"/>
      <c r="K42" s="1"/>
      <c r="L42" s="1"/>
      <c r="M42" s="1"/>
      <c r="N42" s="1"/>
      <c r="O42" s="1"/>
      <c r="P42" s="1"/>
      <c r="Q42" s="1"/>
      <c r="R42" s="1"/>
      <c r="S42" s="1"/>
      <c r="T42" s="183"/>
      <c r="U42" s="15"/>
      <c r="W42" s="13"/>
      <c r="X42" s="16"/>
      <c r="Y42" s="1"/>
      <c r="Z42" s="1"/>
    </row>
    <row r="43" spans="1:28">
      <c r="A43" s="1"/>
      <c r="B43" s="1"/>
      <c r="C43" s="1"/>
      <c r="D43" s="1"/>
      <c r="E43" s="16"/>
      <c r="F43" s="1"/>
      <c r="G43" s="16"/>
      <c r="H43" s="16"/>
      <c r="I43" s="1"/>
      <c r="J43" s="1"/>
      <c r="K43" s="1"/>
      <c r="L43" s="1"/>
      <c r="M43" s="1"/>
      <c r="N43" s="1"/>
      <c r="O43" s="1"/>
      <c r="P43" s="1"/>
      <c r="Q43" s="1"/>
      <c r="R43" s="1"/>
      <c r="S43" s="1"/>
      <c r="T43" s="183"/>
      <c r="U43" s="15"/>
      <c r="W43" s="13"/>
      <c r="X43" s="16"/>
      <c r="Y43" s="1"/>
      <c r="Z43" s="1"/>
    </row>
    <row r="44" spans="1:28">
      <c r="A44" s="1"/>
      <c r="B44" s="1"/>
      <c r="C44" s="1"/>
      <c r="D44" s="1"/>
      <c r="E44" s="16"/>
      <c r="F44" s="1"/>
      <c r="G44" s="16"/>
      <c r="H44" s="16"/>
      <c r="I44" s="1"/>
      <c r="J44" s="1"/>
      <c r="K44" s="1"/>
      <c r="L44" s="1"/>
      <c r="M44" s="1"/>
      <c r="N44" s="1"/>
      <c r="O44" s="1"/>
      <c r="P44" s="1"/>
      <c r="Q44" s="1"/>
      <c r="R44" s="1"/>
      <c r="S44" s="1"/>
      <c r="T44" s="183"/>
      <c r="U44" s="15"/>
      <c r="W44" s="13"/>
      <c r="X44" s="16"/>
      <c r="Y44" s="1"/>
      <c r="Z44" s="1"/>
    </row>
    <row r="45" spans="1:28">
      <c r="A45" s="1"/>
      <c r="B45" s="1"/>
      <c r="C45" s="1"/>
      <c r="D45" s="1"/>
      <c r="E45" s="16"/>
      <c r="F45" s="1"/>
      <c r="G45" s="16"/>
      <c r="H45" s="16"/>
      <c r="I45" s="1"/>
      <c r="J45" s="1"/>
      <c r="K45" s="1"/>
      <c r="L45" s="1"/>
      <c r="M45" s="1"/>
      <c r="N45" s="1"/>
      <c r="O45" s="1"/>
      <c r="P45" s="1"/>
      <c r="Q45" s="1"/>
      <c r="R45" s="1"/>
      <c r="S45" s="1"/>
      <c r="T45" s="183"/>
      <c r="U45" s="15"/>
      <c r="W45" s="13"/>
      <c r="X45" s="16"/>
      <c r="Y45" s="1"/>
      <c r="Z45" s="1"/>
    </row>
    <row r="46" spans="1:28">
      <c r="A46" s="1"/>
      <c r="B46" s="1"/>
      <c r="C46" s="1"/>
      <c r="D46" s="1"/>
      <c r="E46" s="16"/>
      <c r="F46" s="1"/>
      <c r="G46" s="16"/>
      <c r="H46" s="16"/>
      <c r="I46" s="1"/>
      <c r="J46" s="1"/>
      <c r="K46" s="1"/>
      <c r="L46" s="1"/>
      <c r="M46" s="1"/>
      <c r="N46" s="1"/>
      <c r="O46" s="1"/>
      <c r="P46" s="1"/>
      <c r="Q46" s="1"/>
      <c r="R46" s="1"/>
      <c r="S46" s="1"/>
      <c r="T46" s="183"/>
      <c r="U46" s="15"/>
      <c r="W46" s="13"/>
      <c r="X46" s="16"/>
      <c r="Y46" s="1"/>
      <c r="Z46" s="1"/>
    </row>
    <row r="47" spans="1:28">
      <c r="A47" s="1"/>
      <c r="B47" s="1"/>
      <c r="C47" s="1"/>
      <c r="D47" s="1"/>
      <c r="E47" s="16"/>
      <c r="F47" s="1"/>
      <c r="G47" s="16"/>
      <c r="H47" s="16"/>
      <c r="I47" s="1"/>
      <c r="J47" s="1"/>
      <c r="K47" s="1"/>
      <c r="L47" s="1"/>
      <c r="M47" s="1"/>
      <c r="N47" s="1"/>
      <c r="O47" s="1"/>
      <c r="P47" s="1"/>
      <c r="Q47" s="1"/>
      <c r="R47" s="1"/>
      <c r="S47" s="1"/>
      <c r="T47" s="183"/>
      <c r="U47" s="15"/>
      <c r="W47" s="13"/>
      <c r="X47" s="16"/>
      <c r="Y47" s="1"/>
      <c r="Z47" s="1"/>
    </row>
    <row r="48" spans="1:28">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c r="A68" s="1"/>
      <c r="B68" s="1"/>
      <c r="C68" s="1"/>
      <c r="D68" s="1"/>
      <c r="E68" s="16"/>
      <c r="F68" s="1"/>
      <c r="G68" s="16"/>
      <c r="H68" s="16"/>
      <c r="I68" s="1"/>
      <c r="J68" s="1"/>
      <c r="K68" s="1"/>
      <c r="L68" s="1"/>
      <c r="M68" s="1"/>
      <c r="N68" s="1"/>
      <c r="O68" s="1"/>
      <c r="P68" s="1"/>
      <c r="Q68" s="1"/>
      <c r="R68" s="1"/>
      <c r="S68" s="1"/>
      <c r="T68" s="183"/>
      <c r="U68" s="15"/>
      <c r="W68" s="13"/>
      <c r="X68" s="16"/>
      <c r="Y68" s="1"/>
      <c r="Z68" s="1"/>
    </row>
    <row r="69" spans="1:26">
      <c r="A69" s="1"/>
      <c r="B69" s="1"/>
      <c r="C69" s="1"/>
      <c r="D69" s="1"/>
      <c r="E69" s="16"/>
      <c r="F69" s="1"/>
      <c r="G69" s="16"/>
      <c r="H69" s="16"/>
      <c r="I69" s="1"/>
      <c r="J69" s="1"/>
      <c r="K69" s="1"/>
      <c r="L69" s="1"/>
      <c r="M69" s="1"/>
      <c r="N69" s="1"/>
      <c r="O69" s="1"/>
      <c r="P69" s="1"/>
      <c r="Q69" s="1"/>
      <c r="R69" s="1"/>
      <c r="S69" s="1"/>
      <c r="T69" s="183"/>
      <c r="U69" s="15"/>
      <c r="W69" s="13"/>
      <c r="X69" s="16"/>
      <c r="Y69" s="1"/>
      <c r="Z69" s="1"/>
    </row>
    <row r="70" spans="1:26">
      <c r="A70" s="1"/>
      <c r="B70" s="1"/>
      <c r="C70" s="1"/>
      <c r="D70" s="1"/>
      <c r="E70" s="16"/>
      <c r="F70" s="1"/>
      <c r="G70" s="16"/>
      <c r="H70" s="16"/>
      <c r="I70" s="1"/>
      <c r="J70" s="1"/>
      <c r="K70" s="1"/>
      <c r="L70" s="1"/>
      <c r="M70" s="1"/>
      <c r="N70" s="1"/>
      <c r="O70" s="1"/>
      <c r="P70" s="1"/>
      <c r="Q70" s="1"/>
      <c r="R70" s="1"/>
      <c r="S70" s="1"/>
      <c r="T70" s="183"/>
      <c r="U70" s="15"/>
      <c r="W70" s="13"/>
      <c r="X70" s="16"/>
      <c r="Y70" s="1"/>
      <c r="Z70" s="1"/>
    </row>
    <row r="71" spans="1:26">
      <c r="A71" s="1"/>
      <c r="B71" s="1"/>
      <c r="C71" s="1"/>
      <c r="D71" s="1"/>
      <c r="E71" s="16"/>
      <c r="F71" s="1"/>
      <c r="G71" s="16"/>
      <c r="H71" s="16"/>
      <c r="I71" s="1"/>
      <c r="J71" s="1"/>
      <c r="K71" s="1"/>
      <c r="L71" s="1"/>
      <c r="M71" s="1"/>
      <c r="N71" s="1"/>
      <c r="O71" s="1"/>
      <c r="P71" s="1"/>
      <c r="Q71" s="1"/>
      <c r="R71" s="1"/>
      <c r="S71" s="1"/>
      <c r="T71" s="183"/>
      <c r="U71" s="15"/>
      <c r="W71" s="13"/>
      <c r="X71" s="16"/>
      <c r="Y71" s="1"/>
      <c r="Z71" s="1"/>
    </row>
    <row r="72" spans="1:26">
      <c r="A72" s="1"/>
      <c r="B72" s="1"/>
      <c r="C72" s="1"/>
      <c r="D72" s="1"/>
      <c r="E72" s="16"/>
      <c r="F72" s="1"/>
      <c r="G72" s="16"/>
      <c r="H72" s="16"/>
      <c r="I72" s="1"/>
      <c r="J72" s="1"/>
      <c r="K72" s="1"/>
      <c r="L72" s="1"/>
      <c r="M72" s="1"/>
      <c r="N72" s="1"/>
      <c r="O72" s="1"/>
      <c r="P72" s="1"/>
      <c r="Q72" s="1"/>
      <c r="R72" s="1"/>
      <c r="S72" s="1"/>
      <c r="T72" s="183"/>
      <c r="U72" s="15"/>
      <c r="W72" s="13"/>
      <c r="X72" s="16"/>
      <c r="Y72" s="1"/>
      <c r="Z72" s="1"/>
    </row>
    <row r="73" spans="1:26">
      <c r="A73" s="1"/>
      <c r="B73" s="1"/>
      <c r="C73" s="1"/>
      <c r="D73" s="1"/>
      <c r="E73" s="1"/>
      <c r="F73" s="1"/>
      <c r="G73" s="1"/>
      <c r="H73" s="1"/>
      <c r="I73" s="1"/>
      <c r="J73" s="1"/>
      <c r="K73" s="1"/>
      <c r="L73" s="1"/>
      <c r="M73" s="1"/>
      <c r="N73" s="1"/>
      <c r="O73" s="1"/>
      <c r="P73" s="1"/>
      <c r="Q73" s="1"/>
      <c r="R73" s="1"/>
      <c r="S73" s="1"/>
      <c r="T73" s="181"/>
      <c r="U73" s="1"/>
      <c r="W73" s="13"/>
      <c r="X73" s="1"/>
      <c r="Y73" s="1"/>
      <c r="Z73" s="1"/>
    </row>
    <row r="74" spans="1:26">
      <c r="W74" s="13"/>
    </row>
    <row r="75" spans="1:26">
      <c r="W75" s="13"/>
    </row>
    <row r="76" spans="1:26">
      <c r="W76" s="13"/>
    </row>
    <row r="77" spans="1:26">
      <c r="W77" s="13"/>
    </row>
    <row r="78" spans="1:26">
      <c r="W78" s="13"/>
    </row>
    <row r="79" spans="1:26">
      <c r="W79" s="13"/>
    </row>
    <row r="80" spans="1:26">
      <c r="W80" s="13"/>
    </row>
    <row r="81" spans="23:23">
      <c r="W81" s="13"/>
    </row>
    <row r="82" spans="23:23">
      <c r="W82" s="13"/>
    </row>
    <row r="83" spans="23:23">
      <c r="W83" s="13"/>
    </row>
    <row r="84" spans="23:23">
      <c r="W84" s="13"/>
    </row>
    <row r="85" spans="23:23">
      <c r="W85" s="13"/>
    </row>
    <row r="86" spans="23:23">
      <c r="W86" s="13"/>
    </row>
    <row r="87" spans="23:23">
      <c r="W87" s="13"/>
    </row>
    <row r="88" spans="23:23">
      <c r="W88" s="13"/>
    </row>
    <row r="89" spans="23:23">
      <c r="W89" s="13"/>
    </row>
    <row r="90" spans="23:23">
      <c r="W90" s="13"/>
    </row>
    <row r="91" spans="23:23">
      <c r="W91" s="13"/>
    </row>
    <row r="92" spans="23:23">
      <c r="W92" s="13"/>
    </row>
    <row r="93" spans="23:23">
      <c r="W93" s="13"/>
    </row>
    <row r="94" spans="23:23">
      <c r="W94" s="13"/>
    </row>
    <row r="95" spans="23:23">
      <c r="W95" s="13"/>
    </row>
    <row r="96" spans="23:23">
      <c r="W96" s="13"/>
    </row>
    <row r="97" spans="23:23">
      <c r="W97" s="13"/>
    </row>
    <row r="98" spans="23:23">
      <c r="W98" s="13"/>
    </row>
    <row r="99" spans="23:23">
      <c r="W99" s="13"/>
    </row>
    <row r="100" spans="23:23">
      <c r="W100" s="13"/>
    </row>
    <row r="101" spans="23:23">
      <c r="W101" s="13"/>
    </row>
    <row r="102" spans="23:23">
      <c r="W102" s="13"/>
    </row>
    <row r="103" spans="23:23">
      <c r="W103" s="13"/>
    </row>
    <row r="104" spans="23:23">
      <c r="W104" s="13"/>
    </row>
    <row r="105" spans="23:23">
      <c r="W105" s="13"/>
    </row>
    <row r="106" spans="23:23">
      <c r="W106" s="13"/>
    </row>
    <row r="107" spans="23:23">
      <c r="W107" s="13"/>
    </row>
    <row r="108" spans="23:23">
      <c r="W108" s="13"/>
    </row>
    <row r="109" spans="23:23">
      <c r="W109" s="13"/>
    </row>
    <row r="110" spans="23:23">
      <c r="W110" s="13"/>
    </row>
    <row r="111" spans="23:23">
      <c r="W111" s="13"/>
    </row>
    <row r="112" spans="23:23">
      <c r="W112" s="13"/>
    </row>
    <row r="113" spans="23:23">
      <c r="W113" s="13"/>
    </row>
    <row r="114" spans="23:23">
      <c r="W114" s="13"/>
    </row>
    <row r="115" spans="23:23">
      <c r="W115" s="13"/>
    </row>
    <row r="116" spans="23:23">
      <c r="W116" s="13"/>
    </row>
    <row r="117" spans="23:23">
      <c r="W117" s="13"/>
    </row>
    <row r="118" spans="23:23">
      <c r="W118" s="13"/>
    </row>
    <row r="119" spans="23:23">
      <c r="W119" s="13"/>
    </row>
    <row r="120" spans="23:23">
      <c r="W120" s="13"/>
    </row>
    <row r="121" spans="23:23">
      <c r="W121" s="13"/>
    </row>
    <row r="122" spans="23:23">
      <c r="W122" s="13"/>
    </row>
    <row r="123" spans="23:23">
      <c r="W123" s="13"/>
    </row>
    <row r="124" spans="23:23">
      <c r="W124" s="13"/>
    </row>
    <row r="125" spans="23:23">
      <c r="W125" s="13"/>
    </row>
    <row r="126" spans="23:23">
      <c r="W126" s="13"/>
    </row>
    <row r="127" spans="23:23">
      <c r="W127" s="13"/>
    </row>
    <row r="128" spans="23:23">
      <c r="W128" s="13"/>
    </row>
    <row r="129" spans="23:23">
      <c r="W129" s="13"/>
    </row>
    <row r="130" spans="23:23">
      <c r="W130" s="13"/>
    </row>
    <row r="131" spans="23:23">
      <c r="W131" s="13"/>
    </row>
    <row r="132" spans="23:23">
      <c r="W132" s="13"/>
    </row>
    <row r="133" spans="23:23">
      <c r="W133" s="13"/>
    </row>
    <row r="134" spans="23:23">
      <c r="W134" s="13"/>
    </row>
    <row r="135" spans="23:23">
      <c r="W135" s="13"/>
    </row>
    <row r="136" spans="23:23">
      <c r="W136" s="13"/>
    </row>
    <row r="137" spans="23:23">
      <c r="W137" s="13"/>
    </row>
    <row r="138" spans="23:23">
      <c r="W138" s="13"/>
    </row>
    <row r="139" spans="23:23">
      <c r="W139" s="13"/>
    </row>
    <row r="140" spans="23:23">
      <c r="W140" s="13"/>
    </row>
    <row r="141" spans="23:23">
      <c r="W141" s="13"/>
    </row>
    <row r="142" spans="23:23">
      <c r="W142" s="13"/>
    </row>
    <row r="143" spans="23:23">
      <c r="W143" s="13"/>
    </row>
    <row r="144" spans="23:23">
      <c r="W144" s="13"/>
    </row>
    <row r="145" spans="23:23">
      <c r="W145" s="13"/>
    </row>
    <row r="146" spans="23:23">
      <c r="W146" s="13"/>
    </row>
    <row r="147" spans="23:23">
      <c r="W147" s="13"/>
    </row>
    <row r="148" spans="23:23">
      <c r="W148" s="13"/>
    </row>
    <row r="149" spans="23:23">
      <c r="W149" s="13"/>
    </row>
    <row r="150" spans="23:23">
      <c r="W150" s="13"/>
    </row>
    <row r="151" spans="23:23">
      <c r="W151" s="13"/>
    </row>
    <row r="152" spans="23:23">
      <c r="W152" s="13"/>
    </row>
    <row r="153" spans="23:23">
      <c r="W153" s="13"/>
    </row>
    <row r="154" spans="23:23">
      <c r="W154" s="13"/>
    </row>
    <row r="155" spans="23:23">
      <c r="W155" s="13"/>
    </row>
    <row r="156" spans="23:23">
      <c r="W156" s="13"/>
    </row>
    <row r="157" spans="23:23">
      <c r="W157" s="13"/>
    </row>
    <row r="158" spans="23:23">
      <c r="W158" s="13"/>
    </row>
    <row r="159" spans="23:23">
      <c r="W159" s="13"/>
    </row>
    <row r="160" spans="23:23">
      <c r="W160" s="13"/>
    </row>
    <row r="161" spans="23:23">
      <c r="W161" s="13"/>
    </row>
    <row r="162" spans="23:23">
      <c r="W162" s="13"/>
    </row>
    <row r="163" spans="23:23">
      <c r="W163" s="13"/>
    </row>
    <row r="164" spans="23:23">
      <c r="W164" s="13"/>
    </row>
    <row r="165" spans="23:23">
      <c r="W165" s="13"/>
    </row>
    <row r="166" spans="23:23">
      <c r="W166" s="13"/>
    </row>
    <row r="167" spans="23:23">
      <c r="W167" s="13"/>
    </row>
    <row r="168" spans="23:23">
      <c r="W168" s="13"/>
    </row>
    <row r="169" spans="23:23">
      <c r="W169" s="13"/>
    </row>
    <row r="170" spans="23:23">
      <c r="W170" s="13"/>
    </row>
    <row r="171" spans="23:23">
      <c r="W171" s="13"/>
    </row>
    <row r="172" spans="23:23">
      <c r="W172" s="13"/>
    </row>
    <row r="173" spans="23:23">
      <c r="W173" s="13"/>
    </row>
    <row r="174" spans="23:23">
      <c r="W174" s="13"/>
    </row>
    <row r="175" spans="23:23">
      <c r="W175" s="13"/>
    </row>
    <row r="176" spans="23:23">
      <c r="W176" s="13"/>
    </row>
    <row r="177" spans="23:23">
      <c r="W177" s="13"/>
    </row>
    <row r="178" spans="23:23">
      <c r="W178" s="13"/>
    </row>
    <row r="179" spans="23:23">
      <c r="W179" s="13"/>
    </row>
    <row r="180" spans="23:23">
      <c r="W180" s="13"/>
    </row>
    <row r="181" spans="23:23">
      <c r="W181" s="13"/>
    </row>
    <row r="182" spans="23:23">
      <c r="W182" s="13"/>
    </row>
    <row r="183" spans="23:23">
      <c r="W183" s="13"/>
    </row>
    <row r="184" spans="23:23">
      <c r="W184" s="13"/>
    </row>
    <row r="185" spans="23:23">
      <c r="W185" s="13"/>
    </row>
    <row r="186" spans="23:23">
      <c r="W186" s="13"/>
    </row>
    <row r="187" spans="23:23">
      <c r="W187" s="13"/>
    </row>
    <row r="188" spans="23:23">
      <c r="W188" s="13"/>
    </row>
    <row r="189" spans="23:23">
      <c r="W189" s="13"/>
    </row>
    <row r="190" spans="23:23">
      <c r="W190" s="13"/>
    </row>
    <row r="191" spans="23:23">
      <c r="W191" s="13"/>
    </row>
    <row r="192" spans="23:23">
      <c r="W192" s="13"/>
    </row>
    <row r="193" spans="23:23">
      <c r="W193" s="13"/>
    </row>
    <row r="194" spans="23:23">
      <c r="W194" s="13"/>
    </row>
    <row r="195" spans="23:23">
      <c r="W195" s="13"/>
    </row>
    <row r="196" spans="23:23">
      <c r="W196" s="13"/>
    </row>
    <row r="197" spans="23:23">
      <c r="W197" s="13"/>
    </row>
    <row r="198" spans="23:23">
      <c r="W198" s="13"/>
    </row>
    <row r="199" spans="23:23">
      <c r="W199" s="13"/>
    </row>
    <row r="200" spans="23:23">
      <c r="W200" s="13"/>
    </row>
    <row r="201" spans="23:23">
      <c r="W201" s="13"/>
    </row>
    <row r="202" spans="23:23">
      <c r="W202" s="13"/>
    </row>
    <row r="203" spans="23:23">
      <c r="W203" s="13"/>
    </row>
    <row r="204" spans="23:23">
      <c r="W204" s="13"/>
    </row>
    <row r="205" spans="23:23">
      <c r="W205" s="13"/>
    </row>
    <row r="206" spans="23:23">
      <c r="W206" s="13"/>
    </row>
    <row r="207" spans="23:23">
      <c r="W207" s="13"/>
    </row>
    <row r="208" spans="23:23">
      <c r="W208" s="13"/>
    </row>
    <row r="209" spans="23:23">
      <c r="W209" s="13"/>
    </row>
    <row r="210" spans="23:23">
      <c r="W210" s="13"/>
    </row>
    <row r="211" spans="23:23">
      <c r="W211" s="13"/>
    </row>
    <row r="212" spans="23:23">
      <c r="W212" s="13"/>
    </row>
    <row r="213" spans="23:23">
      <c r="W213" s="13"/>
    </row>
    <row r="214" spans="23:23">
      <c r="W214" s="13"/>
    </row>
    <row r="215" spans="23:23">
      <c r="W215" s="13"/>
    </row>
    <row r="216" spans="23:23">
      <c r="W216" s="13"/>
    </row>
    <row r="217" spans="23:23">
      <c r="W217" s="13"/>
    </row>
    <row r="218" spans="23:23">
      <c r="W218" s="13"/>
    </row>
    <row r="219" spans="23:23">
      <c r="W219" s="13"/>
    </row>
    <row r="220" spans="23:23">
      <c r="W220" s="13"/>
    </row>
    <row r="221" spans="23:23">
      <c r="W221" s="13"/>
    </row>
    <row r="222" spans="23:23">
      <c r="W222" s="13"/>
    </row>
    <row r="223" spans="23:23">
      <c r="W223" s="13"/>
    </row>
    <row r="224" spans="23:23">
      <c r="W224" s="13"/>
    </row>
    <row r="225" spans="23:23">
      <c r="W225" s="13"/>
    </row>
    <row r="226" spans="23:23">
      <c r="W226" s="13"/>
    </row>
    <row r="227" spans="23:23">
      <c r="W227" s="13"/>
    </row>
    <row r="228" spans="23:23">
      <c r="W228" s="13"/>
    </row>
    <row r="229" spans="23:23">
      <c r="W229" s="13"/>
    </row>
    <row r="230" spans="23:23">
      <c r="W230" s="13"/>
    </row>
    <row r="231" spans="23:23">
      <c r="W231" s="13"/>
    </row>
    <row r="232" spans="23:23">
      <c r="W232" s="13"/>
    </row>
    <row r="233" spans="23:23">
      <c r="W233" s="13"/>
    </row>
    <row r="234" spans="23:23">
      <c r="W234" s="13"/>
    </row>
    <row r="235" spans="23:23">
      <c r="W235" s="13"/>
    </row>
    <row r="236" spans="23:23">
      <c r="W236" s="13"/>
    </row>
    <row r="237" spans="23:23">
      <c r="W237" s="13"/>
    </row>
    <row r="238" spans="23:23">
      <c r="W238" s="13"/>
    </row>
    <row r="239" spans="23:23">
      <c r="W239" s="13"/>
    </row>
    <row r="240" spans="23:23">
      <c r="W240" s="13"/>
    </row>
    <row r="241" spans="23:23">
      <c r="W241" s="13"/>
    </row>
    <row r="242" spans="23:23">
      <c r="W242" s="13"/>
    </row>
    <row r="243" spans="23:23">
      <c r="W243" s="13"/>
    </row>
    <row r="244" spans="23:23">
      <c r="W244" s="13"/>
    </row>
    <row r="245" spans="23:23">
      <c r="W245" s="13"/>
    </row>
    <row r="246" spans="23:23">
      <c r="W246" s="13"/>
    </row>
    <row r="247" spans="23:23">
      <c r="W247" s="13"/>
    </row>
    <row r="248" spans="23:23">
      <c r="W248" s="13"/>
    </row>
    <row r="249" spans="23:23">
      <c r="W249" s="13"/>
    </row>
    <row r="250" spans="23:23">
      <c r="W250" s="13"/>
    </row>
    <row r="251" spans="23:23">
      <c r="W251" s="13"/>
    </row>
    <row r="252" spans="23:23">
      <c r="W252" s="13"/>
    </row>
    <row r="253" spans="23:23">
      <c r="W253" s="13"/>
    </row>
    <row r="254" spans="23:23">
      <c r="W254" s="13"/>
    </row>
    <row r="255" spans="23:23">
      <c r="W255" s="13"/>
    </row>
    <row r="256" spans="23:23">
      <c r="W256" s="13"/>
    </row>
    <row r="257" spans="23:23">
      <c r="W257" s="13"/>
    </row>
    <row r="258" spans="23:23">
      <c r="W258" s="13"/>
    </row>
    <row r="259" spans="23:23">
      <c r="W259" s="13"/>
    </row>
    <row r="260" spans="23:23">
      <c r="W260" s="13"/>
    </row>
    <row r="261" spans="23:23">
      <c r="W261" s="13"/>
    </row>
    <row r="262" spans="23:23">
      <c r="W262" s="13"/>
    </row>
    <row r="263" spans="23:23">
      <c r="W263" s="13"/>
    </row>
    <row r="264" spans="23:23">
      <c r="W264" s="13"/>
    </row>
    <row r="265" spans="23:23">
      <c r="W265" s="13"/>
    </row>
    <row r="266" spans="23:23">
      <c r="W266" s="13"/>
    </row>
    <row r="267" spans="23:23">
      <c r="W267" s="13"/>
    </row>
    <row r="268" spans="23:23">
      <c r="W268" s="13"/>
    </row>
    <row r="269" spans="23:23">
      <c r="W269" s="13"/>
    </row>
    <row r="270" spans="23:23">
      <c r="W270" s="13"/>
    </row>
    <row r="271" spans="23:23">
      <c r="W271" s="13"/>
    </row>
    <row r="272" spans="23:23">
      <c r="W272" s="13"/>
    </row>
    <row r="273" spans="23:23">
      <c r="W273" s="13"/>
    </row>
    <row r="274" spans="23:23">
      <c r="W274" s="13"/>
    </row>
    <row r="275" spans="23:23">
      <c r="W275" s="13"/>
    </row>
    <row r="276" spans="23:23">
      <c r="W276" s="13"/>
    </row>
    <row r="277" spans="23:23">
      <c r="W277" s="13"/>
    </row>
    <row r="278" spans="23:23">
      <c r="W278" s="13"/>
    </row>
    <row r="279" spans="23:23">
      <c r="W279" s="13"/>
    </row>
    <row r="280" spans="23:23">
      <c r="W280" s="13"/>
    </row>
    <row r="281" spans="23:23">
      <c r="W281" s="13"/>
    </row>
    <row r="282" spans="23:23">
      <c r="W282" s="13"/>
    </row>
    <row r="283" spans="23:23">
      <c r="W283" s="13"/>
    </row>
    <row r="284" spans="23:23">
      <c r="W284" s="13"/>
    </row>
    <row r="285" spans="23:23">
      <c r="W285" s="13"/>
    </row>
    <row r="286" spans="23:23">
      <c r="W286" s="13"/>
    </row>
    <row r="287" spans="23:23">
      <c r="W287" s="13"/>
    </row>
    <row r="288" spans="23:23">
      <c r="W288" s="13"/>
    </row>
    <row r="289" spans="23:23">
      <c r="W289" s="13"/>
    </row>
    <row r="290" spans="23:23">
      <c r="W290" s="13"/>
    </row>
    <row r="291" spans="23:23">
      <c r="W291" s="13"/>
    </row>
    <row r="292" spans="23:23">
      <c r="W292" s="13"/>
    </row>
    <row r="293" spans="23:23">
      <c r="W293" s="13"/>
    </row>
    <row r="294" spans="23:23">
      <c r="W294" s="13"/>
    </row>
    <row r="295" spans="23:23">
      <c r="W295" s="13"/>
    </row>
    <row r="296" spans="23:23">
      <c r="W296" s="13"/>
    </row>
    <row r="297" spans="23:23">
      <c r="W297" s="13"/>
    </row>
    <row r="298" spans="23:23">
      <c r="W298" s="13"/>
    </row>
    <row r="299" spans="23:23">
      <c r="W299" s="13"/>
    </row>
    <row r="300" spans="23:23">
      <c r="W300" s="13"/>
    </row>
    <row r="301" spans="23:23">
      <c r="W301" s="13"/>
    </row>
    <row r="302" spans="23:23">
      <c r="W302" s="13"/>
    </row>
    <row r="303" spans="23:23">
      <c r="W303" s="13"/>
    </row>
    <row r="304" spans="23:23">
      <c r="W304" s="13"/>
    </row>
    <row r="305" spans="23:23">
      <c r="W305" s="13"/>
    </row>
    <row r="306" spans="23:23">
      <c r="W306" s="13"/>
    </row>
    <row r="307" spans="23:23">
      <c r="W307" s="13"/>
    </row>
    <row r="308" spans="23:23">
      <c r="W308" s="13"/>
    </row>
    <row r="309" spans="23:23">
      <c r="W309" s="13"/>
    </row>
    <row r="310" spans="23:23">
      <c r="W310" s="13"/>
    </row>
    <row r="311" spans="23:23">
      <c r="W311" s="13"/>
    </row>
    <row r="312" spans="23:23">
      <c r="W312" s="13"/>
    </row>
    <row r="313" spans="23:23">
      <c r="W313" s="13"/>
    </row>
    <row r="314" spans="23:23">
      <c r="W314" s="13"/>
    </row>
    <row r="315" spans="23:23">
      <c r="W315" s="13"/>
    </row>
    <row r="316" spans="23:23">
      <c r="W316" s="13"/>
    </row>
    <row r="317" spans="23:23">
      <c r="W317" s="13"/>
    </row>
    <row r="318" spans="23:23">
      <c r="W318" s="13"/>
    </row>
    <row r="319" spans="23:23">
      <c r="W319" s="13"/>
    </row>
    <row r="320" spans="23:23">
      <c r="W320" s="13"/>
    </row>
    <row r="321" spans="23:23">
      <c r="W321" s="13"/>
    </row>
    <row r="322" spans="23:23">
      <c r="W322" s="13"/>
    </row>
    <row r="323" spans="23:23">
      <c r="W323" s="13"/>
    </row>
    <row r="324" spans="23:23">
      <c r="W324" s="13"/>
    </row>
    <row r="325" spans="23:23">
      <c r="W325" s="13"/>
    </row>
    <row r="326" spans="23:23">
      <c r="W326" s="13"/>
    </row>
    <row r="327" spans="23:23">
      <c r="W327" s="13"/>
    </row>
    <row r="328" spans="23:23">
      <c r="W328" s="13"/>
    </row>
    <row r="329" spans="23:23">
      <c r="W329" s="13"/>
    </row>
    <row r="330" spans="23:23">
      <c r="W330" s="13"/>
    </row>
    <row r="331" spans="23:23">
      <c r="W331" s="13"/>
    </row>
    <row r="332" spans="23:23">
      <c r="W332" s="13"/>
    </row>
    <row r="333" spans="23:23">
      <c r="W333" s="13"/>
    </row>
    <row r="334" spans="23:23">
      <c r="W334" s="13"/>
    </row>
    <row r="335" spans="23:23">
      <c r="W335" s="13"/>
    </row>
    <row r="336" spans="23:23">
      <c r="W336" s="13"/>
    </row>
    <row r="337" spans="23:23">
      <c r="W337" s="13"/>
    </row>
    <row r="338" spans="23:23">
      <c r="W338" s="13"/>
    </row>
    <row r="339" spans="23:23">
      <c r="W339" s="13"/>
    </row>
    <row r="340" spans="23:23">
      <c r="W340" s="13"/>
    </row>
    <row r="341" spans="23:23">
      <c r="W341" s="13"/>
    </row>
    <row r="342" spans="23:23">
      <c r="W342" s="13"/>
    </row>
    <row r="343" spans="23:23">
      <c r="W343" s="13"/>
    </row>
    <row r="344" spans="23:23">
      <c r="W344" s="13"/>
    </row>
    <row r="345" spans="23:23">
      <c r="W345" s="13"/>
    </row>
    <row r="346" spans="23:23">
      <c r="W346" s="13"/>
    </row>
    <row r="347" spans="23:23">
      <c r="W347" s="13"/>
    </row>
    <row r="348" spans="23:23">
      <c r="W348" s="13"/>
    </row>
    <row r="349" spans="23:23">
      <c r="W349" s="13"/>
    </row>
    <row r="350" spans="23:23">
      <c r="W350" s="13"/>
    </row>
    <row r="351" spans="23:23">
      <c r="W351" s="13"/>
    </row>
    <row r="352" spans="23:23">
      <c r="W352" s="13"/>
    </row>
    <row r="353" spans="23:23">
      <c r="W353" s="13"/>
    </row>
    <row r="354" spans="23:23">
      <c r="W354" s="13"/>
    </row>
    <row r="355" spans="23:23">
      <c r="W355" s="13"/>
    </row>
    <row r="356" spans="23:23">
      <c r="W356" s="13"/>
    </row>
    <row r="357" spans="23:23">
      <c r="W357" s="13"/>
    </row>
    <row r="358" spans="23:23">
      <c r="W358" s="13"/>
    </row>
    <row r="359" spans="23:23">
      <c r="W359" s="13"/>
    </row>
    <row r="360" spans="23:23">
      <c r="W360" s="13"/>
    </row>
    <row r="361" spans="23:23">
      <c r="W361" s="13"/>
    </row>
    <row r="362" spans="23:23">
      <c r="W362" s="13"/>
    </row>
    <row r="363" spans="23:23">
      <c r="W363" s="13"/>
    </row>
    <row r="364" spans="23:23">
      <c r="W364" s="13"/>
    </row>
    <row r="365" spans="23:23">
      <c r="W365" s="13"/>
    </row>
    <row r="366" spans="23:23">
      <c r="W366" s="13"/>
    </row>
    <row r="367" spans="23:23">
      <c r="W367" s="13"/>
    </row>
    <row r="368" spans="23:23">
      <c r="W368" s="13"/>
    </row>
    <row r="369" spans="23:23">
      <c r="W369" s="13"/>
    </row>
    <row r="370" spans="23:23">
      <c r="W370" s="13"/>
    </row>
    <row r="371" spans="23:23">
      <c r="W371" s="13"/>
    </row>
    <row r="372" spans="23:23">
      <c r="W372" s="13"/>
    </row>
    <row r="373" spans="23:23">
      <c r="W373" s="13"/>
    </row>
    <row r="374" spans="23:23">
      <c r="W374" s="13"/>
    </row>
    <row r="375" spans="23:23">
      <c r="W375" s="13"/>
    </row>
    <row r="376" spans="23:23">
      <c r="W376" s="13"/>
    </row>
    <row r="377" spans="23:23">
      <c r="W377" s="13"/>
    </row>
    <row r="378" spans="23:23">
      <c r="W378" s="13"/>
    </row>
    <row r="379" spans="23:23">
      <c r="W379" s="13"/>
    </row>
    <row r="380" spans="23:23">
      <c r="W380" s="13"/>
    </row>
    <row r="381" spans="23:23">
      <c r="W381" s="13"/>
    </row>
    <row r="382" spans="23:23">
      <c r="W382" s="13"/>
    </row>
    <row r="383" spans="23:23">
      <c r="W383" s="13"/>
    </row>
    <row r="384" spans="23:23">
      <c r="W384" s="13"/>
    </row>
    <row r="385" spans="23:23">
      <c r="W385" s="13"/>
    </row>
    <row r="386" spans="23:23">
      <c r="W386" s="13"/>
    </row>
    <row r="387" spans="23:23">
      <c r="W387" s="13"/>
    </row>
    <row r="388" spans="23:23">
      <c r="W388" s="13"/>
    </row>
    <row r="389" spans="23:23">
      <c r="W389" s="13"/>
    </row>
    <row r="390" spans="23:23">
      <c r="W390" s="13"/>
    </row>
    <row r="391" spans="23:23">
      <c r="W391" s="13"/>
    </row>
    <row r="392" spans="23:23">
      <c r="W392" s="13"/>
    </row>
    <row r="393" spans="23:23">
      <c r="W393" s="13"/>
    </row>
    <row r="394" spans="23:23">
      <c r="W394" s="13"/>
    </row>
    <row r="395" spans="23:23">
      <c r="W395" s="13"/>
    </row>
    <row r="396" spans="23:23">
      <c r="W396" s="13"/>
    </row>
    <row r="397" spans="23:23">
      <c r="W397" s="13"/>
    </row>
    <row r="398" spans="23:23">
      <c r="W398" s="13"/>
    </row>
    <row r="399" spans="23:23">
      <c r="W399" s="13"/>
    </row>
    <row r="400" spans="23:23">
      <c r="W400" s="13"/>
    </row>
    <row r="401" spans="23:23">
      <c r="W401" s="13"/>
    </row>
    <row r="402" spans="23:23">
      <c r="W402" s="13"/>
    </row>
    <row r="403" spans="23:23">
      <c r="W403" s="13"/>
    </row>
    <row r="404" spans="23:23">
      <c r="W404" s="13"/>
    </row>
    <row r="405" spans="23:23">
      <c r="W405" s="13"/>
    </row>
    <row r="406" spans="23:23">
      <c r="W406" s="13"/>
    </row>
    <row r="407" spans="23:23">
      <c r="W407" s="13"/>
    </row>
    <row r="408" spans="23:23">
      <c r="W408" s="13"/>
    </row>
    <row r="409" spans="23:23">
      <c r="W409" s="13"/>
    </row>
    <row r="410" spans="23:23">
      <c r="W410" s="13"/>
    </row>
    <row r="411" spans="23:23">
      <c r="W411" s="13"/>
    </row>
    <row r="412" spans="23:23">
      <c r="W412" s="13"/>
    </row>
    <row r="413" spans="23:23">
      <c r="W413" s="13"/>
    </row>
    <row r="414" spans="23:23">
      <c r="W414" s="13"/>
    </row>
    <row r="415" spans="23:23">
      <c r="W415" s="13"/>
    </row>
    <row r="416" spans="23:23">
      <c r="W416" s="13"/>
    </row>
    <row r="417" spans="23:23">
      <c r="W417" s="13"/>
    </row>
    <row r="418" spans="23:23">
      <c r="W418" s="13"/>
    </row>
    <row r="419" spans="23:23">
      <c r="W419" s="13"/>
    </row>
    <row r="420" spans="23:23">
      <c r="W420" s="13"/>
    </row>
    <row r="421" spans="23:23">
      <c r="W421" s="13"/>
    </row>
    <row r="422" spans="23:23">
      <c r="W422" s="13"/>
    </row>
    <row r="423" spans="23:23">
      <c r="W423" s="13"/>
    </row>
    <row r="424" spans="23:23">
      <c r="W424" s="13"/>
    </row>
    <row r="425" spans="23:23">
      <c r="W425" s="13"/>
    </row>
    <row r="426" spans="23:23">
      <c r="W426" s="13"/>
    </row>
    <row r="427" spans="23:23">
      <c r="W427" s="13"/>
    </row>
    <row r="428" spans="23:23">
      <c r="W428" s="13"/>
    </row>
    <row r="429" spans="23:23">
      <c r="W429" s="13"/>
    </row>
    <row r="430" spans="23:23">
      <c r="W430" s="13"/>
    </row>
    <row r="431" spans="23:23">
      <c r="W431" s="13"/>
    </row>
    <row r="432" spans="23:23">
      <c r="W432" s="13"/>
    </row>
    <row r="433" spans="23:23">
      <c r="W433" s="13"/>
    </row>
    <row r="434" spans="23:23">
      <c r="W434" s="13"/>
    </row>
    <row r="435" spans="23:23">
      <c r="W435" s="13"/>
    </row>
    <row r="436" spans="23:23">
      <c r="W436" s="13"/>
    </row>
    <row r="437" spans="23:23">
      <c r="W437" s="13"/>
    </row>
    <row r="438" spans="23:23">
      <c r="W438" s="13"/>
    </row>
    <row r="439" spans="23:23">
      <c r="W439" s="13"/>
    </row>
    <row r="440" spans="23:23">
      <c r="W440" s="13"/>
    </row>
    <row r="441" spans="23:23">
      <c r="W441" s="13"/>
    </row>
    <row r="442" spans="23:23">
      <c r="W442" s="13"/>
    </row>
    <row r="443" spans="23:23">
      <c r="W443" s="13"/>
    </row>
    <row r="444" spans="23:23">
      <c r="W444" s="13"/>
    </row>
    <row r="445" spans="23:23">
      <c r="W445" s="13"/>
    </row>
    <row r="446" spans="23:23">
      <c r="W446" s="13"/>
    </row>
    <row r="447" spans="23:23">
      <c r="W447" s="13"/>
    </row>
    <row r="448" spans="23:23">
      <c r="W448" s="13"/>
    </row>
    <row r="449" spans="23:23">
      <c r="W449" s="13"/>
    </row>
    <row r="450" spans="23:23">
      <c r="W450" s="13"/>
    </row>
    <row r="451" spans="23:23">
      <c r="W451" s="13"/>
    </row>
    <row r="452" spans="23:23">
      <c r="W452" s="13"/>
    </row>
    <row r="453" spans="23:23">
      <c r="W453" s="13"/>
    </row>
    <row r="454" spans="23:23">
      <c r="W454" s="13"/>
    </row>
    <row r="455" spans="23:23">
      <c r="W455" s="13"/>
    </row>
    <row r="456" spans="23:23">
      <c r="W456" s="13"/>
    </row>
    <row r="457" spans="23:23">
      <c r="W457" s="13"/>
    </row>
    <row r="458" spans="23:23">
      <c r="W458" s="13"/>
    </row>
    <row r="459" spans="23:23">
      <c r="W459" s="13"/>
    </row>
    <row r="460" spans="23:23">
      <c r="W460" s="13"/>
    </row>
    <row r="461" spans="23:23">
      <c r="W461" s="13"/>
    </row>
    <row r="462" spans="23:23">
      <c r="W462" s="13"/>
    </row>
    <row r="463" spans="23:23">
      <c r="W463" s="13"/>
    </row>
    <row r="464" spans="23:23">
      <c r="W464" s="13"/>
    </row>
    <row r="465" spans="23:23">
      <c r="W465" s="13"/>
    </row>
    <row r="466" spans="23:23">
      <c r="W466" s="13"/>
    </row>
    <row r="467" spans="23:23">
      <c r="W467" s="13"/>
    </row>
    <row r="468" spans="23:23">
      <c r="W468" s="13"/>
    </row>
    <row r="469" spans="23:23">
      <c r="W469" s="13"/>
    </row>
    <row r="470" spans="23:23">
      <c r="W470" s="13"/>
    </row>
    <row r="471" spans="23:23">
      <c r="W471" s="13"/>
    </row>
    <row r="472" spans="23:23">
      <c r="W472" s="13"/>
    </row>
    <row r="473" spans="23:23">
      <c r="W473" s="13"/>
    </row>
    <row r="474" spans="23:23">
      <c r="W474" s="13"/>
    </row>
    <row r="475" spans="23:23">
      <c r="W475" s="13"/>
    </row>
    <row r="476" spans="23:23">
      <c r="W476" s="13"/>
    </row>
    <row r="477" spans="23:23">
      <c r="W477" s="13"/>
    </row>
    <row r="478" spans="23:23">
      <c r="W478" s="13"/>
    </row>
    <row r="479" spans="23:23">
      <c r="W479" s="13"/>
    </row>
    <row r="480" spans="23:23">
      <c r="W480" s="13"/>
    </row>
    <row r="481" spans="23:23">
      <c r="W481" s="13"/>
    </row>
    <row r="482" spans="23:23">
      <c r="W482" s="13"/>
    </row>
    <row r="483" spans="23:23">
      <c r="W483" s="13"/>
    </row>
    <row r="484" spans="23:23">
      <c r="W484" s="13"/>
    </row>
    <row r="485" spans="23:23">
      <c r="W485" s="13"/>
    </row>
    <row r="486" spans="23:23">
      <c r="W486" s="13"/>
    </row>
    <row r="487" spans="23:23">
      <c r="W487" s="13"/>
    </row>
    <row r="488" spans="23:23">
      <c r="W488" s="13"/>
    </row>
    <row r="489" spans="23:23">
      <c r="W489" s="13"/>
    </row>
    <row r="490" spans="23:23">
      <c r="W490" s="13"/>
    </row>
    <row r="491" spans="23:23">
      <c r="W491" s="13"/>
    </row>
    <row r="492" spans="23:23">
      <c r="W492" s="13"/>
    </row>
    <row r="493" spans="23:23">
      <c r="W493" s="13"/>
    </row>
    <row r="494" spans="23:23">
      <c r="W494" s="13"/>
    </row>
    <row r="495" spans="23:23">
      <c r="W495" s="13"/>
    </row>
    <row r="496" spans="23:23">
      <c r="W496" s="13"/>
    </row>
    <row r="497" spans="23:23">
      <c r="W497" s="13"/>
    </row>
    <row r="498" spans="23:23">
      <c r="W498" s="13"/>
    </row>
    <row r="499" spans="23:23">
      <c r="W499" s="13"/>
    </row>
    <row r="500" spans="23:23">
      <c r="W500" s="13"/>
    </row>
    <row r="501" spans="23:23">
      <c r="W501" s="13"/>
    </row>
    <row r="502" spans="23:23">
      <c r="W502" s="13"/>
    </row>
    <row r="503" spans="23:23">
      <c r="W503" s="13"/>
    </row>
    <row r="504" spans="23:23">
      <c r="W504" s="13"/>
    </row>
    <row r="505" spans="23:23">
      <c r="W505" s="13"/>
    </row>
    <row r="506" spans="23:23">
      <c r="W506" s="13"/>
    </row>
    <row r="507" spans="23:23">
      <c r="W507" s="13"/>
    </row>
    <row r="508" spans="23:23">
      <c r="W508" s="13"/>
    </row>
    <row r="509" spans="23:23">
      <c r="W509" s="13"/>
    </row>
    <row r="510" spans="23:23">
      <c r="W510" s="13"/>
    </row>
    <row r="511" spans="23:23">
      <c r="W511" s="13"/>
    </row>
    <row r="512" spans="23:23">
      <c r="W512" s="13"/>
    </row>
    <row r="513" spans="23:23">
      <c r="W513" s="13"/>
    </row>
    <row r="514" spans="23:23">
      <c r="W514" s="13"/>
    </row>
    <row r="515" spans="23:23">
      <c r="W515" s="13"/>
    </row>
    <row r="516" spans="23:23">
      <c r="W516" s="13"/>
    </row>
    <row r="517" spans="23:23">
      <c r="W517" s="13"/>
    </row>
    <row r="518" spans="23:23">
      <c r="W518" s="13"/>
    </row>
    <row r="519" spans="23:23">
      <c r="W519" s="13"/>
    </row>
    <row r="520" spans="23:23">
      <c r="W520" s="13"/>
    </row>
    <row r="521" spans="23:23">
      <c r="W521" s="13"/>
    </row>
    <row r="522" spans="23:23">
      <c r="W522" s="13"/>
    </row>
    <row r="523" spans="23:23">
      <c r="W523" s="13"/>
    </row>
    <row r="524" spans="23:23">
      <c r="W524" s="13"/>
    </row>
    <row r="525" spans="23:23">
      <c r="W525" s="13"/>
    </row>
    <row r="526" spans="23:23">
      <c r="W526" s="13"/>
    </row>
    <row r="527" spans="23:23">
      <c r="W527" s="13"/>
    </row>
    <row r="528" spans="23:23">
      <c r="W528" s="13"/>
    </row>
    <row r="529" spans="23:23">
      <c r="W529" s="13"/>
    </row>
    <row r="530" spans="23:23">
      <c r="W530" s="13"/>
    </row>
    <row r="531" spans="23:23">
      <c r="W531" s="13"/>
    </row>
    <row r="532" spans="23:23">
      <c r="W532" s="13"/>
    </row>
    <row r="533" spans="23:23">
      <c r="W533" s="13"/>
    </row>
    <row r="534" spans="23:23">
      <c r="W534" s="13"/>
    </row>
    <row r="535" spans="23:23">
      <c r="W535" s="13"/>
    </row>
    <row r="536" spans="23:23">
      <c r="W536" s="13"/>
    </row>
    <row r="537" spans="23:23">
      <c r="W537" s="13"/>
    </row>
    <row r="538" spans="23:23">
      <c r="W538" s="13"/>
    </row>
    <row r="539" spans="23:23">
      <c r="W539" s="13"/>
    </row>
    <row r="540" spans="23:23">
      <c r="W540" s="13"/>
    </row>
    <row r="541" spans="23:23">
      <c r="W541" s="13"/>
    </row>
    <row r="542" spans="23:23">
      <c r="W542" s="13"/>
    </row>
    <row r="543" spans="23:23">
      <c r="W543" s="13"/>
    </row>
    <row r="544" spans="23:23">
      <c r="W544" s="13"/>
    </row>
    <row r="545" spans="23:23">
      <c r="W545" s="13"/>
    </row>
    <row r="546" spans="23:23">
      <c r="W546" s="13"/>
    </row>
    <row r="547" spans="23:23">
      <c r="W547" s="13"/>
    </row>
    <row r="548" spans="23:23">
      <c r="W548" s="13"/>
    </row>
    <row r="549" spans="23:23">
      <c r="W549" s="13"/>
    </row>
    <row r="550" spans="23:23">
      <c r="W550" s="13"/>
    </row>
    <row r="551" spans="23:23">
      <c r="W551" s="13"/>
    </row>
    <row r="552" spans="23:23">
      <c r="W552" s="13"/>
    </row>
    <row r="553" spans="23:23">
      <c r="W553" s="13"/>
    </row>
    <row r="554" spans="23:23">
      <c r="W554" s="13"/>
    </row>
    <row r="555" spans="23:23">
      <c r="W555" s="13"/>
    </row>
    <row r="556" spans="23:23">
      <c r="W556" s="13"/>
    </row>
    <row r="557" spans="23:23">
      <c r="W557" s="13"/>
    </row>
    <row r="558" spans="23:23">
      <c r="W558" s="13"/>
    </row>
    <row r="559" spans="23:23">
      <c r="W559" s="13"/>
    </row>
    <row r="560" spans="23:23">
      <c r="W560" s="13"/>
    </row>
    <row r="561" spans="23:23">
      <c r="W561" s="13"/>
    </row>
    <row r="562" spans="23:23">
      <c r="W562" s="13"/>
    </row>
    <row r="563" spans="23:23">
      <c r="W563" s="13"/>
    </row>
    <row r="564" spans="23:23">
      <c r="W564" s="13"/>
    </row>
    <row r="565" spans="23:23">
      <c r="W565" s="13"/>
    </row>
    <row r="566" spans="23:23">
      <c r="W566" s="13"/>
    </row>
    <row r="567" spans="23:23">
      <c r="W567" s="13"/>
    </row>
    <row r="568" spans="23:23">
      <c r="W568" s="13"/>
    </row>
    <row r="569" spans="23:23">
      <c r="W569" s="13"/>
    </row>
    <row r="570" spans="23:23">
      <c r="W570" s="13"/>
    </row>
    <row r="571" spans="23:23">
      <c r="W571" s="13"/>
    </row>
    <row r="572" spans="23:23">
      <c r="W572" s="13"/>
    </row>
    <row r="573" spans="23:23">
      <c r="W573" s="13"/>
    </row>
    <row r="574" spans="23:23">
      <c r="W574" s="13"/>
    </row>
    <row r="575" spans="23:23">
      <c r="W575" s="13"/>
    </row>
    <row r="576" spans="23:23">
      <c r="W576" s="13"/>
    </row>
    <row r="577" spans="23:23">
      <c r="W577" s="13"/>
    </row>
    <row r="578" spans="23:23">
      <c r="W578" s="13"/>
    </row>
    <row r="579" spans="23:23">
      <c r="W579" s="13"/>
    </row>
    <row r="580" spans="23:23">
      <c r="W580" s="13"/>
    </row>
    <row r="581" spans="23:23">
      <c r="W581" s="13"/>
    </row>
    <row r="582" spans="23:23">
      <c r="W582" s="13"/>
    </row>
    <row r="583" spans="23:23">
      <c r="W583" s="13"/>
    </row>
    <row r="584" spans="23:23">
      <c r="W584" s="13"/>
    </row>
    <row r="585" spans="23:23">
      <c r="W585" s="13"/>
    </row>
    <row r="586" spans="23:23">
      <c r="W586" s="13"/>
    </row>
    <row r="587" spans="23:23">
      <c r="W587" s="13"/>
    </row>
    <row r="588" spans="23:23">
      <c r="W588" s="13"/>
    </row>
    <row r="589" spans="23:23">
      <c r="W589" s="13"/>
    </row>
    <row r="590" spans="23:23">
      <c r="W590" s="13"/>
    </row>
    <row r="591" spans="23:23">
      <c r="W591" s="13"/>
    </row>
    <row r="592" spans="23:23">
      <c r="W592" s="13"/>
    </row>
    <row r="593" spans="23:23">
      <c r="W593" s="13"/>
    </row>
    <row r="594" spans="23:23">
      <c r="W594" s="13"/>
    </row>
    <row r="595" spans="23:23">
      <c r="W595" s="13"/>
    </row>
    <row r="596" spans="23:23">
      <c r="W596" s="13"/>
    </row>
    <row r="597" spans="23:23">
      <c r="W597" s="13"/>
    </row>
    <row r="598" spans="23:23">
      <c r="W598" s="13"/>
    </row>
    <row r="599" spans="23:23">
      <c r="W599" s="13"/>
    </row>
    <row r="600" spans="23:23">
      <c r="W600" s="13"/>
    </row>
    <row r="601" spans="23:23">
      <c r="W601" s="13"/>
    </row>
    <row r="602" spans="23:23">
      <c r="W602" s="13"/>
    </row>
    <row r="603" spans="23:23">
      <c r="W603" s="13"/>
    </row>
    <row r="604" spans="23:23">
      <c r="W604" s="13"/>
    </row>
    <row r="605" spans="23:23">
      <c r="W605" s="13"/>
    </row>
    <row r="606" spans="23:23">
      <c r="W606" s="13"/>
    </row>
    <row r="607" spans="23:23">
      <c r="W607" s="13"/>
    </row>
    <row r="608" spans="23:23">
      <c r="W608" s="13"/>
    </row>
    <row r="609" spans="23:23">
      <c r="W609" s="13"/>
    </row>
    <row r="610" spans="23:23">
      <c r="W610" s="13"/>
    </row>
    <row r="611" spans="23:23">
      <c r="W611" s="13"/>
    </row>
    <row r="612" spans="23:23">
      <c r="W612" s="13"/>
    </row>
    <row r="613" spans="23:23">
      <c r="W613" s="13"/>
    </row>
    <row r="614" spans="23:23">
      <c r="W614" s="13"/>
    </row>
    <row r="615" spans="23:23">
      <c r="W615" s="13"/>
    </row>
    <row r="616" spans="23:23">
      <c r="W616" s="13"/>
    </row>
    <row r="617" spans="23:23">
      <c r="W617" s="13"/>
    </row>
    <row r="618" spans="23:23">
      <c r="W618" s="13"/>
    </row>
    <row r="619" spans="23:23">
      <c r="W619" s="13"/>
    </row>
    <row r="620" spans="23:23">
      <c r="W620" s="13"/>
    </row>
    <row r="621" spans="23:23">
      <c r="W621" s="13"/>
    </row>
    <row r="622" spans="23:23">
      <c r="W622" s="13"/>
    </row>
    <row r="623" spans="23:23">
      <c r="W623" s="13"/>
    </row>
    <row r="624" spans="23:23">
      <c r="W624" s="13"/>
    </row>
    <row r="625" spans="23:23">
      <c r="W625" s="13"/>
    </row>
    <row r="626" spans="23:23">
      <c r="W626" s="13"/>
    </row>
    <row r="627" spans="23:23">
      <c r="W627" s="13"/>
    </row>
    <row r="628" spans="23:23">
      <c r="W628" s="13"/>
    </row>
    <row r="629" spans="23:23">
      <c r="W629" s="13"/>
    </row>
    <row r="630" spans="23:23">
      <c r="W630" s="13"/>
    </row>
    <row r="631" spans="23:23">
      <c r="W631" s="13"/>
    </row>
    <row r="632" spans="23:23">
      <c r="W632" s="13"/>
    </row>
    <row r="633" spans="23:23">
      <c r="W633" s="13"/>
    </row>
    <row r="634" spans="23:23">
      <c r="W634" s="13"/>
    </row>
    <row r="635" spans="23:23">
      <c r="W635" s="13"/>
    </row>
    <row r="636" spans="23:23">
      <c r="W636" s="13"/>
    </row>
    <row r="637" spans="23:23">
      <c r="W637" s="13"/>
    </row>
    <row r="638" spans="23:23">
      <c r="W638" s="13"/>
    </row>
    <row r="639" spans="23:23">
      <c r="W639" s="13"/>
    </row>
    <row r="640" spans="23:23">
      <c r="W640" s="13"/>
    </row>
    <row r="641" spans="23:23">
      <c r="W641" s="13"/>
    </row>
    <row r="642" spans="23:23">
      <c r="W642" s="13"/>
    </row>
    <row r="643" spans="23:23">
      <c r="W643" s="13"/>
    </row>
    <row r="644" spans="23:23">
      <c r="W644" s="13"/>
    </row>
    <row r="645" spans="23:23">
      <c r="W645" s="13"/>
    </row>
    <row r="646" spans="23:23">
      <c r="W646" s="13"/>
    </row>
    <row r="647" spans="23:23">
      <c r="W647" s="13"/>
    </row>
    <row r="648" spans="23:23">
      <c r="W648" s="13"/>
    </row>
    <row r="649" spans="23:23">
      <c r="W649" s="13"/>
    </row>
    <row r="650" spans="23:23">
      <c r="W650" s="13"/>
    </row>
    <row r="651" spans="23:23">
      <c r="W651" s="13"/>
    </row>
    <row r="652" spans="23:23">
      <c r="W652" s="13"/>
    </row>
    <row r="653" spans="23:23">
      <c r="W653" s="13"/>
    </row>
    <row r="654" spans="23:23">
      <c r="W654" s="13"/>
    </row>
    <row r="655" spans="23:23">
      <c r="W655" s="13"/>
    </row>
    <row r="656" spans="23:23">
      <c r="W656" s="13"/>
    </row>
    <row r="657" spans="23:23">
      <c r="W657" s="13"/>
    </row>
    <row r="658" spans="23:23">
      <c r="W658" s="13"/>
    </row>
    <row r="659" spans="23:23">
      <c r="W659" s="13"/>
    </row>
    <row r="660" spans="23:23">
      <c r="W660" s="13"/>
    </row>
    <row r="661" spans="23:23">
      <c r="W661" s="13"/>
    </row>
    <row r="662" spans="23:23">
      <c r="W662" s="13"/>
    </row>
    <row r="663" spans="23:23">
      <c r="W663" s="13"/>
    </row>
    <row r="664" spans="23:23">
      <c r="W664" s="13"/>
    </row>
    <row r="665" spans="23:23">
      <c r="W665" s="13"/>
    </row>
    <row r="666" spans="23:23">
      <c r="W666" s="13"/>
    </row>
    <row r="667" spans="23:23">
      <c r="W667" s="13"/>
    </row>
    <row r="668" spans="23:23">
      <c r="W668" s="13"/>
    </row>
    <row r="669" spans="23:23">
      <c r="W669" s="13"/>
    </row>
    <row r="670" spans="23:23">
      <c r="W670" s="13"/>
    </row>
    <row r="671" spans="23:23">
      <c r="W671" s="13"/>
    </row>
    <row r="672" spans="23:23">
      <c r="W672" s="13"/>
    </row>
    <row r="673" spans="23:23">
      <c r="W673" s="13"/>
    </row>
    <row r="674" spans="23:23">
      <c r="W674" s="13"/>
    </row>
    <row r="675" spans="23:23">
      <c r="W675" s="13"/>
    </row>
    <row r="676" spans="23:23">
      <c r="W676" s="13"/>
    </row>
    <row r="677" spans="23:23">
      <c r="W677" s="13"/>
    </row>
    <row r="678" spans="23:23">
      <c r="W678" s="13"/>
    </row>
    <row r="679" spans="23:23">
      <c r="W679" s="13"/>
    </row>
    <row r="680" spans="23:23">
      <c r="W680" s="13"/>
    </row>
    <row r="681" spans="23:23">
      <c r="W681" s="13"/>
    </row>
    <row r="682" spans="23:23">
      <c r="W682" s="13"/>
    </row>
    <row r="683" spans="23:23">
      <c r="W683" s="13"/>
    </row>
    <row r="684" spans="23:23">
      <c r="W684" s="13"/>
    </row>
    <row r="685" spans="23:23">
      <c r="W685" s="13"/>
    </row>
    <row r="686" spans="23:23">
      <c r="W686" s="13"/>
    </row>
    <row r="687" spans="23:23">
      <c r="W687" s="13"/>
    </row>
    <row r="688" spans="23:23">
      <c r="W688" s="13"/>
    </row>
    <row r="689" spans="23:23">
      <c r="W689" s="13"/>
    </row>
    <row r="690" spans="23:23">
      <c r="W690" s="13"/>
    </row>
    <row r="691" spans="23:23">
      <c r="W691" s="13"/>
    </row>
    <row r="692" spans="23:23">
      <c r="W692" s="13"/>
    </row>
    <row r="693" spans="23:23">
      <c r="W693" s="13"/>
    </row>
    <row r="694" spans="23:23">
      <c r="W694" s="13"/>
    </row>
    <row r="695" spans="23:23">
      <c r="W695" s="13"/>
    </row>
    <row r="696" spans="23:23">
      <c r="W696" s="13"/>
    </row>
    <row r="697" spans="23:23">
      <c r="W697" s="13"/>
    </row>
    <row r="698" spans="23:23">
      <c r="W698" s="13"/>
    </row>
    <row r="699" spans="23:23">
      <c r="W699" s="13"/>
    </row>
    <row r="700" spans="23:23">
      <c r="W700" s="13"/>
    </row>
    <row r="701" spans="23:23">
      <c r="W701" s="13"/>
    </row>
    <row r="702" spans="23:23">
      <c r="W702" s="13"/>
    </row>
    <row r="703" spans="23:23">
      <c r="W703" s="13"/>
    </row>
    <row r="704" spans="23:23">
      <c r="W704" s="13"/>
    </row>
    <row r="705" spans="23:23">
      <c r="W705" s="13"/>
    </row>
    <row r="706" spans="23:23">
      <c r="W706" s="13"/>
    </row>
    <row r="707" spans="23:23">
      <c r="W707" s="13"/>
    </row>
    <row r="708" spans="23:23">
      <c r="W708" s="13"/>
    </row>
    <row r="709" spans="23:23">
      <c r="W709" s="13"/>
    </row>
    <row r="710" spans="23:23">
      <c r="W710" s="13"/>
    </row>
    <row r="711" spans="23:23">
      <c r="W711" s="13"/>
    </row>
    <row r="712" spans="23:23">
      <c r="W712" s="13"/>
    </row>
    <row r="713" spans="23:23">
      <c r="W713" s="13"/>
    </row>
    <row r="714" spans="23:23">
      <c r="W714" s="13"/>
    </row>
    <row r="715" spans="23:23">
      <c r="W715" s="13"/>
    </row>
    <row r="716" spans="23:23">
      <c r="W716" s="13"/>
    </row>
    <row r="717" spans="23:23">
      <c r="W717" s="13"/>
    </row>
    <row r="718" spans="23:23">
      <c r="W718" s="13"/>
    </row>
    <row r="719" spans="23:23">
      <c r="W719" s="13"/>
    </row>
    <row r="720" spans="23:23">
      <c r="W720" s="13"/>
    </row>
    <row r="721" spans="23:23">
      <c r="W721" s="13"/>
    </row>
    <row r="722" spans="23:23">
      <c r="W722" s="13"/>
    </row>
    <row r="723" spans="23:23">
      <c r="W723" s="13"/>
    </row>
    <row r="724" spans="23:23">
      <c r="W724" s="13"/>
    </row>
    <row r="725" spans="23:23">
      <c r="W725" s="13"/>
    </row>
    <row r="726" spans="23:23">
      <c r="W726" s="13"/>
    </row>
    <row r="727" spans="23:23">
      <c r="W727" s="13"/>
    </row>
    <row r="728" spans="23:23">
      <c r="W728" s="13"/>
    </row>
    <row r="729" spans="23:23">
      <c r="W729" s="13"/>
    </row>
    <row r="730" spans="23:23">
      <c r="W730" s="13"/>
    </row>
    <row r="731" spans="23:23">
      <c r="W731" s="13"/>
    </row>
    <row r="732" spans="23:23">
      <c r="W732" s="13"/>
    </row>
    <row r="733" spans="23:23">
      <c r="W733" s="13"/>
    </row>
    <row r="734" spans="23:23">
      <c r="W734" s="13"/>
    </row>
    <row r="735" spans="23:23">
      <c r="W735" s="13"/>
    </row>
    <row r="736" spans="23:23">
      <c r="W736" s="13"/>
    </row>
    <row r="737" spans="23:23">
      <c r="W737" s="13"/>
    </row>
    <row r="738" spans="23:23">
      <c r="W738" s="13"/>
    </row>
    <row r="739" spans="23:23">
      <c r="W739" s="13"/>
    </row>
    <row r="740" spans="23:23">
      <c r="W740" s="13"/>
    </row>
    <row r="741" spans="23:23">
      <c r="W741" s="13"/>
    </row>
    <row r="742" spans="23:23">
      <c r="W742" s="13"/>
    </row>
    <row r="743" spans="23:23">
      <c r="W743" s="13"/>
    </row>
    <row r="744" spans="23:23">
      <c r="W744" s="13"/>
    </row>
    <row r="745" spans="23:23">
      <c r="W745" s="13"/>
    </row>
    <row r="746" spans="23:23">
      <c r="W746" s="13"/>
    </row>
    <row r="747" spans="23:23">
      <c r="W747" s="13"/>
    </row>
    <row r="748" spans="23:23">
      <c r="W748" s="13"/>
    </row>
    <row r="749" spans="23:23">
      <c r="W749" s="13"/>
    </row>
    <row r="750" spans="23:23">
      <c r="W750" s="13"/>
    </row>
    <row r="751" spans="23:23">
      <c r="W751" s="13"/>
    </row>
    <row r="752" spans="23:23">
      <c r="W752" s="13"/>
    </row>
    <row r="753" spans="23:23">
      <c r="W753" s="13"/>
    </row>
    <row r="754" spans="23:23">
      <c r="W754" s="13"/>
    </row>
    <row r="755" spans="23:23">
      <c r="W755" s="13"/>
    </row>
    <row r="756" spans="23:23">
      <c r="W756" s="13"/>
    </row>
    <row r="757" spans="23:23">
      <c r="W757" s="13"/>
    </row>
    <row r="758" spans="23:23">
      <c r="W758" s="13"/>
    </row>
    <row r="759" spans="23:23">
      <c r="W759" s="13"/>
    </row>
    <row r="760" spans="23:23">
      <c r="W760" s="13"/>
    </row>
    <row r="761" spans="23:23">
      <c r="W761" s="13"/>
    </row>
    <row r="762" spans="23:23">
      <c r="W762" s="13"/>
    </row>
    <row r="763" spans="23:23">
      <c r="W763" s="13"/>
    </row>
    <row r="764" spans="23:23">
      <c r="W764" s="13"/>
    </row>
    <row r="765" spans="23:23">
      <c r="W765" s="13"/>
    </row>
    <row r="766" spans="23:23">
      <c r="W766" s="13"/>
    </row>
    <row r="767" spans="23:23">
      <c r="W767" s="13"/>
    </row>
    <row r="768" spans="23:23">
      <c r="W768" s="13"/>
    </row>
    <row r="769" spans="23:23">
      <c r="W769" s="13"/>
    </row>
    <row r="770" spans="23:23">
      <c r="W770" s="13"/>
    </row>
    <row r="771" spans="23:23">
      <c r="W771" s="13"/>
    </row>
    <row r="772" spans="23:23">
      <c r="W772" s="13"/>
    </row>
    <row r="773" spans="23:23">
      <c r="W773" s="13"/>
    </row>
    <row r="774" spans="23:23">
      <c r="W774" s="13"/>
    </row>
    <row r="775" spans="23:23">
      <c r="W775" s="13"/>
    </row>
    <row r="776" spans="23:23">
      <c r="W776" s="13"/>
    </row>
    <row r="777" spans="23:23">
      <c r="W777" s="13"/>
    </row>
    <row r="778" spans="23:23">
      <c r="W778" s="13"/>
    </row>
    <row r="779" spans="23:23">
      <c r="W779" s="13"/>
    </row>
    <row r="780" spans="23:23">
      <c r="W780" s="13"/>
    </row>
    <row r="781" spans="23:23">
      <c r="W781" s="13"/>
    </row>
    <row r="782" spans="23:23">
      <c r="W782" s="13"/>
    </row>
    <row r="783" spans="23:23">
      <c r="W783" s="13"/>
    </row>
    <row r="784" spans="23:23">
      <c r="W784" s="13"/>
    </row>
    <row r="785" spans="23:23">
      <c r="W785" s="13"/>
    </row>
    <row r="786" spans="23:23">
      <c r="W786" s="13"/>
    </row>
    <row r="787" spans="23:23">
      <c r="W787" s="13"/>
    </row>
    <row r="788" spans="23:23">
      <c r="W788" s="13"/>
    </row>
    <row r="789" spans="23:23">
      <c r="W789" s="13"/>
    </row>
    <row r="790" spans="23:23">
      <c r="W790" s="13"/>
    </row>
    <row r="791" spans="23:23">
      <c r="W791" s="13"/>
    </row>
    <row r="792" spans="23:23">
      <c r="W792" s="13"/>
    </row>
    <row r="793" spans="23:23">
      <c r="W793" s="13"/>
    </row>
    <row r="794" spans="23:23">
      <c r="W794" s="13"/>
    </row>
    <row r="795" spans="23:23">
      <c r="W795" s="13"/>
    </row>
    <row r="796" spans="23:23">
      <c r="W796" s="13"/>
    </row>
    <row r="797" spans="23:23">
      <c r="W797" s="13"/>
    </row>
    <row r="798" spans="23:23">
      <c r="W798" s="13"/>
    </row>
    <row r="799" spans="23:23">
      <c r="W799" s="13"/>
    </row>
    <row r="800" spans="23:23">
      <c r="W800" s="13"/>
    </row>
    <row r="801" spans="23:23">
      <c r="W801" s="13"/>
    </row>
    <row r="802" spans="23:23">
      <c r="W802" s="13"/>
    </row>
    <row r="803" spans="23:23">
      <c r="W803" s="13"/>
    </row>
    <row r="804" spans="23:23">
      <c r="W804" s="13"/>
    </row>
    <row r="805" spans="23:23">
      <c r="W805" s="13"/>
    </row>
    <row r="806" spans="23:23">
      <c r="W806" s="13"/>
    </row>
    <row r="807" spans="23:23">
      <c r="W807" s="13"/>
    </row>
    <row r="808" spans="23:23">
      <c r="W808" s="13"/>
    </row>
    <row r="809" spans="23:23">
      <c r="W809" s="13"/>
    </row>
    <row r="810" spans="23:23">
      <c r="W810" s="13"/>
    </row>
    <row r="811" spans="23:23">
      <c r="W811" s="13"/>
    </row>
    <row r="812" spans="23:23">
      <c r="W812" s="13"/>
    </row>
    <row r="813" spans="23:23">
      <c r="W813" s="13"/>
    </row>
    <row r="814" spans="23:23">
      <c r="W814" s="13"/>
    </row>
    <row r="815" spans="23:23">
      <c r="W815" s="13"/>
    </row>
    <row r="816" spans="23:23">
      <c r="W816" s="13"/>
    </row>
    <row r="817" spans="23:23">
      <c r="W817" s="13"/>
    </row>
    <row r="818" spans="23:23">
      <c r="W818" s="13"/>
    </row>
    <row r="819" spans="23:23">
      <c r="W819" s="13"/>
    </row>
    <row r="820" spans="23:23">
      <c r="W820" s="13"/>
    </row>
    <row r="821" spans="23:23">
      <c r="W821" s="13"/>
    </row>
    <row r="822" spans="23:23">
      <c r="W822" s="13"/>
    </row>
    <row r="823" spans="23:23">
      <c r="W823" s="13"/>
    </row>
    <row r="824" spans="23:23">
      <c r="W824" s="13"/>
    </row>
    <row r="825" spans="23:23">
      <c r="W825" s="13"/>
    </row>
    <row r="826" spans="23:23">
      <c r="W826" s="13"/>
    </row>
    <row r="827" spans="23:23">
      <c r="W827" s="13"/>
    </row>
    <row r="828" spans="23:23">
      <c r="W828" s="13"/>
    </row>
    <row r="829" spans="23:23">
      <c r="W829" s="13"/>
    </row>
    <row r="830" spans="23:23">
      <c r="W830" s="13"/>
    </row>
    <row r="831" spans="23:23">
      <c r="W831" s="13"/>
    </row>
    <row r="832" spans="23:23">
      <c r="W832" s="13"/>
    </row>
    <row r="833" spans="23:23">
      <c r="W833" s="13"/>
    </row>
    <row r="834" spans="23:23">
      <c r="W834" s="13"/>
    </row>
    <row r="835" spans="23:23">
      <c r="W835" s="13"/>
    </row>
    <row r="836" spans="23:23">
      <c r="W836" s="13"/>
    </row>
    <row r="837" spans="23:23">
      <c r="W837" s="13"/>
    </row>
    <row r="838" spans="23:23">
      <c r="W838" s="13"/>
    </row>
    <row r="839" spans="23:23">
      <c r="W839" s="13"/>
    </row>
    <row r="840" spans="23:23">
      <c r="W840" s="13"/>
    </row>
    <row r="841" spans="23:23">
      <c r="W841" s="13"/>
    </row>
    <row r="842" spans="23:23">
      <c r="W842" s="13"/>
    </row>
    <row r="843" spans="23:23">
      <c r="W843" s="13"/>
    </row>
    <row r="844" spans="23:23">
      <c r="W844" s="13"/>
    </row>
    <row r="845" spans="23:23">
      <c r="W845" s="13"/>
    </row>
    <row r="846" spans="23:23">
      <c r="W846" s="13"/>
    </row>
    <row r="847" spans="23:23">
      <c r="W847" s="13"/>
    </row>
    <row r="848" spans="23:23">
      <c r="W848" s="13"/>
    </row>
    <row r="849" spans="23:23">
      <c r="W849" s="13"/>
    </row>
    <row r="850" spans="23:23">
      <c r="W850" s="13"/>
    </row>
    <row r="851" spans="23:23">
      <c r="W851" s="13"/>
    </row>
    <row r="852" spans="23:23">
      <c r="W852" s="13"/>
    </row>
    <row r="853" spans="23:23">
      <c r="W853" s="13"/>
    </row>
    <row r="854" spans="23:23">
      <c r="W854" s="13"/>
    </row>
    <row r="855" spans="23:23">
      <c r="W855" s="13"/>
    </row>
    <row r="856" spans="23:23">
      <c r="W856" s="13"/>
    </row>
    <row r="857" spans="23:23">
      <c r="W857" s="13"/>
    </row>
    <row r="858" spans="23:23">
      <c r="W858" s="13"/>
    </row>
    <row r="859" spans="23:23">
      <c r="W859" s="13"/>
    </row>
    <row r="860" spans="23:23">
      <c r="W860" s="13"/>
    </row>
    <row r="861" spans="23:23">
      <c r="W861" s="13"/>
    </row>
    <row r="862" spans="23:23">
      <c r="W862" s="13"/>
    </row>
    <row r="863" spans="23:23">
      <c r="W863" s="13"/>
    </row>
    <row r="864" spans="23:23">
      <c r="W864" s="13"/>
    </row>
    <row r="865" spans="23:23">
      <c r="W865" s="13"/>
    </row>
    <row r="866" spans="23:23">
      <c r="W866" s="13"/>
    </row>
    <row r="867" spans="23:23">
      <c r="W867" s="13"/>
    </row>
    <row r="868" spans="23:23">
      <c r="W868" s="13"/>
    </row>
    <row r="869" spans="23:23">
      <c r="W869" s="13"/>
    </row>
    <row r="870" spans="23:23">
      <c r="W870" s="13"/>
    </row>
    <row r="871" spans="23:23">
      <c r="W871" s="13"/>
    </row>
    <row r="872" spans="23:23">
      <c r="W872" s="13"/>
    </row>
    <row r="873" spans="23:23">
      <c r="W873" s="13"/>
    </row>
    <row r="874" spans="23:23">
      <c r="W874" s="13"/>
    </row>
    <row r="875" spans="23:23">
      <c r="W875" s="13"/>
    </row>
    <row r="876" spans="23:23">
      <c r="W876" s="13"/>
    </row>
    <row r="877" spans="23:23">
      <c r="W877" s="13"/>
    </row>
    <row r="878" spans="23:23">
      <c r="W878" s="13"/>
    </row>
    <row r="879" spans="23:23">
      <c r="W879" s="13"/>
    </row>
    <row r="880" spans="23:23">
      <c r="W880" s="13"/>
    </row>
    <row r="881" spans="23:23">
      <c r="W881" s="13"/>
    </row>
    <row r="882" spans="23:23">
      <c r="W882" s="13"/>
    </row>
    <row r="883" spans="23:23">
      <c r="W883" s="13"/>
    </row>
    <row r="884" spans="23:23">
      <c r="W884" s="13"/>
    </row>
    <row r="885" spans="23:23">
      <c r="W885" s="13"/>
    </row>
    <row r="886" spans="23:23">
      <c r="W886" s="13"/>
    </row>
    <row r="887" spans="23:23">
      <c r="W887" s="13"/>
    </row>
    <row r="888" spans="23:23">
      <c r="W888" s="13"/>
    </row>
    <row r="889" spans="23:23">
      <c r="W889" s="13"/>
    </row>
    <row r="890" spans="23:23">
      <c r="W890" s="13"/>
    </row>
    <row r="891" spans="23:23">
      <c r="W891" s="13"/>
    </row>
    <row r="892" spans="23:23">
      <c r="W892" s="13"/>
    </row>
    <row r="893" spans="23:23">
      <c r="W893" s="13"/>
    </row>
    <row r="894" spans="23:23">
      <c r="W894" s="13"/>
    </row>
    <row r="895" spans="23:23">
      <c r="W895" s="13"/>
    </row>
    <row r="896" spans="23:23">
      <c r="W896" s="13"/>
    </row>
    <row r="897" spans="23:23">
      <c r="W897" s="13"/>
    </row>
    <row r="898" spans="23:23">
      <c r="W898" s="13"/>
    </row>
    <row r="899" spans="23:23">
      <c r="W899" s="13"/>
    </row>
  </sheetData>
  <protectedRanges>
    <protectedRange sqref="O32:Q32" name="Rango1_1_1_1_1_1" securityDescriptor="O:WDG:WDD:(A;;CC;;;S-1-5-21-1528164968-1790463351-673733271-1117)"/>
  </protectedRanges>
  <mergeCells count="22">
    <mergeCell ref="O38:R38"/>
    <mergeCell ref="O37:R37"/>
    <mergeCell ref="A18:C21"/>
    <mergeCell ref="D18:W21"/>
    <mergeCell ref="A23:C23"/>
    <mergeCell ref="E23:F23"/>
    <mergeCell ref="H23:J23"/>
    <mergeCell ref="T30:X30"/>
    <mergeCell ref="O31:R31"/>
    <mergeCell ref="A24:C24"/>
    <mergeCell ref="H24:I24"/>
    <mergeCell ref="H25:I25"/>
    <mergeCell ref="H26:I26"/>
    <mergeCell ref="H27:I27"/>
    <mergeCell ref="O33:R33"/>
    <mergeCell ref="O34:R34"/>
    <mergeCell ref="O35:R35"/>
    <mergeCell ref="O36:R36"/>
    <mergeCell ref="A30:G30"/>
    <mergeCell ref="H30:N30"/>
    <mergeCell ref="O30:S30"/>
    <mergeCell ref="O32:R32"/>
  </mergeCells>
  <conditionalFormatting sqref="W32">
    <cfRule type="containsText" dxfId="80" priority="13" stopIfTrue="1" operator="containsText" text="Cerrada">
      <formula>NOT(ISERROR(SEARCH("Cerrada",W32)))</formula>
    </cfRule>
    <cfRule type="containsText" dxfId="79" priority="14" stopIfTrue="1" operator="containsText" text="En ejecución">
      <formula>NOT(ISERROR(SEARCH("En ejecución",W32)))</formula>
    </cfRule>
    <cfRule type="containsText" dxfId="78" priority="15" stopIfTrue="1" operator="containsText" text="Vencida">
      <formula>NOT(ISERROR(SEARCH("Vencida",W32)))</formula>
    </cfRule>
  </conditionalFormatting>
  <conditionalFormatting sqref="W33">
    <cfRule type="containsText" dxfId="77" priority="7" stopIfTrue="1" operator="containsText" text="Cerrada">
      <formula>NOT(ISERROR(SEARCH("Cerrada",W33)))</formula>
    </cfRule>
    <cfRule type="containsText" dxfId="76" priority="8" stopIfTrue="1" operator="containsText" text="En ejecución">
      <formula>NOT(ISERROR(SEARCH("En ejecución",W33)))</formula>
    </cfRule>
    <cfRule type="containsText" dxfId="75" priority="9" stopIfTrue="1" operator="containsText" text="Vencida">
      <formula>NOT(ISERROR(SEARCH("Vencida",W33)))</formula>
    </cfRule>
  </conditionalFormatting>
  <conditionalFormatting sqref="W34">
    <cfRule type="containsText" dxfId="74" priority="4" stopIfTrue="1" operator="containsText" text="Cerrada">
      <formula>NOT(ISERROR(SEARCH("Cerrada",W34)))</formula>
    </cfRule>
    <cfRule type="containsText" dxfId="73" priority="5" stopIfTrue="1" operator="containsText" text="En ejecución">
      <formula>NOT(ISERROR(SEARCH("En ejecución",W34)))</formula>
    </cfRule>
    <cfRule type="containsText" dxfId="72" priority="6" stopIfTrue="1" operator="containsText" text="Vencida">
      <formula>NOT(ISERROR(SEARCH("Vencida",W34)))</formula>
    </cfRule>
  </conditionalFormatting>
  <conditionalFormatting sqref="W35:W37">
    <cfRule type="containsText" dxfId="71" priority="1" stopIfTrue="1" operator="containsText" text="Cerrada">
      <formula>NOT(ISERROR(SEARCH("Cerrada",W35)))</formula>
    </cfRule>
    <cfRule type="containsText" dxfId="70" priority="2" stopIfTrue="1" operator="containsText" text="En ejecución">
      <formula>NOT(ISERROR(SEARCH("En ejecución",W35)))</formula>
    </cfRule>
    <cfRule type="containsText" dxfId="69" priority="3" stopIfTrue="1" operator="containsText" text="Vencida">
      <formula>NOT(ISERROR(SEARCH("Vencida",W35)))</formula>
    </cfRule>
  </conditionalFormatting>
  <dataValidations count="10">
    <dataValidation type="list" allowBlank="1" showErrorMessage="1" sqref="A24" xr:uid="{00000000-0002-0000-0800-000000000000}">
      <formula1>PROCESOS</formula1>
    </dataValidation>
    <dataValidation type="list" allowBlank="1" showInputMessage="1" showErrorMessage="1" sqref="B37" xr:uid="{E02C71D4-084C-44CC-B64C-00C1347696C0}">
      <formula1>$F$2:$F$6</formula1>
    </dataValidation>
    <dataValidation type="list" allowBlank="1" showInputMessage="1" showErrorMessage="1" sqref="I37" xr:uid="{7F5B0DC4-E5CF-412C-B4DD-3C75C0D512F8}">
      <formula1>$H$2:$H$3</formula1>
    </dataValidation>
    <dataValidation type="list" allowBlank="1" showInputMessage="1" showErrorMessage="1" sqref="F37" xr:uid="{96BB6F0C-4017-4800-ADB2-44EC20D6FA9A}">
      <formula1>$G$2:$G$5</formula1>
    </dataValidation>
    <dataValidation type="list" allowBlank="1" showErrorMessage="1" sqref="F38" xr:uid="{421C407E-8DDD-4E51-B435-77034704A6D6}">
      <formula1>$G$2:$G$5</formula1>
    </dataValidation>
    <dataValidation type="list" allowBlank="1" showErrorMessage="1" sqref="I38" xr:uid="{1CAC355A-D7F1-4026-91FA-C6B98D0F639C}">
      <formula1>$H$2:$H$3</formula1>
    </dataValidation>
    <dataValidation type="list" allowBlank="1" showErrorMessage="1" sqref="B38" xr:uid="{86F6732A-7F6B-4F31-AC90-B5FC5B378909}">
      <formula1>$F$2:$F$6</formula1>
    </dataValidation>
    <dataValidation type="list" allowBlank="1" showInputMessage="1" showErrorMessage="1" sqref="W32:W37" xr:uid="{00000000-0002-0000-0800-000002000000}">
      <formula1>$I$2:$I$4</formula1>
    </dataValidation>
    <dataValidation type="list" allowBlank="1" showInputMessage="1" showErrorMessage="1" sqref="V32:V37" xr:uid="{00000000-0002-0000-0800-000003000000}">
      <formula1>$J$2:$J$4</formula1>
    </dataValidation>
    <dataValidation type="list" allowBlank="1" showInputMessage="1" showErrorMessage="1" prompt=" - " sqref="C32:C38" xr:uid="{00000000-0002-0000-0800-000001000000}">
      <formula1>$D$2:$D$16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Microsoft Office User</cp:lastModifiedBy>
  <cp:lastPrinted>2020-07-14T00:35:29Z</cp:lastPrinted>
  <dcterms:created xsi:type="dcterms:W3CDTF">2017-11-27T18:50:14Z</dcterms:created>
  <dcterms:modified xsi:type="dcterms:W3CDTF">2021-01-07T22:35:47Z</dcterms:modified>
</cp:coreProperties>
</file>